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cha\Downloads\"/>
    </mc:Choice>
  </mc:AlternateContent>
  <xr:revisionPtr revIDLastSave="0" documentId="13_ncr:1_{9F5F79B2-A998-403F-A4A7-86396F3FF53A}" xr6:coauthVersionLast="47" xr6:coauthVersionMax="47" xr10:uidLastSave="{00000000-0000-0000-0000-000000000000}"/>
  <bookViews>
    <workbookView xWindow="-120" yWindow="-120" windowWidth="29040" windowHeight="15720" tabRatio="0" xr2:uid="{00000000-000D-0000-FFFF-FFFF00000000}"/>
  </bookViews>
  <sheets>
    <sheet name="안내메시지" sheetId="159" r:id="rId1"/>
    <sheet name="고객 기본 정보 입력" sheetId="147" state="veryHidden" r:id="rId2"/>
    <sheet name="data" sheetId="157" state="veryHidden" r:id="rId3"/>
    <sheet name="퇴직금 검토보고서" sheetId="150" state="veryHidden" r:id="rId4"/>
    <sheet name="1-1. 예상퇴직금계산(개정전)" sheetId="140" state="veryHidden" r:id="rId5"/>
    <sheet name="1-2. 예상퇴직금계산" sheetId="139" state="veryHidden" r:id="rId6"/>
    <sheet name="연봉별퇴직금계산" sheetId="151" state="veryHidden" r:id="rId7"/>
    <sheet name="2. 예상퇴직금계산(시뮬레이션)" sheetId="138" state="veryHidden" r:id="rId8"/>
    <sheet name="3. 퇴직소득 절세효과" sheetId="152" state="veryHidden" r:id="rId9"/>
    <sheet name="3-1. 세금계산상세" sheetId="154" state="veryHidden" r:id="rId10"/>
    <sheet name="4. 급여vs배당 비교" sheetId="153" state="veryHidden" r:id="rId11"/>
    <sheet name="4-1. 세금계산상세" sheetId="156" state="veryHidden" r:id="rId12"/>
    <sheet name="4-1. 세금계산상세 (2)" sheetId="162" state="veryHidden" r:id="rId13"/>
    <sheet name="6.급여설계" sheetId="167" state="veryHidden" r:id="rId14"/>
    <sheet name="6-1.급여배당소득세계산" sheetId="165" state="veryHidden" r:id="rId15"/>
    <sheet name="기초데이터" sheetId="168" state="veryHidden" r:id="rId16"/>
    <sheet name="Sheet1" sheetId="160" state="veryHidden" r:id="rId17"/>
    <sheet name="Sheet2" sheetId="158" state="veryHidden" r:id="rId18"/>
    <sheet name="Sheet3" sheetId="161" state="veryHidden" r:id="rId19"/>
  </sheets>
  <definedNames>
    <definedName name="_xlnm._FilterDatabase" localSheetId="2" hidden="1">data!#REF!</definedName>
    <definedName name="data1">'고객 기본 정보 입력'!$D$2</definedName>
    <definedName name="data10">'고객 기본 정보 입력'!$E$36</definedName>
    <definedName name="data11">'고객 기본 정보 입력'!$E$37</definedName>
    <definedName name="data12">'고객 기본 정보 입력'!$E$8</definedName>
    <definedName name="data13">'고객 기본 정보 입력'!$C$38</definedName>
    <definedName name="data14">'고객 기본 정보 입력'!$C$39</definedName>
    <definedName name="data15">'고객 기본 정보 입력'!$E$38</definedName>
    <definedName name="data16">'고객 기본 정보 입력'!$E$39</definedName>
    <definedName name="data2">'고객 기본 정보 입력'!$F$2</definedName>
    <definedName name="data20">'2. 예상퇴직금계산(시뮬레이션)'!$I$50</definedName>
    <definedName name="data3">'고객 기본 정보 입력'!$C$33</definedName>
    <definedName name="data4">'고객 기본 정보 입력'!$C$34</definedName>
    <definedName name="data5">'고객 기본 정보 입력'!$C$35</definedName>
    <definedName name="data6">'고객 기본 정보 입력'!$C$36</definedName>
    <definedName name="data7">'고객 기본 정보 입력'!$C$37</definedName>
    <definedName name="data8">'고객 기본 정보 입력'!$E$34</definedName>
    <definedName name="data9">'고객 기본 정보 입력'!$E$35</definedName>
    <definedName name="income_retire1">연봉별퇴직금계산!$C$27</definedName>
    <definedName name="_xlnm.Print_Area" localSheetId="4">'1-1. 예상퇴직금계산(개정전)'!$B$7:$E$66</definedName>
    <definedName name="_xlnm.Print_Area" localSheetId="5">'1-2. 예상퇴직금계산'!$B$3:$E$64</definedName>
    <definedName name="_xlnm.Print_Area" localSheetId="7">'2. 예상퇴직금계산(시뮬레이션)'!$B$3:$J$52</definedName>
    <definedName name="_xlnm.Print_Area" localSheetId="8">'3. 퇴직소득 절세효과'!$B$3:$E$57</definedName>
    <definedName name="_xlnm.Print_Area" localSheetId="9">'3-1. 세금계산상세'!$B$3:$D$58</definedName>
    <definedName name="_xlnm.Print_Area" localSheetId="10">'4. 급여vs배당 비교'!$B$4:$E$41</definedName>
    <definedName name="_xlnm.Print_Area" localSheetId="11">'4-1. 세금계산상세'!$B$3:$E$68</definedName>
    <definedName name="_xlnm.Print_Area" localSheetId="12">'4-1. 세금계산상세 (2)'!$B$2:$H$21</definedName>
    <definedName name="_xlnm.Print_Area" localSheetId="13">'6.급여설계'!$B$3:$L$40</definedName>
    <definedName name="_xlnm.Print_Area" localSheetId="14">'6-1.급여배당소득세계산'!$B$19:$K$60</definedName>
    <definedName name="_xlnm.Print_Area" localSheetId="1">'고객 기본 정보 입력'!$B$4:$G$47</definedName>
    <definedName name="_xlnm.Print_Area" localSheetId="3">'퇴직금 검토보고서'!$B$3:$J$45</definedName>
    <definedName name="개정1근속년수" localSheetId="5">'1-2. 예상퇴직금계산'!$E$5</definedName>
    <definedName name="개정전부인금액">'1-2. 예상퇴직금계산'!$D$29</definedName>
    <definedName name="개정후부인금액">'1-2. 예상퇴직금계산'!$E$29</definedName>
    <definedName name="건강보험요율">기초데이터!$J$6</definedName>
    <definedName name="건강보험최대보수월액">기초데이터!$J$10</definedName>
    <definedName name="검색시작일">data!$D$1</definedName>
    <definedName name="검색종료일">data!$D$2</definedName>
    <definedName name="국민연금상한월급여">기초데이터!$J$9</definedName>
    <definedName name="국민연금요율">기초데이터!$J$5</definedName>
    <definedName name="규정">'고객 기본 정보 입력'!$E$17</definedName>
    <definedName name="근로소득공제테이블">표8_3[]</definedName>
    <definedName name="급여">'6.급여설계'!$B$10:$D$21</definedName>
    <definedName name="급여배당">'6.급여설계'!$B$27:$H$38</definedName>
    <definedName name="기준일이전규정상연봉">'고객 기본 정보 입력'!$N$20</definedName>
    <definedName name="기준일이전규정상연봉1">'고객 기본 정보 입력'!$N$26</definedName>
    <definedName name="기준일이전규정상연봉2">'고객 기본 정보 입력'!$N$27</definedName>
    <definedName name="기준일이전규정상연봉3">'고객 기본 정보 입력'!$N$28</definedName>
    <definedName name="기준일이전근속년수">'1-2. 예상퇴직금계산'!$E$14</definedName>
    <definedName name="기준일이전근속월수">'1-2. 예상퇴직금계산'!$E$10</definedName>
    <definedName name="기준일이전실제연봉">'고객 기본 정보 입력'!$E$18</definedName>
    <definedName name="기준일이후근속년수A">'1-2. 예상퇴직금계산'!$E$15</definedName>
    <definedName name="기준일이후근속년수B">'1-2. 예상퇴직금계산'!$E$16</definedName>
    <definedName name="기준일이후근속월수A" localSheetId="5">'1-2. 예상퇴직금계산'!$E$11</definedName>
    <definedName name="기준일이후근속월수A" localSheetId="6">연봉별퇴직금계산!$E$11</definedName>
    <definedName name="기준일이후근속월수B">'1-2. 예상퇴직금계산'!$E$12</definedName>
    <definedName name="법인세율">'6.급여설계'!$L$8</definedName>
    <definedName name="법인세테이블">표7[#All]</definedName>
    <definedName name="변경기준일이전근속월수">'1-1. 예상퇴직금계산(개정전)'!$G$14</definedName>
    <definedName name="본인배당">'고객 기본 정보 입력'!$E$33</definedName>
    <definedName name="부인금액">'1-1. 예상퇴직금계산(개정전)'!$D$31</definedName>
    <definedName name="산출세액">기초데이터!$K$34</definedName>
    <definedName name="생년월일">'고객 기본 정보 입력'!$E$9</definedName>
    <definedName name="세법한도1">'고객 기본 정보 입력'!$N$17</definedName>
    <definedName name="세액공제한도">표8_356[#All]</definedName>
    <definedName name="소득세테이블">표8[#All]</definedName>
    <definedName name="소득월액보험료상한">기초데이터!$J$12</definedName>
    <definedName name="연봉">'고객 기본 정보 입력'!$E$26</definedName>
    <definedName name="연봉가정1">'고객 기본 정보 입력'!$E$27</definedName>
    <definedName name="연봉가정2">'고객 기본 정보 입력'!$E$28</definedName>
    <definedName name="연분연승변경기준일">'1-1. 예상퇴직금계산(개정전)'!$E$14</definedName>
    <definedName name="연분연승변경전근속년수">'1-1. 예상퇴직금계산(개정전)'!$G$16</definedName>
    <definedName name="연분연승변경전근속월수">'1-1. 예상퇴직금계산(개정전)'!$E$16</definedName>
    <definedName name="연분연승변경후근속년수">'1-1. 예상퇴직금계산(개정전)'!$G$17</definedName>
    <definedName name="연분연승변경후근속월수">'1-1. 예상퇴직금계산(개정전)'!$E$17</definedName>
    <definedName name="예상퇴직금">'1-2. 예상퇴직금계산'!$C$34</definedName>
    <definedName name="이전배수">'고객 기본 정보 입력'!$E$20</definedName>
    <definedName name="입사나이">'고객 기본 정보 입력'!$O$10</definedName>
    <definedName name="입사일자">'고객 기본 정보 입력'!$E$10</definedName>
    <definedName name="장기요양보험요율">기초데이터!$J$8</definedName>
    <definedName name="적용연봉">'고객 기본 정보 입력'!$E$21</definedName>
    <definedName name="전체근속연수">'1-2. 예상퇴직금계산'!$E$7</definedName>
    <definedName name="전체근속연수b">'1-1. 예상퇴직금계산(개정전)'!$E$11</definedName>
    <definedName name="전체근속월수" localSheetId="5">'1-2. 예상퇴직금계산'!$E$6</definedName>
    <definedName name="전체근속월수" localSheetId="6">연봉별퇴직금계산!$E$6</definedName>
    <definedName name="종합소득산출세액테이블">기초데이터!$C$34:$E$36</definedName>
    <definedName name="증여세테이블">표9[#All]</definedName>
    <definedName name="지급배수1">'고객 기본 정보 입력'!$N$19</definedName>
    <definedName name="지급배수2">'고객 기본 정보 입력'!$E$15</definedName>
    <definedName name="지급배수3">'고객 기본 정보 입력'!$E$16</definedName>
    <definedName name="총급여액">기초데이터!$K$39</definedName>
    <definedName name="추가건강보험기준">기초데이터!$J$11</definedName>
    <definedName name="추가건강보험요율">기초데이터!$J$7</definedName>
    <definedName name="퇴직나이">'고객 기본 정보 입력'!$O$11</definedName>
    <definedName name="퇴직소득근속연수공제">기초데이터!$I$16</definedName>
    <definedName name="퇴직시점">'고객 기본 정보 입력'!$E$11</definedName>
    <definedName name="퇴직시점연봉">'고객 기본 정보 입력'!$E$12</definedName>
    <definedName name="평균급여">'고객 기본 정보 입력'!$N$21</definedName>
    <definedName name="평균급여계산">'고객 기본 정보 입력'!$N$13</definedName>
    <definedName name="한도개정전연평균급여">'고객 기본 정보 입력'!$E$13</definedName>
    <definedName name="한도개정전연평균급여적용">'고객 기본 정보 입력'!$E$14</definedName>
    <definedName name="한도변경기준_2011년">'1-2. 예상퇴직금계산'!$E$8</definedName>
    <definedName name="한도변경기준_2019년">'1-2. 예상퇴직금계산'!$E$9</definedName>
    <definedName name="한도부인금액">'1-2. 예상퇴직금계산'!$D$30</definedName>
    <definedName name="현재나이">'고객 기본 정보 입력'!$I$9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139" l="1"/>
  <c r="D18" i="156"/>
  <c r="D24" i="156" s="1"/>
  <c r="E18" i="156"/>
  <c r="E24" i="156" s="1"/>
  <c r="C18" i="156"/>
  <c r="C24" i="156" s="1"/>
  <c r="D45" i="154"/>
  <c r="C45" i="154"/>
  <c r="C42" i="154"/>
  <c r="C36" i="154"/>
  <c r="D29" i="154"/>
  <c r="C29" i="154"/>
  <c r="D78" i="156"/>
  <c r="C78" i="156"/>
  <c r="D77" i="156"/>
  <c r="D55" i="156"/>
  <c r="C62" i="156"/>
  <c r="E65" i="156"/>
  <c r="D40" i="156"/>
  <c r="E40" i="156"/>
  <c r="C40" i="156"/>
  <c r="E39" i="156"/>
  <c r="D11" i="156"/>
  <c r="E11" i="156"/>
  <c r="C11" i="156"/>
  <c r="C21" i="162"/>
  <c r="C19" i="162"/>
  <c r="D21" i="162"/>
  <c r="E21" i="162"/>
  <c r="F21" i="162"/>
  <c r="G21" i="162"/>
  <c r="H21" i="162"/>
  <c r="D20" i="162"/>
  <c r="E20" i="162"/>
  <c r="F20" i="162"/>
  <c r="G20" i="162"/>
  <c r="H20" i="162"/>
  <c r="D65" i="165"/>
  <c r="F49" i="165"/>
  <c r="V39" i="165"/>
  <c r="V40" i="165" s="1"/>
  <c r="W41" i="165"/>
  <c r="W52" i="165" s="1"/>
  <c r="V42" i="165"/>
  <c r="V44" i="165"/>
  <c r="V45" i="165" s="1"/>
  <c r="V54" i="165"/>
  <c r="V58" i="165"/>
  <c r="L39" i="165"/>
  <c r="N39" i="165"/>
  <c r="N40" i="165" s="1"/>
  <c r="P39" i="165"/>
  <c r="R39" i="165"/>
  <c r="R40" i="165" s="1"/>
  <c r="T39" i="165"/>
  <c r="L40" i="165"/>
  <c r="P40" i="165"/>
  <c r="T40" i="165"/>
  <c r="M41" i="165"/>
  <c r="O41" i="165"/>
  <c r="Q41" i="165"/>
  <c r="Q52" i="165" s="1"/>
  <c r="S41" i="165"/>
  <c r="S42" i="165" s="1"/>
  <c r="S54" i="165" s="1"/>
  <c r="U41" i="165"/>
  <c r="U43" i="165" s="1"/>
  <c r="U51" i="165" s="1"/>
  <c r="L42" i="165"/>
  <c r="N42" i="165"/>
  <c r="N54" i="165" s="1"/>
  <c r="P42" i="165"/>
  <c r="R42" i="165"/>
  <c r="R54" i="165" s="1"/>
  <c r="T42" i="165"/>
  <c r="U42" i="165"/>
  <c r="U54" i="165" s="1"/>
  <c r="M43" i="165"/>
  <c r="M51" i="165" s="1"/>
  <c r="L44" i="165"/>
  <c r="N44" i="165"/>
  <c r="N45" i="165" s="1"/>
  <c r="P44" i="165"/>
  <c r="R44" i="165"/>
  <c r="R45" i="165" s="1"/>
  <c r="T44" i="165"/>
  <c r="L45" i="165"/>
  <c r="L46" i="165" s="1"/>
  <c r="P45" i="165"/>
  <c r="P46" i="165" s="1"/>
  <c r="Q46" i="165" s="1"/>
  <c r="T45" i="165"/>
  <c r="T46" i="165" s="1"/>
  <c r="U52" i="165"/>
  <c r="L54" i="165"/>
  <c r="P54" i="165"/>
  <c r="T54" i="165"/>
  <c r="L58" i="165"/>
  <c r="N58" i="165"/>
  <c r="P58" i="165"/>
  <c r="R58" i="165"/>
  <c r="T58" i="165"/>
  <c r="L38" i="165"/>
  <c r="M38" i="165"/>
  <c r="N38" i="165"/>
  <c r="O38" i="165"/>
  <c r="P38" i="165"/>
  <c r="Q38" i="165"/>
  <c r="R38" i="165"/>
  <c r="R72" i="165" s="1"/>
  <c r="S38" i="165"/>
  <c r="T38" i="165"/>
  <c r="U38" i="165"/>
  <c r="V38" i="165"/>
  <c r="W38" i="165"/>
  <c r="W39" i="165" s="1"/>
  <c r="W40" i="165" s="1"/>
  <c r="L69" i="165"/>
  <c r="L71" i="165" s="1"/>
  <c r="N69" i="165"/>
  <c r="P69" i="165"/>
  <c r="P71" i="165" s="1"/>
  <c r="T69" i="165"/>
  <c r="T71" i="165" s="1"/>
  <c r="V69" i="165"/>
  <c r="L72" i="165"/>
  <c r="N72" i="165"/>
  <c r="T72" i="165"/>
  <c r="V72" i="165"/>
  <c r="C63" i="156" l="1"/>
  <c r="C20" i="162"/>
  <c r="U50" i="165"/>
  <c r="O42" i="165"/>
  <c r="O54" i="165" s="1"/>
  <c r="M44" i="165"/>
  <c r="O39" i="165"/>
  <c r="O40" i="165" s="1"/>
  <c r="W43" i="165"/>
  <c r="W44" i="165" s="1"/>
  <c r="W45" i="165" s="1"/>
  <c r="W42" i="165"/>
  <c r="W54" i="165" s="1"/>
  <c r="O43" i="165"/>
  <c r="O51" i="165" s="1"/>
  <c r="O50" i="165" s="1"/>
  <c r="M42" i="165"/>
  <c r="M54" i="165" s="1"/>
  <c r="U44" i="165"/>
  <c r="S39" i="165"/>
  <c r="S40" i="165" s="1"/>
  <c r="O52" i="165"/>
  <c r="V46" i="165"/>
  <c r="W46" i="165" s="1"/>
  <c r="V47" i="165"/>
  <c r="W51" i="165"/>
  <c r="W50" i="165" s="1"/>
  <c r="R46" i="165"/>
  <c r="S46" i="165" s="1"/>
  <c r="N46" i="165"/>
  <c r="O46" i="165" s="1"/>
  <c r="T47" i="165"/>
  <c r="U46" i="165"/>
  <c r="M46" i="165"/>
  <c r="L47" i="165"/>
  <c r="S43" i="165"/>
  <c r="Q42" i="165"/>
  <c r="Q54" i="165" s="1"/>
  <c r="Q43" i="165"/>
  <c r="Q51" i="165" s="1"/>
  <c r="Q50" i="165" s="1"/>
  <c r="Q39" i="165"/>
  <c r="Q40" i="165" s="1"/>
  <c r="S52" i="165"/>
  <c r="U39" i="165"/>
  <c r="U40" i="165" s="1"/>
  <c r="M39" i="165"/>
  <c r="M40" i="165" s="1"/>
  <c r="M45" i="165" s="1"/>
  <c r="M47" i="165" s="1"/>
  <c r="P47" i="165"/>
  <c r="R69" i="165"/>
  <c r="P72" i="165"/>
  <c r="V71" i="165"/>
  <c r="N71" i="165"/>
  <c r="U45" i="165" l="1"/>
  <c r="U47" i="165" s="1"/>
  <c r="W47" i="165"/>
  <c r="Q44" i="165"/>
  <c r="O44" i="165"/>
  <c r="O45" i="165" s="1"/>
  <c r="O47" i="165" s="1"/>
  <c r="N47" i="165"/>
  <c r="Q45" i="165"/>
  <c r="Q47" i="165" s="1"/>
  <c r="R47" i="165"/>
  <c r="R64" i="165" s="1"/>
  <c r="R66" i="165" s="1"/>
  <c r="S51" i="165"/>
  <c r="S50" i="165" s="1"/>
  <c r="S44" i="165"/>
  <c r="S45" i="165" s="1"/>
  <c r="S47" i="165" s="1"/>
  <c r="L63" i="165"/>
  <c r="L65" i="165" s="1"/>
  <c r="R71" i="165"/>
  <c r="P63" i="165"/>
  <c r="P65" i="165" s="1"/>
  <c r="P48" i="165" s="1"/>
  <c r="R63" i="165"/>
  <c r="R65" i="165" s="1"/>
  <c r="N64" i="165"/>
  <c r="N66" i="165" s="1"/>
  <c r="N63" i="165"/>
  <c r="N65" i="165" s="1"/>
  <c r="N48" i="165" s="1"/>
  <c r="P64" i="165"/>
  <c r="P66" i="165" s="1"/>
  <c r="N49" i="165" l="1"/>
  <c r="N55" i="165" s="1"/>
  <c r="R48" i="165"/>
  <c r="P49" i="165"/>
  <c r="P55" i="165" s="1"/>
  <c r="L64" i="165"/>
  <c r="L66" i="165" s="1"/>
  <c r="L48" i="165" s="1"/>
  <c r="T63" i="165"/>
  <c r="T65" i="165" s="1"/>
  <c r="T48" i="165" s="1"/>
  <c r="T64" i="165"/>
  <c r="T66" i="165" s="1"/>
  <c r="P56" i="165" l="1"/>
  <c r="P57" i="165"/>
  <c r="P59" i="165"/>
  <c r="P60" i="165" s="1"/>
  <c r="L49" i="165"/>
  <c r="L55" i="165" s="1"/>
  <c r="N56" i="165"/>
  <c r="N59" i="165" s="1"/>
  <c r="N60" i="165" s="1"/>
  <c r="T49" i="165"/>
  <c r="T55" i="165" s="1"/>
  <c r="R49" i="165"/>
  <c r="R55" i="165" s="1"/>
  <c r="V63" i="165"/>
  <c r="V65" i="165" s="1"/>
  <c r="V48" i="165" s="1"/>
  <c r="V64" i="165"/>
  <c r="V66" i="165" s="1"/>
  <c r="V49" i="165" l="1"/>
  <c r="V55" i="165" s="1"/>
  <c r="T56" i="165"/>
  <c r="T57" i="165" s="1"/>
  <c r="R56" i="165"/>
  <c r="R57" i="165" s="1"/>
  <c r="L57" i="165"/>
  <c r="L56" i="165"/>
  <c r="L59" i="165" s="1"/>
  <c r="L60" i="165" s="1"/>
  <c r="N57" i="165"/>
  <c r="V56" i="165" l="1"/>
  <c r="V57" i="165" s="1"/>
  <c r="V59" i="165"/>
  <c r="V60" i="165" s="1"/>
  <c r="T59" i="165"/>
  <c r="T60" i="165" s="1"/>
  <c r="R59" i="165"/>
  <c r="R60" i="165" s="1"/>
  <c r="K36" i="168" l="1"/>
  <c r="P11" i="167"/>
  <c r="P9" i="167"/>
  <c r="P10" i="167"/>
  <c r="P8" i="167"/>
  <c r="K40" i="168"/>
  <c r="K35" i="168"/>
  <c r="J12" i="168" l="1"/>
  <c r="I16" i="168"/>
  <c r="C10" i="154" s="1"/>
  <c r="C76" i="156"/>
  <c r="D27" i="162"/>
  <c r="E27" i="162"/>
  <c r="F27" i="162"/>
  <c r="G27" i="162"/>
  <c r="H27" i="162"/>
  <c r="C27" i="162"/>
  <c r="C6" i="162"/>
  <c r="D24" i="162"/>
  <c r="E24" i="162"/>
  <c r="F24" i="162"/>
  <c r="G24" i="162"/>
  <c r="H24" i="162"/>
  <c r="D25" i="162"/>
  <c r="E25" i="162"/>
  <c r="F25" i="162"/>
  <c r="G25" i="162"/>
  <c r="H25" i="162"/>
  <c r="F42" i="165"/>
  <c r="H42" i="165"/>
  <c r="J42" i="165"/>
  <c r="D42" i="165"/>
  <c r="D49" i="156"/>
  <c r="D61" i="156" s="1"/>
  <c r="C49" i="156"/>
  <c r="D51" i="156"/>
  <c r="C45" i="156"/>
  <c r="D79" i="156"/>
  <c r="C79" i="156"/>
  <c r="D76" i="156"/>
  <c r="D56" i="154"/>
  <c r="D55" i="154"/>
  <c r="D58" i="154"/>
  <c r="C58" i="154"/>
  <c r="C55" i="154"/>
  <c r="J8" i="168"/>
  <c r="E11" i="139"/>
  <c r="E10" i="139"/>
  <c r="F10" i="139" s="1"/>
  <c r="C57" i="154" l="1"/>
  <c r="C64" i="156"/>
  <c r="C65" i="156" s="1"/>
  <c r="D64" i="156"/>
  <c r="C37" i="139"/>
  <c r="C38" i="139" s="1"/>
  <c r="C39" i="139" s="1"/>
  <c r="D57" i="154"/>
  <c r="H15" i="168" l="1"/>
  <c r="C82" i="168" l="1"/>
  <c r="C75" i="168"/>
  <c r="E56" i="168"/>
  <c r="E30" i="168"/>
  <c r="E29" i="168"/>
  <c r="E28" i="168"/>
  <c r="E27" i="168"/>
  <c r="E16" i="168"/>
  <c r="E26" i="147"/>
  <c r="F11" i="139"/>
  <c r="C26" i="154" l="1"/>
  <c r="D46" i="156"/>
  <c r="C46" i="156"/>
  <c r="H26" i="168"/>
  <c r="E27" i="147"/>
  <c r="E10" i="151"/>
  <c r="E8" i="151"/>
  <c r="N20" i="147"/>
  <c r="N27" i="147"/>
  <c r="N26" i="147"/>
  <c r="C7" i="151"/>
  <c r="C18" i="138"/>
  <c r="D26" i="154"/>
  <c r="E28" i="147" l="1"/>
  <c r="E24" i="151"/>
  <c r="E22" i="153"/>
  <c r="H5" i="162"/>
  <c r="G5" i="162"/>
  <c r="H6" i="162"/>
  <c r="H16" i="162" s="1"/>
  <c r="G6" i="162"/>
  <c r="E62" i="156"/>
  <c r="E58" i="156"/>
  <c r="E61" i="156"/>
  <c r="E57" i="156"/>
  <c r="G7" i="162" l="1"/>
  <c r="G16" i="162"/>
  <c r="H8" i="162"/>
  <c r="H15" i="162" s="1"/>
  <c r="H14" i="162" s="1"/>
  <c r="H7" i="162"/>
  <c r="H18" i="162" s="1"/>
  <c r="E38" i="151"/>
  <c r="N28" i="147"/>
  <c r="G8" i="162"/>
  <c r="G15" i="162" s="1"/>
  <c r="G14" i="162" s="1"/>
  <c r="G18" i="162"/>
  <c r="G9" i="162"/>
  <c r="G10" i="162" s="1"/>
  <c r="G12" i="162" s="1"/>
  <c r="H9" i="162"/>
  <c r="H10" i="162" s="1"/>
  <c r="H12" i="162" s="1"/>
  <c r="G26" i="162" l="1"/>
  <c r="H26" i="162"/>
  <c r="G13" i="162"/>
  <c r="H13" i="162"/>
  <c r="D10" i="150"/>
  <c r="H19" i="162" l="1"/>
  <c r="E15" i="150"/>
  <c r="E63" i="156" l="1"/>
  <c r="E15" i="138"/>
  <c r="C35" i="151"/>
  <c r="C21" i="151"/>
  <c r="E5" i="151"/>
  <c r="C38" i="151"/>
  <c r="C37" i="151"/>
  <c r="C24" i="151"/>
  <c r="C23" i="151"/>
  <c r="C10" i="151"/>
  <c r="E19" i="151"/>
  <c r="N19" i="147" l="1"/>
  <c r="C13" i="139"/>
  <c r="C22" i="151" l="1"/>
  <c r="C36" i="151"/>
  <c r="D11" i="150" l="1"/>
  <c r="E11" i="138"/>
  <c r="N13" i="147" l="1"/>
  <c r="C9" i="139"/>
  <c r="C6" i="151" s="1"/>
  <c r="C20" i="151" l="1"/>
  <c r="C34" i="151"/>
  <c r="N17" i="147"/>
  <c r="H11" i="140" l="1"/>
  <c r="C2" i="151" l="1"/>
  <c r="C21" i="138"/>
  <c r="I29" i="138" l="1"/>
  <c r="O11" i="147" l="1"/>
  <c r="O10" i="147"/>
  <c r="I9" i="147"/>
  <c r="C19" i="138" s="1"/>
  <c r="D6" i="150" l="1"/>
  <c r="E6" i="138"/>
  <c r="F6" i="162" l="1"/>
  <c r="F7" i="162" l="1"/>
  <c r="F16" i="162"/>
  <c r="F8" i="162"/>
  <c r="F15" i="162" s="1"/>
  <c r="F14" i="162" l="1"/>
  <c r="L29" i="165"/>
  <c r="L30" i="165"/>
  <c r="L31" i="165"/>
  <c r="L32" i="165"/>
  <c r="L33" i="165"/>
  <c r="C7" i="162"/>
  <c r="E7" i="156"/>
  <c r="E10" i="156"/>
  <c r="D22" i="156"/>
  <c r="D45" i="156"/>
  <c r="D21" i="153"/>
  <c r="C21" i="153"/>
  <c r="E9" i="153"/>
  <c r="D9" i="153"/>
  <c r="C9" i="153"/>
  <c r="D7" i="156"/>
  <c r="C7" i="156"/>
  <c r="C38" i="156" l="1"/>
  <c r="C41" i="156"/>
  <c r="E41" i="156"/>
  <c r="E38" i="156"/>
  <c r="D38" i="156"/>
  <c r="D41" i="156"/>
  <c r="E8" i="156"/>
  <c r="D8" i="156"/>
  <c r="C8" i="156"/>
  <c r="C8" i="162"/>
  <c r="C9" i="162" s="1"/>
  <c r="E12" i="156"/>
  <c r="D25" i="165"/>
  <c r="D26" i="165"/>
  <c r="D27" i="165"/>
  <c r="D28" i="165"/>
  <c r="D24" i="165"/>
  <c r="M21" i="167"/>
  <c r="M13" i="167"/>
  <c r="M14" i="167"/>
  <c r="M15" i="167"/>
  <c r="M16" i="167"/>
  <c r="M17" i="167"/>
  <c r="M18" i="167"/>
  <c r="M19" i="167"/>
  <c r="M20" i="167"/>
  <c r="M12" i="167"/>
  <c r="C15" i="165"/>
  <c r="D15" i="165" s="1"/>
  <c r="C14" i="165"/>
  <c r="D14" i="165" s="1"/>
  <c r="C13" i="165"/>
  <c r="D13" i="165" s="1"/>
  <c r="C12" i="165"/>
  <c r="D12" i="165" s="1"/>
  <c r="C11" i="165"/>
  <c r="D11" i="165" s="1"/>
  <c r="C10" i="165"/>
  <c r="D10" i="165" s="1"/>
  <c r="C9" i="165"/>
  <c r="D9" i="165" s="1"/>
  <c r="C8" i="165"/>
  <c r="D8" i="165" s="1"/>
  <c r="C7" i="165"/>
  <c r="D7" i="165" s="1"/>
  <c r="C6" i="165"/>
  <c r="D6" i="165" s="1"/>
  <c r="D21" i="167"/>
  <c r="D20" i="167"/>
  <c r="D19" i="167"/>
  <c r="D18" i="167"/>
  <c r="D17" i="167"/>
  <c r="D16" i="167"/>
  <c r="D15" i="167"/>
  <c r="D14" i="167"/>
  <c r="I31" i="167" s="1"/>
  <c r="C31" i="167" s="1"/>
  <c r="D13" i="167"/>
  <c r="I30" i="167" s="1"/>
  <c r="C30" i="167" s="1"/>
  <c r="D12" i="167"/>
  <c r="D34" i="167"/>
  <c r="D35" i="167"/>
  <c r="D36" i="167"/>
  <c r="D37" i="167"/>
  <c r="D38" i="167"/>
  <c r="E36" i="167" l="1"/>
  <c r="I34" i="167"/>
  <c r="I38" i="167"/>
  <c r="I35" i="167"/>
  <c r="E37" i="167"/>
  <c r="I29" i="167"/>
  <c r="C29" i="167" s="1"/>
  <c r="H38" i="165"/>
  <c r="J38" i="165"/>
  <c r="D38" i="165"/>
  <c r="F38" i="165"/>
  <c r="I37" i="167"/>
  <c r="I33" i="167"/>
  <c r="C33" i="167" s="1"/>
  <c r="E35" i="167"/>
  <c r="C35" i="167" s="1"/>
  <c r="I36" i="167"/>
  <c r="I32" i="167"/>
  <c r="C32" i="167" s="1"/>
  <c r="E38" i="167"/>
  <c r="C38" i="167" s="1"/>
  <c r="E34" i="167"/>
  <c r="C34" i="167" s="1"/>
  <c r="C37" i="167"/>
  <c r="C36" i="167"/>
  <c r="J44" i="165"/>
  <c r="J54" i="165"/>
  <c r="H44" i="165"/>
  <c r="H54" i="165"/>
  <c r="F44" i="165"/>
  <c r="F54" i="165"/>
  <c r="D44" i="165"/>
  <c r="D54" i="165"/>
  <c r="H72" i="165" l="1"/>
  <c r="H69" i="165"/>
  <c r="H71" i="165" s="1"/>
  <c r="H39" i="165"/>
  <c r="F72" i="165"/>
  <c r="F69" i="165"/>
  <c r="F71" i="165" s="1"/>
  <c r="F39" i="165"/>
  <c r="D72" i="165"/>
  <c r="D69" i="165"/>
  <c r="D71" i="165" s="1"/>
  <c r="D39" i="165"/>
  <c r="J72" i="165"/>
  <c r="J69" i="165"/>
  <c r="J71" i="165" s="1"/>
  <c r="J39" i="165"/>
  <c r="W70" i="165"/>
  <c r="M70" i="165"/>
  <c r="K41" i="165"/>
  <c r="K70" i="165" s="1"/>
  <c r="U70" i="165"/>
  <c r="S70" i="165"/>
  <c r="G41" i="165"/>
  <c r="G70" i="165" s="1"/>
  <c r="I41" i="165"/>
  <c r="I70" i="165" s="1"/>
  <c r="O70" i="165"/>
  <c r="Q70" i="165"/>
  <c r="H40" i="165"/>
  <c r="H45" i="165" s="1"/>
  <c r="H46" i="165" s="1"/>
  <c r="W72" i="165" l="1"/>
  <c r="W69" i="165"/>
  <c r="D58" i="165"/>
  <c r="K42" i="165"/>
  <c r="I42" i="165"/>
  <c r="G42" i="165"/>
  <c r="E28" i="165"/>
  <c r="G43" i="165"/>
  <c r="I43" i="165"/>
  <c r="K43" i="165"/>
  <c r="F40" i="165"/>
  <c r="F45" i="165" s="1"/>
  <c r="F46" i="165" s="1"/>
  <c r="J40" i="165"/>
  <c r="J45" i="165" s="1"/>
  <c r="J46" i="165" s="1"/>
  <c r="F15" i="165"/>
  <c r="I15" i="165" s="1"/>
  <c r="J15" i="165" s="1"/>
  <c r="F11" i="165"/>
  <c r="I11" i="165" s="1"/>
  <c r="J11" i="165" s="1"/>
  <c r="I46" i="165"/>
  <c r="D40" i="165"/>
  <c r="D45" i="165" s="1"/>
  <c r="D46" i="165" s="1"/>
  <c r="W71" i="165" l="1"/>
  <c r="W58" i="165" s="1"/>
  <c r="O72" i="165"/>
  <c r="O69" i="165"/>
  <c r="S72" i="165"/>
  <c r="S69" i="165"/>
  <c r="Q72" i="165"/>
  <c r="Q69" i="165"/>
  <c r="U69" i="165"/>
  <c r="U72" i="165"/>
  <c r="G51" i="165"/>
  <c r="I51" i="165"/>
  <c r="K51" i="165"/>
  <c r="G44" i="165"/>
  <c r="G46" i="165"/>
  <c r="K46" i="165"/>
  <c r="K54" i="165"/>
  <c r="E27" i="165"/>
  <c r="I54" i="165"/>
  <c r="E26" i="165"/>
  <c r="G54" i="165"/>
  <c r="E25" i="165"/>
  <c r="I44" i="165"/>
  <c r="K44" i="165"/>
  <c r="F14" i="165"/>
  <c r="I14" i="165" s="1"/>
  <c r="J14" i="165" s="1"/>
  <c r="F12" i="165"/>
  <c r="I12" i="165" s="1"/>
  <c r="J12" i="165" s="1"/>
  <c r="F13" i="165"/>
  <c r="I13" i="165" s="1"/>
  <c r="J13" i="165" s="1"/>
  <c r="J58" i="165"/>
  <c r="F9" i="165" s="1"/>
  <c r="I9" i="165" s="1"/>
  <c r="J9" i="165" s="1"/>
  <c r="F17" i="167"/>
  <c r="F21" i="167"/>
  <c r="J47" i="165"/>
  <c r="H47" i="165"/>
  <c r="E46" i="165"/>
  <c r="D47" i="165"/>
  <c r="S71" i="165" l="1"/>
  <c r="S58" i="165" s="1"/>
  <c r="O71" i="165"/>
  <c r="O58" i="165" s="1"/>
  <c r="Q71" i="165"/>
  <c r="Q58" i="165" s="1"/>
  <c r="U71" i="165"/>
  <c r="U58" i="165" s="1"/>
  <c r="D63" i="165"/>
  <c r="D64" i="165"/>
  <c r="D66" i="165" s="1"/>
  <c r="H64" i="165"/>
  <c r="H66" i="165" s="1"/>
  <c r="H63" i="165"/>
  <c r="H65" i="165" s="1"/>
  <c r="J63" i="165"/>
  <c r="J65" i="165" s="1"/>
  <c r="J64" i="165"/>
  <c r="J66" i="165" s="1"/>
  <c r="H58" i="165"/>
  <c r="F8" i="165" s="1"/>
  <c r="I8" i="165" s="1"/>
  <c r="J8" i="165" s="1"/>
  <c r="F58" i="165"/>
  <c r="F7" i="165" s="1"/>
  <c r="I7" i="165" s="1"/>
  <c r="J7" i="165" s="1"/>
  <c r="F47" i="165"/>
  <c r="F18" i="167"/>
  <c r="I18" i="167" s="1"/>
  <c r="J18" i="167" s="1"/>
  <c r="F10" i="165"/>
  <c r="I10" i="165" s="1"/>
  <c r="J10" i="165" s="1"/>
  <c r="F19" i="167"/>
  <c r="I19" i="167" s="1"/>
  <c r="J19" i="167" s="1"/>
  <c r="F20" i="167"/>
  <c r="I20" i="167" s="1"/>
  <c r="J20" i="167" s="1"/>
  <c r="I17" i="167"/>
  <c r="J17" i="167" s="1"/>
  <c r="I21" i="167"/>
  <c r="J21" i="167" s="1"/>
  <c r="F15" i="167"/>
  <c r="L44" i="140"/>
  <c r="L45" i="140" s="1"/>
  <c r="L46" i="140" s="1"/>
  <c r="L47" i="140" s="1"/>
  <c r="L48" i="140" s="1"/>
  <c r="S63" i="165" l="1"/>
  <c r="S65" i="165" s="1"/>
  <c r="S48" i="165" s="1"/>
  <c r="S64" i="165"/>
  <c r="S66" i="165" s="1"/>
  <c r="Q64" i="165"/>
  <c r="Q66" i="165" s="1"/>
  <c r="Q63" i="165"/>
  <c r="Q65" i="165" s="1"/>
  <c r="Q48" i="165" s="1"/>
  <c r="O64" i="165"/>
  <c r="O66" i="165" s="1"/>
  <c r="O63" i="165"/>
  <c r="O65" i="165" s="1"/>
  <c r="O48" i="165" s="1"/>
  <c r="W64" i="165"/>
  <c r="W66" i="165" s="1"/>
  <c r="W63" i="165"/>
  <c r="W65" i="165" s="1"/>
  <c r="W48" i="165" s="1"/>
  <c r="U63" i="165"/>
  <c r="U65" i="165" s="1"/>
  <c r="U48" i="165" s="1"/>
  <c r="U64" i="165"/>
  <c r="U66" i="165" s="1"/>
  <c r="F64" i="165"/>
  <c r="F66" i="165" s="1"/>
  <c r="F63" i="165"/>
  <c r="F65" i="165" s="1"/>
  <c r="F14" i="167"/>
  <c r="I14" i="167" s="1"/>
  <c r="J14" i="167" s="1"/>
  <c r="F13" i="167"/>
  <c r="I13" i="167" s="1"/>
  <c r="J13" i="167" s="1"/>
  <c r="F16" i="167"/>
  <c r="I16" i="167" s="1"/>
  <c r="J16" i="167" s="1"/>
  <c r="I15" i="167"/>
  <c r="J15" i="167" s="1"/>
  <c r="J48" i="165"/>
  <c r="J49" i="165" s="1"/>
  <c r="H48" i="165"/>
  <c r="H49" i="165" s="1"/>
  <c r="D48" i="165"/>
  <c r="D49" i="165" s="1"/>
  <c r="C23" i="138"/>
  <c r="B31" i="138" s="1"/>
  <c r="W49" i="165" l="1"/>
  <c r="W55" i="165" s="1"/>
  <c r="O49" i="165"/>
  <c r="O55" i="165" s="1"/>
  <c r="Q49" i="165"/>
  <c r="Q55" i="165" s="1"/>
  <c r="U49" i="165"/>
  <c r="U55" i="165" s="1"/>
  <c r="S49" i="165"/>
  <c r="S55" i="165" s="1"/>
  <c r="D55" i="165"/>
  <c r="H55" i="165"/>
  <c r="F48" i="165"/>
  <c r="J55" i="165"/>
  <c r="D71" i="139"/>
  <c r="D56" i="165" l="1"/>
  <c r="D59" i="165"/>
  <c r="W56" i="165"/>
  <c r="W57" i="165"/>
  <c r="W59" i="165"/>
  <c r="W60" i="165" s="1"/>
  <c r="Q56" i="165"/>
  <c r="Q57" i="165"/>
  <c r="Q59" i="165"/>
  <c r="Q60" i="165" s="1"/>
  <c r="S56" i="165"/>
  <c r="S57" i="165" s="1"/>
  <c r="U56" i="165"/>
  <c r="U59" i="165" s="1"/>
  <c r="U60" i="165" s="1"/>
  <c r="O56" i="165"/>
  <c r="O57" i="165" s="1"/>
  <c r="H56" i="165"/>
  <c r="H59" i="165" s="1"/>
  <c r="H60" i="165" s="1"/>
  <c r="D57" i="165"/>
  <c r="E6" i="165" s="1"/>
  <c r="F55" i="165"/>
  <c r="E12" i="165"/>
  <c r="G12" i="165" s="1"/>
  <c r="J56" i="165"/>
  <c r="J57" i="165" s="1"/>
  <c r="E9" i="165" s="1"/>
  <c r="F36" i="167"/>
  <c r="G36" i="167" s="1"/>
  <c r="F35" i="167"/>
  <c r="G35" i="167" s="1"/>
  <c r="E15" i="165"/>
  <c r="G15" i="165" s="1"/>
  <c r="E14" i="165"/>
  <c r="G14" i="165" s="1"/>
  <c r="E11" i="165"/>
  <c r="G11" i="165" s="1"/>
  <c r="I2" i="147"/>
  <c r="U57" i="165" l="1"/>
  <c r="S59" i="165"/>
  <c r="S60" i="165" s="1"/>
  <c r="O59" i="165"/>
  <c r="O60" i="165" s="1"/>
  <c r="E13" i="165"/>
  <c r="G13" i="165" s="1"/>
  <c r="G19" i="167" s="1"/>
  <c r="K19" i="167" s="1"/>
  <c r="H57" i="165"/>
  <c r="E8" i="165" s="1"/>
  <c r="G8" i="165" s="1"/>
  <c r="L13" i="165"/>
  <c r="M13" i="165" s="1"/>
  <c r="K13" i="165" s="1"/>
  <c r="F56" i="165"/>
  <c r="F57" i="165" s="1"/>
  <c r="E7" i="165" s="1"/>
  <c r="J59" i="165"/>
  <c r="J60" i="165" s="1"/>
  <c r="G9" i="165"/>
  <c r="E15" i="167"/>
  <c r="F37" i="167"/>
  <c r="G37" i="167" s="1"/>
  <c r="E12" i="167"/>
  <c r="H8" i="165"/>
  <c r="L8" i="165"/>
  <c r="M8" i="165" s="1"/>
  <c r="K8" i="165" s="1"/>
  <c r="H14" i="165"/>
  <c r="L14" i="165"/>
  <c r="M14" i="165" s="1"/>
  <c r="K14" i="165" s="1"/>
  <c r="H11" i="165"/>
  <c r="L11" i="165"/>
  <c r="M11" i="165" s="1"/>
  <c r="K11" i="165" s="1"/>
  <c r="H12" i="165"/>
  <c r="L12" i="165"/>
  <c r="M12" i="165" s="1"/>
  <c r="K12" i="165" s="1"/>
  <c r="H15" i="165"/>
  <c r="L15" i="165"/>
  <c r="M15" i="165" s="1"/>
  <c r="K15" i="165" s="1"/>
  <c r="G17" i="167"/>
  <c r="K17" i="167" s="1"/>
  <c r="E17" i="167"/>
  <c r="G18" i="167"/>
  <c r="K18" i="167" s="1"/>
  <c r="E18" i="167"/>
  <c r="G21" i="167"/>
  <c r="K21" i="167" s="1"/>
  <c r="E21" i="167"/>
  <c r="G14" i="167"/>
  <c r="K14" i="167" s="1"/>
  <c r="J31" i="167" s="1"/>
  <c r="E14" i="167"/>
  <c r="G20" i="167"/>
  <c r="K20" i="167" s="1"/>
  <c r="E20" i="167"/>
  <c r="E55" i="156"/>
  <c r="E52" i="156"/>
  <c r="E49" i="156"/>
  <c r="E46" i="156"/>
  <c r="E54" i="156"/>
  <c r="E51" i="156"/>
  <c r="E48" i="156"/>
  <c r="E45" i="156"/>
  <c r="F5" i="162"/>
  <c r="E6" i="162"/>
  <c r="D6" i="162"/>
  <c r="C15" i="162"/>
  <c r="E5" i="162"/>
  <c r="D5" i="162"/>
  <c r="C5" i="162"/>
  <c r="E19" i="167" l="1"/>
  <c r="H13" i="165"/>
  <c r="G7" i="165"/>
  <c r="E13" i="167"/>
  <c r="F59" i="165"/>
  <c r="F60" i="165" s="1"/>
  <c r="L9" i="165"/>
  <c r="M9" i="165" s="1"/>
  <c r="K9" i="165" s="1"/>
  <c r="G15" i="167"/>
  <c r="K15" i="167" s="1"/>
  <c r="J32" i="167" s="1"/>
  <c r="H9" i="165"/>
  <c r="H15" i="167" s="1"/>
  <c r="E7" i="162"/>
  <c r="D7" i="162"/>
  <c r="D8" i="162"/>
  <c r="D15" i="162" s="1"/>
  <c r="E18" i="162"/>
  <c r="E8" i="162"/>
  <c r="E15" i="162" s="1"/>
  <c r="H35" i="167"/>
  <c r="H36" i="167"/>
  <c r="H37" i="167"/>
  <c r="F34" i="167"/>
  <c r="G34" i="167" s="1"/>
  <c r="F38" i="167"/>
  <c r="G38" i="167" s="1"/>
  <c r="L36" i="167"/>
  <c r="L19" i="167"/>
  <c r="L31" i="167"/>
  <c r="L14" i="167"/>
  <c r="F18" i="162"/>
  <c r="C18" i="162"/>
  <c r="F9" i="162"/>
  <c r="F10" i="162" s="1"/>
  <c r="F12" i="162" s="1"/>
  <c r="E9" i="162"/>
  <c r="E10" i="162" s="1"/>
  <c r="C10" i="162"/>
  <c r="D18" i="162"/>
  <c r="J36" i="167" l="1"/>
  <c r="H19" i="167"/>
  <c r="H7" i="165"/>
  <c r="H13" i="167" s="1"/>
  <c r="L7" i="165"/>
  <c r="M7" i="165" s="1"/>
  <c r="K7" i="165" s="1"/>
  <c r="L30" i="167" s="1"/>
  <c r="G13" i="167"/>
  <c r="K13" i="167" s="1"/>
  <c r="J30" i="167" s="1"/>
  <c r="K32" i="167"/>
  <c r="L32" i="167"/>
  <c r="L15" i="167"/>
  <c r="F26" i="162"/>
  <c r="F13" i="162"/>
  <c r="H34" i="167"/>
  <c r="J37" i="167"/>
  <c r="H20" i="167"/>
  <c r="K31" i="167"/>
  <c r="H14" i="167"/>
  <c r="J34" i="167"/>
  <c r="H17" i="167"/>
  <c r="J35" i="167"/>
  <c r="H18" i="167"/>
  <c r="J38" i="167"/>
  <c r="H21" i="167"/>
  <c r="L38" i="167"/>
  <c r="L21" i="167"/>
  <c r="L34" i="167"/>
  <c r="L17" i="167"/>
  <c r="L35" i="167"/>
  <c r="L18" i="167"/>
  <c r="L37" i="167"/>
  <c r="L20" i="167"/>
  <c r="D9" i="162"/>
  <c r="D10" i="162" s="1"/>
  <c r="D12" i="162" s="1"/>
  <c r="E12" i="162"/>
  <c r="C12" i="162"/>
  <c r="L13" i="167" l="1"/>
  <c r="K30" i="167"/>
  <c r="C24" i="162"/>
  <c r="C25" i="162"/>
  <c r="E26" i="162"/>
  <c r="D26" i="162"/>
  <c r="C26" i="162"/>
  <c r="G19" i="162"/>
  <c r="H38" i="167"/>
  <c r="D16" i="162" l="1"/>
  <c r="D14" i="162" s="1"/>
  <c r="E16" i="162"/>
  <c r="E14" i="162" s="1"/>
  <c r="E59" i="156"/>
  <c r="F19" i="162"/>
  <c r="C13" i="162"/>
  <c r="C16" i="162"/>
  <c r="C14" i="162" s="1"/>
  <c r="D13" i="162"/>
  <c r="E13" i="162" l="1"/>
  <c r="D19" i="162"/>
  <c r="E19" i="162" l="1"/>
  <c r="E47" i="156" l="1"/>
  <c r="E50" i="156" l="1"/>
  <c r="E56" i="156"/>
  <c r="E53" i="156" l="1"/>
  <c r="E23" i="153"/>
  <c r="E24" i="153" l="1"/>
  <c r="D71" i="140"/>
  <c r="I18" i="138" l="1"/>
  <c r="I19" i="138" s="1"/>
  <c r="D48" i="156"/>
  <c r="D13" i="156" l="1"/>
  <c r="D23" i="156"/>
  <c r="E20" i="156"/>
  <c r="E23" i="156"/>
  <c r="C51" i="156"/>
  <c r="D50" i="156"/>
  <c r="C61" i="156"/>
  <c r="D11" i="153"/>
  <c r="E9" i="156" l="1"/>
  <c r="E13" i="156"/>
  <c r="D9" i="156"/>
  <c r="D14" i="156" s="1"/>
  <c r="D47" i="156"/>
  <c r="D52" i="156" s="1"/>
  <c r="D58" i="156"/>
  <c r="C47" i="156" l="1"/>
  <c r="C52" i="156" s="1"/>
  <c r="D26" i="156"/>
  <c r="E14" i="156"/>
  <c r="D53" i="156" l="1"/>
  <c r="D54" i="156" s="1"/>
  <c r="D71" i="156" l="1"/>
  <c r="D73" i="156" s="1"/>
  <c r="D70" i="156"/>
  <c r="D72" i="156" s="1"/>
  <c r="C54" i="156"/>
  <c r="D60" i="156"/>
  <c r="C23" i="153"/>
  <c r="C11" i="153"/>
  <c r="D56" i="156" l="1"/>
  <c r="D62" i="156" s="1"/>
  <c r="D59" i="156"/>
  <c r="D57" i="156" s="1"/>
  <c r="C70" i="156"/>
  <c r="C72" i="156" s="1"/>
  <c r="C71" i="156"/>
  <c r="C73" i="156" s="1"/>
  <c r="E10" i="153"/>
  <c r="C13" i="156"/>
  <c r="C23" i="156"/>
  <c r="C9" i="156"/>
  <c r="D63" i="156" l="1"/>
  <c r="D65" i="156" s="1"/>
  <c r="C55" i="156"/>
  <c r="C56" i="156" s="1"/>
  <c r="C26" i="156"/>
  <c r="C14" i="156"/>
  <c r="E11" i="153"/>
  <c r="D66" i="156" l="1"/>
  <c r="D15" i="156"/>
  <c r="D16" i="156" s="1"/>
  <c r="E15" i="156"/>
  <c r="E16" i="156" s="1"/>
  <c r="C16" i="156"/>
  <c r="E32" i="156" l="1"/>
  <c r="E34" i="156" s="1"/>
  <c r="E33" i="156"/>
  <c r="E35" i="156" s="1"/>
  <c r="C32" i="156"/>
  <c r="C34" i="156" s="1"/>
  <c r="C33" i="156"/>
  <c r="C35" i="156" s="1"/>
  <c r="D33" i="156"/>
  <c r="D35" i="156" s="1"/>
  <c r="D32" i="156"/>
  <c r="D34" i="156" s="1"/>
  <c r="D67" i="156"/>
  <c r="D24" i="153"/>
  <c r="C66" i="156"/>
  <c r="C27" i="153" s="1"/>
  <c r="C24" i="153"/>
  <c r="E22" i="156"/>
  <c r="G35" i="156"/>
  <c r="D17" i="156" l="1"/>
  <c r="C17" i="156"/>
  <c r="C25" i="156" l="1"/>
  <c r="C27" i="156" s="1"/>
  <c r="D25" i="156"/>
  <c r="D27" i="156" s="1"/>
  <c r="D22" i="153"/>
  <c r="C28" i="156" l="1"/>
  <c r="C12" i="153"/>
  <c r="C13" i="153" s="1"/>
  <c r="D28" i="156"/>
  <c r="D14" i="153" s="1"/>
  <c r="D12" i="153"/>
  <c r="D23" i="153"/>
  <c r="E32" i="153"/>
  <c r="C31" i="154"/>
  <c r="C41" i="154"/>
  <c r="D27" i="154"/>
  <c r="C14" i="153" l="1"/>
  <c r="E25" i="153" l="1"/>
  <c r="D28" i="153"/>
  <c r="D27" i="153"/>
  <c r="C32" i="153"/>
  <c r="C34" i="153" l="1"/>
  <c r="C25" i="153"/>
  <c r="C33" i="153" l="1"/>
  <c r="C26" i="153"/>
  <c r="E6" i="139"/>
  <c r="E12" i="139" s="1"/>
  <c r="E7" i="151" l="1"/>
  <c r="E7" i="139"/>
  <c r="C32" i="151"/>
  <c r="C18" i="151"/>
  <c r="C4" i="151"/>
  <c r="E14" i="139" l="1"/>
  <c r="E21" i="151"/>
  <c r="E35" i="151"/>
  <c r="E22" i="151"/>
  <c r="E36" i="151"/>
  <c r="E15" i="139"/>
  <c r="E15" i="140"/>
  <c r="D27" i="139"/>
  <c r="C23" i="152"/>
  <c r="C29" i="152"/>
  <c r="C27" i="152"/>
  <c r="C26" i="152"/>
  <c r="C24" i="152"/>
  <c r="E14" i="138"/>
  <c r="E12" i="138"/>
  <c r="E10" i="138"/>
  <c r="E8" i="138"/>
  <c r="E7" i="138"/>
  <c r="C30" i="151"/>
  <c r="C16" i="151"/>
  <c r="C25" i="138"/>
  <c r="B49" i="138"/>
  <c r="E28" i="139" l="1"/>
  <c r="F12" i="139"/>
  <c r="E16" i="139"/>
  <c r="E34" i="139"/>
  <c r="D28" i="139"/>
  <c r="D34" i="139"/>
  <c r="B50" i="138"/>
  <c r="B32" i="138"/>
  <c r="J18" i="138"/>
  <c r="C45" i="138"/>
  <c r="D32" i="153"/>
  <c r="E23" i="152"/>
  <c r="E24" i="152" s="1"/>
  <c r="E33" i="151"/>
  <c r="C31" i="151"/>
  <c r="C17" i="151"/>
  <c r="C3" i="151"/>
  <c r="C9" i="151"/>
  <c r="J20" i="138" l="1"/>
  <c r="J19" i="138"/>
  <c r="G36" i="151"/>
  <c r="G35" i="151"/>
  <c r="D40" i="151" s="1"/>
  <c r="B48" i="138"/>
  <c r="G22" i="151"/>
  <c r="G21" i="151"/>
  <c r="D26" i="151" s="1"/>
  <c r="G7" i="151"/>
  <c r="C18" i="150"/>
  <c r="D18" i="150"/>
  <c r="J23" i="150" s="1"/>
  <c r="D14" i="150"/>
  <c r="D12" i="150"/>
  <c r="D8" i="150"/>
  <c r="D7" i="150"/>
  <c r="C49" i="138" l="1"/>
  <c r="E49" i="138" s="1"/>
  <c r="J29" i="138"/>
  <c r="C50" i="138"/>
  <c r="E50" i="138" s="1"/>
  <c r="C48" i="138"/>
  <c r="E48" i="138" s="1"/>
  <c r="E26" i="156"/>
  <c r="C12" i="139"/>
  <c r="C10" i="139"/>
  <c r="C8" i="139"/>
  <c r="C5" i="151" s="1"/>
  <c r="C7" i="139"/>
  <c r="C6" i="139"/>
  <c r="C19" i="151" l="1"/>
  <c r="C33" i="151"/>
  <c r="J49" i="138"/>
  <c r="J50" i="138"/>
  <c r="J48" i="138"/>
  <c r="C25" i="152"/>
  <c r="E9" i="138"/>
  <c r="D9" i="150"/>
  <c r="C16" i="140"/>
  <c r="E21" i="156" l="1"/>
  <c r="E19" i="156" s="1"/>
  <c r="E17" i="156"/>
  <c r="C10" i="140" l="1"/>
  <c r="E12" i="140"/>
  <c r="C14" i="140"/>
  <c r="C13" i="140"/>
  <c r="C12" i="140"/>
  <c r="C11" i="140"/>
  <c r="E25" i="156" l="1"/>
  <c r="E10" i="140"/>
  <c r="E11" i="140" s="1"/>
  <c r="E27" i="156" l="1"/>
  <c r="E28" i="156" s="1"/>
  <c r="E14" i="153" s="1"/>
  <c r="G15" i="140"/>
  <c r="G14" i="140"/>
  <c r="E16" i="140"/>
  <c r="E29" i="156"/>
  <c r="E15" i="153" s="1"/>
  <c r="E12" i="153"/>
  <c r="E13" i="153" s="1"/>
  <c r="D13" i="153"/>
  <c r="D34" i="153"/>
  <c r="C41" i="140"/>
  <c r="G13" i="140" l="1"/>
  <c r="G16" i="140"/>
  <c r="G17" i="140" s="1"/>
  <c r="D36" i="140"/>
  <c r="E17" i="140"/>
  <c r="E37" i="140" s="1"/>
  <c r="D25" i="153"/>
  <c r="D26" i="153" s="1"/>
  <c r="D33" i="153" l="1"/>
  <c r="D16" i="150"/>
  <c r="B30" i="138" l="1"/>
  <c r="H29" i="138"/>
  <c r="G29" i="138"/>
  <c r="F29" i="138"/>
  <c r="E29" i="138"/>
  <c r="E31" i="151" l="1"/>
  <c r="E37" i="151" s="1"/>
  <c r="D41" i="151" s="1"/>
  <c r="E32" i="151" l="1"/>
  <c r="E17" i="151"/>
  <c r="E23" i="151" s="1"/>
  <c r="D27" i="151" s="1"/>
  <c r="F18" i="138" l="1"/>
  <c r="F19" i="138" s="1"/>
  <c r="G18" i="138"/>
  <c r="G19" i="138" s="1"/>
  <c r="H18" i="138"/>
  <c r="H19" i="138" s="1"/>
  <c r="E3" i="151"/>
  <c r="E9" i="151" s="1"/>
  <c r="E18" i="138"/>
  <c r="E19" i="138" s="1"/>
  <c r="G37" i="151"/>
  <c r="E18" i="151"/>
  <c r="E4" i="151" l="1"/>
  <c r="G23" i="151"/>
  <c r="D29" i="138"/>
  <c r="D13" i="151" l="1"/>
  <c r="G8" i="151"/>
  <c r="E26" i="152"/>
  <c r="E28" i="152" s="1"/>
  <c r="G9" i="151" l="1"/>
  <c r="E27" i="152"/>
  <c r="E29" i="152" l="1"/>
  <c r="D40" i="154" l="1"/>
  <c r="C24" i="165" l="1"/>
  <c r="E41" i="165"/>
  <c r="E70" i="165" s="1"/>
  <c r="E42" i="165" l="1"/>
  <c r="E43" i="165"/>
  <c r="E38" i="165"/>
  <c r="E39" i="165" s="1"/>
  <c r="E72" i="165" l="1"/>
  <c r="E40" i="165"/>
  <c r="E69" i="165"/>
  <c r="E51" i="165"/>
  <c r="E44" i="165"/>
  <c r="E24" i="165"/>
  <c r="E54" i="165"/>
  <c r="E71" i="165" l="1"/>
  <c r="E45" i="165"/>
  <c r="E47" i="165" s="1"/>
  <c r="E64" i="165" l="1"/>
  <c r="E66" i="165" s="1"/>
  <c r="E63" i="165"/>
  <c r="E65" i="165" s="1"/>
  <c r="E58" i="165"/>
  <c r="G24" i="165" s="1"/>
  <c r="I24" i="165" s="1"/>
  <c r="J24" i="165" s="1"/>
  <c r="D60" i="165"/>
  <c r="F6" i="165"/>
  <c r="G6" i="165" s="1"/>
  <c r="F12" i="167" l="1"/>
  <c r="I12" i="167" s="1"/>
  <c r="J12" i="167" s="1"/>
  <c r="I6" i="165"/>
  <c r="J6" i="165" s="1"/>
  <c r="G12" i="167"/>
  <c r="H6" i="165"/>
  <c r="E48" i="165"/>
  <c r="E52" i="165"/>
  <c r="E50" i="165" s="1"/>
  <c r="E49" i="165" l="1"/>
  <c r="E55" i="165" s="1"/>
  <c r="L6" i="165"/>
  <c r="M6" i="165" s="1"/>
  <c r="K6" i="165" s="1"/>
  <c r="L29" i="167" s="1"/>
  <c r="K12" i="167"/>
  <c r="J29" i="167" s="1"/>
  <c r="K29" i="167"/>
  <c r="H12" i="167"/>
  <c r="E56" i="165" l="1"/>
  <c r="E59" i="165" s="1"/>
  <c r="E57" i="165"/>
  <c r="F24" i="165" s="1"/>
  <c r="L12" i="167"/>
  <c r="E29" i="167" l="1"/>
  <c r="M24" i="165"/>
  <c r="L24" i="165" s="1"/>
  <c r="K24" i="165" s="1"/>
  <c r="H24" i="165"/>
  <c r="F29" i="167"/>
  <c r="E60" i="165"/>
  <c r="H29" i="167" l="1"/>
  <c r="G29" i="167"/>
  <c r="C25" i="165" l="1"/>
  <c r="C28" i="165"/>
  <c r="C26" i="165"/>
  <c r="C27" i="165"/>
  <c r="I38" i="165"/>
  <c r="I39" i="165" s="1"/>
  <c r="K38" i="165"/>
  <c r="K39" i="165" s="1"/>
  <c r="G38" i="165"/>
  <c r="G39" i="165" s="1"/>
  <c r="M69" i="165" l="1"/>
  <c r="M72" i="165"/>
  <c r="G69" i="165"/>
  <c r="G72" i="165"/>
  <c r="K69" i="165"/>
  <c r="K72" i="165"/>
  <c r="I69" i="165"/>
  <c r="I72" i="165"/>
  <c r="G40" i="165"/>
  <c r="K40" i="165"/>
  <c r="I40" i="165"/>
  <c r="M71" i="165" l="1"/>
  <c r="M58" i="165" s="1"/>
  <c r="M63" i="165"/>
  <c r="M65" i="165" s="1"/>
  <c r="M64" i="165"/>
  <c r="M66" i="165" s="1"/>
  <c r="I71" i="165"/>
  <c r="I58" i="165" s="1"/>
  <c r="G26" i="165" s="1"/>
  <c r="I26" i="165" s="1"/>
  <c r="J26" i="165" s="1"/>
  <c r="K71" i="165"/>
  <c r="K58" i="165" s="1"/>
  <c r="G27" i="165" s="1"/>
  <c r="G71" i="165"/>
  <c r="I45" i="165"/>
  <c r="I47" i="165" s="1"/>
  <c r="G45" i="165"/>
  <c r="G47" i="165" s="1"/>
  <c r="K45" i="165"/>
  <c r="K47" i="165" s="1"/>
  <c r="M48" i="165" l="1"/>
  <c r="M52" i="165"/>
  <c r="M50" i="165" s="1"/>
  <c r="G28" i="165"/>
  <c r="I28" i="165" s="1"/>
  <c r="J28" i="165" s="1"/>
  <c r="K63" i="165"/>
  <c r="K65" i="165" s="1"/>
  <c r="K64" i="165"/>
  <c r="K66" i="165" s="1"/>
  <c r="I63" i="165"/>
  <c r="I65" i="165" s="1"/>
  <c r="I64" i="165"/>
  <c r="I66" i="165" s="1"/>
  <c r="G63" i="165"/>
  <c r="G65" i="165" s="1"/>
  <c r="G64" i="165"/>
  <c r="G66" i="165" s="1"/>
  <c r="G58" i="165"/>
  <c r="G25" i="165" s="1"/>
  <c r="I25" i="165" s="1"/>
  <c r="J25" i="165" s="1"/>
  <c r="I27" i="165"/>
  <c r="J27" i="165" s="1"/>
  <c r="M49" i="165" l="1"/>
  <c r="M55" i="165" s="1"/>
  <c r="I52" i="165"/>
  <c r="I50" i="165" s="1"/>
  <c r="K48" i="165"/>
  <c r="K49" i="165" s="1"/>
  <c r="G48" i="165"/>
  <c r="G49" i="165" s="1"/>
  <c r="G52" i="165"/>
  <c r="G50" i="165" s="1"/>
  <c r="I48" i="165"/>
  <c r="I49" i="165" s="1"/>
  <c r="K52" i="165"/>
  <c r="K50" i="165" s="1"/>
  <c r="M56" i="165" l="1"/>
  <c r="M57" i="165"/>
  <c r="M59" i="165"/>
  <c r="M60" i="165" s="1"/>
  <c r="G55" i="165"/>
  <c r="G56" i="165" s="1"/>
  <c r="I55" i="165"/>
  <c r="I56" i="165" s="1"/>
  <c r="K55" i="165"/>
  <c r="K56" i="165" s="1"/>
  <c r="G59" i="165"/>
  <c r="I59" i="165" l="1"/>
  <c r="I60" i="165" s="1"/>
  <c r="E10" i="165"/>
  <c r="K57" i="165"/>
  <c r="F27" i="165" s="1"/>
  <c r="F32" i="167" s="1"/>
  <c r="G10" i="165"/>
  <c r="E16" i="167"/>
  <c r="M27" i="165"/>
  <c r="L27" i="165" s="1"/>
  <c r="K27" i="165" s="1"/>
  <c r="H32" i="167" s="1"/>
  <c r="H27" i="165"/>
  <c r="G32" i="167" s="1"/>
  <c r="E32" i="167"/>
  <c r="G57" i="165"/>
  <c r="F25" i="165" s="1"/>
  <c r="I57" i="165"/>
  <c r="F26" i="165" s="1"/>
  <c r="K59" i="165"/>
  <c r="K60" i="165" s="1"/>
  <c r="F28" i="165"/>
  <c r="M28" i="165" s="1"/>
  <c r="L28" i="165" s="1"/>
  <c r="G60" i="165"/>
  <c r="G16" i="167" l="1"/>
  <c r="K16" i="167" s="1"/>
  <c r="J33" i="167" s="1"/>
  <c r="H10" i="165"/>
  <c r="L10" i="165"/>
  <c r="M10" i="165" s="1"/>
  <c r="K10" i="165" s="1"/>
  <c r="M26" i="165"/>
  <c r="L26" i="165" s="1"/>
  <c r="K26" i="165" s="1"/>
  <c r="H31" i="167" s="1"/>
  <c r="H26" i="165"/>
  <c r="G31" i="167" s="1"/>
  <c r="M25" i="165"/>
  <c r="L25" i="165" s="1"/>
  <c r="K25" i="165" s="1"/>
  <c r="H30" i="167" s="1"/>
  <c r="H25" i="165"/>
  <c r="G30" i="167" s="1"/>
  <c r="K28" i="165"/>
  <c r="H33" i="167" s="1"/>
  <c r="H28" i="165"/>
  <c r="G33" i="167" s="1"/>
  <c r="F33" i="167"/>
  <c r="E33" i="167"/>
  <c r="F31" i="167"/>
  <c r="E31" i="167"/>
  <c r="F30" i="167"/>
  <c r="E30" i="167"/>
  <c r="L33" i="167" l="1"/>
  <c r="L16" i="167"/>
  <c r="H16" i="167"/>
  <c r="K33" i="167"/>
  <c r="C11" i="139"/>
  <c r="E13" i="138"/>
  <c r="C28" i="152"/>
  <c r="D13" i="150"/>
  <c r="C8" i="151"/>
  <c r="C15" i="140"/>
  <c r="C34" i="139"/>
  <c r="E27" i="139" l="1"/>
  <c r="E26" i="139" s="1"/>
  <c r="E29" i="139" s="1"/>
  <c r="D12" i="151"/>
  <c r="D14" i="151" s="1"/>
  <c r="C14" i="151" s="1"/>
  <c r="C22" i="138" s="1"/>
  <c r="J22" i="138" s="1"/>
  <c r="D28" i="151"/>
  <c r="C28" i="151" s="1"/>
  <c r="C24" i="138" s="1"/>
  <c r="J24" i="138" s="1"/>
  <c r="D42" i="151"/>
  <c r="C42" i="151" s="1"/>
  <c r="C26" i="138" s="1"/>
  <c r="J26" i="138" s="1"/>
  <c r="C7" i="154"/>
  <c r="D26" i="139"/>
  <c r="D29" i="139" s="1"/>
  <c r="C20" i="139"/>
  <c r="D28" i="140"/>
  <c r="D35" i="140"/>
  <c r="D37" i="140" s="1"/>
  <c r="C37" i="140" s="1"/>
  <c r="D30" i="139" l="1"/>
  <c r="E28" i="140"/>
  <c r="F48" i="138"/>
  <c r="G48" i="138" s="1"/>
  <c r="E22" i="138"/>
  <c r="E30" i="138" s="1"/>
  <c r="E26" i="138"/>
  <c r="E32" i="138" s="1"/>
  <c r="G26" i="138"/>
  <c r="G32" i="138" s="1"/>
  <c r="H26" i="138"/>
  <c r="H32" i="138" s="1"/>
  <c r="I26" i="138"/>
  <c r="I32" i="138" s="1"/>
  <c r="F26" i="138"/>
  <c r="F32" i="138" s="1"/>
  <c r="E24" i="138"/>
  <c r="E31" i="138" s="1"/>
  <c r="H24" i="138"/>
  <c r="H31" i="138" s="1"/>
  <c r="G24" i="138"/>
  <c r="G31" i="138" s="1"/>
  <c r="I24" i="138"/>
  <c r="I31" i="138" s="1"/>
  <c r="F24" i="138"/>
  <c r="F31" i="138" s="1"/>
  <c r="H22" i="138"/>
  <c r="H30" i="138" s="1"/>
  <c r="G22" i="138"/>
  <c r="G30" i="138" s="1"/>
  <c r="I22" i="138"/>
  <c r="I30" i="138" s="1"/>
  <c r="F22" i="138"/>
  <c r="F30" i="138" s="1"/>
  <c r="J32" i="138"/>
  <c r="D32" i="138"/>
  <c r="F49" i="138"/>
  <c r="G49" i="138" s="1"/>
  <c r="D31" i="138"/>
  <c r="D30" i="138"/>
  <c r="F30" i="139"/>
  <c r="C24" i="150"/>
  <c r="C21" i="140"/>
  <c r="D27" i="140"/>
  <c r="E27" i="140"/>
  <c r="E29" i="140"/>
  <c r="D31" i="140" s="1"/>
  <c r="J31" i="138" l="1"/>
  <c r="F50" i="138"/>
  <c r="G50" i="138" s="1"/>
  <c r="J30" i="138"/>
  <c r="E31" i="139"/>
  <c r="P30" i="139"/>
  <c r="H30" i="139"/>
  <c r="D23" i="150"/>
  <c r="C38" i="140"/>
  <c r="C39" i="140" s="1"/>
  <c r="C23" i="150"/>
  <c r="D29" i="140"/>
  <c r="E30" i="140"/>
  <c r="B27" i="150"/>
  <c r="J24" i="150"/>
  <c r="D24" i="150" l="1"/>
  <c r="C35" i="139"/>
  <c r="C40" i="140"/>
  <c r="C42" i="140" s="1"/>
  <c r="C22" i="140"/>
  <c r="D42" i="140" l="1"/>
  <c r="D43" i="140" s="1"/>
  <c r="D44" i="140" s="1"/>
  <c r="D45" i="140" s="1"/>
  <c r="D46" i="140" s="1"/>
  <c r="C8" i="154"/>
  <c r="C36" i="139"/>
  <c r="C23" i="140"/>
  <c r="C9" i="154" l="1"/>
  <c r="C21" i="139"/>
  <c r="C53" i="140"/>
  <c r="E42" i="140"/>
  <c r="E43" i="140" s="1"/>
  <c r="E44" i="140" s="1"/>
  <c r="E45" i="140" s="1"/>
  <c r="E46" i="140" s="1"/>
  <c r="C46" i="140" s="1"/>
  <c r="C47" i="140" l="1"/>
  <c r="C48" i="140" s="1"/>
  <c r="C40" i="139"/>
  <c r="C41" i="139" s="1"/>
  <c r="C42" i="139" s="1"/>
  <c r="C75" i="140"/>
  <c r="C54" i="140"/>
  <c r="C55" i="140" s="1"/>
  <c r="C57" i="140" s="1"/>
  <c r="C71" i="140"/>
  <c r="C72" i="140"/>
  <c r="C22" i="139"/>
  <c r="C11" i="154"/>
  <c r="C12" i="154" s="1"/>
  <c r="E8" i="152"/>
  <c r="C43" i="139" l="1"/>
  <c r="C44" i="139" s="1"/>
  <c r="C45" i="139" s="1"/>
  <c r="C46" i="139" s="1"/>
  <c r="C8" i="152"/>
  <c r="C25" i="154" s="1"/>
  <c r="D28" i="154" s="1"/>
  <c r="D8" i="152"/>
  <c r="E68" i="140"/>
  <c r="D68" i="140" s="1"/>
  <c r="D69" i="140"/>
  <c r="C74" i="140"/>
  <c r="C62" i="140" s="1"/>
  <c r="C50" i="140"/>
  <c r="D22" i="140"/>
  <c r="C49" i="140"/>
  <c r="C13" i="154"/>
  <c r="C14" i="154" s="1"/>
  <c r="C51" i="139"/>
  <c r="C15" i="154" l="1"/>
  <c r="C72" i="139"/>
  <c r="C74" i="139" s="1"/>
  <c r="C52" i="139"/>
  <c r="C53" i="139" s="1"/>
  <c r="C55" i="139" s="1"/>
  <c r="C75" i="139"/>
  <c r="C58" i="140"/>
  <c r="C59" i="140" s="1"/>
  <c r="C60" i="140" s="1"/>
  <c r="C48" i="139"/>
  <c r="D21" i="139"/>
  <c r="C47" i="139"/>
  <c r="E23" i="150"/>
  <c r="E22" i="140"/>
  <c r="C16" i="154" l="1"/>
  <c r="C17" i="154" s="1"/>
  <c r="C18" i="154" s="1"/>
  <c r="C19" i="154" s="1"/>
  <c r="C60" i="139"/>
  <c r="D66" i="139"/>
  <c r="D68" i="139" s="1"/>
  <c r="D67" i="139"/>
  <c r="D69" i="139" s="1"/>
  <c r="C27" i="154"/>
  <c r="C32" i="154" s="1"/>
  <c r="C34" i="154" s="1"/>
  <c r="E68" i="139"/>
  <c r="C61" i="140"/>
  <c r="C63" i="140" s="1"/>
  <c r="E24" i="150"/>
  <c r="C27" i="150" s="1"/>
  <c r="E21" i="139"/>
  <c r="C50" i="154" l="1"/>
  <c r="C52" i="154" s="1"/>
  <c r="C49" i="154"/>
  <c r="C51" i="154" s="1"/>
  <c r="C20" i="154"/>
  <c r="C21" i="154"/>
  <c r="E9" i="152"/>
  <c r="E11" i="152" s="1"/>
  <c r="E16" i="152" s="1"/>
  <c r="C56" i="139"/>
  <c r="E51" i="154"/>
  <c r="E52" i="154"/>
  <c r="C64" i="140"/>
  <c r="D23" i="140"/>
  <c r="D41" i="154"/>
  <c r="D30" i="154"/>
  <c r="D38" i="154" s="1"/>
  <c r="C44" i="154"/>
  <c r="C10" i="152" s="1"/>
  <c r="E12" i="152" l="1"/>
  <c r="E17" i="152"/>
  <c r="C58" i="139"/>
  <c r="C59" i="139" s="1"/>
  <c r="C61" i="139" s="1"/>
  <c r="D31" i="154"/>
  <c r="D32" i="154" s="1"/>
  <c r="D34" i="154" s="1"/>
  <c r="F23" i="150"/>
  <c r="E23" i="140"/>
  <c r="E21" i="140" s="1"/>
  <c r="D21" i="140"/>
  <c r="C35" i="154"/>
  <c r="D44" i="154"/>
  <c r="D10" i="152" s="1"/>
  <c r="D50" i="154" l="1"/>
  <c r="D52" i="154" s="1"/>
  <c r="D49" i="154"/>
  <c r="D51" i="154" s="1"/>
  <c r="D22" i="139"/>
  <c r="C62" i="139"/>
  <c r="G23" i="150"/>
  <c r="D39" i="154" l="1"/>
  <c r="D37" i="154" s="1"/>
  <c r="C43" i="154"/>
  <c r="C9" i="152" s="1"/>
  <c r="C11" i="152" s="1"/>
  <c r="H23" i="150"/>
  <c r="I23" i="150"/>
  <c r="F24" i="150"/>
  <c r="E22" i="139"/>
  <c r="E20" i="139" s="1"/>
  <c r="D20" i="139"/>
  <c r="D35" i="154" l="1"/>
  <c r="D42" i="154" s="1"/>
  <c r="D43" i="154" s="1"/>
  <c r="D9" i="152" s="1"/>
  <c r="D11" i="152" s="1"/>
  <c r="C46" i="154"/>
  <c r="G24" i="150"/>
  <c r="D27" i="150"/>
  <c r="E27" i="150" s="1"/>
  <c r="C13" i="152"/>
  <c r="C16" i="152"/>
  <c r="C12" i="152"/>
  <c r="C17" i="152"/>
  <c r="D46" i="154" l="1"/>
  <c r="D12" i="152"/>
  <c r="D13" i="152"/>
  <c r="D16" i="152"/>
  <c r="D17" i="152"/>
  <c r="F27" i="150"/>
  <c r="G27" i="150"/>
  <c r="H24" i="150"/>
  <c r="I24" i="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박세라 </author>
    <author>Sara Park</author>
  </authors>
  <commentList>
    <comment ref="E9" authorId="0" shapeId="0" xr:uid="{00000000-0006-0000-0100-000001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연도/월/일 순으로 입력
</t>
        </r>
        <r>
          <rPr>
            <sz val="10"/>
            <color indexed="81"/>
            <rFont val="맑은 고딕"/>
            <family val="3"/>
            <charset val="129"/>
            <scheme val="minor"/>
          </rPr>
          <t>예시: 2008/5/20 또는 2008-08-20</t>
        </r>
      </text>
    </comment>
    <comment ref="E10" authorId="0" shapeId="0" xr:uid="{00000000-0006-0000-0100-000002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연도/월/일 순으로 입력
</t>
        </r>
        <r>
          <rPr>
            <sz val="10"/>
            <color indexed="81"/>
            <rFont val="맑은 고딕"/>
            <family val="3"/>
            <charset val="129"/>
            <scheme val="minor"/>
          </rPr>
          <t>예시: 2008/5/20 또는 2008-08-20</t>
        </r>
      </text>
    </comment>
    <comment ref="E11" authorId="1" shapeId="0" xr:uid="{00000000-0006-0000-0100-000003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연도/월/일 순으로 입력
</t>
        </r>
        <r>
          <rPr>
            <sz val="10"/>
            <color indexed="81"/>
            <rFont val="맑은 고딕"/>
            <family val="3"/>
            <charset val="129"/>
            <scheme val="minor"/>
          </rPr>
          <t>예시: 2008/5/20 또는 2008-08-20</t>
        </r>
      </text>
    </comment>
    <comment ref="E12" authorId="1" shapeId="0" xr:uid="{00000000-0006-0000-0100-000004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숫자만 입력하세요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2020.1.1</t>
        </r>
        <r>
          <rPr>
            <sz val="9"/>
            <color indexed="81"/>
            <rFont val="맑은 고딕"/>
            <family val="2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퇴직일까지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근무기간이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맑은 고딕"/>
            <family val="2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미만인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근무기간의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총급여액의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연평균환산액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맑은 고딕"/>
            <family val="2"/>
            <charset val="129"/>
          </rPr>
          <t>적용</t>
        </r>
      </text>
    </comment>
    <comment ref="E15" authorId="1" shapeId="0" xr:uid="{00000000-0006-0000-0100-000005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숫자만 입력하세요.</t>
        </r>
      </text>
    </comment>
    <comment ref="E16" authorId="1" shapeId="0" xr:uid="{00000000-0006-0000-0100-000006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숫자만 입력하세요.</t>
        </r>
      </text>
    </comment>
    <comment ref="E18" authorId="1" shapeId="0" xr:uid="{00000000-0006-0000-0100-000007000000}">
      <text>
        <r>
          <rPr>
            <b/>
            <sz val="10"/>
            <color indexed="81"/>
            <rFont val="돋움"/>
            <family val="3"/>
            <charset val="129"/>
          </rPr>
          <t>숫자만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입력하세요</t>
        </r>
        <r>
          <rPr>
            <b/>
            <sz val="10"/>
            <color indexed="81"/>
            <rFont val="Tahoma"/>
            <family val="2"/>
          </rPr>
          <t>.</t>
        </r>
      </text>
    </comment>
    <comment ref="E26" authorId="0" shapeId="0" xr:uid="{00000000-0006-0000-0100-000008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숫자만입력하세요
</t>
        </r>
      </text>
    </comment>
    <comment ref="E33" authorId="0" shapeId="0" xr:uid="{00000000-0006-0000-0100-00000900000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 xml:space="preserve">숫자만입력하세요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2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검색에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공간입니다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수정하지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주십시오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Park</author>
  </authors>
  <commentList>
    <comment ref="D25" authorId="0" shapeId="0" xr:uid="{00000000-0006-0000-0500-000001000000}">
      <text>
        <r>
          <rPr>
            <b/>
            <sz val="9"/>
            <color indexed="81"/>
            <rFont val="맑은 고딕"/>
            <family val="3"/>
            <charset val="129"/>
            <scheme val="minor"/>
          </rPr>
          <t>한도 미적용 퇴직금 계산식:</t>
        </r>
        <r>
          <rPr>
            <sz val="9"/>
            <color indexed="81"/>
            <rFont val="맑은 고딕"/>
            <family val="3"/>
            <charset val="129"/>
            <scheme val="minor"/>
          </rPr>
          <t xml:space="preserve"> 2011년 12월 31일에 퇴직한 것으로 가정하여 계산한 퇴직금 
</t>
        </r>
        <r>
          <rPr>
            <b/>
            <sz val="9"/>
            <color indexed="81"/>
            <rFont val="맑은 고딕"/>
            <family val="3"/>
            <charset val="129"/>
            <scheme val="minor"/>
          </rPr>
          <t xml:space="preserve">
한도 적용 퇴직금 계산식: </t>
        </r>
        <r>
          <rPr>
            <sz val="9"/>
            <color indexed="81"/>
            <rFont val="맑은 고딕"/>
            <family val="3"/>
            <charset val="129"/>
            <scheme val="minor"/>
          </rPr>
          <t>퇴직금 총액 (-) 2011년 12월 31일에 퇴직한 것으로 가정하여 계산한 퇴직금</t>
        </r>
      </text>
    </comment>
    <comment ref="E25" authorId="0" shapeId="0" xr:uid="{00000000-0006-0000-0500-000002000000}">
      <text>
        <r>
          <rPr>
            <b/>
            <sz val="9"/>
            <color indexed="81"/>
            <rFont val="맑은 고딕"/>
            <family val="3"/>
            <charset val="129"/>
            <scheme val="minor"/>
          </rPr>
          <t>한도 미적용 퇴직금 계산식:</t>
        </r>
        <r>
          <rPr>
            <sz val="9"/>
            <color indexed="81"/>
            <rFont val="맑은 고딕"/>
            <family val="3"/>
            <charset val="129"/>
            <scheme val="minor"/>
          </rPr>
          <t xml:space="preserve"> 퇴직금 총액 x (2011년 12월 31일까지 근속연수/총근속연수)
</t>
        </r>
        <r>
          <rPr>
            <b/>
            <sz val="9"/>
            <color indexed="81"/>
            <rFont val="맑은 고딕"/>
            <family val="3"/>
            <charset val="129"/>
            <scheme val="minor"/>
          </rPr>
          <t xml:space="preserve">
한도 적용 퇴직금 계산식: </t>
        </r>
        <r>
          <rPr>
            <sz val="9"/>
            <color indexed="81"/>
            <rFont val="맑은 고딕"/>
            <family val="3"/>
            <charset val="129"/>
            <scheme val="minor"/>
          </rPr>
          <t>퇴직금총액 x (2012년 1월 1일 이후 근속연수/총근속연수)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Park</author>
    <author>LG</author>
  </authors>
  <commentList>
    <comment ref="L8" authorId="0" shapeId="0" xr:uid="{00000000-0006-0000-0E00-000001000000}">
      <text>
        <r>
          <rPr>
            <b/>
            <sz val="9"/>
            <color indexed="81"/>
            <rFont val="돋움"/>
            <family val="3"/>
            <charset val="129"/>
          </rPr>
          <t>법인세율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1" shapeId="0" xr:uid="{00000000-0006-0000-0E00-000002000000}">
      <text>
        <r>
          <rPr>
            <b/>
            <sz val="9"/>
            <color indexed="81"/>
            <rFont val="돋움"/>
            <family val="3"/>
            <charset val="129"/>
          </rPr>
          <t>월급여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가정값을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</text>
    </comment>
    <comment ref="D33" authorId="1" shapeId="0" xr:uid="{00000000-0006-0000-0E00-000003000000}">
      <text>
        <r>
          <rPr>
            <b/>
            <sz val="9"/>
            <color indexed="81"/>
            <rFont val="돋움"/>
            <family val="3"/>
            <charset val="129"/>
          </rPr>
          <t>연간배당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가정값을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<sst xmlns="http://schemas.openxmlformats.org/spreadsheetml/2006/main" count="1041" uniqueCount="750">
  <si>
    <t>구분</t>
    <phoneticPr fontId="4" type="noConversion"/>
  </si>
  <si>
    <t>세율</t>
    <phoneticPr fontId="4" type="noConversion"/>
  </si>
  <si>
    <t xml:space="preserve">     (-) 근속연수공제</t>
    <phoneticPr fontId="9" type="noConversion"/>
  </si>
  <si>
    <t xml:space="preserve">  납부세액</t>
    <phoneticPr fontId="4" type="noConversion"/>
  </si>
  <si>
    <t xml:space="preserve">  퇴직금 실 수령액 </t>
    <phoneticPr fontId="4" type="noConversion"/>
  </si>
  <si>
    <t>산출세액</t>
    <phoneticPr fontId="4" type="noConversion"/>
  </si>
  <si>
    <t xml:space="preserve">  근로소득금액</t>
    <phoneticPr fontId="4" type="noConversion"/>
  </si>
  <si>
    <t xml:space="preserve">  총급여</t>
    <phoneticPr fontId="4" type="noConversion"/>
  </si>
  <si>
    <t xml:space="preserve">  과세표준</t>
    <phoneticPr fontId="4" type="noConversion"/>
  </si>
  <si>
    <t xml:space="preserve">     지방소득세</t>
    <phoneticPr fontId="4" type="noConversion"/>
  </si>
  <si>
    <t>4대보험</t>
    <phoneticPr fontId="4" type="noConversion"/>
  </si>
  <si>
    <t>소득금액</t>
    <phoneticPr fontId="4" type="noConversion"/>
  </si>
  <si>
    <t xml:space="preserve">    (-)종합소득공제</t>
    <phoneticPr fontId="4" type="noConversion"/>
  </si>
  <si>
    <t xml:space="preserve">  배당소득</t>
    <phoneticPr fontId="4" type="noConversion"/>
  </si>
  <si>
    <t xml:space="preserve">    배당소득가산액(11%)</t>
    <phoneticPr fontId="4" type="noConversion"/>
  </si>
  <si>
    <t xml:space="preserve">  종합소득금액</t>
    <phoneticPr fontId="4" type="noConversion"/>
  </si>
  <si>
    <t xml:space="preserve">  산출세액 *</t>
    <phoneticPr fontId="4" type="noConversion"/>
  </si>
  <si>
    <t>* 산출세액 Max(①,②)</t>
    <phoneticPr fontId="4" type="noConversion"/>
  </si>
  <si>
    <t xml:space="preserve">    ①공제액</t>
    <phoneticPr fontId="4" type="noConversion"/>
  </si>
  <si>
    <t xml:space="preserve">  종합소득세</t>
    <phoneticPr fontId="4" type="noConversion"/>
  </si>
  <si>
    <t xml:space="preserve">    배당세액공제</t>
    <phoneticPr fontId="4" type="noConversion"/>
  </si>
  <si>
    <t xml:space="preserve">    기납부세액</t>
    <phoneticPr fontId="4" type="noConversion"/>
  </si>
  <si>
    <t>세금 합계</t>
    <phoneticPr fontId="4" type="noConversion"/>
  </si>
  <si>
    <t>소득유형</t>
    <phoneticPr fontId="4" type="noConversion"/>
  </si>
  <si>
    <t>실효세율</t>
    <phoneticPr fontId="4" type="noConversion"/>
  </si>
  <si>
    <t>퇴직금</t>
    <phoneticPr fontId="4" type="noConversion"/>
  </si>
  <si>
    <t xml:space="preserve">                (과세표준-20,000,000) x 기본세율 + 20,000X14% = </t>
    <phoneticPr fontId="4" type="noConversion"/>
  </si>
  <si>
    <t>퇴직금 대비 추가세금</t>
    <phoneticPr fontId="4" type="noConversion"/>
  </si>
  <si>
    <t xml:space="preserve">  4대보험*</t>
    <phoneticPr fontId="4" type="noConversion"/>
  </si>
  <si>
    <t>&lt;4대보험&gt;</t>
    <phoneticPr fontId="4" type="noConversion"/>
  </si>
  <si>
    <t>합계</t>
    <phoneticPr fontId="9" type="noConversion"/>
  </si>
  <si>
    <t>급여</t>
    <phoneticPr fontId="4" type="noConversion"/>
  </si>
  <si>
    <t xml:space="preserve">    근로소득공제</t>
    <phoneticPr fontId="4" type="noConversion"/>
  </si>
  <si>
    <t xml:space="preserve">  배당소득금액</t>
    <phoneticPr fontId="4" type="noConversion"/>
  </si>
  <si>
    <t xml:space="preserve"> 총 세금 합계</t>
    <phoneticPr fontId="4" type="noConversion"/>
  </si>
  <si>
    <t xml:space="preserve">     예상퇴직금</t>
    <phoneticPr fontId="4" type="noConversion"/>
  </si>
  <si>
    <t xml:space="preserve"> 실효세율</t>
    <phoneticPr fontId="4" type="noConversion"/>
  </si>
  <si>
    <t>종합과세</t>
    <phoneticPr fontId="4" type="noConversion"/>
  </si>
  <si>
    <t>과세표준</t>
    <phoneticPr fontId="4" type="noConversion"/>
  </si>
  <si>
    <t>[고객 기본 정보]</t>
    <phoneticPr fontId="4" type="noConversion"/>
  </si>
  <si>
    <t>배당</t>
    <phoneticPr fontId="4" type="noConversion"/>
  </si>
  <si>
    <t>항목</t>
    <phoneticPr fontId="4" type="noConversion"/>
  </si>
  <si>
    <t xml:space="preserve">    추가세액공제(자녀,연금,특별)</t>
    <phoneticPr fontId="4" type="noConversion"/>
  </si>
  <si>
    <t>(단위: 원)</t>
    <phoneticPr fontId="4" type="noConversion"/>
  </si>
  <si>
    <t>예상퇴직금</t>
    <phoneticPr fontId="4" type="noConversion"/>
  </si>
  <si>
    <t>[고객 기본 정보]</t>
    <phoneticPr fontId="4" type="noConversion"/>
  </si>
  <si>
    <t>퇴직소득 근속연수공제</t>
    <phoneticPr fontId="4" type="noConversion"/>
  </si>
  <si>
    <t>종합소득공제</t>
    <phoneticPr fontId="4" type="noConversion"/>
  </si>
  <si>
    <t>근속년수</t>
    <phoneticPr fontId="4" type="noConversion"/>
  </si>
  <si>
    <t>공제액</t>
    <phoneticPr fontId="4" type="noConversion"/>
  </si>
  <si>
    <t>누진공제액</t>
    <phoneticPr fontId="4" type="noConversion"/>
  </si>
  <si>
    <t>세율</t>
    <phoneticPr fontId="4" type="noConversion"/>
  </si>
  <si>
    <t>구분</t>
    <phoneticPr fontId="4" type="noConversion"/>
  </si>
  <si>
    <t>세전금액</t>
    <phoneticPr fontId="4" type="noConversion"/>
  </si>
  <si>
    <t>세금</t>
    <phoneticPr fontId="4" type="noConversion"/>
  </si>
  <si>
    <t>세후 금액</t>
    <phoneticPr fontId="4" type="noConversion"/>
  </si>
  <si>
    <t xml:space="preserve"> 총 예상 퇴직금 </t>
    <phoneticPr fontId="4" type="noConversion"/>
  </si>
  <si>
    <t xml:space="preserve">    퇴직소득 적용</t>
    <phoneticPr fontId="4" type="noConversion"/>
  </si>
  <si>
    <t>항목</t>
    <phoneticPr fontId="4" type="noConversion"/>
  </si>
  <si>
    <t xml:space="preserve">  퇴직소득</t>
    <phoneticPr fontId="9" type="noConversion"/>
  </si>
  <si>
    <t xml:space="preserve">     (-) 근속연수공제</t>
    <phoneticPr fontId="9" type="noConversion"/>
  </si>
  <si>
    <t xml:space="preserve">  차등공제</t>
    <phoneticPr fontId="4" type="noConversion"/>
  </si>
  <si>
    <t xml:space="preserve">  퇴직소득세</t>
    <phoneticPr fontId="9" type="noConversion"/>
  </si>
  <si>
    <t xml:space="preserve">  납부세액</t>
    <phoneticPr fontId="4" type="noConversion"/>
  </si>
  <si>
    <t xml:space="preserve">  퇴직금 실 수령액 </t>
    <phoneticPr fontId="4" type="noConversion"/>
  </si>
  <si>
    <t xml:space="preserve">    근로소득공제</t>
    <phoneticPr fontId="4" type="noConversion"/>
  </si>
  <si>
    <t xml:space="preserve">  종합소득금액</t>
    <phoneticPr fontId="4" type="noConversion"/>
  </si>
  <si>
    <t xml:space="preserve">    (-)종합소득공제</t>
    <phoneticPr fontId="4" type="noConversion"/>
  </si>
  <si>
    <t xml:space="preserve">  과세표준</t>
    <phoneticPr fontId="4" type="noConversion"/>
  </si>
  <si>
    <t xml:space="preserve">  산출세액 *</t>
    <phoneticPr fontId="4" type="noConversion"/>
  </si>
  <si>
    <t xml:space="preserve"> 총 세금 합계</t>
    <phoneticPr fontId="4" type="noConversion"/>
  </si>
  <si>
    <t xml:space="preserve">    근로소득 적용</t>
    <phoneticPr fontId="4" type="noConversion"/>
  </si>
  <si>
    <t>항목</t>
    <phoneticPr fontId="4" type="noConversion"/>
  </si>
  <si>
    <t>합계</t>
    <phoneticPr fontId="9" type="noConversion"/>
  </si>
  <si>
    <t>2012. 12. 31.이전</t>
    <phoneticPr fontId="9" type="noConversion"/>
  </si>
  <si>
    <t>2013. 1. 1. 이후</t>
    <phoneticPr fontId="9" type="noConversion"/>
  </si>
  <si>
    <t xml:space="preserve">  퇴직소득</t>
    <phoneticPr fontId="9" type="noConversion"/>
  </si>
  <si>
    <t xml:space="preserve">     (-) 정률공제(40%)</t>
    <phoneticPr fontId="9" type="noConversion"/>
  </si>
  <si>
    <t xml:space="preserve">     (-) 근속연수공제</t>
    <phoneticPr fontId="9" type="noConversion"/>
  </si>
  <si>
    <t xml:space="preserve">  과세표준</t>
    <phoneticPr fontId="9" type="noConversion"/>
  </si>
  <si>
    <t xml:space="preserve">     (x) 배율적용 </t>
    <phoneticPr fontId="9" type="noConversion"/>
  </si>
  <si>
    <t xml:space="preserve">     1년당 산출세액</t>
    <phoneticPr fontId="4" type="noConversion"/>
  </si>
  <si>
    <t xml:space="preserve">  퇴직소득세</t>
    <phoneticPr fontId="9" type="noConversion"/>
  </si>
  <si>
    <t xml:space="preserve">  납부세액</t>
    <phoneticPr fontId="4" type="noConversion"/>
  </si>
  <si>
    <t xml:space="preserve">  퇴직금 실 수령액 </t>
    <phoneticPr fontId="4" type="noConversion"/>
  </si>
  <si>
    <t xml:space="preserve">  급여소득</t>
    <phoneticPr fontId="4" type="noConversion"/>
  </si>
  <si>
    <t xml:space="preserve">    근로소득공제</t>
    <phoneticPr fontId="4" type="noConversion"/>
  </si>
  <si>
    <t xml:space="preserve">  종합소득금액</t>
    <phoneticPr fontId="4" type="noConversion"/>
  </si>
  <si>
    <t xml:space="preserve">    (-)종합소득공제</t>
    <phoneticPr fontId="4" type="noConversion"/>
  </si>
  <si>
    <t xml:space="preserve">  과세표준</t>
    <phoneticPr fontId="4" type="noConversion"/>
  </si>
  <si>
    <t xml:space="preserve">  산출세액 *</t>
    <phoneticPr fontId="4" type="noConversion"/>
  </si>
  <si>
    <t xml:space="preserve">  종합소득세</t>
    <phoneticPr fontId="4" type="noConversion"/>
  </si>
  <si>
    <t xml:space="preserve">     지방소득세</t>
    <phoneticPr fontId="4" type="noConversion"/>
  </si>
  <si>
    <t xml:space="preserve"> 총 세금 합계</t>
    <phoneticPr fontId="4" type="noConversion"/>
  </si>
  <si>
    <t>* 산출세액 Max(①,②)</t>
    <phoneticPr fontId="4" type="noConversion"/>
  </si>
  <si>
    <t xml:space="preserve">                (과세표준-20,000,000) x 기본세율 + 20,000X14% = </t>
    <phoneticPr fontId="4" type="noConversion"/>
  </si>
  <si>
    <t xml:space="preserve">                (과세표준-금융소득금액) x 기본세율 + 금융소득X14%=</t>
    <phoneticPr fontId="4" type="noConversion"/>
  </si>
  <si>
    <t xml:space="preserve">     과세표준</t>
    <phoneticPr fontId="9" type="noConversion"/>
  </si>
  <si>
    <t xml:space="preserve">     (x) 12 / 근속년수 </t>
    <phoneticPr fontId="9" type="noConversion"/>
  </si>
  <si>
    <t xml:space="preserve">  차감계</t>
    <phoneticPr fontId="9" type="noConversion"/>
  </si>
  <si>
    <t xml:space="preserve">     세율적용</t>
    <phoneticPr fontId="4" type="noConversion"/>
  </si>
  <si>
    <t xml:space="preserve">     (X)근속년수 /12</t>
    <phoneticPr fontId="4" type="noConversion"/>
  </si>
  <si>
    <t xml:space="preserve">    지방소득세(10%)</t>
    <phoneticPr fontId="4" type="noConversion"/>
  </si>
  <si>
    <t>2011. 12. 31.이전</t>
    <phoneticPr fontId="9" type="noConversion"/>
  </si>
  <si>
    <t>개정후</t>
    <phoneticPr fontId="4" type="noConversion"/>
  </si>
  <si>
    <t>2012. 1. 1. 이후</t>
    <phoneticPr fontId="9" type="noConversion"/>
  </si>
  <si>
    <t>비교</t>
    <phoneticPr fontId="4" type="noConversion"/>
  </si>
  <si>
    <t>퇴직소득세</t>
    <phoneticPr fontId="4" type="noConversion"/>
  </si>
  <si>
    <t xml:space="preserve">  2011. 12. 31. 이전 지급배수</t>
    <phoneticPr fontId="4" type="noConversion"/>
  </si>
  <si>
    <t xml:space="preserve">  2012. 1. 1. 이후 지급배수</t>
    <phoneticPr fontId="4" type="noConversion"/>
  </si>
  <si>
    <t xml:space="preserve">    퇴직소득 적용분</t>
    <phoneticPr fontId="4" type="noConversion"/>
  </si>
  <si>
    <t xml:space="preserve">  총 예상 퇴직금</t>
    <phoneticPr fontId="4" type="noConversion"/>
  </si>
  <si>
    <t xml:space="preserve">    근로소득 적용분</t>
    <phoneticPr fontId="4" type="noConversion"/>
  </si>
  <si>
    <t>퇴직소득 부인금액</t>
    <phoneticPr fontId="4" type="noConversion"/>
  </si>
  <si>
    <t xml:space="preserve"> 근로소득</t>
    <phoneticPr fontId="4" type="noConversion"/>
  </si>
  <si>
    <t>&lt;추가 보험료&gt;</t>
    <phoneticPr fontId="4" type="noConversion"/>
  </si>
  <si>
    <t xml:space="preserve">퇴직금한도 변경전 근속월수 </t>
    <phoneticPr fontId="4" type="noConversion"/>
  </si>
  <si>
    <t>연분연승 변경전 근속년수</t>
    <phoneticPr fontId="9" type="noConversion"/>
  </si>
  <si>
    <t>연분연승 변경후 근속년수</t>
    <phoneticPr fontId="9" type="noConversion"/>
  </si>
  <si>
    <t xml:space="preserve">  (-) 퇴직소득 부인금액</t>
    <phoneticPr fontId="4" type="noConversion"/>
  </si>
  <si>
    <t xml:space="preserve">  2011. 12. 31. 이전 퇴직금</t>
    <phoneticPr fontId="4" type="noConversion"/>
  </si>
  <si>
    <t xml:space="preserve">  2012. 1. 1 ~ 2012. 12. 31 퇴직금 </t>
    <phoneticPr fontId="4" type="noConversion"/>
  </si>
  <si>
    <t>퇴직소득
부인금액</t>
    <phoneticPr fontId="4" type="noConversion"/>
  </si>
  <si>
    <t>근로소득세</t>
    <phoneticPr fontId="4" type="noConversion"/>
  </si>
  <si>
    <t>예상퇴직금</t>
    <phoneticPr fontId="4" type="noConversion"/>
  </si>
  <si>
    <t>세후 퇴직금</t>
    <phoneticPr fontId="4" type="noConversion"/>
  </si>
  <si>
    <t>퇴직금
실효세율</t>
    <phoneticPr fontId="4" type="noConversion"/>
  </si>
  <si>
    <t>세후 퇴직금</t>
    <phoneticPr fontId="4" type="noConversion"/>
  </si>
  <si>
    <t xml:space="preserve">  예상 퇴직일자</t>
    <phoneticPr fontId="4" type="noConversion"/>
  </si>
  <si>
    <t>총소득세</t>
    <phoneticPr fontId="4" type="noConversion"/>
  </si>
  <si>
    <t>[4대보험 추가부담금]</t>
    <phoneticPr fontId="4" type="noConversion"/>
  </si>
  <si>
    <t xml:space="preserve">  2011. 12. 31. 이전 지급배수</t>
  </si>
  <si>
    <t xml:space="preserve">  2012. 1. 1. 이후 지급배수</t>
  </si>
  <si>
    <t xml:space="preserve">  입사일자</t>
    <phoneticPr fontId="9" type="noConversion"/>
  </si>
  <si>
    <t xml:space="preserve">  예상 퇴직일자</t>
    <phoneticPr fontId="9" type="noConversion"/>
  </si>
  <si>
    <t>[고객 기본 정보]</t>
    <phoneticPr fontId="4" type="noConversion"/>
  </si>
  <si>
    <t>1. 총 예상퇴직금 및 세후 퇴직금 수령액</t>
    <phoneticPr fontId="4" type="noConversion"/>
  </si>
  <si>
    <t xml:space="preserve">  전체 근속월수</t>
    <phoneticPr fontId="9" type="noConversion"/>
  </si>
  <si>
    <t xml:space="preserve">  전체 근속연수</t>
    <phoneticPr fontId="9" type="noConversion"/>
  </si>
  <si>
    <t xml:space="preserve">  퇴직금한도 변경기준일 </t>
    <phoneticPr fontId="9" type="noConversion"/>
  </si>
  <si>
    <t xml:space="preserve">  연분연승 변경기준일</t>
    <phoneticPr fontId="9" type="noConversion"/>
  </si>
  <si>
    <t xml:space="preserve">  연분연승 변경전 근속월수 </t>
    <phoneticPr fontId="9" type="noConversion"/>
  </si>
  <si>
    <t xml:space="preserve">  연분연승 변경후 근속월수</t>
    <phoneticPr fontId="9" type="noConversion"/>
  </si>
  <si>
    <t>2. 퇴직소득세 계산 상세</t>
    <phoneticPr fontId="4" type="noConversion"/>
  </si>
  <si>
    <t xml:space="preserve">  2011. 12. 31. 이전 연평균급여(규정상)</t>
    <phoneticPr fontId="4" type="noConversion"/>
  </si>
  <si>
    <t xml:space="preserve">  2011. 12. 31. 이전 연평균급여(해당시점)</t>
    <phoneticPr fontId="4" type="noConversion"/>
  </si>
  <si>
    <t xml:space="preserve">  2012. 1. 1. 이후 연평균급여</t>
    <phoneticPr fontId="4" type="noConversion"/>
  </si>
  <si>
    <t xml:space="preserve">  변경기준일 이전 근속월수</t>
    <phoneticPr fontId="9" type="noConversion"/>
  </si>
  <si>
    <t xml:space="preserve">  변경기준일 이후 근속월수 </t>
    <phoneticPr fontId="9" type="noConversion"/>
  </si>
  <si>
    <t xml:space="preserve">  변경기준일 이전 근속년수 </t>
    <phoneticPr fontId="4" type="noConversion"/>
  </si>
  <si>
    <t xml:space="preserve">  변경기준일 이후 근속년수</t>
    <phoneticPr fontId="4" type="noConversion"/>
  </si>
  <si>
    <t xml:space="preserve">  퇴직금제도 재전환일 </t>
    <phoneticPr fontId="9" type="noConversion"/>
  </si>
  <si>
    <t xml:space="preserve">  당해년도 퇴직가정 </t>
    <phoneticPr fontId="9" type="noConversion"/>
  </si>
  <si>
    <t>2. 연봉가정</t>
    <phoneticPr fontId="4" type="noConversion"/>
  </si>
  <si>
    <t>1. 현재연봉</t>
    <phoneticPr fontId="4" type="noConversion"/>
  </si>
  <si>
    <t>3. 연봉가정</t>
    <phoneticPr fontId="4" type="noConversion"/>
  </si>
  <si>
    <t xml:space="preserve">  1. 현재 연봉</t>
    <phoneticPr fontId="4" type="noConversion"/>
  </si>
  <si>
    <t xml:space="preserve">  2. 연봉 _ 가정 1</t>
    <phoneticPr fontId="4" type="noConversion"/>
  </si>
  <si>
    <t xml:space="preserve">  3. 연봉 _ 가정 2</t>
    <phoneticPr fontId="4" type="noConversion"/>
  </si>
  <si>
    <t>2. 목표 퇴직금 마련을 위한 필요 월 적립금 계산</t>
    <phoneticPr fontId="4" type="noConversion"/>
  </si>
  <si>
    <t>예상 은퇴시점</t>
    <phoneticPr fontId="4" type="noConversion"/>
  </si>
  <si>
    <t>필요 월적립금</t>
    <phoneticPr fontId="4" type="noConversion"/>
  </si>
  <si>
    <t xml:space="preserve">  투자상품</t>
    <phoneticPr fontId="4" type="noConversion"/>
  </si>
  <si>
    <t xml:space="preserve">  은퇴 예상 시점</t>
    <phoneticPr fontId="4" type="noConversion"/>
  </si>
  <si>
    <t xml:space="preserve">  납입만기</t>
    <phoneticPr fontId="4" type="noConversion"/>
  </si>
  <si>
    <t xml:space="preserve">퇴직소득 절세 효과 </t>
    <phoneticPr fontId="9" type="noConversion"/>
  </si>
  <si>
    <t xml:space="preserve">  퇴직소득 실효세율</t>
    <phoneticPr fontId="4" type="noConversion"/>
  </si>
  <si>
    <t>근로소득 실효세율</t>
    <phoneticPr fontId="4" type="noConversion"/>
  </si>
  <si>
    <t>분류과세(퇴직소득*)</t>
    <phoneticPr fontId="4" type="noConversion"/>
  </si>
  <si>
    <t>급여</t>
    <phoneticPr fontId="4" type="noConversion"/>
  </si>
  <si>
    <t>배당</t>
    <phoneticPr fontId="4" type="noConversion"/>
  </si>
  <si>
    <t>퇴직금</t>
    <phoneticPr fontId="4" type="noConversion"/>
  </si>
  <si>
    <t>총 세금</t>
    <phoneticPr fontId="4" type="noConversion"/>
  </si>
  <si>
    <t>세후소득</t>
    <phoneticPr fontId="4" type="noConversion"/>
  </si>
  <si>
    <t>세금 비교</t>
    <phoneticPr fontId="4" type="noConversion"/>
  </si>
  <si>
    <t xml:space="preserve">1. 퇴직금 vs. 급여 vs. 배당 세금 비교 </t>
    <phoneticPr fontId="4" type="noConversion"/>
  </si>
  <si>
    <t>[급여소득 vs. 배당소득]</t>
    <phoneticPr fontId="4" type="noConversion"/>
  </si>
  <si>
    <t>본인</t>
    <phoneticPr fontId="4" type="noConversion"/>
  </si>
  <si>
    <t>현재 연평균 급여</t>
    <phoneticPr fontId="4" type="noConversion"/>
  </si>
  <si>
    <t>연평균 급여 가정 1</t>
    <phoneticPr fontId="4" type="noConversion"/>
  </si>
  <si>
    <t>연평균 급여 가정 2</t>
    <phoneticPr fontId="4" type="noConversion"/>
  </si>
  <si>
    <t>1. 고객 퇴직금 지급규정 기본 정보</t>
    <phoneticPr fontId="4" type="noConversion"/>
  </si>
  <si>
    <t>가족</t>
    <phoneticPr fontId="4" type="noConversion"/>
  </si>
  <si>
    <t>급여 100%</t>
    <phoneticPr fontId="4" type="noConversion"/>
  </si>
  <si>
    <t>급여+배당</t>
    <phoneticPr fontId="4" type="noConversion"/>
  </si>
  <si>
    <t>급  여</t>
    <phoneticPr fontId="4" type="noConversion"/>
  </si>
  <si>
    <t>배  당</t>
    <phoneticPr fontId="4" type="noConversion"/>
  </si>
  <si>
    <t>세금합계</t>
    <phoneticPr fontId="4" type="noConversion"/>
  </si>
  <si>
    <t>실수령액</t>
    <phoneticPr fontId="4" type="noConversion"/>
  </si>
  <si>
    <t>실수령액</t>
    <phoneticPr fontId="4" type="noConversion"/>
  </si>
  <si>
    <t>실효세율</t>
    <phoneticPr fontId="4" type="noConversion"/>
  </si>
  <si>
    <t>급여100%</t>
    <phoneticPr fontId="4" type="noConversion"/>
  </si>
  <si>
    <t>급여+배당</t>
    <phoneticPr fontId="4" type="noConversion"/>
  </si>
  <si>
    <t>급여</t>
    <phoneticPr fontId="4" type="noConversion"/>
  </si>
  <si>
    <t>(단위: 원)</t>
    <phoneticPr fontId="4" type="noConversion"/>
  </si>
  <si>
    <t xml:space="preserve">  총급여</t>
    <phoneticPr fontId="4" type="noConversion"/>
  </si>
  <si>
    <t xml:space="preserve">    근로소득공제</t>
    <phoneticPr fontId="4" type="noConversion"/>
  </si>
  <si>
    <t xml:space="preserve">  근로소득금액</t>
    <phoneticPr fontId="4" type="noConversion"/>
  </si>
  <si>
    <t xml:space="preserve">  배당소득</t>
    <phoneticPr fontId="4" type="noConversion"/>
  </si>
  <si>
    <t xml:space="preserve">    배당소득가산액(11%)</t>
    <phoneticPr fontId="4" type="noConversion"/>
  </si>
  <si>
    <t xml:space="preserve">  배당소득금액</t>
    <phoneticPr fontId="4" type="noConversion"/>
  </si>
  <si>
    <t xml:space="preserve">  종합소득금액</t>
    <phoneticPr fontId="4" type="noConversion"/>
  </si>
  <si>
    <t xml:space="preserve">    (-)종합소득공제 (기본공제)</t>
    <phoneticPr fontId="4" type="noConversion"/>
  </si>
  <si>
    <t xml:space="preserve">  과세표준</t>
    <phoneticPr fontId="4" type="noConversion"/>
  </si>
  <si>
    <t xml:space="preserve">  산출세액 *</t>
    <phoneticPr fontId="4" type="noConversion"/>
  </si>
  <si>
    <t xml:space="preserve">    배당세액공제</t>
    <phoneticPr fontId="4" type="noConversion"/>
  </si>
  <si>
    <t xml:space="preserve">    ①공제액</t>
    <phoneticPr fontId="4" type="noConversion"/>
  </si>
  <si>
    <t xml:space="preserve">    기납부세액</t>
    <phoneticPr fontId="4" type="noConversion"/>
  </si>
  <si>
    <t xml:space="preserve">  종합소득세</t>
    <phoneticPr fontId="4" type="noConversion"/>
  </si>
  <si>
    <t xml:space="preserve">     지방소득세</t>
    <phoneticPr fontId="4" type="noConversion"/>
  </si>
  <si>
    <t xml:space="preserve">  4대보험*</t>
    <phoneticPr fontId="4" type="noConversion"/>
  </si>
  <si>
    <t xml:space="preserve"> 총 세금 합계</t>
    <phoneticPr fontId="4" type="noConversion"/>
  </si>
  <si>
    <t xml:space="preserve"> 실효세율</t>
    <phoneticPr fontId="4" type="noConversion"/>
  </si>
  <si>
    <t xml:space="preserve"> 배당으로 인한 절세액 </t>
    <phoneticPr fontId="4" type="noConversion"/>
  </si>
  <si>
    <t>&lt;4대보험 계산&gt;</t>
    <phoneticPr fontId="4" type="noConversion"/>
  </si>
  <si>
    <t xml:space="preserve">배당플랜 절세효과 </t>
    <phoneticPr fontId="4" type="noConversion"/>
  </si>
  <si>
    <t xml:space="preserve">    ②한도액(종합소득산출세액-비교산출세액)</t>
    <phoneticPr fontId="4" type="noConversion"/>
  </si>
  <si>
    <t>합 계</t>
    <phoneticPr fontId="9" type="noConversion"/>
  </si>
  <si>
    <t>항 목</t>
    <phoneticPr fontId="4" type="noConversion"/>
  </si>
  <si>
    <t xml:space="preserve">2. 퇴직소득세 계산 상세 내역 </t>
    <phoneticPr fontId="4" type="noConversion"/>
  </si>
  <si>
    <t>실수령액 합계</t>
    <phoneticPr fontId="4" type="noConversion"/>
  </si>
  <si>
    <t>배당으로 인한 절세액</t>
    <phoneticPr fontId="4" type="noConversion"/>
  </si>
  <si>
    <t>문서제목</t>
    <phoneticPr fontId="53" type="noConversion"/>
  </si>
  <si>
    <t>저장일시</t>
    <phoneticPr fontId="53" type="noConversion"/>
  </si>
  <si>
    <t>이름정의수</t>
    <phoneticPr fontId="4" type="noConversion"/>
  </si>
  <si>
    <t>소득합계</t>
    <phoneticPr fontId="4" type="noConversion"/>
  </si>
  <si>
    <t xml:space="preserve">※ 세금합계 금액은 4대보험료까지 포함한 금액이며 배당소득 이외에 별도의 금융소득은 없다고 가정하였습니다. </t>
    <phoneticPr fontId="4" type="noConversion"/>
  </si>
  <si>
    <t xml:space="preserve">고객 재무 정보 입력 </t>
    <phoneticPr fontId="9" type="noConversion"/>
  </si>
  <si>
    <t xml:space="preserve"> </t>
    <phoneticPr fontId="4" type="noConversion"/>
  </si>
  <si>
    <t>조정 비율</t>
    <phoneticPr fontId="4" type="noConversion"/>
  </si>
  <si>
    <t>예상퇴직금</t>
    <phoneticPr fontId="4" type="noConversion"/>
  </si>
  <si>
    <t xml:space="preserve">현재 급여 </t>
    <phoneticPr fontId="4" type="noConversion"/>
  </si>
  <si>
    <t>대표이사</t>
    <phoneticPr fontId="4" type="noConversion"/>
  </si>
  <si>
    <t xml:space="preserve"> 급여+추가인상</t>
    <phoneticPr fontId="4" type="noConversion"/>
  </si>
  <si>
    <t>현재 급여</t>
    <phoneticPr fontId="4" type="noConversion"/>
  </si>
  <si>
    <t>급여 + 추가인상</t>
    <phoneticPr fontId="4" type="noConversion"/>
  </si>
  <si>
    <t>급여 + 배당</t>
    <phoneticPr fontId="4" type="noConversion"/>
  </si>
  <si>
    <t xml:space="preserve">    ②한도액(종합소득산출세액-비교산출세액)</t>
    <phoneticPr fontId="4" type="noConversion"/>
  </si>
  <si>
    <t xml:space="preserve">▶ 퇴직소득 한도 부인금액 계산 </t>
    <phoneticPr fontId="4" type="noConversion"/>
  </si>
  <si>
    <t xml:space="preserve">  (1) 한도적용 퇴직소득 </t>
    <phoneticPr fontId="4" type="noConversion"/>
  </si>
  <si>
    <t xml:space="preserve">  (1) 한도적용 퇴직소득 </t>
    <phoneticPr fontId="4" type="noConversion"/>
  </si>
  <si>
    <t xml:space="preserve"> 근로소득 실효세율</t>
    <phoneticPr fontId="4" type="noConversion"/>
  </si>
  <si>
    <t xml:space="preserve">  퇴직소득 실효세율</t>
    <phoneticPr fontId="4" type="noConversion"/>
  </si>
  <si>
    <t>급여+본인 배당</t>
    <phoneticPr fontId="4" type="noConversion"/>
  </si>
  <si>
    <t xml:space="preserve">  퇴직금배수변경기준일이전 근속년수 </t>
    <phoneticPr fontId="4" type="noConversion"/>
  </si>
  <si>
    <t xml:space="preserve">  퇴직(현재)시점 연평균급여</t>
    <phoneticPr fontId="4" type="noConversion"/>
  </si>
  <si>
    <t xml:space="preserve">  2011. 12. 31. 기준 연평균급여(규정상)</t>
    <phoneticPr fontId="4" type="noConversion"/>
  </si>
  <si>
    <t>예상 퇴직금 시뮬레이션 및 월 필요적립액</t>
    <phoneticPr fontId="9" type="noConversion"/>
  </si>
  <si>
    <t>(단위: 원)</t>
    <phoneticPr fontId="4" type="noConversion"/>
  </si>
  <si>
    <t xml:space="preserve">     * 한도 미적용 퇴직금</t>
    <phoneticPr fontId="4" type="noConversion"/>
  </si>
  <si>
    <t>2015. 1. 1. 이전</t>
    <phoneticPr fontId="4" type="noConversion"/>
  </si>
  <si>
    <t>▶ 퇴직소득 한도 부인금액 계산</t>
    <phoneticPr fontId="4" type="noConversion"/>
  </si>
  <si>
    <t>2015. 1. 1. 이후</t>
    <phoneticPr fontId="4" type="noConversion"/>
  </si>
  <si>
    <t xml:space="preserve">매크로를 제외한 상태에서 파일이 열렸습니다. </t>
    <phoneticPr fontId="4" type="noConversion"/>
  </si>
  <si>
    <t xml:space="preserve">본 파일은 매크로가 포함된 상태에서 로그인을 한 후 파일을 열어야 사용할 수 있습니다. </t>
    <phoneticPr fontId="4" type="noConversion"/>
  </si>
  <si>
    <t xml:space="preserve">2. 예상퇴직금계산 시뮬레이션 가정 </t>
    <phoneticPr fontId="4" type="noConversion"/>
  </si>
  <si>
    <t>3. 배당플랜 시뮬레이션 가정  (가족 주주일 경우)</t>
    <phoneticPr fontId="4" type="noConversion"/>
  </si>
  <si>
    <t>개정전</t>
    <phoneticPr fontId="4" type="noConversion"/>
  </si>
  <si>
    <t xml:space="preserve">
</t>
    <phoneticPr fontId="4" type="noConversion"/>
  </si>
  <si>
    <t xml:space="preserve">         고객 기본 정보</t>
    <phoneticPr fontId="4" type="noConversion"/>
  </si>
  <si>
    <t xml:space="preserve">    2011. 12. 31. 이전 지급배수</t>
    <phoneticPr fontId="4" type="noConversion"/>
  </si>
  <si>
    <t xml:space="preserve">    전체 근속년수 </t>
    <phoneticPr fontId="4" type="noConversion"/>
  </si>
  <si>
    <t>(단위:원)</t>
    <phoneticPr fontId="4" type="noConversion"/>
  </si>
  <si>
    <t>(단위: 원)</t>
    <phoneticPr fontId="4" type="noConversion"/>
  </si>
  <si>
    <r>
      <t xml:space="preserve">    </t>
    </r>
    <r>
      <rPr>
        <sz val="10"/>
        <color theme="1"/>
        <rFont val="나눔고딕"/>
        <family val="3"/>
        <charset val="129"/>
      </rPr>
      <t>근로소득세액공제</t>
    </r>
    <phoneticPr fontId="4" type="noConversion"/>
  </si>
  <si>
    <r>
      <rPr>
        <b/>
        <sz val="22"/>
        <color theme="1"/>
        <rFont val="나눔고딕"/>
        <family val="3"/>
        <charset val="129"/>
      </rPr>
      <t>CEO 퇴직금 및 퇴직소득세 상세 계산</t>
    </r>
    <r>
      <rPr>
        <b/>
        <sz val="20"/>
        <color theme="1"/>
        <rFont val="나눔고딕"/>
        <family val="3"/>
        <charset val="129"/>
      </rPr>
      <t xml:space="preserve">_ </t>
    </r>
    <r>
      <rPr>
        <b/>
        <sz val="16"/>
        <color theme="1"/>
        <rFont val="나눔고딕"/>
        <family val="3"/>
        <charset val="129"/>
      </rPr>
      <t>2016.1.1 이전</t>
    </r>
    <phoneticPr fontId="9" type="noConversion"/>
  </si>
  <si>
    <r>
      <t xml:space="preserve">  2011. 12. 31.기준 연평균급여</t>
    </r>
    <r>
      <rPr>
        <sz val="9"/>
        <color theme="1"/>
        <rFont val="나눔고딕"/>
        <family val="3"/>
        <charset val="129"/>
      </rPr>
      <t>(규정상)</t>
    </r>
    <phoneticPr fontId="4" type="noConversion"/>
  </si>
  <si>
    <r>
      <t xml:space="preserve">  2011. 12. 31.기준 연평균급여</t>
    </r>
    <r>
      <rPr>
        <sz val="9"/>
        <color theme="1"/>
        <rFont val="나눔고딕"/>
        <family val="3"/>
        <charset val="129"/>
      </rPr>
      <t>(실지급액)</t>
    </r>
    <phoneticPr fontId="4" type="noConversion"/>
  </si>
  <si>
    <r>
      <t xml:space="preserve">    </t>
    </r>
    <r>
      <rPr>
        <sz val="9"/>
        <color theme="1"/>
        <rFont val="나눔고딕"/>
        <family val="3"/>
        <charset val="129"/>
      </rPr>
      <t>근로소득세액공제</t>
    </r>
    <phoneticPr fontId="4" type="noConversion"/>
  </si>
  <si>
    <r>
      <t xml:space="preserve">    </t>
    </r>
    <r>
      <rPr>
        <sz val="9"/>
        <color theme="1"/>
        <rFont val="나눔고딕"/>
        <family val="3"/>
        <charset val="129"/>
      </rPr>
      <t>근로소득세액공제</t>
    </r>
    <phoneticPr fontId="4" type="noConversion"/>
  </si>
  <si>
    <t xml:space="preserve">예상 퇴직금 및 퇴직소득세 검토 보고서 </t>
    <phoneticPr fontId="9" type="noConversion"/>
  </si>
  <si>
    <t>급여 &amp; 배당소득세 계산 상세 내역</t>
    <phoneticPr fontId="4" type="noConversion"/>
  </si>
  <si>
    <t xml:space="preserve">  (2-1) 조정 후 한도 부인금액_ Min(개정 전 부인금액, 개정 후 부인금액)</t>
    <phoneticPr fontId="4" type="noConversion"/>
  </si>
  <si>
    <t xml:space="preserve">       고객 기본 정보</t>
    <phoneticPr fontId="4" type="noConversion"/>
  </si>
  <si>
    <t>퇴직시점 
연평균 급여</t>
    <phoneticPr fontId="4" type="noConversion"/>
  </si>
  <si>
    <t>당해년도 말</t>
    <phoneticPr fontId="4" type="noConversion"/>
  </si>
  <si>
    <t>급여 + 본인 배당</t>
    <phoneticPr fontId="4" type="noConversion"/>
  </si>
  <si>
    <t xml:space="preserve">가족 배당 </t>
    <phoneticPr fontId="4" type="noConversion"/>
  </si>
  <si>
    <t>가족 배당소득세 계산 상세 내역</t>
    <phoneticPr fontId="4" type="noConversion"/>
  </si>
  <si>
    <t xml:space="preserve">배당 </t>
    <phoneticPr fontId="4" type="noConversion"/>
  </si>
  <si>
    <t>반영 안함</t>
    <phoneticPr fontId="4" type="noConversion"/>
  </si>
  <si>
    <t xml:space="preserve">※ 세금합계 금액은 4대보험료(단, 가족 배당소득세 계산시에는 미적용)까지 포함한 금액이며 배당소득 이외에 별도의 금융소득은 없다고 가정하였습니다. </t>
    <phoneticPr fontId="4" type="noConversion"/>
  </si>
  <si>
    <t>가족배당으로 인한 절세액</t>
    <phoneticPr fontId="4" type="noConversion"/>
  </si>
  <si>
    <t>작성자</t>
    <phoneticPr fontId="4" type="noConversion"/>
  </si>
  <si>
    <r>
      <t xml:space="preserve">  4대보험</t>
    </r>
    <r>
      <rPr>
        <b/>
        <sz val="8"/>
        <color theme="1"/>
        <rFont val="나눔고딕"/>
        <family val="3"/>
        <charset val="129"/>
      </rPr>
      <t xml:space="preserve"> </t>
    </r>
    <phoneticPr fontId="4" type="noConversion"/>
  </si>
  <si>
    <r>
      <t xml:space="preserve">    </t>
    </r>
    <r>
      <rPr>
        <sz val="11"/>
        <color theme="1"/>
        <rFont val="나눔고딕"/>
        <family val="3"/>
        <charset val="129"/>
      </rPr>
      <t>근로소득세액공제</t>
    </r>
    <phoneticPr fontId="4" type="noConversion"/>
  </si>
  <si>
    <r>
      <t xml:space="preserve">[퇴직소득] _ </t>
    </r>
    <r>
      <rPr>
        <b/>
        <sz val="14"/>
        <color theme="1"/>
        <rFont val="나눔고딕"/>
        <family val="3"/>
        <charset val="129"/>
      </rPr>
      <t xml:space="preserve">2020. 1. 1. 이후 퇴직가정 </t>
    </r>
    <phoneticPr fontId="4" type="noConversion"/>
  </si>
  <si>
    <r>
      <t xml:space="preserve">[참고] </t>
    </r>
    <r>
      <rPr>
        <b/>
        <u/>
        <sz val="16"/>
        <color theme="1"/>
        <rFont val="나눔고딕"/>
        <family val="3"/>
        <charset val="129"/>
      </rPr>
      <t>급여</t>
    </r>
    <r>
      <rPr>
        <b/>
        <sz val="16"/>
        <color theme="1"/>
        <rFont val="나눔고딕"/>
        <family val="3"/>
        <charset val="129"/>
      </rPr>
      <t xml:space="preserve"> &amp; </t>
    </r>
    <r>
      <rPr>
        <b/>
        <u/>
        <sz val="16"/>
        <color theme="1"/>
        <rFont val="나눔고딕"/>
        <family val="3"/>
        <charset val="129"/>
      </rPr>
      <t>급여+배당</t>
    </r>
    <r>
      <rPr>
        <b/>
        <sz val="16"/>
        <color theme="1"/>
        <rFont val="나눔고딕"/>
        <family val="3"/>
        <charset val="129"/>
      </rPr>
      <t xml:space="preserve"> 소득세 계산 </t>
    </r>
    <phoneticPr fontId="4" type="noConversion"/>
  </si>
  <si>
    <t xml:space="preserve">  4대보험*</t>
    <phoneticPr fontId="4" type="noConversion"/>
  </si>
  <si>
    <t xml:space="preserve">     과세표준/근속년수</t>
    <phoneticPr fontId="9" type="noConversion"/>
  </si>
  <si>
    <t>퇴직소득세 ①</t>
    <phoneticPr fontId="4" type="noConversion"/>
  </si>
  <si>
    <t>근로소득세 ②
(한도부인금액)</t>
    <phoneticPr fontId="4" type="noConversion"/>
  </si>
  <si>
    <t>총소득세
① + ②</t>
    <phoneticPr fontId="4" type="noConversion"/>
  </si>
  <si>
    <t xml:space="preserve">급여 vs. 배당 vs. 퇴직소득 세금 계산 상세 내역 </t>
    <phoneticPr fontId="4" type="noConversion"/>
  </si>
  <si>
    <t xml:space="preserve">    (-)종합소득공제 (기본공제 가정)</t>
    <phoneticPr fontId="4" type="noConversion"/>
  </si>
  <si>
    <t xml:space="preserve">    추가세액공제(자녀,연금,특별공제 등 가정)</t>
    <phoneticPr fontId="4" type="noConversion"/>
  </si>
  <si>
    <t>월급여</t>
    <phoneticPr fontId="4" type="noConversion"/>
  </si>
  <si>
    <t>근로소득세</t>
    <phoneticPr fontId="4" type="noConversion"/>
  </si>
  <si>
    <t>4대보험료</t>
    <phoneticPr fontId="4" type="noConversion"/>
  </si>
  <si>
    <t>법인세 절감</t>
    <phoneticPr fontId="4" type="noConversion"/>
  </si>
  <si>
    <t>세금 합계</t>
    <phoneticPr fontId="4" type="noConversion"/>
  </si>
  <si>
    <t>개인</t>
    <phoneticPr fontId="4" type="noConversion"/>
  </si>
  <si>
    <t xml:space="preserve">법인  </t>
    <phoneticPr fontId="4" type="noConversion"/>
  </si>
  <si>
    <t>비교</t>
    <phoneticPr fontId="4" type="noConversion"/>
  </si>
  <si>
    <t xml:space="preserve">1. 급여 인상에 따른 실효세금 부담 분석 </t>
    <phoneticPr fontId="4" type="noConversion"/>
  </si>
  <si>
    <t>연급여</t>
    <phoneticPr fontId="4" type="noConversion"/>
  </si>
  <si>
    <t>배당액</t>
    <phoneticPr fontId="4" type="noConversion"/>
  </si>
  <si>
    <r>
      <rPr>
        <sz val="8"/>
        <color theme="1"/>
        <rFont val="맑은 고딕"/>
        <family val="3"/>
        <charset val="129"/>
      </rPr>
      <t>※</t>
    </r>
    <r>
      <rPr>
        <sz val="8"/>
        <color theme="1"/>
        <rFont val="나눔고딕"/>
        <family val="3"/>
        <charset val="129"/>
      </rPr>
      <t xml:space="preserve"> 근로소득세 계산시 기본공제 600만원, 세액공제 60만원 가정 </t>
    </r>
    <phoneticPr fontId="4" type="noConversion"/>
  </si>
  <si>
    <r>
      <rPr>
        <sz val="8"/>
        <color theme="1"/>
        <rFont val="맑은 고딕"/>
        <family val="3"/>
        <charset val="129"/>
      </rPr>
      <t>※</t>
    </r>
    <r>
      <rPr>
        <sz val="8"/>
        <color theme="1"/>
        <rFont val="나눔고딕"/>
        <family val="3"/>
        <charset val="129"/>
      </rPr>
      <t xml:space="preserve"> 법인세율 20% 가정 (지방소득세 10%)</t>
    </r>
    <phoneticPr fontId="4" type="noConversion"/>
  </si>
  <si>
    <t>실효세율</t>
    <phoneticPr fontId="4" type="noConversion"/>
  </si>
  <si>
    <t>총 세금</t>
    <phoneticPr fontId="4" type="noConversion"/>
  </si>
  <si>
    <t>연간급여</t>
    <phoneticPr fontId="4" type="noConversion"/>
  </si>
  <si>
    <t>급여</t>
    <phoneticPr fontId="4" type="noConversion"/>
  </si>
  <si>
    <t>배당</t>
    <phoneticPr fontId="4" type="noConversion"/>
  </si>
  <si>
    <t>개인 
실효세율</t>
    <phoneticPr fontId="4" type="noConversion"/>
  </si>
  <si>
    <t>개인 + 법인
총 실효세율</t>
    <phoneticPr fontId="4" type="noConversion"/>
  </si>
  <si>
    <t>급여 + 배당</t>
    <phoneticPr fontId="4" type="noConversion"/>
  </si>
  <si>
    <t xml:space="preserve">1. 급여 인상에 따른 실효세율 부담 분석 </t>
    <phoneticPr fontId="4" type="noConversion"/>
  </si>
  <si>
    <t>개인+법인
총 실효세율</t>
    <phoneticPr fontId="4" type="noConversion"/>
  </si>
  <si>
    <t>연간급여</t>
    <phoneticPr fontId="4" type="noConversion"/>
  </si>
  <si>
    <t>비교</t>
    <phoneticPr fontId="4" type="noConversion"/>
  </si>
  <si>
    <r>
      <t xml:space="preserve">[참고] </t>
    </r>
    <r>
      <rPr>
        <b/>
        <u/>
        <sz val="14"/>
        <color theme="1"/>
        <rFont val="나눔고딕"/>
        <family val="3"/>
        <charset val="129"/>
      </rPr>
      <t>급여</t>
    </r>
    <r>
      <rPr>
        <b/>
        <sz val="14"/>
        <color theme="1"/>
        <rFont val="나눔고딕"/>
        <family val="3"/>
        <charset val="129"/>
      </rPr>
      <t xml:space="preserve"> &amp; </t>
    </r>
    <r>
      <rPr>
        <b/>
        <u/>
        <sz val="14"/>
        <color theme="1"/>
        <rFont val="나눔고딕"/>
        <family val="3"/>
        <charset val="129"/>
      </rPr>
      <t>급여+배당</t>
    </r>
    <r>
      <rPr>
        <b/>
        <sz val="14"/>
        <color theme="1"/>
        <rFont val="나눔고딕"/>
        <family val="3"/>
        <charset val="129"/>
      </rPr>
      <t xml:space="preserve"> 소득세 계산 </t>
    </r>
    <phoneticPr fontId="4" type="noConversion"/>
  </si>
  <si>
    <t xml:space="preserve">[급여 + 배당 설계에 따른 실효세금 부담 분석] </t>
    <phoneticPr fontId="4" type="noConversion"/>
  </si>
  <si>
    <t xml:space="preserve">급여 설계에 따른 세부담 검토 보고서 </t>
    <phoneticPr fontId="4" type="noConversion"/>
  </si>
  <si>
    <t xml:space="preserve">    배당소득가산액(11%)</t>
    <phoneticPr fontId="4" type="noConversion"/>
  </si>
  <si>
    <t xml:space="preserve">  배당소득금액</t>
    <phoneticPr fontId="4" type="noConversion"/>
  </si>
  <si>
    <t xml:space="preserve">  종합소득금액</t>
    <phoneticPr fontId="4" type="noConversion"/>
  </si>
  <si>
    <t xml:space="preserve">    (-)종합소득공제 (기본공제 가정)</t>
    <phoneticPr fontId="4" type="noConversion"/>
  </si>
  <si>
    <t xml:space="preserve">  과세표준</t>
    <phoneticPr fontId="4" type="noConversion"/>
  </si>
  <si>
    <t xml:space="preserve">  산출세액 *</t>
    <phoneticPr fontId="4" type="noConversion"/>
  </si>
  <si>
    <r>
      <t xml:space="preserve">    </t>
    </r>
    <r>
      <rPr>
        <sz val="9"/>
        <color theme="1"/>
        <rFont val="나눔고딕"/>
        <family val="3"/>
        <charset val="129"/>
      </rPr>
      <t>근로소득세액공제</t>
    </r>
    <phoneticPr fontId="4" type="noConversion"/>
  </si>
  <si>
    <t xml:space="preserve">    배당세액공제</t>
    <phoneticPr fontId="4" type="noConversion"/>
  </si>
  <si>
    <t xml:space="preserve">    ①공제액</t>
    <phoneticPr fontId="4" type="noConversion"/>
  </si>
  <si>
    <t xml:space="preserve">    추가세액공제(가정)</t>
    <phoneticPr fontId="4" type="noConversion"/>
  </si>
  <si>
    <t xml:space="preserve">    기납부세액</t>
    <phoneticPr fontId="4" type="noConversion"/>
  </si>
  <si>
    <t xml:space="preserve">  종합소득세</t>
    <phoneticPr fontId="4" type="noConversion"/>
  </si>
  <si>
    <t xml:space="preserve">     지방소득세</t>
    <phoneticPr fontId="4" type="noConversion"/>
  </si>
  <si>
    <t xml:space="preserve">  납부할 세액</t>
    <phoneticPr fontId="4" type="noConversion"/>
  </si>
  <si>
    <t xml:space="preserve">  4대보험*</t>
    <phoneticPr fontId="4" type="noConversion"/>
  </si>
  <si>
    <t xml:space="preserve"> 총 세금 합계</t>
    <phoneticPr fontId="4" type="noConversion"/>
  </si>
  <si>
    <t xml:space="preserve"> 실효세율</t>
    <phoneticPr fontId="4" type="noConversion"/>
  </si>
  <si>
    <t>종합소득세</t>
    <phoneticPr fontId="4" type="noConversion"/>
  </si>
  <si>
    <t>원천징수</t>
    <phoneticPr fontId="4" type="noConversion"/>
  </si>
  <si>
    <t>개인 + 법인 
총 세금</t>
    <phoneticPr fontId="4" type="noConversion"/>
  </si>
  <si>
    <t>박세라</t>
  </si>
  <si>
    <t>개인+법인
세금합계</t>
    <phoneticPr fontId="4" type="noConversion"/>
  </si>
  <si>
    <t>개인
세금합계</t>
    <phoneticPr fontId="4" type="noConversion"/>
  </si>
  <si>
    <t xml:space="preserve">  이름(직책)</t>
    <phoneticPr fontId="9" type="noConversion"/>
  </si>
  <si>
    <t>은퇴시점 
납입원금</t>
    <phoneticPr fontId="4" type="noConversion"/>
  </si>
  <si>
    <t>000 종신보험</t>
    <phoneticPr fontId="4" type="noConversion"/>
  </si>
  <si>
    <t xml:space="preserve"> </t>
    <phoneticPr fontId="4" type="noConversion"/>
  </si>
  <si>
    <t xml:space="preserve">현재나이 </t>
    <phoneticPr fontId="4" type="noConversion"/>
  </si>
  <si>
    <t xml:space="preserve">    임원 (현재 나이:             )</t>
    <phoneticPr fontId="9" type="noConversion"/>
  </si>
  <si>
    <r>
      <t xml:space="preserve">    ②한도액
</t>
    </r>
    <r>
      <rPr>
        <sz val="9"/>
        <color theme="1"/>
        <rFont val="나눔고딕"/>
        <family val="3"/>
        <charset val="129"/>
      </rPr>
      <t xml:space="preserve">   (종합소득산출세액-비교산출세액)</t>
    </r>
    <phoneticPr fontId="4" type="noConversion"/>
  </si>
  <si>
    <t>런인베스트</t>
    <phoneticPr fontId="4" type="noConversion"/>
  </si>
  <si>
    <t>급여+배당 설계 세금계산 상세 내역</t>
    <phoneticPr fontId="4" type="noConversion"/>
  </si>
  <si>
    <t>근로소득세
②</t>
    <phoneticPr fontId="4" type="noConversion"/>
  </si>
  <si>
    <t>세금합계
② + ③</t>
    <phoneticPr fontId="4" type="noConversion"/>
  </si>
  <si>
    <t>법인세율 (지방세 10%포함)</t>
    <phoneticPr fontId="4" type="noConversion"/>
  </si>
  <si>
    <t xml:space="preserve">  퇴직(현재)시점 연평균급여</t>
    <phoneticPr fontId="4" type="noConversion"/>
  </si>
  <si>
    <r>
      <t xml:space="preserve">투자기간
</t>
    </r>
    <r>
      <rPr>
        <sz val="10"/>
        <color theme="1"/>
        <rFont val="나눔고딕"/>
        <family val="3"/>
        <charset val="129"/>
      </rPr>
      <t>min(은퇴시점,납입만기)</t>
    </r>
    <phoneticPr fontId="4" type="noConversion"/>
  </si>
  <si>
    <r>
      <t xml:space="preserve">월보험료 
</t>
    </r>
    <r>
      <rPr>
        <sz val="12"/>
        <color theme="1"/>
        <rFont val="나눔고딕"/>
        <family val="3"/>
        <charset val="129"/>
      </rPr>
      <t>(만원)</t>
    </r>
    <phoneticPr fontId="4" type="noConversion"/>
  </si>
  <si>
    <r>
      <t xml:space="preserve">보장금액
</t>
    </r>
    <r>
      <rPr>
        <sz val="12"/>
        <color theme="1"/>
        <rFont val="나눔고딕"/>
        <family val="3"/>
        <charset val="129"/>
      </rPr>
      <t>(억원)</t>
    </r>
    <phoneticPr fontId="4" type="noConversion"/>
  </si>
  <si>
    <r>
      <rPr>
        <b/>
        <sz val="18"/>
        <color theme="1"/>
        <rFont val="나눔고딕"/>
        <family val="3"/>
        <charset val="129"/>
      </rPr>
      <t>1. 급여 vs. 급여+배당</t>
    </r>
    <r>
      <rPr>
        <b/>
        <sz val="16"/>
        <color theme="1"/>
        <rFont val="나눔고딕"/>
        <family val="3"/>
        <charset val="129"/>
      </rPr>
      <t xml:space="preserve"> </t>
    </r>
    <r>
      <rPr>
        <b/>
        <sz val="12"/>
        <color theme="1"/>
        <rFont val="나눔고딕"/>
        <family val="3"/>
        <charset val="129"/>
      </rPr>
      <t xml:space="preserve">(급여:현재 연봉 기준) </t>
    </r>
    <phoneticPr fontId="4" type="noConversion"/>
  </si>
  <si>
    <t xml:space="preserve">2. 급여 vs. 급여 + 본인배당 + 가족배당 </t>
    <phoneticPr fontId="4" type="noConversion"/>
  </si>
  <si>
    <r>
      <rPr>
        <sz val="9"/>
        <color theme="1"/>
        <rFont val="맑은 고딕"/>
        <family val="3"/>
        <charset val="129"/>
      </rPr>
      <t>※</t>
    </r>
    <r>
      <rPr>
        <sz val="9"/>
        <color theme="1"/>
        <rFont val="나눔고딕"/>
        <family val="3"/>
        <charset val="129"/>
      </rPr>
      <t xml:space="preserve"> 법인세율                가정 (지방소득세 10% 포함) / 법인이 부담하는 4대보험료도 비용으로 포함 </t>
    </r>
    <phoneticPr fontId="4" type="noConversion"/>
  </si>
  <si>
    <t xml:space="preserve">[참고] 급여 + 배당 설계에 따른 실효세율 부담 분석 </t>
    <phoneticPr fontId="4" type="noConversion"/>
  </si>
  <si>
    <r>
      <t xml:space="preserve">연간급여 </t>
    </r>
    <r>
      <rPr>
        <b/>
        <sz val="10"/>
        <color theme="1"/>
        <rFont val="맑은 고딕"/>
        <family val="3"/>
        <charset val="129"/>
      </rPr>
      <t>①</t>
    </r>
    <phoneticPr fontId="4" type="noConversion"/>
  </si>
  <si>
    <t>*근로소득자 추가 건강보험료_ 보수외소득 연간 3.400만원 초과시 x 6.46% x 1/2</t>
    <phoneticPr fontId="4" type="noConversion"/>
  </si>
  <si>
    <t>*장기요양보험료(건강보험료 x 8.51%)</t>
    <phoneticPr fontId="4" type="noConversion"/>
  </si>
  <si>
    <t xml:space="preserve">1. 연봉별 예상 퇴직금 추이 </t>
    <phoneticPr fontId="4" type="noConversion"/>
  </si>
  <si>
    <t>근속년수 
(연말기준*)</t>
    <phoneticPr fontId="4" type="noConversion"/>
  </si>
  <si>
    <t>*국민연금 최대보수월액 486만원 x 9% x1/2</t>
    <phoneticPr fontId="4" type="noConversion"/>
  </si>
  <si>
    <t>*건강보험료 최대 보수월액 9,853만원
(연봉 11.8억원) x 6.46% x1/2</t>
    <phoneticPr fontId="4" type="noConversion"/>
  </si>
  <si>
    <t xml:space="preserve">  (2) 퇴직소득 한도 부인금액 2012~2019 (근로소득)</t>
    <phoneticPr fontId="4" type="noConversion"/>
  </si>
  <si>
    <t xml:space="preserve">  (3) 퇴직소득 한도 부인금액 2020 ~ (근로소득)</t>
    <phoneticPr fontId="4" type="noConversion"/>
  </si>
  <si>
    <r>
      <t xml:space="preserve">  퇴직금배수 변경기준일 </t>
    </r>
    <r>
      <rPr>
        <sz val="10"/>
        <color theme="1"/>
        <rFont val="KoPub돋움체 Medium"/>
        <family val="1"/>
        <charset val="129"/>
      </rPr>
      <t>①</t>
    </r>
    <phoneticPr fontId="9" type="noConversion"/>
  </si>
  <si>
    <r>
      <t xml:space="preserve">  퇴직금배수 변경기준일 </t>
    </r>
    <r>
      <rPr>
        <sz val="10"/>
        <color theme="1"/>
        <rFont val="KoPub돋움체 Medium"/>
        <family val="1"/>
        <charset val="129"/>
      </rPr>
      <t>②</t>
    </r>
    <phoneticPr fontId="9" type="noConversion"/>
  </si>
  <si>
    <r>
      <t xml:space="preserve"> </t>
    </r>
    <r>
      <rPr>
        <sz val="9"/>
        <color theme="1"/>
        <rFont val="KoPub돋움체 Medium"/>
        <family val="1"/>
        <charset val="129"/>
      </rPr>
      <t>②</t>
    </r>
    <r>
      <rPr>
        <sz val="9"/>
        <color theme="1"/>
        <rFont val="맑은 고딕"/>
        <family val="3"/>
        <charset val="129"/>
        <scheme val="minor"/>
      </rPr>
      <t>퇴직금한도 변경기준일 이전 근속월수</t>
    </r>
    <phoneticPr fontId="9" type="noConversion"/>
  </si>
  <si>
    <r>
      <t xml:space="preserve"> </t>
    </r>
    <r>
      <rPr>
        <sz val="9"/>
        <color theme="1"/>
        <rFont val="KoPub돋움체 Medium"/>
        <family val="1"/>
        <charset val="129"/>
      </rPr>
      <t>①</t>
    </r>
    <r>
      <rPr>
        <sz val="9"/>
        <color theme="1"/>
        <rFont val="맑은 고딕"/>
        <family val="3"/>
        <charset val="129"/>
        <scheme val="minor"/>
      </rPr>
      <t>퇴직금한도 변경기준일 이전 근속월수</t>
    </r>
    <phoneticPr fontId="9" type="noConversion"/>
  </si>
  <si>
    <t xml:space="preserve">  근속월수(2012년 이전)</t>
    <phoneticPr fontId="9" type="noConversion"/>
  </si>
  <si>
    <t xml:space="preserve">  근속월수(2012~2019년)</t>
    <phoneticPr fontId="4" type="noConversion"/>
  </si>
  <si>
    <t xml:space="preserve">  근속월수(2020년 이후)</t>
    <phoneticPr fontId="4" type="noConversion"/>
  </si>
  <si>
    <t xml:space="preserve">  근속년수(2012년 이전)</t>
    <phoneticPr fontId="9" type="noConversion"/>
  </si>
  <si>
    <t xml:space="preserve">  근속년수(2012~2019년)</t>
    <phoneticPr fontId="4" type="noConversion"/>
  </si>
  <si>
    <t xml:space="preserve">  근속년수(2020년 이후)</t>
    <phoneticPr fontId="4" type="noConversion"/>
  </si>
  <si>
    <t xml:space="preserve">* 종합소득공제 및 세액공제는 반영하지 않음 / 퇴직년도에 근로소득은 없다고 가정 
* 4대보험은 국민연금, 건강보험료(장기요양보험료) 본인부담액 반영 </t>
    <phoneticPr fontId="4" type="noConversion"/>
  </si>
  <si>
    <t xml:space="preserve">* 종합소득공제 및 세액공제는 반영하지 않음 / 퇴직년도에 근로소득은 없다고 가정 </t>
    <phoneticPr fontId="4" type="noConversion"/>
  </si>
  <si>
    <t>1) 임원명 (직위)</t>
    <phoneticPr fontId="4" type="noConversion"/>
  </si>
  <si>
    <t xml:space="preserve">  전체 근속년수</t>
    <phoneticPr fontId="9" type="noConversion"/>
  </si>
  <si>
    <t xml:space="preserve">  퇴직시점 연평균급여</t>
    <phoneticPr fontId="4" type="noConversion"/>
  </si>
  <si>
    <t xml:space="preserve">  2011년 연간급여</t>
    <phoneticPr fontId="4" type="noConversion"/>
  </si>
  <si>
    <t xml:space="preserve">  2019년말 소급 3년간 연평균급여</t>
    <phoneticPr fontId="4" type="noConversion"/>
  </si>
  <si>
    <t xml:space="preserve">※ 아래 항목은 2012년 이전 임원퇴직금 지급규정 '있음'일 때만 입력하세요 </t>
    <phoneticPr fontId="4" type="noConversion"/>
  </si>
  <si>
    <t>0</t>
    <phoneticPr fontId="4" type="noConversion"/>
  </si>
  <si>
    <t>배우자</t>
    <phoneticPr fontId="4" type="noConversion"/>
  </si>
  <si>
    <t>자녀1</t>
    <phoneticPr fontId="4" type="noConversion"/>
  </si>
  <si>
    <t>있음</t>
    <phoneticPr fontId="4" type="noConversion"/>
  </si>
  <si>
    <t>2011년 연봉 적용</t>
    <phoneticPr fontId="4" type="noConversion"/>
  </si>
  <si>
    <t xml:space="preserve">  2011년 연간급여</t>
    <phoneticPr fontId="4" type="noConversion"/>
  </si>
  <si>
    <t xml:space="preserve">  2019년 말부터 소급 3년간 연평균급여</t>
    <phoneticPr fontId="4" type="noConversion"/>
  </si>
  <si>
    <t xml:space="preserve">    2019년 말부터 소급 3년간 연평균급여</t>
    <phoneticPr fontId="4" type="noConversion"/>
  </si>
  <si>
    <t>Step 1. 퇴직소득세 계산</t>
    <phoneticPr fontId="4" type="noConversion"/>
  </si>
  <si>
    <t xml:space="preserve">▶세후 퇴직금 계산 </t>
    <phoneticPr fontId="4" type="noConversion"/>
  </si>
  <si>
    <t xml:space="preserve">    지방소득세(10%)</t>
    <phoneticPr fontId="4" type="noConversion"/>
  </si>
  <si>
    <t>ABC컴퍼니</t>
    <phoneticPr fontId="4" type="noConversion"/>
  </si>
  <si>
    <t>자녀2</t>
    <phoneticPr fontId="4" type="noConversion"/>
  </si>
  <si>
    <t>박철수 대표님</t>
    <phoneticPr fontId="4" type="noConversion"/>
  </si>
  <si>
    <t>▶ 한도 부인금액 계산</t>
    <phoneticPr fontId="4" type="noConversion"/>
  </si>
  <si>
    <t>1. 총 예상퇴직금 및 세후 퇴직금 수령액</t>
    <phoneticPr fontId="4" type="noConversion"/>
  </si>
  <si>
    <r>
      <rPr>
        <b/>
        <sz val="22"/>
        <color theme="1"/>
        <rFont val="나눔고딕"/>
        <family val="3"/>
        <charset val="129"/>
      </rPr>
      <t>CEO 퇴직금 및 퇴직소득세 상세 계산</t>
    </r>
    <r>
      <rPr>
        <b/>
        <sz val="20"/>
        <color theme="1"/>
        <rFont val="나눔고딕"/>
        <family val="3"/>
        <charset val="129"/>
      </rPr>
      <t/>
    </r>
    <phoneticPr fontId="9" type="noConversion"/>
  </si>
  <si>
    <t>4대보험료
(본인) ③</t>
    <phoneticPr fontId="4" type="noConversion"/>
  </si>
  <si>
    <r>
      <t xml:space="preserve">4대보험료
(회사) </t>
    </r>
    <r>
      <rPr>
        <b/>
        <sz val="10"/>
        <color theme="1"/>
        <rFont val="맑은 고딕"/>
        <family val="3"/>
        <charset val="129"/>
      </rPr>
      <t>④</t>
    </r>
    <phoneticPr fontId="4" type="noConversion"/>
  </si>
  <si>
    <t>개인+회사
총 실효세율</t>
    <phoneticPr fontId="4" type="noConversion"/>
  </si>
  <si>
    <r>
      <t>개인+회사</t>
    </r>
    <r>
      <rPr>
        <b/>
        <vertAlign val="superscript"/>
        <sz val="10"/>
        <color rgb="FFFF0000"/>
        <rFont val="나눔고딕"/>
        <family val="3"/>
        <charset val="129"/>
      </rPr>
      <t>주1</t>
    </r>
    <r>
      <rPr>
        <b/>
        <sz val="10"/>
        <color theme="1"/>
        <rFont val="나눔고딕"/>
        <family val="3"/>
        <charset val="129"/>
      </rPr>
      <t xml:space="preserve">
실부담세금</t>
    </r>
    <phoneticPr fontId="4" type="noConversion"/>
  </si>
  <si>
    <r>
      <t xml:space="preserve">법인세절감액
</t>
    </r>
    <r>
      <rPr>
        <b/>
        <sz val="8"/>
        <color theme="1"/>
        <rFont val="나눔고딕"/>
        <family val="3"/>
        <charset val="129"/>
      </rPr>
      <t>(</t>
    </r>
    <r>
      <rPr>
        <b/>
        <sz val="8"/>
        <color theme="1"/>
        <rFont val="맑은 고딕"/>
        <family val="3"/>
        <charset val="129"/>
      </rPr>
      <t>①</t>
    </r>
    <r>
      <rPr>
        <b/>
        <sz val="8"/>
        <color theme="1"/>
        <rFont val="나눔고딕"/>
        <family val="3"/>
        <charset val="129"/>
      </rPr>
      <t>+</t>
    </r>
    <r>
      <rPr>
        <b/>
        <sz val="8"/>
        <color theme="1"/>
        <rFont val="맑은 고딕"/>
        <family val="3"/>
        <charset val="129"/>
      </rPr>
      <t>④</t>
    </r>
    <r>
      <rPr>
        <b/>
        <sz val="8"/>
        <color theme="1"/>
        <rFont val="나눔고딕"/>
        <family val="3"/>
        <charset val="129"/>
      </rPr>
      <t>) x 법인세율</t>
    </r>
    <phoneticPr fontId="4" type="noConversion"/>
  </si>
  <si>
    <r>
      <rPr>
        <b/>
        <sz val="10"/>
        <color rgb="FFFF0000"/>
        <rFont val="맑은 고딕"/>
        <family val="3"/>
        <charset val="129"/>
      </rPr>
      <t>주1)</t>
    </r>
    <r>
      <rPr>
        <b/>
        <sz val="10"/>
        <color theme="1"/>
        <rFont val="맑은 고딕"/>
        <family val="3"/>
        <charset val="129"/>
      </rPr>
      <t xml:space="preserve"> 개인+회사 실부담세금 합계 = 개인이 부담한 세금합계 + 회사부담 4대보험료 - 법인세절감액 </t>
    </r>
    <phoneticPr fontId="4" type="noConversion"/>
  </si>
  <si>
    <t>6) 임원퇴직금규정상 지급배수 (2020년 이전)</t>
    <phoneticPr fontId="4" type="noConversion"/>
  </si>
  <si>
    <t>7) 임원퇴직금규정상 지급배수 (2020년 이후)</t>
    <phoneticPr fontId="4" type="noConversion"/>
  </si>
  <si>
    <t xml:space="preserve">  (2) 퇴직소득 한도 부인금액 (근로소득)</t>
    <phoneticPr fontId="4" type="noConversion"/>
  </si>
  <si>
    <t xml:space="preserve">  2012 ~ 2019 년 지급배수 </t>
  </si>
  <si>
    <t xml:space="preserve">  2020년 이후 지급배수 </t>
  </si>
  <si>
    <t xml:space="preserve">  근속월수(2012년 이전)</t>
  </si>
  <si>
    <t xml:space="preserve">  근속월수(2012~2019년)</t>
  </si>
  <si>
    <t xml:space="preserve">  근속월수(2020년 이후)</t>
  </si>
  <si>
    <r>
      <t xml:space="preserve">  퇴직금배수 변경기준일 </t>
    </r>
    <r>
      <rPr>
        <sz val="9"/>
        <color theme="1"/>
        <rFont val="KoPub돋움체 Medium"/>
        <family val="1"/>
        <charset val="129"/>
      </rPr>
      <t>①</t>
    </r>
    <phoneticPr fontId="9" type="noConversion"/>
  </si>
  <si>
    <r>
      <t xml:space="preserve">  퇴직금배수 변경기준일 </t>
    </r>
    <r>
      <rPr>
        <sz val="9"/>
        <color theme="1"/>
        <rFont val="KoPub돋움체 Medium"/>
        <family val="1"/>
        <charset val="129"/>
      </rPr>
      <t>②</t>
    </r>
    <phoneticPr fontId="9" type="noConversion"/>
  </si>
  <si>
    <t xml:space="preserve">  2012년 이후 퇴직금 </t>
    <phoneticPr fontId="4" type="noConversion"/>
  </si>
  <si>
    <t>금액</t>
    <phoneticPr fontId="4" type="noConversion"/>
  </si>
  <si>
    <t xml:space="preserve">  2012. 1. 1. ~ 2019. 12. 31. 지급배수</t>
    <phoneticPr fontId="4" type="noConversion"/>
  </si>
  <si>
    <t xml:space="preserve">  2020년 이후 지급배수</t>
    <phoneticPr fontId="4" type="noConversion"/>
  </si>
  <si>
    <t xml:space="preserve">  2012 ~ 2019 년 지급배수 </t>
    <phoneticPr fontId="4" type="noConversion"/>
  </si>
  <si>
    <t xml:space="preserve">  2020년 이후 지급배수 </t>
    <phoneticPr fontId="4" type="noConversion"/>
  </si>
  <si>
    <t xml:space="preserve">계산식 A </t>
    <phoneticPr fontId="4" type="noConversion"/>
  </si>
  <si>
    <t>한도 부인금액 계산</t>
    <phoneticPr fontId="4" type="noConversion"/>
  </si>
  <si>
    <t xml:space="preserve">  (2-1) 조정 후 한도 부인금액_ Min(계산식 A, 계산식 B)</t>
    <phoneticPr fontId="4" type="noConversion"/>
  </si>
  <si>
    <t>계산식 B</t>
    <phoneticPr fontId="4" type="noConversion"/>
  </si>
  <si>
    <t xml:space="preserve">        (-)  퇴직소득 한도</t>
    <phoneticPr fontId="4" type="noConversion"/>
  </si>
  <si>
    <t xml:space="preserve">    2012 ~ 2019 년 지급배수 </t>
    <phoneticPr fontId="4" type="noConversion"/>
  </si>
  <si>
    <t xml:space="preserve">    2020년 이후 지급배수 </t>
    <phoneticPr fontId="4" type="noConversion"/>
  </si>
  <si>
    <t xml:space="preserve">    2011. 12. 31.이전 연평균급여(규정)</t>
    <phoneticPr fontId="4" type="noConversion"/>
  </si>
  <si>
    <t xml:space="preserve">    퇴직(현재)시점 연평균급여</t>
    <phoneticPr fontId="4" type="noConversion"/>
  </si>
  <si>
    <t xml:space="preserve">    2011년 연간급여</t>
    <phoneticPr fontId="4" type="noConversion"/>
  </si>
  <si>
    <t>2) 생년월일 (현재나이:                 )</t>
    <phoneticPr fontId="4" type="noConversion"/>
  </si>
  <si>
    <t xml:space="preserve">3) 입사일자 (입사시점 나이:                 ) </t>
    <phoneticPr fontId="9" type="noConversion"/>
  </si>
  <si>
    <t>4) 예상 퇴직일자 (퇴직시점 나이:                )</t>
    <phoneticPr fontId="9" type="noConversion"/>
  </si>
  <si>
    <t xml:space="preserve">    입사일자 (입사시점 나이:               )</t>
    <phoneticPr fontId="9" type="noConversion"/>
  </si>
  <si>
    <t xml:space="preserve">    예상 퇴직일자 (퇴직시점 나이:               )</t>
    <phoneticPr fontId="9" type="noConversion"/>
  </si>
  <si>
    <t>실습테스트1</t>
    <phoneticPr fontId="4" type="noConversion"/>
  </si>
  <si>
    <r>
      <t xml:space="preserve">5-1) </t>
    </r>
    <r>
      <rPr>
        <b/>
        <sz val="10"/>
        <color rgb="FF0070C0"/>
        <rFont val="나눔고딕"/>
        <family val="3"/>
        <charset val="129"/>
      </rPr>
      <t>2019년 말부터 소급 3년간</t>
    </r>
    <r>
      <rPr>
        <b/>
        <sz val="10"/>
        <color theme="1"/>
        <rFont val="나눔고딕"/>
        <family val="3"/>
        <charset val="129"/>
      </rPr>
      <t xml:space="preserve"> 연평균급여</t>
    </r>
    <phoneticPr fontId="4" type="noConversion"/>
  </si>
  <si>
    <t>8) 2012년 이전 임원퇴직금 지급규정 유무</t>
    <phoneticPr fontId="4" type="noConversion"/>
  </si>
  <si>
    <r>
      <t xml:space="preserve">8-1) </t>
    </r>
    <r>
      <rPr>
        <b/>
        <sz val="10"/>
        <color rgb="FF0070C0"/>
        <rFont val="나눔고딕"/>
        <family val="3"/>
        <charset val="129"/>
      </rPr>
      <t>2011년</t>
    </r>
    <r>
      <rPr>
        <b/>
        <sz val="10"/>
        <color theme="1"/>
        <rFont val="나눔고딕"/>
        <family val="3"/>
        <charset val="129"/>
      </rPr>
      <t xml:space="preserve"> 연간급여</t>
    </r>
    <phoneticPr fontId="4" type="noConversion"/>
  </si>
  <si>
    <t>8-2) 임원퇴직금 지급규정상 2012년 이전 지급배수</t>
    <phoneticPr fontId="4" type="noConversion"/>
  </si>
  <si>
    <t>8-3) 임원퇴직금규정 2011년 적용 연평균 급여 (규정확인!)</t>
    <phoneticPr fontId="4" type="noConversion"/>
  </si>
  <si>
    <r>
      <t xml:space="preserve">5) </t>
    </r>
    <r>
      <rPr>
        <b/>
        <sz val="10"/>
        <color rgb="FF0070C0"/>
        <rFont val="나눔고딕"/>
        <family val="3"/>
        <charset val="129"/>
      </rPr>
      <t>퇴직일</t>
    </r>
    <r>
      <rPr>
        <b/>
        <sz val="10"/>
        <color theme="1"/>
        <rFont val="나눔고딕"/>
        <family val="3"/>
        <charset val="129"/>
      </rPr>
      <t xml:space="preserve"> 직전 3년 연평균급여 예상액 (현재 연봉 적용 가능)</t>
    </r>
    <phoneticPr fontId="4" type="noConversion"/>
  </si>
  <si>
    <t>2019년 연봉 적용</t>
    <phoneticPr fontId="4" type="noConversion"/>
  </si>
  <si>
    <t>실습테스트2</t>
    <phoneticPr fontId="4" type="noConversion"/>
  </si>
  <si>
    <t>5-2) 임원퇴직금지급규정 2019년 적용 연평균 급여</t>
    <phoneticPr fontId="4" type="noConversion"/>
  </si>
  <si>
    <t>퇴직시점 연봉 적용</t>
  </si>
  <si>
    <t>없음</t>
    <phoneticPr fontId="4" type="noConversion"/>
  </si>
  <si>
    <t>본인</t>
  </si>
  <si>
    <t>배우자</t>
  </si>
  <si>
    <t>자녀1</t>
  </si>
  <si>
    <t>자녀2</t>
  </si>
  <si>
    <r>
      <t xml:space="preserve">[참고] </t>
    </r>
    <r>
      <rPr>
        <b/>
        <u/>
        <sz val="16"/>
        <color theme="1"/>
        <rFont val="나눔고딕"/>
        <family val="3"/>
        <charset val="129"/>
      </rPr>
      <t>급여</t>
    </r>
    <r>
      <rPr>
        <b/>
        <sz val="16"/>
        <color theme="1"/>
        <rFont val="나눔고딕"/>
        <family val="3"/>
        <charset val="129"/>
      </rPr>
      <t xml:space="preserve"> &amp; </t>
    </r>
    <r>
      <rPr>
        <b/>
        <u/>
        <sz val="16"/>
        <color theme="1"/>
        <rFont val="나눔고딕"/>
        <family val="3"/>
        <charset val="129"/>
      </rPr>
      <t>급여+본인배당+가족배당</t>
    </r>
    <r>
      <rPr>
        <b/>
        <sz val="16"/>
        <color theme="1"/>
        <rFont val="나눔고딕"/>
        <family val="3"/>
        <charset val="129"/>
      </rPr>
      <t xml:space="preserve"> 소득세 계산 </t>
    </r>
    <phoneticPr fontId="4" type="noConversion"/>
  </si>
  <si>
    <t>테스트2</t>
    <phoneticPr fontId="4" type="noConversion"/>
  </si>
  <si>
    <t xml:space="preserve">                (과세표준-금융소득) x 기본세율 + 금융소득X14%=</t>
    <phoneticPr fontId="4" type="noConversion"/>
  </si>
  <si>
    <t>엄태오</t>
    <phoneticPr fontId="4" type="noConversion"/>
  </si>
  <si>
    <t>선택하세요</t>
  </si>
  <si>
    <t>본인</t>
    <phoneticPr fontId="4" type="noConversion"/>
  </si>
  <si>
    <t>배우자</t>
    <phoneticPr fontId="4" type="noConversion"/>
  </si>
  <si>
    <t>자녀1</t>
    <phoneticPr fontId="4" type="noConversion"/>
  </si>
  <si>
    <t>자녀2</t>
    <phoneticPr fontId="4" type="noConversion"/>
  </si>
  <si>
    <t>윤부현</t>
    <phoneticPr fontId="4" type="noConversion"/>
  </si>
  <si>
    <t>없음</t>
    <phoneticPr fontId="4" type="noConversion"/>
  </si>
  <si>
    <t>2019년 연봉 적용</t>
    <phoneticPr fontId="4" type="noConversion"/>
  </si>
  <si>
    <t>김대표</t>
    <phoneticPr fontId="4" type="noConversion"/>
  </si>
  <si>
    <t>없음</t>
  </si>
  <si>
    <t>과세표준-20000000</t>
    <phoneticPr fontId="4" type="noConversion"/>
  </si>
  <si>
    <t>과세표준-금융소득</t>
    <phoneticPr fontId="4" type="noConversion"/>
  </si>
  <si>
    <t>▶ 세율 (2023년)</t>
    <phoneticPr fontId="4" type="noConversion"/>
  </si>
  <si>
    <t>1. 4대보험료 테이블</t>
  </si>
  <si>
    <t>누진공제</t>
    <phoneticPr fontId="4" type="noConversion"/>
  </si>
  <si>
    <t>항목</t>
  </si>
  <si>
    <t>값</t>
  </si>
  <si>
    <t>비고</t>
  </si>
  <si>
    <t>기준일</t>
  </si>
  <si>
    <t>1월, 7월에 변경</t>
  </si>
  <si>
    <t>국민연금요율</t>
  </si>
  <si>
    <t>건강보험요율</t>
  </si>
  <si>
    <t>추가건강보험요율</t>
  </si>
  <si>
    <t>장기요양보험요율</t>
  </si>
  <si>
    <t>국민연금상한월급여</t>
  </si>
  <si>
    <t>건강보험최대보수월액</t>
  </si>
  <si>
    <t>2023년부터 없어짐</t>
  </si>
  <si>
    <t>추가건강보험기준</t>
  </si>
  <si>
    <t>소득월액보험료상한</t>
    <phoneticPr fontId="4" type="noConversion"/>
  </si>
  <si>
    <t>2. 소득세</t>
    <phoneticPr fontId="4" type="noConversion"/>
  </si>
  <si>
    <t>1,400만원 이하</t>
    <phoneticPr fontId="4" type="noConversion"/>
  </si>
  <si>
    <t>1,400만원 초과 ~ 5,000만원 이하</t>
    <phoneticPr fontId="4" type="noConversion"/>
  </si>
  <si>
    <t>5,000만원 초과 ~ 8,800만원 이하</t>
    <phoneticPr fontId="4" type="noConversion"/>
  </si>
  <si>
    <t>8,800만원 초과 ~ 1억 5천만원 이하</t>
    <phoneticPr fontId="4" type="noConversion"/>
  </si>
  <si>
    <t>1억 5천만원 초과 ~ 3억원 이하</t>
    <phoneticPr fontId="4" type="noConversion"/>
  </si>
  <si>
    <t>3억원 초과 ~ 5억원 이하</t>
    <phoneticPr fontId="4" type="noConversion"/>
  </si>
  <si>
    <t>5억원 초과 ~ 10억원 이하 이하</t>
    <phoneticPr fontId="4" type="noConversion"/>
  </si>
  <si>
    <t>10억원 초과</t>
    <phoneticPr fontId="4" type="noConversion"/>
  </si>
  <si>
    <t>2-1. 근로소득공제 _ Min(2,000만원, 공제계산액)</t>
    <phoneticPr fontId="4" type="noConversion"/>
  </si>
  <si>
    <t>총급여액</t>
    <phoneticPr fontId="4" type="noConversion"/>
  </si>
  <si>
    <t>총급여액구간</t>
    <phoneticPr fontId="4" type="noConversion"/>
  </si>
  <si>
    <t>공제금액</t>
    <phoneticPr fontId="4" type="noConversion"/>
  </si>
  <si>
    <t>합산금액</t>
    <phoneticPr fontId="4" type="noConversion"/>
  </si>
  <si>
    <t>500만원 이하</t>
    <phoneticPr fontId="4" type="noConversion"/>
  </si>
  <si>
    <t>500만원 ~ 1,500만원 이하</t>
    <phoneticPr fontId="4" type="noConversion"/>
  </si>
  <si>
    <t>1,500만원 ~ 4,500만원 이하</t>
    <phoneticPr fontId="4" type="noConversion"/>
  </si>
  <si>
    <t>4,500만원 ~ 1억원 이하</t>
    <phoneticPr fontId="4" type="noConversion"/>
  </si>
  <si>
    <t>1억원초과</t>
    <phoneticPr fontId="4" type="noConversion"/>
  </si>
  <si>
    <t>3. 상속증여세율</t>
    <phoneticPr fontId="4" type="noConversion"/>
  </si>
  <si>
    <t>1억원 이하</t>
    <phoneticPr fontId="4" type="noConversion"/>
  </si>
  <si>
    <t>1억원 초과 ~ 5억원 이하</t>
    <phoneticPr fontId="4" type="noConversion"/>
  </si>
  <si>
    <t>5억원 초과 ~ 10억원 이하</t>
    <phoneticPr fontId="4" type="noConversion"/>
  </si>
  <si>
    <t xml:space="preserve">10억원 초과 ~ 30억원 이하 </t>
    <phoneticPr fontId="4" type="noConversion"/>
  </si>
  <si>
    <t xml:space="preserve">30억원 초과 </t>
    <phoneticPr fontId="4" type="noConversion"/>
  </si>
  <si>
    <t>4. 주식양도세율</t>
    <phoneticPr fontId="4" type="noConversion"/>
  </si>
  <si>
    <t>대주주 과표 3억 이하</t>
    <phoneticPr fontId="4" type="noConversion"/>
  </si>
  <si>
    <t xml:space="preserve">대주주 과표 3억 초과 </t>
    <phoneticPr fontId="4" type="noConversion"/>
  </si>
  <si>
    <t>대주주 이외</t>
    <phoneticPr fontId="4" type="noConversion"/>
  </si>
  <si>
    <t xml:space="preserve">* 대주주 기준 </t>
    <phoneticPr fontId="4" type="noConversion"/>
  </si>
  <si>
    <t>지분률 4% 이상 또는</t>
    <phoneticPr fontId="4" type="noConversion"/>
  </si>
  <si>
    <t xml:space="preserve">주식가치 10억원 이상 </t>
    <phoneticPr fontId="4" type="noConversion"/>
  </si>
  <si>
    <t>5. 증여공제액</t>
    <phoneticPr fontId="4" type="noConversion"/>
  </si>
  <si>
    <t>증여자와의 관계</t>
    <phoneticPr fontId="4" type="noConversion"/>
  </si>
  <si>
    <t>증여공제금액</t>
    <phoneticPr fontId="4" type="noConversion"/>
  </si>
  <si>
    <t>조부모증여공제</t>
    <phoneticPr fontId="4" type="noConversion"/>
  </si>
  <si>
    <t>부모증여공제</t>
    <phoneticPr fontId="4" type="noConversion"/>
  </si>
  <si>
    <t>배우자증여공제</t>
    <phoneticPr fontId="4" type="noConversion"/>
  </si>
  <si>
    <t>미성년자녀증여공제</t>
    <phoneticPr fontId="4" type="noConversion"/>
  </si>
  <si>
    <t>성년자녀증여공제</t>
    <phoneticPr fontId="4" type="noConversion"/>
  </si>
  <si>
    <t>미성년손자증여공제</t>
    <phoneticPr fontId="4" type="noConversion"/>
  </si>
  <si>
    <t>성년손자증여공제</t>
    <phoneticPr fontId="4" type="noConversion"/>
  </si>
  <si>
    <t>기타친족증여공제</t>
    <phoneticPr fontId="4" type="noConversion"/>
  </si>
  <si>
    <t>6. 각종세율</t>
    <phoneticPr fontId="4" type="noConversion"/>
  </si>
  <si>
    <t>가지급금인정이자율</t>
    <phoneticPr fontId="4" type="noConversion"/>
  </si>
  <si>
    <t>증권거래세</t>
    <phoneticPr fontId="4" type="noConversion"/>
  </si>
  <si>
    <t>납부불성실가산세</t>
    <phoneticPr fontId="4" type="noConversion"/>
  </si>
  <si>
    <t>양도소득공제액</t>
    <phoneticPr fontId="4" type="noConversion"/>
  </si>
  <si>
    <t>증여신고납부세액공제</t>
    <phoneticPr fontId="4" type="noConversion"/>
  </si>
  <si>
    <t>세대생략가산액</t>
    <phoneticPr fontId="4" type="noConversion"/>
  </si>
  <si>
    <t>세율가정</t>
    <phoneticPr fontId="4" type="noConversion"/>
  </si>
  <si>
    <t>법인세율가정</t>
    <phoneticPr fontId="4" type="noConversion"/>
  </si>
  <si>
    <t>법인세비용차감전순손익(직전년도)</t>
  </si>
  <si>
    <t>API</t>
    <phoneticPr fontId="4" type="noConversion"/>
  </si>
  <si>
    <t>소득세율가정</t>
    <phoneticPr fontId="4" type="noConversion"/>
  </si>
  <si>
    <t>fs_val85</t>
  </si>
  <si>
    <t>소득세</t>
    <phoneticPr fontId="4" type="noConversion"/>
  </si>
  <si>
    <t>근로소득공제</t>
    <phoneticPr fontId="4" type="noConversion"/>
  </si>
  <si>
    <t>B. 세액공제한도</t>
    <phoneticPr fontId="4" type="noConversion"/>
  </si>
  <si>
    <t>공제한도율</t>
    <phoneticPr fontId="4" type="noConversion"/>
  </si>
  <si>
    <t xml:space="preserve">세액공제 </t>
    <phoneticPr fontId="4" type="noConversion"/>
  </si>
  <si>
    <t>최저</t>
    <phoneticPr fontId="4" type="noConversion"/>
  </si>
  <si>
    <t>B.세액공제한도</t>
    <phoneticPr fontId="4" type="noConversion"/>
  </si>
  <si>
    <t>테스트3</t>
  </si>
  <si>
    <t>테스트3</t>
    <phoneticPr fontId="4" type="noConversion"/>
  </si>
  <si>
    <t>김대표</t>
  </si>
  <si>
    <t xml:space="preserve">               ① (과세표준-20,000,000) x 기본세율 + 20,000X14% = </t>
    <phoneticPr fontId="4" type="noConversion"/>
  </si>
  <si>
    <t xml:space="preserve">               ② (과세표준-금융소득금액) x 기본세율 + 금융소득X14%=</t>
    <phoneticPr fontId="4" type="noConversion"/>
  </si>
  <si>
    <t>*건강보험료_ 보수월액 x 건강보험료율 x 1/2</t>
    <phoneticPr fontId="4" type="noConversion"/>
  </si>
  <si>
    <t>*추가 건강보험료_ 보수외소득  x 건강보험료율</t>
    <phoneticPr fontId="4" type="noConversion"/>
  </si>
  <si>
    <t>*장기요양보험료_ 건강보험료 x (장기요양보험요율/건강보험요율)</t>
    <phoneticPr fontId="4" type="noConversion"/>
  </si>
  <si>
    <t>*국민연금_ 월보수액 x 국민연금요율 x1/2</t>
    <phoneticPr fontId="4" type="noConversion"/>
  </si>
  <si>
    <t xml:space="preserve">  규정상연봉_2011년</t>
    <phoneticPr fontId="4" type="noConversion"/>
  </si>
  <si>
    <t>과세표준-20000000</t>
  </si>
  <si>
    <t>과세표준-금융소득</t>
    <phoneticPr fontId="4" type="noConversion"/>
  </si>
  <si>
    <t xml:space="preserve">(과세표준-20,000,000) x 기본세율 + 20,000X14% = </t>
    <phoneticPr fontId="4" type="noConversion"/>
  </si>
  <si>
    <t>(과세표준-금융소득금액) x 기본세율 + 금융소득X14%=</t>
    <phoneticPr fontId="4" type="noConversion"/>
  </si>
  <si>
    <t>*건강보험료 _ 보수월액*건강보험요율x 1/2</t>
    <phoneticPr fontId="4" type="noConversion"/>
  </si>
  <si>
    <t>*근로소득자 추가 건강보험료_ 보수외소득 연간 *건강보험료율 x1/2</t>
    <phoneticPr fontId="4" type="noConversion"/>
  </si>
  <si>
    <t>*장기요양보험료_ 건강보험료 x 장기요양보험료</t>
    <phoneticPr fontId="4" type="noConversion"/>
  </si>
  <si>
    <t>*국민연금_ 월보수액 x 9% x1/2</t>
    <phoneticPr fontId="4" type="noConversion"/>
  </si>
  <si>
    <t xml:space="preserve">    원천징수세액(14%)</t>
    <phoneticPr fontId="4" type="noConversion"/>
  </si>
  <si>
    <t>퇴직소득근속연수공제</t>
    <phoneticPr fontId="4" type="noConversion"/>
  </si>
  <si>
    <t>1. 법인세</t>
    <phoneticPr fontId="4" type="noConversion"/>
  </si>
  <si>
    <t>건강보험료 * 장기요양보험요율(0.9082%/7.09%)</t>
    <phoneticPr fontId="4" type="noConversion"/>
  </si>
  <si>
    <t xml:space="preserve">2억원 이하 </t>
  </si>
  <si>
    <t xml:space="preserve">2억원 초과 200억원 이하 </t>
  </si>
  <si>
    <t xml:space="preserve">200억원 초과 ~ 3,000억원 이하 </t>
  </si>
  <si>
    <t>3,000억원 초과</t>
  </si>
  <si>
    <t>A. 거주자의 근로소득에 대한 종합소득산출세액에서 공제</t>
    <phoneticPr fontId="4" type="noConversion"/>
  </si>
  <si>
    <t>산출세액</t>
  </si>
  <si>
    <t>산출세액구간</t>
  </si>
  <si>
    <t>공제세액</t>
  </si>
  <si>
    <t>누진공제</t>
  </si>
  <si>
    <t>130만원 이하</t>
  </si>
  <si>
    <t xml:space="preserve">130만원 초과 </t>
  </si>
  <si>
    <t>2-2. 근로소득세액공제 _ Min(A,B)</t>
    <phoneticPr fontId="4" type="noConversion"/>
  </si>
  <si>
    <t>3천3백만원 이하</t>
  </si>
  <si>
    <t>3천4백만원~7,000만원 이하</t>
  </si>
  <si>
    <t>7,000만원 ~ 1억2천만원 이하</t>
  </si>
  <si>
    <t xml:space="preserve">1억2천만원 초과 </t>
  </si>
  <si>
    <t>산출세액</t>
    <phoneticPr fontId="4" type="noConversion"/>
  </si>
  <si>
    <t>A.세액공제액</t>
    <phoneticPr fontId="4" type="noConversion"/>
  </si>
  <si>
    <t xml:space="preserve">※ 근로소득세 계산시 기본공제 600만원 가정 / 세금합계액에는 4대보험료 부담액이 포함됨 </t>
    <phoneticPr fontId="4" type="noConversion"/>
  </si>
  <si>
    <t>과세표준-금융소득</t>
    <phoneticPr fontId="4" type="noConversion"/>
  </si>
  <si>
    <t>김갑수</t>
  </si>
  <si>
    <t>정용대</t>
  </si>
  <si>
    <t>권석요</t>
  </si>
  <si>
    <t>손부규</t>
  </si>
  <si>
    <t>정용현</t>
  </si>
  <si>
    <t>유성숙</t>
  </si>
  <si>
    <t>김연우</t>
  </si>
  <si>
    <t>최호용</t>
  </si>
  <si>
    <t>이재희</t>
  </si>
  <si>
    <t>김소래</t>
  </si>
  <si>
    <t>이인규</t>
  </si>
  <si>
    <t>김동표</t>
  </si>
  <si>
    <t>주현숙</t>
  </si>
  <si>
    <t>이필용</t>
  </si>
  <si>
    <t>김일구</t>
  </si>
  <si>
    <t>손혜진</t>
  </si>
  <si>
    <t>박성순</t>
  </si>
  <si>
    <t>김종배</t>
  </si>
  <si>
    <t>변영기</t>
  </si>
  <si>
    <t>문희석</t>
  </si>
  <si>
    <t>배수경</t>
  </si>
  <si>
    <t>이계영</t>
  </si>
  <si>
    <t>김봉겸</t>
  </si>
  <si>
    <t>박유나</t>
  </si>
  <si>
    <t>박수정</t>
  </si>
  <si>
    <t>현창민</t>
  </si>
  <si>
    <t>최경수</t>
  </si>
  <si>
    <t>정은옥</t>
  </si>
  <si>
    <t>김창수</t>
  </si>
  <si>
    <t>송병훈</t>
  </si>
  <si>
    <t>신현석</t>
  </si>
  <si>
    <t>김판수</t>
  </si>
  <si>
    <t>임주석</t>
  </si>
  <si>
    <t>송상은</t>
  </si>
  <si>
    <t>김성태</t>
  </si>
  <si>
    <t>조미정</t>
  </si>
  <si>
    <t>홍주현</t>
  </si>
  <si>
    <t>박도영</t>
  </si>
  <si>
    <t>홍덕희</t>
  </si>
  <si>
    <t>김경준</t>
  </si>
  <si>
    <t>양금주</t>
  </si>
  <si>
    <t>안근모</t>
  </si>
  <si>
    <t>장대현</t>
  </si>
  <si>
    <t>김현석</t>
  </si>
  <si>
    <t>박근하</t>
  </si>
  <si>
    <t>곽희정</t>
  </si>
  <si>
    <t>정식한</t>
  </si>
  <si>
    <t>김건태</t>
  </si>
  <si>
    <t>조옥천</t>
  </si>
  <si>
    <t>안동우</t>
  </si>
  <si>
    <t>김선종</t>
  </si>
  <si>
    <t>황지영</t>
  </si>
  <si>
    <t>신광민</t>
  </si>
  <si>
    <t>이강현</t>
  </si>
  <si>
    <t>장수혁</t>
  </si>
  <si>
    <t>박혜경</t>
  </si>
  <si>
    <t>김동연</t>
  </si>
  <si>
    <t>박범규</t>
  </si>
  <si>
    <t>이동훈</t>
  </si>
  <si>
    <t>박정근</t>
  </si>
  <si>
    <t>정석우</t>
  </si>
  <si>
    <t>한기만</t>
  </si>
  <si>
    <t>전홍덕</t>
  </si>
  <si>
    <t>장봉관</t>
  </si>
  <si>
    <t>윤동환</t>
  </si>
  <si>
    <t>강순구</t>
  </si>
  <si>
    <t>김현성</t>
  </si>
  <si>
    <t>김경목</t>
  </si>
  <si>
    <t>안병구</t>
  </si>
  <si>
    <t>유기탁</t>
  </si>
  <si>
    <t>이수임</t>
  </si>
  <si>
    <t>이지형</t>
  </si>
  <si>
    <t>정성안</t>
  </si>
  <si>
    <t>변성택</t>
  </si>
  <si>
    <t>김성민</t>
  </si>
  <si>
    <t>황익준</t>
  </si>
  <si>
    <t>김건하</t>
  </si>
  <si>
    <t>박석종</t>
  </si>
  <si>
    <t>이경용</t>
  </si>
  <si>
    <t>정영수</t>
  </si>
  <si>
    <t>김인철</t>
  </si>
  <si>
    <t>이지은</t>
  </si>
  <si>
    <t>방정일</t>
  </si>
  <si>
    <t>구성규</t>
  </si>
  <si>
    <t>김종만</t>
  </si>
  <si>
    <t>김민수</t>
  </si>
  <si>
    <t>김계림</t>
  </si>
  <si>
    <t>송경선</t>
  </si>
  <si>
    <t>노윤형</t>
  </si>
  <si>
    <t>임경숙</t>
  </si>
  <si>
    <t>조혜연</t>
  </si>
  <si>
    <t>유금순</t>
  </si>
  <si>
    <t>고병관</t>
  </si>
  <si>
    <t>윤태형</t>
  </si>
  <si>
    <t>엄영신</t>
  </si>
  <si>
    <t>최웅철</t>
  </si>
  <si>
    <t>박미아</t>
  </si>
  <si>
    <t>kimminsu</t>
  </si>
  <si>
    <t>김철홍</t>
  </si>
  <si>
    <t>이예주</t>
  </si>
  <si>
    <t>장주영</t>
  </si>
  <si>
    <t>이응석</t>
  </si>
  <si>
    <t>강한주</t>
  </si>
  <si>
    <t>성미연</t>
  </si>
  <si>
    <t>김형근</t>
  </si>
  <si>
    <t>황수경</t>
  </si>
  <si>
    <t>이수연</t>
  </si>
  <si>
    <t>FC</t>
  </si>
  <si>
    <t>GFC</t>
  </si>
  <si>
    <t>PS</t>
  </si>
  <si>
    <t>AIA</t>
  </si>
  <si>
    <t>MAFS</t>
  </si>
  <si>
    <t>정연우</t>
  </si>
  <si>
    <t>이원혁</t>
  </si>
  <si>
    <t>김정선</t>
  </si>
  <si>
    <t>황광원</t>
  </si>
  <si>
    <t>황서현</t>
  </si>
  <si>
    <t>손정숙</t>
  </si>
  <si>
    <t>노현충</t>
  </si>
  <si>
    <t>원윤정</t>
  </si>
  <si>
    <t>정현석</t>
  </si>
  <si>
    <t>김홍미</t>
  </si>
  <si>
    <t>이영만</t>
  </si>
  <si>
    <t>박주연</t>
  </si>
  <si>
    <t>이창수</t>
  </si>
  <si>
    <t>황정화</t>
  </si>
  <si>
    <t>한은하</t>
  </si>
  <si>
    <t>윤여공</t>
  </si>
  <si>
    <t>신옥</t>
  </si>
  <si>
    <t>노일용</t>
  </si>
  <si>
    <t>하창용</t>
  </si>
  <si>
    <t>석희복</t>
  </si>
  <si>
    <t>이경호</t>
  </si>
  <si>
    <t>이원진</t>
  </si>
  <si>
    <t>하헌민</t>
  </si>
  <si>
    <t>박보성</t>
  </si>
  <si>
    <t>한화영</t>
  </si>
  <si>
    <t>황라현</t>
  </si>
  <si>
    <t>정영준</t>
  </si>
  <si>
    <t>송영주</t>
  </si>
  <si>
    <t>손선경</t>
  </si>
  <si>
    <t>전영준</t>
  </si>
  <si>
    <t>최성원</t>
  </si>
  <si>
    <t>이경훈</t>
  </si>
  <si>
    <t>이주현</t>
  </si>
  <si>
    <t>김태우</t>
  </si>
  <si>
    <t>최경호</t>
  </si>
  <si>
    <t>박지만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</si>
</sst>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_(* #,##0_);_(* \(#,##0\);_(* &quot;-&quot;_);_(@_)"/>
    <numFmt numFmtId="177" formatCode="_(&quot;₩&quot;* #,##0.00_);_(&quot;₩&quot;* \(#,##0.00\);_(&quot;₩&quot;* &quot;-&quot;??_);_(@_)"/>
    <numFmt numFmtId="178" formatCode="_(&quot;₩&quot;* #,##0_);_(&quot;₩&quot;* \(#,##0\);_(&quot;₩&quot;* &quot;-&quot;_);_(@_)"/>
    <numFmt numFmtId="179" formatCode="_(* #,##0.00_);_(* \(#,##0.00\);_(* &quot;-&quot;??_);_(@_)"/>
    <numFmt numFmtId="180" formatCode="#,##0_ "/>
    <numFmt numFmtId="181" formatCode="0.0%"/>
    <numFmt numFmtId="182" formatCode="0_);[Red]\(0\)"/>
    <numFmt numFmtId="183" formatCode="#,##0.000;[Red]\-#,##0.000"/>
    <numFmt numFmtId="184" formatCode="#,##0\ &quot;원&quot;"/>
    <numFmt numFmtId="185" formatCode="##&quot; 년&quot;"/>
    <numFmt numFmtId="186" formatCode="0.0&quot;억원&quot;"/>
    <numFmt numFmtId="187" formatCode="0.00&quot;억원&quot;"/>
    <numFmt numFmtId="188" formatCode="##&quot; 년 후&quot;"/>
    <numFmt numFmtId="189" formatCode="##&quot; 년 말&quot;"/>
    <numFmt numFmtId="190" formatCode="&quot;연봉 &quot;0.00&quot; 억&quot;"/>
    <numFmt numFmtId="191" formatCode="##&quot; 년납&quot;"/>
    <numFmt numFmtId="192" formatCode="0.0&quot;년&quot;"/>
    <numFmt numFmtId="193" formatCode="0.0\ &quot;년&quot;"/>
    <numFmt numFmtId="194" formatCode="0.00&quot;억&quot;"/>
    <numFmt numFmtId="195" formatCode="##.0&quot; 년&quot;"/>
    <numFmt numFmtId="196" formatCode="#,#00&quot;원&quot;"/>
    <numFmt numFmtId="197" formatCode="0&quot;년 후&quot;"/>
    <numFmt numFmtId="198" formatCode="#,###&quot;만원&quot;"/>
    <numFmt numFmtId="199" formatCode="&quot;배당 인당&quot;\ 0.0&quot;억원&quot;"/>
    <numFmt numFmtId="200" formatCode="0,000&quot;만원&quot;"/>
    <numFmt numFmtId="201" formatCode="0%\ &quot;반영&quot;"/>
    <numFmt numFmtId="202" formatCode="0.00_ "/>
    <numFmt numFmtId="203" formatCode="yyyy&quot;년&quot;\ m&quot;월&quot;\ d&quot;일&quot;;@"/>
    <numFmt numFmtId="204" formatCode="&quot;급여&quot;\ 0.00&quot;억원&quot;"/>
    <numFmt numFmtId="205" formatCode="&quot;배당&quot;\ 0.00&quot;억원&quot;"/>
    <numFmt numFmtId="206" formatCode="&quot;총 배당액&quot;\ 0.0&quot;억원&quot;"/>
    <numFmt numFmtId="207" formatCode="&quot;배당&quot;\ #,##0_ "/>
    <numFmt numFmtId="208" formatCode="&quot;소득세&quot;\ #,##0_ "/>
    <numFmt numFmtId="209" formatCode="&quot;본인 및 가족배당&quot;\ 0.0&quot;억원&quot;"/>
    <numFmt numFmtId="210" formatCode="#,##0_);\(#,##0\)"/>
    <numFmt numFmtId="211" formatCode="##&quot; 세&quot;"/>
    <numFmt numFmtId="212" formatCode="&quot;(&quot;##&quot;세)&quot;"/>
    <numFmt numFmtId="213" formatCode="##&quot; 배&quot;"/>
    <numFmt numFmtId="214" formatCode="##&quot;개월&quot;"/>
    <numFmt numFmtId="215" formatCode="#&quot;배&quot;"/>
    <numFmt numFmtId="216" formatCode="_(* #,##0.00_);_(* \(#,##0.00\);_(* &quot;-&quot;_);_(@_)"/>
    <numFmt numFmtId="217" formatCode="0.000%"/>
    <numFmt numFmtId="218" formatCode="&quot;건강보험료의&quot;\ 0.00%"/>
    <numFmt numFmtId="219" formatCode="&quot;연간&quot;\ #,##0\ &quot;초과시&quot;"/>
    <numFmt numFmtId="220" formatCode="#,#00&quot;천원&quot;"/>
    <numFmt numFmtId="221" formatCode="#,##0_);[Red]\(#,##0\)"/>
  </numFmts>
  <fonts count="15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YDIYGo520"/>
      <family val="2"/>
      <charset val="129"/>
    </font>
    <font>
      <sz val="11"/>
      <color theme="1"/>
      <name val="YDIYGo520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9"/>
      <color theme="1"/>
      <name val="Arial"/>
      <family val="2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2"/>
      <color rgb="FF002060"/>
      <name val="맑은 고딕"/>
      <family val="3"/>
      <charset val="129"/>
      <scheme val="minor"/>
    </font>
    <font>
      <sz val="10"/>
      <color theme="1" tint="0.34998626667073579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9"/>
      <color rgb="FFFF0000"/>
      <name val="맑은 고딕"/>
      <family val="3"/>
      <charset val="129"/>
    </font>
    <font>
      <b/>
      <sz val="10"/>
      <color rgb="FF002060"/>
      <name val="맑은 고딕"/>
      <family val="3"/>
      <charset val="129"/>
      <scheme val="minor"/>
    </font>
    <font>
      <b/>
      <sz val="10"/>
      <color rgb="FF002060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sz val="9"/>
      <color theme="1"/>
      <name val="나눔고딕"/>
      <family val="3"/>
      <charset val="129"/>
    </font>
    <font>
      <sz val="8"/>
      <color theme="1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b/>
      <sz val="9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color theme="1" tint="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1" tint="0.34998626667073579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206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rgb="FF002060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0"/>
      <color indexed="8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1"/>
      <color theme="1"/>
      <name val="나눔고딕"/>
      <family val="3"/>
      <charset val="129"/>
    </font>
    <font>
      <b/>
      <sz val="14"/>
      <color theme="1"/>
      <name val="나눔고딕"/>
      <family val="3"/>
      <charset val="129"/>
    </font>
    <font>
      <b/>
      <sz val="12"/>
      <color theme="1"/>
      <name val="나눔고딕"/>
      <family val="3"/>
      <charset val="129"/>
    </font>
    <font>
      <b/>
      <sz val="14"/>
      <color rgb="FF002060"/>
      <name val="나눔고딕"/>
      <family val="3"/>
      <charset val="129"/>
    </font>
    <font>
      <sz val="12"/>
      <color theme="1"/>
      <name val="나눔고딕"/>
      <family val="3"/>
      <charset val="129"/>
    </font>
    <font>
      <b/>
      <sz val="12"/>
      <name val="나눔고딕"/>
      <family val="3"/>
      <charset val="129"/>
    </font>
    <font>
      <b/>
      <sz val="16"/>
      <color theme="1"/>
      <name val="나눔고딕"/>
      <family val="3"/>
      <charset val="129"/>
    </font>
    <font>
      <b/>
      <sz val="24"/>
      <color theme="1"/>
      <name val="나눔고딕"/>
      <family val="3"/>
      <charset val="129"/>
    </font>
    <font>
      <b/>
      <sz val="22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2060"/>
      <name val="나눔고딕"/>
      <family val="3"/>
      <charset val="129"/>
    </font>
    <font>
      <b/>
      <sz val="12"/>
      <color rgb="FF002060"/>
      <name val="나눔고딕"/>
      <family val="3"/>
      <charset val="129"/>
    </font>
    <font>
      <b/>
      <sz val="10"/>
      <color rgb="FF002060"/>
      <name val="나눔고딕"/>
      <family val="3"/>
      <charset val="129"/>
    </font>
    <font>
      <sz val="9"/>
      <color theme="1" tint="0.499984740745262"/>
      <name val="나눔고딕"/>
      <family val="3"/>
      <charset val="129"/>
    </font>
    <font>
      <b/>
      <u/>
      <sz val="16"/>
      <color theme="1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b/>
      <sz val="20"/>
      <color theme="1"/>
      <name val="나눔고딕"/>
      <family val="3"/>
      <charset val="129"/>
    </font>
    <font>
      <sz val="10"/>
      <color theme="1" tint="0.499984740745262"/>
      <name val="나눔고딕"/>
      <family val="3"/>
      <charset val="129"/>
    </font>
    <font>
      <b/>
      <sz val="10"/>
      <color theme="1" tint="0.499984740745262"/>
      <name val="나눔고딕"/>
      <family val="3"/>
      <charset val="129"/>
    </font>
    <font>
      <b/>
      <sz val="12"/>
      <color theme="0"/>
      <name val="나눔고딕"/>
      <family val="3"/>
      <charset val="129"/>
    </font>
    <font>
      <b/>
      <sz val="9"/>
      <color theme="0"/>
      <name val="나눔고딕"/>
      <family val="3"/>
      <charset val="129"/>
    </font>
    <font>
      <b/>
      <sz val="8"/>
      <color theme="1"/>
      <name val="나눔고딕"/>
      <family val="3"/>
      <charset val="129"/>
    </font>
    <font>
      <sz val="9"/>
      <color rgb="FF002060"/>
      <name val="나눔고딕"/>
      <family val="3"/>
      <charset val="129"/>
    </font>
    <font>
      <b/>
      <sz val="13"/>
      <color theme="1"/>
      <name val="나눔고딕"/>
      <family val="3"/>
      <charset val="129"/>
    </font>
    <font>
      <b/>
      <sz val="13"/>
      <color rgb="FF002060"/>
      <name val="나눔고딕"/>
      <family val="3"/>
      <charset val="129"/>
    </font>
    <font>
      <b/>
      <sz val="26"/>
      <color theme="1"/>
      <name val="나눔고딕"/>
      <family val="3"/>
      <charset val="129"/>
    </font>
    <font>
      <b/>
      <sz val="15"/>
      <color theme="1"/>
      <name val="나눔고딕"/>
      <family val="3"/>
      <charset val="129"/>
    </font>
    <font>
      <b/>
      <sz val="18"/>
      <color theme="1"/>
      <name val="나눔고딕"/>
      <family val="3"/>
      <charset val="129"/>
    </font>
    <font>
      <b/>
      <sz val="18"/>
      <color rgb="FF002060"/>
      <name val="나눔고딕"/>
      <family val="3"/>
      <charset val="129"/>
    </font>
    <font>
      <b/>
      <sz val="11"/>
      <color theme="0"/>
      <name val="나눔고딕"/>
      <family val="3"/>
      <charset val="129"/>
    </font>
    <font>
      <b/>
      <sz val="16"/>
      <color rgb="FF0070C0"/>
      <name val="나눔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u/>
      <sz val="14"/>
      <color theme="1"/>
      <name val="나눔고딕"/>
      <family val="3"/>
      <charset val="129"/>
    </font>
    <font>
      <sz val="9.5"/>
      <color theme="1"/>
      <name val="나눔고딕"/>
      <family val="3"/>
      <charset val="129"/>
    </font>
    <font>
      <sz val="9"/>
      <color theme="0"/>
      <name val="나눔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5"/>
      <color rgb="FF002060"/>
      <name val="나눔고딕"/>
      <family val="3"/>
      <charset val="129"/>
    </font>
    <font>
      <sz val="14"/>
      <color theme="1"/>
      <name val="나눔고딕"/>
      <family val="3"/>
      <charset val="129"/>
    </font>
    <font>
      <b/>
      <sz val="16"/>
      <color rgb="FF002060"/>
      <name val="나눔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9.5"/>
      <color theme="1"/>
      <name val="나눔고딕"/>
      <family val="3"/>
      <charset val="129"/>
    </font>
    <font>
      <b/>
      <vertAlign val="superscript"/>
      <sz val="10"/>
      <color rgb="FFFF0000"/>
      <name val="나눔고딕"/>
      <family val="3"/>
      <charset val="129"/>
    </font>
    <font>
      <b/>
      <sz val="8"/>
      <color theme="1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theme="1"/>
      <name val="KoPub돋움체 Medium"/>
      <family val="1"/>
      <charset val="129"/>
    </font>
    <font>
      <sz val="9"/>
      <color theme="1"/>
      <name val="KoPub돋움체 Medium"/>
      <family val="1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rgb="FF0070C0"/>
      <name val="나눔고딕"/>
      <family val="3"/>
      <charset val="129"/>
    </font>
    <font>
      <b/>
      <sz val="10"/>
      <color rgb="FFFF0000"/>
      <name val="나눔고딕"/>
      <family val="3"/>
      <charset val="129"/>
    </font>
    <font>
      <sz val="8"/>
      <color rgb="FFFF000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sz val="9"/>
      <color indexed="81"/>
      <name val="맑은 고딕"/>
      <family val="2"/>
      <charset val="129"/>
    </font>
    <font>
      <b/>
      <sz val="10"/>
      <color indexed="81"/>
      <name val="돋움"/>
      <family val="3"/>
      <charset val="129"/>
    </font>
    <font>
      <b/>
      <sz val="18"/>
      <color theme="0"/>
      <name val="맑은 고딕"/>
      <family val="3"/>
      <charset val="129"/>
      <scheme val="minor"/>
    </font>
    <font>
      <b/>
      <sz val="9"/>
      <color indexed="81"/>
      <name val="맑은 고딕"/>
      <family val="3"/>
      <charset val="129"/>
      <scheme val="minor"/>
    </font>
    <font>
      <sz val="9"/>
      <color indexed="8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6"/>
      <color rgb="FFFF0000"/>
      <name val="맑은 고딕"/>
      <family val="3"/>
      <charset val="129"/>
      <scheme val="minor"/>
    </font>
    <font>
      <sz val="10"/>
      <color rgb="FFFF0000"/>
      <name val="나눔고딕"/>
      <family val="3"/>
      <charset val="129"/>
    </font>
    <font>
      <sz val="8"/>
      <color rgb="FFFF0000"/>
      <name val="나눔고딕"/>
      <family val="3"/>
      <charset val="129"/>
    </font>
    <font>
      <sz val="8"/>
      <color theme="1"/>
      <name val="맑은 고딕"/>
      <family val="1"/>
      <charset val="129"/>
    </font>
    <font>
      <sz val="11"/>
      <color theme="1"/>
      <name val="KoPubWorld돋움체 Medium"/>
      <family val="2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돋움체"/>
      <family val="3"/>
      <charset val="129"/>
    </font>
    <font>
      <sz val="11"/>
      <color indexed="8"/>
      <name val="맑은 고딕"/>
      <family val="2"/>
      <scheme val="minor"/>
    </font>
    <font>
      <sz val="16"/>
      <color theme="1"/>
      <name val="Calibri"/>
      <family val="2"/>
    </font>
    <font>
      <b/>
      <sz val="18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FFFFCC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double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double">
        <color theme="0" tint="-0.1499984740745262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0" tint="-0.14999847407452621"/>
      </bottom>
      <diagonal/>
    </border>
    <border>
      <left style="medium">
        <color theme="1" tint="0.499984740745262"/>
      </left>
      <right style="medium">
        <color theme="1" tint="0.499984740745262"/>
      </right>
      <top style="thin">
        <color theme="0" tint="-0.14999847407452621"/>
      </top>
      <bottom style="medium">
        <color theme="1" tint="0.499984740745262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double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thin">
        <color theme="4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4" tint="-0.249977111117893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4" tint="-0.249977111117893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4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 tint="-0.14999847407452621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0" tint="-0.14999847407452621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4" tint="-0.249977111117893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4" tint="-0.249977111117893"/>
      </bottom>
      <diagonal/>
    </border>
    <border>
      <left style="thin">
        <color theme="0" tint="-0.14999847407452621"/>
      </left>
      <right/>
      <top style="thin">
        <color theme="4" tint="-0.249977111117893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4" tint="-0.249977111117893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0" tint="-0.14999847407452621"/>
      </left>
      <right/>
      <top style="thin">
        <color theme="4" tint="-0.249977111117893"/>
      </top>
      <bottom style="thin">
        <color theme="4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4" tint="-0.49998474074526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4" tint="-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49998474074526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double">
        <color theme="0" tint="-0.14999847407452621"/>
      </bottom>
      <diagonal/>
    </border>
    <border>
      <left style="thin">
        <color theme="0" tint="-4.9989318521683403E-2"/>
      </left>
      <right style="thin">
        <color theme="0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0" tint="-4.9989318521683403E-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0" tint="-4.9989318521683403E-2"/>
      </left>
      <right style="thin">
        <color theme="0"/>
      </right>
      <top style="thin">
        <color theme="4" tint="-0.499984740745262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/>
      </right>
      <top style="thin">
        <color theme="4" tint="-0.499984740745262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4" tint="-0.499984740745262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 tint="-4.9989318521683403E-2"/>
      </top>
      <bottom/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 tint="-0.249977111117893"/>
      </top>
      <bottom style="thin">
        <color theme="4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4" tint="-0.499984740745262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 tint="-0.249977111117893"/>
      </top>
      <bottom style="thin">
        <color theme="4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4" tint="-0.499984740745262"/>
      </bottom>
      <diagonal/>
    </border>
    <border>
      <left/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4" tint="-0.249977111117893"/>
      </top>
      <bottom style="thin">
        <color theme="0" tint="-4.9989318521683403E-2"/>
      </bottom>
      <diagonal/>
    </border>
    <border>
      <left/>
      <right/>
      <top style="thin">
        <color theme="4" tint="-0.249977111117893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/>
      </top>
      <bottom style="thin">
        <color theme="4" tint="-0.499984740745262"/>
      </bottom>
      <diagonal/>
    </border>
    <border>
      <left style="thin">
        <color theme="0" tint="-0.249977111117893"/>
      </left>
      <right/>
      <top style="thin">
        <color theme="4" tint="-0.499984740745262"/>
      </top>
      <bottom style="thin">
        <color theme="0"/>
      </bottom>
      <diagonal/>
    </border>
    <border>
      <left/>
      <right/>
      <top style="thin">
        <color theme="4" tint="-0.499984740745262"/>
      </top>
      <bottom style="thin">
        <color theme="0"/>
      </bottom>
      <diagonal/>
    </border>
    <border>
      <left/>
      <right style="thin">
        <color theme="0" tint="-0.249977111117893"/>
      </right>
      <top style="thin">
        <color theme="4" tint="-0.499984740745262"/>
      </top>
      <bottom style="thin">
        <color theme="0"/>
      </bottom>
      <diagonal/>
    </border>
    <border>
      <left/>
      <right style="thin">
        <color theme="0" tint="-0.249977111117893"/>
      </right>
      <top style="thin">
        <color theme="0"/>
      </top>
      <bottom style="thin">
        <color theme="4" tint="-0.499984740745262"/>
      </bottom>
      <diagonal/>
    </border>
    <border>
      <left/>
      <right style="thin">
        <color theme="0" tint="-0.249977111117893"/>
      </right>
      <top/>
      <bottom style="thin">
        <color theme="0" tint="-0.14999847407452621"/>
      </bottom>
      <diagonal/>
    </border>
    <border>
      <left/>
      <right style="thin">
        <color theme="0" tint="-0.249977111117893"/>
      </right>
      <top style="thin">
        <color theme="0" tint="-0.14999847407452621"/>
      </top>
      <bottom style="double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4" tint="-0.499984740745262"/>
      </top>
      <bottom/>
      <diagonal/>
    </border>
    <border>
      <left/>
      <right style="thin">
        <color theme="0" tint="-0.249977111117893"/>
      </right>
      <top/>
      <bottom style="thin">
        <color theme="4" tint="-0.499984740745262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/>
      </top>
      <bottom style="thin">
        <color theme="4" tint="-0.499984740745262"/>
      </bottom>
      <diagonal/>
    </border>
    <border>
      <left style="thin">
        <color theme="0" tint="-0.249977111117893"/>
      </left>
      <right style="thin">
        <color theme="0" tint="-4.9989318521683403E-2"/>
      </right>
      <top/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0.14999847407452621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/>
      </top>
      <bottom style="thin">
        <color theme="4" tint="-0.499984740745262"/>
      </bottom>
      <diagonal/>
    </border>
    <border>
      <left/>
      <right/>
      <top style="thin">
        <color theme="0" tint="-0.14999847407452621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4" tint="-0.499984740745262"/>
      </top>
      <bottom style="thin">
        <color theme="0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0.14999847407452621"/>
      </top>
      <bottom style="thin">
        <color theme="4" tint="-0.499984740745262"/>
      </bottom>
      <diagonal/>
    </border>
    <border>
      <left/>
      <right style="thin">
        <color theme="0" tint="-0.249977111117893"/>
      </right>
      <top style="thin">
        <color theme="0" tint="-0.14999847407452621"/>
      </top>
      <bottom style="thin">
        <color theme="4" tint="-0.49998474074526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4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 style="thin">
        <color theme="4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0.34998626667073579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4.9989318521683403E-2"/>
      </top>
      <bottom style="thin">
        <color theme="0" tint="-0.34998626667073579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4.9989318521683403E-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0" tint="-0.34998626667073579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4.9989318521683403E-2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4" tint="-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4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/>
      </bottom>
      <diagonal/>
    </border>
    <border>
      <left/>
      <right/>
      <top style="thin">
        <color theme="0" tint="-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/>
      <bottom style="thin">
        <color theme="0"/>
      </bottom>
      <diagonal/>
    </border>
    <border>
      <left style="thin">
        <color theme="0" tint="-0.49998474074526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4" tint="-0.249977111117893"/>
      </top>
      <bottom style="thin">
        <color theme="4" tint="-0.499984740745262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34998626667073579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4.9989318521683403E-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uble">
        <color theme="0" tint="-0.249977111117893"/>
      </bottom>
      <diagonal/>
    </border>
    <border>
      <left/>
      <right/>
      <top style="thin">
        <color theme="0" tint="-4.9989318521683403E-2"/>
      </top>
      <bottom style="thin">
        <color theme="0" tint="-0.49998474074526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499984740745262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499984740745262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499984740745262"/>
      </bottom>
      <diagonal/>
    </border>
    <border>
      <left style="thin">
        <color theme="0" tint="-0.249977111117893"/>
      </left>
      <right/>
      <top/>
      <bottom style="thin">
        <color theme="0" tint="-0.499984740745262"/>
      </bottom>
      <diagonal/>
    </border>
    <border>
      <left style="thin">
        <color theme="0" tint="-0.249977111117893"/>
      </left>
      <right/>
      <top style="double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ouble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0"/>
      </right>
      <top style="thin">
        <color theme="4" tint="-0.499984740745262"/>
      </top>
      <bottom style="thin">
        <color theme="0" tint="-0.14999847407452621"/>
      </bottom>
      <diagonal/>
    </border>
    <border>
      <left/>
      <right style="thin">
        <color theme="0"/>
      </right>
      <top style="thin">
        <color theme="0" tint="-0.14999847407452621"/>
      </top>
      <bottom style="double">
        <color theme="0" tint="-0.249977111117893"/>
      </bottom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 style="thin">
        <color theme="1"/>
      </right>
      <top/>
      <bottom/>
      <diagonal/>
    </border>
    <border>
      <left style="thin">
        <color theme="0" tint="-0.34998626667073579"/>
      </left>
      <right style="thin">
        <color theme="0" tint="-4.9989318521683403E-2"/>
      </right>
      <top style="thin">
        <color theme="0" tint="-0.34998626667073579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0.34998626667073579"/>
      </top>
      <bottom style="thin">
        <color theme="0" tint="-4.9989318521683403E-2"/>
      </bottom>
      <diagonal/>
    </border>
  </borders>
  <cellStyleXfs count="57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6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10" fillId="0" borderId="0"/>
    <xf numFmtId="9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38" fontId="12" fillId="4" borderId="0" applyNumberFormat="0" applyBorder="0" applyAlignment="0" applyProtection="0"/>
    <xf numFmtId="0" fontId="13" fillId="0" borderId="0">
      <alignment horizontal="left"/>
    </xf>
    <xf numFmtId="0" fontId="14" fillId="0" borderId="5" applyNumberFormat="0" applyAlignment="0" applyProtection="0">
      <alignment horizontal="left" vertical="center"/>
    </xf>
    <xf numFmtId="0" fontId="14" fillId="0" borderId="4">
      <alignment horizontal="left" vertical="center"/>
    </xf>
    <xf numFmtId="10" fontId="12" fillId="4" borderId="1" applyNumberFormat="0" applyBorder="0" applyAlignment="0" applyProtection="0"/>
    <xf numFmtId="0" fontId="15" fillId="0" borderId="7"/>
    <xf numFmtId="183" fontId="10" fillId="0" borderId="0"/>
    <xf numFmtId="10" fontId="16" fillId="0" borderId="0" applyFont="0" applyFill="0" applyBorder="0" applyAlignment="0" applyProtection="0"/>
    <xf numFmtId="0" fontId="15" fillId="0" borderId="0"/>
    <xf numFmtId="176" fontId="3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8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176" fontId="22" fillId="0" borderId="0" applyFont="0" applyFill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40" fillId="8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142" fillId="0" borderId="0">
      <alignment vertical="center"/>
    </xf>
    <xf numFmtId="0" fontId="8" fillId="0" borderId="0" applyNumberFormat="0" applyFill="0" applyBorder="0" applyAlignment="0" applyProtection="0"/>
    <xf numFmtId="0" fontId="143" fillId="0" borderId="0" applyNumberFormat="0" applyFill="0" applyBorder="0" applyAlignment="0" applyProtection="0">
      <alignment vertical="center"/>
    </xf>
    <xf numFmtId="0" fontId="144" fillId="0" borderId="0"/>
    <xf numFmtId="0" fontId="145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0" fontId="146" fillId="0" borderId="0"/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</cellStyleXfs>
  <cellXfs count="1311">
    <xf numFmtId="0" fontId="0" fillId="0" borderId="0" xfId="0">
      <alignment vertical="center"/>
    </xf>
    <xf numFmtId="0" fontId="0" fillId="2" borderId="0" xfId="0" applyFill="1">
      <alignment vertical="center"/>
    </xf>
    <xf numFmtId="176" fontId="22" fillId="2" borderId="0" xfId="36" applyNumberFormat="1" applyFill="1">
      <alignment vertical="center"/>
    </xf>
    <xf numFmtId="176" fontId="23" fillId="2" borderId="0" xfId="37" applyFont="1" applyFill="1" applyBorder="1" applyProtection="1">
      <alignment vertical="center"/>
    </xf>
    <xf numFmtId="0" fontId="22" fillId="2" borderId="0" xfId="36" applyFill="1">
      <alignment vertical="center"/>
    </xf>
    <xf numFmtId="176" fontId="22" fillId="2" borderId="0" xfId="37" applyFont="1" applyFill="1" applyBorder="1" applyProtection="1">
      <alignment vertical="center"/>
    </xf>
    <xf numFmtId="187" fontId="5" fillId="2" borderId="0" xfId="1" applyNumberFormat="1" applyFont="1" applyFill="1" applyBorder="1" applyProtection="1">
      <alignment vertical="center"/>
    </xf>
    <xf numFmtId="176" fontId="27" fillId="2" borderId="0" xfId="37" applyFont="1" applyFill="1" applyBorder="1" applyProtection="1">
      <alignment vertical="center"/>
    </xf>
    <xf numFmtId="0" fontId="25" fillId="2" borderId="0" xfId="36" applyFont="1" applyFill="1" applyAlignment="1">
      <alignment horizontal="center" vertical="center"/>
    </xf>
    <xf numFmtId="176" fontId="22" fillId="2" borderId="0" xfId="1" applyFont="1" applyFill="1" applyBorder="1" applyAlignment="1" applyProtection="1">
      <alignment horizontal="center" vertical="center"/>
    </xf>
    <xf numFmtId="176" fontId="21" fillId="2" borderId="0" xfId="37" applyFont="1" applyFill="1" applyBorder="1" applyAlignment="1" applyProtection="1">
      <alignment horizontal="center" vertical="center"/>
    </xf>
    <xf numFmtId="9" fontId="29" fillId="2" borderId="0" xfId="36" applyNumberFormat="1" applyFont="1" applyFill="1" applyAlignment="1">
      <alignment horizontal="center" vertical="center"/>
    </xf>
    <xf numFmtId="9" fontId="29" fillId="2" borderId="0" xfId="36" applyNumberFormat="1" applyFont="1" applyFill="1">
      <alignment vertical="center"/>
    </xf>
    <xf numFmtId="0" fontId="31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176" fontId="22" fillId="2" borderId="0" xfId="1" applyFont="1" applyFill="1" applyBorder="1" applyProtection="1">
      <alignment vertical="center"/>
    </xf>
    <xf numFmtId="0" fontId="22" fillId="2" borderId="0" xfId="36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9" fontId="27" fillId="2" borderId="0" xfId="36" applyNumberFormat="1" applyFont="1" applyFill="1">
      <alignment vertical="center"/>
    </xf>
    <xf numFmtId="0" fontId="41" fillId="0" borderId="0" xfId="36" applyFont="1">
      <alignment vertical="center"/>
    </xf>
    <xf numFmtId="0" fontId="46" fillId="2" borderId="0" xfId="36" applyFont="1" applyFill="1" applyProtection="1">
      <alignment vertical="center"/>
      <protection locked="0"/>
    </xf>
    <xf numFmtId="14" fontId="5" fillId="2" borderId="0" xfId="36" applyNumberFormat="1" applyFont="1" applyFill="1" applyAlignment="1">
      <alignment horizontal="right" vertical="center"/>
    </xf>
    <xf numFmtId="0" fontId="46" fillId="2" borderId="0" xfId="36" applyFont="1" applyFill="1">
      <alignment vertical="center"/>
    </xf>
    <xf numFmtId="14" fontId="5" fillId="2" borderId="0" xfId="36" applyNumberFormat="1" applyFont="1" applyFill="1" applyAlignment="1">
      <alignment horizontal="center" vertical="center"/>
    </xf>
    <xf numFmtId="0" fontId="46" fillId="2" borderId="0" xfId="36" applyFont="1" applyFill="1" applyAlignment="1" applyProtection="1">
      <alignment horizontal="left" vertical="center" wrapText="1"/>
      <protection locked="0"/>
    </xf>
    <xf numFmtId="180" fontId="5" fillId="2" borderId="0" xfId="1" applyNumberFormat="1" applyFont="1" applyFill="1" applyBorder="1" applyAlignment="1" applyProtection="1">
      <alignment horizontal="center" vertical="center"/>
    </xf>
    <xf numFmtId="195" fontId="5" fillId="2" borderId="0" xfId="36" applyNumberFormat="1" applyFont="1" applyFill="1">
      <alignment vertical="center"/>
    </xf>
    <xf numFmtId="176" fontId="46" fillId="2" borderId="0" xfId="37" applyFont="1" applyFill="1" applyBorder="1" applyProtection="1">
      <alignment vertical="center"/>
      <protection locked="0"/>
    </xf>
    <xf numFmtId="195" fontId="5" fillId="2" borderId="0" xfId="37" applyNumberFormat="1" applyFont="1" applyFill="1" applyBorder="1" applyProtection="1">
      <alignment vertical="center"/>
      <protection locked="0"/>
    </xf>
    <xf numFmtId="0" fontId="18" fillId="2" borderId="0" xfId="36" applyFont="1" applyFill="1" applyAlignment="1">
      <alignment horizontal="center" vertical="center"/>
    </xf>
    <xf numFmtId="0" fontId="19" fillId="2" borderId="0" xfId="36" applyFont="1" applyFill="1" applyAlignment="1">
      <alignment horizontal="left" vertical="center"/>
    </xf>
    <xf numFmtId="176" fontId="48" fillId="2" borderId="0" xfId="36" applyNumberFormat="1" applyFont="1" applyFill="1">
      <alignment vertical="center"/>
    </xf>
    <xf numFmtId="0" fontId="46" fillId="2" borderId="0" xfId="36" applyFont="1" applyFill="1" applyAlignment="1">
      <alignment horizontal="left" vertical="center"/>
    </xf>
    <xf numFmtId="176" fontId="48" fillId="2" borderId="0" xfId="37" applyFont="1" applyFill="1" applyBorder="1" applyProtection="1">
      <alignment vertical="center"/>
    </xf>
    <xf numFmtId="187" fontId="5" fillId="2" borderId="66" xfId="1" applyNumberFormat="1" applyFont="1" applyFill="1" applyBorder="1" applyProtection="1">
      <alignment vertical="center"/>
    </xf>
    <xf numFmtId="0" fontId="19" fillId="2" borderId="66" xfId="0" applyFont="1" applyFill="1" applyBorder="1">
      <alignment vertical="center"/>
    </xf>
    <xf numFmtId="176" fontId="24" fillId="2" borderId="0" xfId="1" applyFont="1" applyFill="1" applyBorder="1" applyProtection="1">
      <alignment vertical="center"/>
    </xf>
    <xf numFmtId="176" fontId="28" fillId="2" borderId="0" xfId="1" applyFont="1" applyFill="1" applyBorder="1" applyProtection="1">
      <alignment vertical="center"/>
    </xf>
    <xf numFmtId="0" fontId="26" fillId="2" borderId="0" xfId="36" applyFont="1" applyFill="1" applyAlignment="1">
      <alignment horizontal="center" vertical="center"/>
    </xf>
    <xf numFmtId="176" fontId="25" fillId="2" borderId="0" xfId="1" applyFont="1" applyFill="1" applyBorder="1" applyAlignment="1" applyProtection="1">
      <alignment horizontal="center" vertical="center"/>
    </xf>
    <xf numFmtId="187" fontId="22" fillId="2" borderId="0" xfId="36" applyNumberFormat="1" applyFill="1" applyAlignment="1">
      <alignment horizontal="center" vertical="center"/>
    </xf>
    <xf numFmtId="187" fontId="22" fillId="2" borderId="0" xfId="37" applyNumberFormat="1" applyFont="1" applyFill="1" applyBorder="1" applyAlignment="1" applyProtection="1">
      <alignment horizontal="center" vertical="center"/>
    </xf>
    <xf numFmtId="187" fontId="32" fillId="2" borderId="0" xfId="1" applyNumberFormat="1" applyFont="1" applyFill="1" applyBorder="1" applyAlignment="1" applyProtection="1">
      <alignment horizontal="center" vertical="center"/>
    </xf>
    <xf numFmtId="0" fontId="24" fillId="2" borderId="0" xfId="36" applyFont="1" applyFill="1">
      <alignment vertical="center"/>
    </xf>
    <xf numFmtId="193" fontId="24" fillId="2" borderId="0" xfId="37" applyNumberFormat="1" applyFont="1" applyFill="1" applyBorder="1" applyProtection="1">
      <alignment vertical="center"/>
    </xf>
    <xf numFmtId="0" fontId="28" fillId="2" borderId="0" xfId="36" applyFont="1" applyFill="1" applyAlignment="1">
      <alignment horizontal="center" vertical="center"/>
    </xf>
    <xf numFmtId="9" fontId="27" fillId="2" borderId="0" xfId="37" applyNumberFormat="1" applyFont="1" applyFill="1" applyBorder="1" applyProtection="1">
      <alignment vertical="center"/>
    </xf>
    <xf numFmtId="176" fontId="22" fillId="2" borderId="95" xfId="1" applyFont="1" applyFill="1" applyBorder="1" applyAlignment="1" applyProtection="1">
      <alignment horizontal="center" vertical="center"/>
    </xf>
    <xf numFmtId="0" fontId="19" fillId="3" borderId="15" xfId="0" applyFont="1" applyFill="1" applyBorder="1">
      <alignment vertical="center"/>
    </xf>
    <xf numFmtId="194" fontId="39" fillId="2" borderId="0" xfId="36" applyNumberFormat="1" applyFont="1" applyFill="1" applyAlignment="1">
      <alignment horizontal="center" vertical="center"/>
    </xf>
    <xf numFmtId="0" fontId="22" fillId="2" borderId="0" xfId="36" applyFill="1" applyAlignment="1">
      <alignment horizontal="right" vertical="center"/>
    </xf>
    <xf numFmtId="0" fontId="22" fillId="2" borderId="0" xfId="36" applyFill="1" applyAlignment="1">
      <alignment horizontal="left" vertical="center"/>
    </xf>
    <xf numFmtId="176" fontId="27" fillId="2" borderId="0" xfId="1" applyFont="1" applyFill="1" applyBorder="1" applyAlignment="1" applyProtection="1">
      <alignment horizontal="center" vertical="center"/>
    </xf>
    <xf numFmtId="0" fontId="23" fillId="2" borderId="0" xfId="36" applyFont="1" applyFill="1">
      <alignment vertical="center"/>
    </xf>
    <xf numFmtId="176" fontId="27" fillId="2" borderId="0" xfId="1" applyFont="1" applyFill="1" applyBorder="1" applyProtection="1">
      <alignment vertical="center"/>
    </xf>
    <xf numFmtId="176" fontId="23" fillId="2" borderId="0" xfId="37" applyFont="1" applyFill="1" applyProtection="1">
      <alignment vertical="center"/>
    </xf>
    <xf numFmtId="176" fontId="22" fillId="2" borderId="0" xfId="1" applyFont="1" applyFill="1" applyProtection="1">
      <alignment vertical="center"/>
    </xf>
    <xf numFmtId="184" fontId="22" fillId="2" borderId="0" xfId="36" applyNumberFormat="1" applyFill="1">
      <alignment vertical="center"/>
    </xf>
    <xf numFmtId="0" fontId="22" fillId="2" borderId="2" xfId="36" applyFill="1" applyBorder="1">
      <alignment vertical="center"/>
    </xf>
    <xf numFmtId="0" fontId="22" fillId="2" borderId="3" xfId="36" applyFill="1" applyBorder="1" applyAlignment="1">
      <alignment horizontal="left" vertical="center"/>
    </xf>
    <xf numFmtId="0" fontId="33" fillId="2" borderId="0" xfId="36" applyFont="1" applyFill="1">
      <alignment vertical="center"/>
    </xf>
    <xf numFmtId="9" fontId="22" fillId="2" borderId="0" xfId="36" applyNumberFormat="1" applyFill="1">
      <alignment vertical="center"/>
    </xf>
    <xf numFmtId="0" fontId="52" fillId="2" borderId="0" xfId="36" applyFont="1" applyFill="1">
      <alignment vertical="center"/>
    </xf>
    <xf numFmtId="0" fontId="27" fillId="2" borderId="0" xfId="36" applyFont="1" applyFill="1" applyAlignment="1">
      <alignment horizontal="right"/>
    </xf>
    <xf numFmtId="0" fontId="46" fillId="0" borderId="0" xfId="36" applyFont="1">
      <alignment vertical="center"/>
    </xf>
    <xf numFmtId="0" fontId="57" fillId="0" borderId="0" xfId="36" applyFont="1">
      <alignment vertical="center"/>
    </xf>
    <xf numFmtId="0" fontId="58" fillId="2" borderId="0" xfId="3" applyFont="1" applyFill="1">
      <alignment vertical="center"/>
    </xf>
    <xf numFmtId="0" fontId="59" fillId="2" borderId="0" xfId="3" applyFont="1" applyFill="1" applyAlignment="1">
      <alignment horizontal="center" vertical="center"/>
    </xf>
    <xf numFmtId="0" fontId="46" fillId="0" borderId="0" xfId="36" applyFont="1" applyAlignment="1">
      <alignment horizontal="right" vertical="center"/>
    </xf>
    <xf numFmtId="0" fontId="18" fillId="0" borderId="0" xfId="36" applyFont="1" applyAlignment="1">
      <alignment horizontal="center" vertical="center"/>
    </xf>
    <xf numFmtId="0" fontId="18" fillId="2" borderId="0" xfId="36" applyFont="1" applyFill="1">
      <alignment vertical="center"/>
    </xf>
    <xf numFmtId="0" fontId="57" fillId="0" borderId="41" xfId="36" applyFont="1" applyBorder="1">
      <alignment vertical="center"/>
    </xf>
    <xf numFmtId="0" fontId="18" fillId="2" borderId="41" xfId="36" applyFont="1" applyFill="1" applyBorder="1">
      <alignment vertical="center"/>
    </xf>
    <xf numFmtId="0" fontId="5" fillId="0" borderId="0" xfId="36" applyFont="1">
      <alignment vertical="center"/>
    </xf>
    <xf numFmtId="0" fontId="46" fillId="0" borderId="62" xfId="36" applyFont="1" applyBorder="1">
      <alignment vertical="center"/>
    </xf>
    <xf numFmtId="0" fontId="5" fillId="2" borderId="0" xfId="0" applyFont="1" applyFill="1">
      <alignment vertical="center"/>
    </xf>
    <xf numFmtId="0" fontId="30" fillId="2" borderId="0" xfId="0" applyFont="1" applyFill="1">
      <alignment vertical="center"/>
    </xf>
    <xf numFmtId="0" fontId="18" fillId="15" borderId="0" xfId="0" applyFont="1" applyFill="1" applyAlignment="1">
      <alignment horizontal="center" vertical="center"/>
    </xf>
    <xf numFmtId="14" fontId="46" fillId="0" borderId="0" xfId="36" applyNumberFormat="1" applyFont="1">
      <alignment vertical="center"/>
    </xf>
    <xf numFmtId="14" fontId="46" fillId="0" borderId="0" xfId="36" applyNumberFormat="1" applyFont="1" applyAlignment="1">
      <alignment horizontal="right" vertical="center"/>
    </xf>
    <xf numFmtId="0" fontId="46" fillId="12" borderId="0" xfId="36" applyFont="1" applyFill="1">
      <alignment vertical="center"/>
    </xf>
    <xf numFmtId="0" fontId="5" fillId="12" borderId="0" xfId="36" applyFont="1" applyFill="1">
      <alignment vertical="center"/>
    </xf>
    <xf numFmtId="14" fontId="5" fillId="12" borderId="0" xfId="36" applyNumberFormat="1" applyFont="1" applyFill="1" applyAlignment="1">
      <alignment horizontal="right" vertical="center"/>
    </xf>
    <xf numFmtId="0" fontId="19" fillId="12" borderId="0" xfId="36" applyFont="1" applyFill="1">
      <alignment vertical="center"/>
    </xf>
    <xf numFmtId="0" fontId="19" fillId="12" borderId="0" xfId="36" applyFont="1" applyFill="1" applyAlignment="1">
      <alignment vertical="center" wrapText="1"/>
    </xf>
    <xf numFmtId="176" fontId="5" fillId="2" borderId="15" xfId="1" applyFont="1" applyFill="1" applyBorder="1" applyProtection="1">
      <alignment vertical="center"/>
    </xf>
    <xf numFmtId="176" fontId="5" fillId="2" borderId="0" xfId="1" applyFont="1" applyFill="1" applyBorder="1" applyProtection="1">
      <alignment vertical="center"/>
    </xf>
    <xf numFmtId="0" fontId="46" fillId="2" borderId="15" xfId="0" applyFont="1" applyFill="1" applyBorder="1">
      <alignment vertical="center"/>
    </xf>
    <xf numFmtId="176" fontId="57" fillId="2" borderId="0" xfId="37" applyFont="1" applyFill="1" applyProtection="1">
      <alignment vertical="center"/>
    </xf>
    <xf numFmtId="0" fontId="57" fillId="2" borderId="0" xfId="36" applyFont="1" applyFill="1">
      <alignment vertical="center"/>
    </xf>
    <xf numFmtId="0" fontId="46" fillId="2" borderId="27" xfId="36" applyFont="1" applyFill="1" applyBorder="1">
      <alignment vertical="center"/>
    </xf>
    <xf numFmtId="0" fontId="46" fillId="2" borderId="0" xfId="36" applyFont="1" applyFill="1" applyAlignment="1">
      <alignment horizontal="center" vertical="center"/>
    </xf>
    <xf numFmtId="0" fontId="46" fillId="2" borderId="39" xfId="36" applyFont="1" applyFill="1" applyBorder="1">
      <alignment vertical="center"/>
    </xf>
    <xf numFmtId="14" fontId="5" fillId="2" borderId="39" xfId="36" applyNumberFormat="1" applyFont="1" applyFill="1" applyBorder="1" applyAlignment="1">
      <alignment horizontal="right" vertical="center"/>
    </xf>
    <xf numFmtId="176" fontId="46" fillId="2" borderId="39" xfId="37" applyFont="1" applyFill="1" applyBorder="1" applyProtection="1">
      <alignment vertical="center"/>
    </xf>
    <xf numFmtId="0" fontId="46" fillId="2" borderId="35" xfId="36" applyFont="1" applyFill="1" applyBorder="1">
      <alignment vertical="center"/>
    </xf>
    <xf numFmtId="14" fontId="5" fillId="2" borderId="35" xfId="36" applyNumberFormat="1" applyFont="1" applyFill="1" applyBorder="1" applyAlignment="1">
      <alignment horizontal="right" vertical="center"/>
    </xf>
    <xf numFmtId="0" fontId="46" fillId="2" borderId="35" xfId="36" applyFont="1" applyFill="1" applyBorder="1" applyAlignment="1">
      <alignment horizontal="left" vertical="center" wrapText="1"/>
    </xf>
    <xf numFmtId="176" fontId="57" fillId="2" borderId="0" xfId="36" applyNumberFormat="1" applyFont="1" applyFill="1">
      <alignment vertical="center"/>
    </xf>
    <xf numFmtId="195" fontId="5" fillId="2" borderId="35" xfId="36" applyNumberFormat="1" applyFont="1" applyFill="1" applyBorder="1">
      <alignment vertical="center"/>
    </xf>
    <xf numFmtId="176" fontId="46" fillId="2" borderId="35" xfId="37" applyFont="1" applyFill="1" applyBorder="1" applyProtection="1">
      <alignment vertical="center"/>
    </xf>
    <xf numFmtId="176" fontId="57" fillId="2" borderId="0" xfId="37" applyFont="1" applyFill="1" applyBorder="1" applyProtection="1">
      <alignment vertical="center"/>
    </xf>
    <xf numFmtId="14" fontId="5" fillId="2" borderId="0" xfId="37" applyNumberFormat="1" applyFont="1" applyFill="1" applyBorder="1" applyAlignment="1" applyProtection="1">
      <alignment horizontal="center" vertical="center"/>
    </xf>
    <xf numFmtId="192" fontId="19" fillId="2" borderId="0" xfId="37" applyNumberFormat="1" applyFont="1" applyFill="1" applyBorder="1" applyAlignment="1" applyProtection="1">
      <alignment horizontal="center" vertical="center"/>
    </xf>
    <xf numFmtId="0" fontId="48" fillId="2" borderId="0" xfId="36" applyFont="1" applyFill="1" applyAlignment="1">
      <alignment horizontal="center" vertical="center"/>
    </xf>
    <xf numFmtId="0" fontId="57" fillId="2" borderId="0" xfId="36" applyFont="1" applyFill="1" applyAlignment="1">
      <alignment horizontal="center" vertical="center"/>
    </xf>
    <xf numFmtId="176" fontId="48" fillId="2" borderId="0" xfId="37" applyFont="1" applyFill="1" applyBorder="1" applyAlignment="1" applyProtection="1">
      <alignment horizontal="center" vertical="center"/>
    </xf>
    <xf numFmtId="187" fontId="46" fillId="2" borderId="0" xfId="36" applyNumberFormat="1" applyFont="1" applyFill="1" applyAlignment="1">
      <alignment horizontal="center" vertical="center"/>
    </xf>
    <xf numFmtId="176" fontId="57" fillId="2" borderId="0" xfId="37" applyFont="1" applyFill="1" applyBorder="1" applyAlignment="1" applyProtection="1">
      <alignment horizontal="center" vertical="center"/>
    </xf>
    <xf numFmtId="176" fontId="48" fillId="2" borderId="0" xfId="36" applyNumberFormat="1" applyFont="1" applyFill="1" applyAlignment="1">
      <alignment horizontal="left" vertical="center"/>
    </xf>
    <xf numFmtId="176" fontId="19" fillId="2" borderId="0" xfId="37" applyFont="1" applyFill="1" applyBorder="1" applyAlignment="1" applyProtection="1">
      <alignment horizontal="center" vertical="center"/>
    </xf>
    <xf numFmtId="176" fontId="5" fillId="2" borderId="0" xfId="37" applyFont="1" applyFill="1" applyBorder="1" applyAlignment="1" applyProtection="1">
      <alignment horizontal="left" vertical="center"/>
    </xf>
    <xf numFmtId="9" fontId="5" fillId="2" borderId="0" xfId="36" applyNumberFormat="1" applyFont="1" applyFill="1">
      <alignment vertical="center"/>
    </xf>
    <xf numFmtId="176" fontId="5" fillId="2" borderId="0" xfId="37" applyFont="1" applyFill="1" applyBorder="1" applyProtection="1">
      <alignment vertical="center"/>
    </xf>
    <xf numFmtId="176" fontId="46" fillId="2" borderId="0" xfId="37" applyFont="1" applyFill="1" applyBorder="1" applyProtection="1">
      <alignment vertical="center"/>
    </xf>
    <xf numFmtId="0" fontId="63" fillId="2" borderId="0" xfId="36" applyFont="1" applyFill="1" applyAlignment="1">
      <alignment horizontal="left" vertical="center"/>
    </xf>
    <xf numFmtId="0" fontId="31" fillId="2" borderId="0" xfId="36" applyFont="1" applyFill="1" applyAlignment="1">
      <alignment horizontal="center" vertical="center"/>
    </xf>
    <xf numFmtId="176" fontId="64" fillId="2" borderId="0" xfId="37" applyFont="1" applyFill="1" applyBorder="1" applyProtection="1">
      <alignment vertical="center"/>
    </xf>
    <xf numFmtId="0" fontId="65" fillId="2" borderId="0" xfId="36" applyFont="1" applyFill="1" applyAlignment="1">
      <alignment horizontal="center" vertical="center"/>
    </xf>
    <xf numFmtId="176" fontId="48" fillId="2" borderId="0" xfId="1" applyFont="1" applyFill="1" applyBorder="1" applyProtection="1">
      <alignment vertical="center"/>
    </xf>
    <xf numFmtId="176" fontId="46" fillId="2" borderId="0" xfId="1" applyFont="1" applyFill="1" applyBorder="1" applyAlignment="1" applyProtection="1">
      <alignment horizontal="center" vertical="center"/>
    </xf>
    <xf numFmtId="176" fontId="46" fillId="2" borderId="0" xfId="1" applyFont="1" applyFill="1" applyProtection="1">
      <alignment vertical="center"/>
    </xf>
    <xf numFmtId="176" fontId="46" fillId="2" borderId="0" xfId="1" applyFont="1" applyFill="1" applyBorder="1" applyProtection="1">
      <alignment vertical="center"/>
    </xf>
    <xf numFmtId="176" fontId="46" fillId="2" borderId="35" xfId="36" applyNumberFormat="1" applyFont="1" applyFill="1" applyBorder="1">
      <alignment vertical="center"/>
    </xf>
    <xf numFmtId="184" fontId="38" fillId="2" borderId="0" xfId="36" applyNumberFormat="1" applyFont="1" applyFill="1">
      <alignment vertical="center"/>
    </xf>
    <xf numFmtId="184" fontId="46" fillId="2" borderId="0" xfId="36" applyNumberFormat="1" applyFont="1" applyFill="1">
      <alignment vertical="center"/>
    </xf>
    <xf numFmtId="0" fontId="66" fillId="2" borderId="0" xfId="36" applyFont="1" applyFill="1" applyAlignment="1">
      <alignment horizontal="center" vertical="center"/>
    </xf>
    <xf numFmtId="176" fontId="65" fillId="2" borderId="0" xfId="1" applyFont="1" applyFill="1" applyBorder="1" applyAlignment="1" applyProtection="1">
      <alignment horizontal="center" vertical="center"/>
    </xf>
    <xf numFmtId="176" fontId="60" fillId="2" borderId="0" xfId="37" applyFont="1" applyFill="1" applyBorder="1" applyAlignment="1" applyProtection="1">
      <alignment horizontal="center" vertical="center"/>
    </xf>
    <xf numFmtId="187" fontId="46" fillId="2" borderId="0" xfId="37" applyNumberFormat="1" applyFont="1" applyFill="1" applyBorder="1" applyAlignment="1" applyProtection="1">
      <alignment horizontal="center" vertical="center"/>
    </xf>
    <xf numFmtId="0" fontId="50" fillId="2" borderId="0" xfId="36" applyFont="1" applyFill="1" applyAlignment="1">
      <alignment horizontal="center" vertical="center"/>
    </xf>
    <xf numFmtId="187" fontId="50" fillId="2" borderId="0" xfId="1" applyNumberFormat="1" applyFont="1" applyFill="1" applyBorder="1" applyAlignment="1" applyProtection="1">
      <alignment horizontal="center" vertical="center"/>
    </xf>
    <xf numFmtId="186" fontId="50" fillId="2" borderId="0" xfId="1" applyNumberFormat="1" applyFont="1" applyFill="1" applyBorder="1" applyAlignment="1" applyProtection="1">
      <alignment horizontal="center" vertical="center"/>
    </xf>
    <xf numFmtId="9" fontId="38" fillId="2" borderId="0" xfId="36" applyNumberFormat="1" applyFont="1" applyFill="1" applyAlignment="1">
      <alignment horizontal="center" vertical="center"/>
    </xf>
    <xf numFmtId="0" fontId="48" fillId="2" borderId="22" xfId="36" applyFont="1" applyFill="1" applyBorder="1">
      <alignment vertical="center"/>
    </xf>
    <xf numFmtId="0" fontId="46" fillId="2" borderId="32" xfId="36" applyFont="1" applyFill="1" applyBorder="1">
      <alignment vertical="center"/>
    </xf>
    <xf numFmtId="0" fontId="46" fillId="2" borderId="33" xfId="36" applyFont="1" applyFill="1" applyBorder="1" applyAlignment="1">
      <alignment horizontal="left" vertical="center"/>
    </xf>
    <xf numFmtId="0" fontId="66" fillId="2" borderId="0" xfId="36" applyFont="1" applyFill="1">
      <alignment vertical="center"/>
    </xf>
    <xf numFmtId="0" fontId="68" fillId="2" borderId="0" xfId="36" applyFont="1" applyFill="1">
      <alignment vertical="center"/>
    </xf>
    <xf numFmtId="0" fontId="46" fillId="2" borderId="18" xfId="36" applyFont="1" applyFill="1" applyBorder="1">
      <alignment vertical="center"/>
    </xf>
    <xf numFmtId="176" fontId="5" fillId="2" borderId="19" xfId="1" applyFont="1" applyFill="1" applyBorder="1" applyAlignment="1" applyProtection="1">
      <alignment horizontal="center" vertical="center"/>
    </xf>
    <xf numFmtId="176" fontId="46" fillId="2" borderId="0" xfId="1" applyFont="1" applyFill="1" applyBorder="1" applyAlignment="1" applyProtection="1">
      <alignment vertical="center"/>
    </xf>
    <xf numFmtId="0" fontId="46" fillId="2" borderId="23" xfId="36" applyFont="1" applyFill="1" applyBorder="1">
      <alignment vertical="center"/>
    </xf>
    <xf numFmtId="176" fontId="46" fillId="2" borderId="34" xfId="1" applyFont="1" applyFill="1" applyBorder="1" applyAlignment="1" applyProtection="1">
      <alignment horizontal="center" vertical="center"/>
    </xf>
    <xf numFmtId="0" fontId="19" fillId="2" borderId="0" xfId="36" applyFont="1" applyFill="1">
      <alignment vertical="center"/>
    </xf>
    <xf numFmtId="176" fontId="66" fillId="2" borderId="0" xfId="36" applyNumberFormat="1" applyFont="1" applyFill="1">
      <alignment vertical="center"/>
    </xf>
    <xf numFmtId="0" fontId="46" fillId="2" borderId="15" xfId="36" applyFont="1" applyFill="1" applyBorder="1" applyAlignment="1">
      <alignment vertical="center" wrapText="1"/>
    </xf>
    <xf numFmtId="9" fontId="46" fillId="2" borderId="0" xfId="36" applyNumberFormat="1" applyFont="1" applyFill="1">
      <alignment vertical="center"/>
    </xf>
    <xf numFmtId="0" fontId="46" fillId="0" borderId="15" xfId="36" applyFont="1" applyBorder="1">
      <alignment vertical="center"/>
    </xf>
    <xf numFmtId="176" fontId="57" fillId="0" borderId="0" xfId="37" applyFont="1" applyProtection="1">
      <alignment vertical="center"/>
    </xf>
    <xf numFmtId="0" fontId="59" fillId="2" borderId="0" xfId="36" applyFont="1" applyFill="1" applyAlignment="1">
      <alignment horizontal="center" vertical="center"/>
    </xf>
    <xf numFmtId="176" fontId="46" fillId="0" borderId="0" xfId="1" applyFont="1" applyProtection="1">
      <alignment vertical="center"/>
    </xf>
    <xf numFmtId="0" fontId="69" fillId="0" borderId="0" xfId="36" applyFont="1" applyAlignment="1">
      <alignment horizontal="center" vertical="center"/>
    </xf>
    <xf numFmtId="0" fontId="7" fillId="2" borderId="0" xfId="36" applyFont="1" applyFill="1" applyAlignment="1">
      <alignment horizontal="center" vertical="center"/>
    </xf>
    <xf numFmtId="176" fontId="7" fillId="2" borderId="0" xfId="37" applyFont="1" applyFill="1" applyBorder="1" applyAlignment="1" applyProtection="1">
      <alignment horizontal="center" vertical="center"/>
    </xf>
    <xf numFmtId="199" fontId="5" fillId="2" borderId="0" xfId="36" applyNumberFormat="1" applyFont="1" applyFill="1" applyAlignment="1">
      <alignment horizontal="center" vertical="center"/>
    </xf>
    <xf numFmtId="187" fontId="19" fillId="2" borderId="0" xfId="37" applyNumberFormat="1" applyFont="1" applyFill="1" applyBorder="1" applyAlignment="1" applyProtection="1">
      <alignment horizontal="center" vertical="center"/>
    </xf>
    <xf numFmtId="187" fontId="19" fillId="2" borderId="0" xfId="1" applyNumberFormat="1" applyFont="1" applyFill="1" applyBorder="1" applyAlignment="1" applyProtection="1">
      <alignment horizontal="center" vertical="center"/>
    </xf>
    <xf numFmtId="176" fontId="57" fillId="0" borderId="0" xfId="37" applyFont="1" applyBorder="1" applyProtection="1">
      <alignment vertical="center"/>
    </xf>
    <xf numFmtId="9" fontId="71" fillId="2" borderId="0" xfId="36" applyNumberFormat="1" applyFont="1" applyFill="1" applyAlignment="1">
      <alignment horizontal="center" vertical="center"/>
    </xf>
    <xf numFmtId="181" fontId="38" fillId="2" borderId="0" xfId="36" applyNumberFormat="1" applyFont="1" applyFill="1" applyAlignment="1">
      <alignment horizontal="center" vertical="center"/>
    </xf>
    <xf numFmtId="187" fontId="71" fillId="2" borderId="0" xfId="36" applyNumberFormat="1" applyFont="1" applyFill="1" applyAlignment="1">
      <alignment horizontal="center" vertical="center"/>
    </xf>
    <xf numFmtId="0" fontId="70" fillId="0" borderId="0" xfId="36" applyFont="1">
      <alignment vertical="center"/>
    </xf>
    <xf numFmtId="0" fontId="46" fillId="2" borderId="0" xfId="36" applyFont="1" applyFill="1" applyAlignment="1">
      <alignment horizontal="right" vertical="center"/>
    </xf>
    <xf numFmtId="0" fontId="50" fillId="0" borderId="0" xfId="36" applyFont="1" applyAlignment="1">
      <alignment horizontal="center" vertical="center"/>
    </xf>
    <xf numFmtId="198" fontId="71" fillId="2" borderId="0" xfId="36" applyNumberFormat="1" applyFont="1" applyFill="1" applyAlignment="1">
      <alignment horizontal="center" vertical="center"/>
    </xf>
    <xf numFmtId="200" fontId="71" fillId="2" borderId="0" xfId="36" applyNumberFormat="1" applyFont="1" applyFill="1">
      <alignment vertical="center"/>
    </xf>
    <xf numFmtId="0" fontId="59" fillId="2" borderId="0" xfId="3" applyFont="1" applyFill="1">
      <alignment vertical="center"/>
    </xf>
    <xf numFmtId="0" fontId="59" fillId="2" borderId="62" xfId="3" applyFont="1" applyFill="1" applyBorder="1" applyAlignment="1">
      <alignment horizontal="center" vertical="center"/>
    </xf>
    <xf numFmtId="14" fontId="46" fillId="0" borderId="62" xfId="36" applyNumberFormat="1" applyFont="1" applyBorder="1" applyAlignment="1">
      <alignment horizontal="right" vertical="center"/>
    </xf>
    <xf numFmtId="0" fontId="46" fillId="0" borderId="92" xfId="36" applyFont="1" applyBorder="1">
      <alignment vertical="center"/>
    </xf>
    <xf numFmtId="0" fontId="34" fillId="0" borderId="0" xfId="36" applyFont="1" applyAlignment="1">
      <alignment horizontal="center" vertical="center"/>
    </xf>
    <xf numFmtId="187" fontId="72" fillId="0" borderId="0" xfId="36" applyNumberFormat="1" applyFont="1" applyAlignment="1">
      <alignment horizontal="center" vertical="center"/>
    </xf>
    <xf numFmtId="176" fontId="57" fillId="0" borderId="0" xfId="37" applyFont="1" applyBorder="1" applyAlignment="1" applyProtection="1">
      <alignment horizontal="center" vertical="center"/>
    </xf>
    <xf numFmtId="0" fontId="47" fillId="0" borderId="0" xfId="36" applyFont="1" applyAlignment="1">
      <alignment horizontal="center" vertical="center"/>
    </xf>
    <xf numFmtId="187" fontId="47" fillId="0" borderId="0" xfId="36" applyNumberFormat="1" applyFont="1" applyAlignment="1">
      <alignment horizontal="center" vertical="center"/>
    </xf>
    <xf numFmtId="176" fontId="73" fillId="0" borderId="0" xfId="37" applyFont="1" applyBorder="1" applyAlignment="1" applyProtection="1">
      <alignment horizontal="center" vertical="center"/>
    </xf>
    <xf numFmtId="187" fontId="49" fillId="0" borderId="0" xfId="36" applyNumberFormat="1" applyFont="1" applyAlignment="1">
      <alignment horizontal="center" vertical="center"/>
    </xf>
    <xf numFmtId="0" fontId="50" fillId="0" borderId="41" xfId="36" applyFont="1" applyBorder="1">
      <alignment vertical="center"/>
    </xf>
    <xf numFmtId="0" fontId="46" fillId="0" borderId="41" xfId="36" applyFont="1" applyBorder="1" applyAlignment="1">
      <alignment horizontal="right" vertical="center"/>
    </xf>
    <xf numFmtId="0" fontId="48" fillId="2" borderId="41" xfId="36" applyFont="1" applyFill="1" applyBorder="1">
      <alignment vertical="center"/>
    </xf>
    <xf numFmtId="14" fontId="65" fillId="2" borderId="41" xfId="37" applyNumberFormat="1" applyFont="1" applyFill="1" applyBorder="1" applyProtection="1">
      <alignment vertical="center"/>
    </xf>
    <xf numFmtId="0" fontId="46" fillId="0" borderId="39" xfId="36" applyFont="1" applyBorder="1">
      <alignment vertical="center"/>
    </xf>
    <xf numFmtId="0" fontId="46" fillId="0" borderId="35" xfId="36" applyFont="1" applyBorder="1">
      <alignment vertical="center"/>
    </xf>
    <xf numFmtId="192" fontId="5" fillId="2" borderId="35" xfId="37" applyNumberFormat="1" applyFont="1" applyFill="1" applyBorder="1" applyProtection="1">
      <alignment vertical="center"/>
    </xf>
    <xf numFmtId="0" fontId="68" fillId="0" borderId="0" xfId="36" applyFont="1" applyAlignment="1">
      <alignment horizontal="center" vertical="center"/>
    </xf>
    <xf numFmtId="196" fontId="5" fillId="2" borderId="35" xfId="1" applyNumberFormat="1" applyFont="1" applyFill="1" applyBorder="1" applyAlignment="1" applyProtection="1">
      <alignment horizontal="right" vertical="center"/>
    </xf>
    <xf numFmtId="0" fontId="46" fillId="0" borderId="35" xfId="36" applyFont="1" applyBorder="1" applyAlignment="1">
      <alignment horizontal="left" vertical="center" wrapText="1"/>
    </xf>
    <xf numFmtId="14" fontId="46" fillId="0" borderId="35" xfId="36" applyNumberFormat="1" applyFont="1" applyBorder="1">
      <alignment vertical="center"/>
    </xf>
    <xf numFmtId="0" fontId="68" fillId="0" borderId="0" xfId="36" applyFont="1">
      <alignment vertical="center"/>
    </xf>
    <xf numFmtId="176" fontId="19" fillId="3" borderId="10" xfId="37" applyFont="1" applyFill="1" applyBorder="1" applyAlignment="1" applyProtection="1">
      <alignment horizontal="center" vertical="center"/>
    </xf>
    <xf numFmtId="176" fontId="5" fillId="0" borderId="0" xfId="37" applyFont="1" applyBorder="1" applyAlignment="1" applyProtection="1">
      <alignment horizontal="center" vertical="center"/>
    </xf>
    <xf numFmtId="176" fontId="5" fillId="0" borderId="0" xfId="37" applyFont="1" applyBorder="1" applyProtection="1">
      <alignment vertical="center"/>
    </xf>
    <xf numFmtId="9" fontId="5" fillId="0" borderId="0" xfId="36" applyNumberFormat="1" applyFont="1">
      <alignment vertical="center"/>
    </xf>
    <xf numFmtId="0" fontId="5" fillId="2" borderId="35" xfId="36" applyFont="1" applyFill="1" applyBorder="1" applyAlignment="1">
      <alignment horizontal="right" vertical="center"/>
    </xf>
    <xf numFmtId="176" fontId="5" fillId="0" borderId="0" xfId="37" applyFont="1" applyFill="1" applyBorder="1" applyProtection="1">
      <alignment vertical="center"/>
    </xf>
    <xf numFmtId="0" fontId="46" fillId="0" borderId="43" xfId="36" applyFont="1" applyBorder="1">
      <alignment vertical="center"/>
    </xf>
    <xf numFmtId="0" fontId="5" fillId="2" borderId="43" xfId="36" applyFont="1" applyFill="1" applyBorder="1" applyAlignment="1">
      <alignment horizontal="right" vertical="center"/>
    </xf>
    <xf numFmtId="0" fontId="46" fillId="2" borderId="43" xfId="36" applyFont="1" applyFill="1" applyBorder="1">
      <alignment vertical="center"/>
    </xf>
    <xf numFmtId="192" fontId="46" fillId="2" borderId="43" xfId="37" applyNumberFormat="1" applyFont="1" applyFill="1" applyBorder="1" applyProtection="1">
      <alignment vertical="center"/>
    </xf>
    <xf numFmtId="0" fontId="46" fillId="0" borderId="0" xfId="36" applyFont="1" applyAlignment="1">
      <alignment horizontal="center" vertical="center"/>
    </xf>
    <xf numFmtId="0" fontId="6" fillId="2" borderId="0" xfId="0" applyFont="1" applyFill="1">
      <alignment vertical="center"/>
    </xf>
    <xf numFmtId="0" fontId="6" fillId="2" borderId="66" xfId="0" applyFont="1" applyFill="1" applyBorder="1">
      <alignment vertical="center"/>
    </xf>
    <xf numFmtId="0" fontId="74" fillId="2" borderId="0" xfId="0" applyFont="1" applyFill="1">
      <alignment vertical="center"/>
    </xf>
    <xf numFmtId="0" fontId="75" fillId="2" borderId="0" xfId="0" applyFont="1" applyFill="1">
      <alignment vertical="center"/>
    </xf>
    <xf numFmtId="0" fontId="46" fillId="2" borderId="0" xfId="0" applyFont="1" applyFill="1">
      <alignment vertical="center"/>
    </xf>
    <xf numFmtId="189" fontId="46" fillId="2" borderId="0" xfId="0" applyNumberFormat="1" applyFont="1" applyFill="1">
      <alignment vertical="center"/>
    </xf>
    <xf numFmtId="190" fontId="46" fillId="2" borderId="0" xfId="0" applyNumberFormat="1" applyFont="1" applyFill="1">
      <alignment vertical="center"/>
    </xf>
    <xf numFmtId="187" fontId="46" fillId="2" borderId="0" xfId="0" applyNumberFormat="1" applyFont="1" applyFill="1">
      <alignment vertical="center"/>
    </xf>
    <xf numFmtId="0" fontId="76" fillId="2" borderId="0" xfId="0" applyFont="1" applyFill="1">
      <alignment vertical="center"/>
    </xf>
    <xf numFmtId="176" fontId="6" fillId="2" borderId="0" xfId="1" applyFont="1" applyFill="1" applyProtection="1">
      <alignment vertical="center"/>
    </xf>
    <xf numFmtId="0" fontId="5" fillId="0" borderId="66" xfId="36" applyFont="1" applyBorder="1">
      <alignment vertical="center"/>
    </xf>
    <xf numFmtId="187" fontId="5" fillId="0" borderId="66" xfId="36" applyNumberFormat="1" applyFont="1" applyBorder="1">
      <alignment vertical="center"/>
    </xf>
    <xf numFmtId="0" fontId="5" fillId="0" borderId="62" xfId="36" applyFont="1" applyBorder="1">
      <alignment vertical="center"/>
    </xf>
    <xf numFmtId="187" fontId="5" fillId="0" borderId="62" xfId="36" applyNumberFormat="1" applyFont="1" applyBorder="1">
      <alignment vertical="center"/>
    </xf>
    <xf numFmtId="187" fontId="46" fillId="0" borderId="0" xfId="1" applyNumberFormat="1" applyFont="1" applyBorder="1" applyAlignment="1" applyProtection="1">
      <alignment horizontal="center" vertical="center"/>
    </xf>
    <xf numFmtId="0" fontId="46" fillId="0" borderId="41" xfId="36" applyFont="1" applyBorder="1">
      <alignment vertical="center"/>
    </xf>
    <xf numFmtId="0" fontId="19" fillId="2" borderId="0" xfId="36" applyFont="1" applyFill="1" applyAlignment="1">
      <alignment horizontal="center" vertical="center"/>
    </xf>
    <xf numFmtId="176" fontId="5" fillId="2" borderId="0" xfId="1" applyFont="1" applyFill="1" applyBorder="1" applyAlignment="1" applyProtection="1">
      <alignment vertical="center"/>
    </xf>
    <xf numFmtId="0" fontId="5" fillId="0" borderId="0" xfId="36" applyFont="1" applyAlignment="1">
      <alignment horizontal="center" vertical="center"/>
    </xf>
    <xf numFmtId="176" fontId="5" fillId="0" borderId="0" xfId="1" applyFont="1" applyBorder="1" applyProtection="1">
      <alignment vertical="center"/>
    </xf>
    <xf numFmtId="9" fontId="5" fillId="2" borderId="0" xfId="37" applyNumberFormat="1" applyFont="1" applyFill="1" applyBorder="1" applyProtection="1">
      <alignment vertical="center"/>
    </xf>
    <xf numFmtId="176" fontId="46" fillId="0" borderId="0" xfId="1" applyFont="1" applyBorder="1" applyProtection="1">
      <alignment vertical="center"/>
    </xf>
    <xf numFmtId="184" fontId="46" fillId="0" borderId="0" xfId="36" applyNumberFormat="1" applyFont="1">
      <alignment vertical="center"/>
    </xf>
    <xf numFmtId="0" fontId="66" fillId="0" borderId="0" xfId="36" applyFont="1">
      <alignment vertical="center"/>
    </xf>
    <xf numFmtId="176" fontId="66" fillId="0" borderId="0" xfId="1" applyFont="1" applyBorder="1" applyAlignment="1" applyProtection="1">
      <alignment vertical="center"/>
    </xf>
    <xf numFmtId="176" fontId="46" fillId="0" borderId="0" xfId="1" applyFont="1" applyBorder="1" applyAlignment="1" applyProtection="1">
      <alignment vertical="center"/>
    </xf>
    <xf numFmtId="0" fontId="50" fillId="0" borderId="0" xfId="36" applyFont="1">
      <alignment vertical="center"/>
    </xf>
    <xf numFmtId="176" fontId="66" fillId="0" borderId="0" xfId="36" applyNumberFormat="1" applyFont="1">
      <alignment vertical="center"/>
    </xf>
    <xf numFmtId="176" fontId="5" fillId="0" borderId="15" xfId="1" applyFont="1" applyBorder="1" applyProtection="1">
      <alignment vertical="center"/>
    </xf>
    <xf numFmtId="9" fontId="46" fillId="0" borderId="0" xfId="36" applyNumberFormat="1" applyFont="1">
      <alignment vertical="center"/>
    </xf>
    <xf numFmtId="195" fontId="5" fillId="2" borderId="35" xfId="37" applyNumberFormat="1" applyFont="1" applyFill="1" applyBorder="1" applyProtection="1">
      <alignment vertical="center"/>
    </xf>
    <xf numFmtId="0" fontId="70" fillId="0" borderId="62" xfId="36" applyFont="1" applyBorder="1">
      <alignment vertical="center"/>
    </xf>
    <xf numFmtId="0" fontId="51" fillId="2" borderId="0" xfId="36" applyFont="1" applyFill="1" applyAlignment="1">
      <alignment horizontal="center" vertical="center"/>
    </xf>
    <xf numFmtId="176" fontId="24" fillId="2" borderId="0" xfId="36" applyNumberFormat="1" applyFont="1" applyFill="1">
      <alignment vertical="center"/>
    </xf>
    <xf numFmtId="176" fontId="24" fillId="2" borderId="0" xfId="37" applyFont="1" applyFill="1" applyBorder="1" applyProtection="1">
      <alignment vertical="center"/>
    </xf>
    <xf numFmtId="176" fontId="22" fillId="2" borderId="0" xfId="1" applyFont="1" applyFill="1" applyBorder="1" applyAlignment="1" applyProtection="1">
      <alignment horizontal="right" vertical="center"/>
    </xf>
    <xf numFmtId="176" fontId="24" fillId="2" borderId="0" xfId="1" applyFont="1" applyFill="1" applyBorder="1" applyAlignment="1" applyProtection="1">
      <alignment horizontal="right" vertical="center"/>
    </xf>
    <xf numFmtId="184" fontId="35" fillId="2" borderId="0" xfId="36" applyNumberFormat="1" applyFont="1" applyFill="1">
      <alignment vertical="center"/>
    </xf>
    <xf numFmtId="9" fontId="35" fillId="2" borderId="0" xfId="36" applyNumberFormat="1" applyFont="1" applyFill="1">
      <alignment vertical="center"/>
    </xf>
    <xf numFmtId="176" fontId="20" fillId="2" borderId="0" xfId="1" applyFont="1" applyFill="1" applyBorder="1" applyProtection="1">
      <alignment vertical="center"/>
    </xf>
    <xf numFmtId="188" fontId="46" fillId="2" borderId="0" xfId="0" applyNumberFormat="1" applyFont="1" applyFill="1">
      <alignment vertical="center"/>
    </xf>
    <xf numFmtId="179" fontId="46" fillId="2" borderId="35" xfId="36" applyNumberFormat="1" applyFont="1" applyFill="1" applyBorder="1">
      <alignment vertical="center"/>
    </xf>
    <xf numFmtId="195" fontId="46" fillId="2" borderId="35" xfId="36" applyNumberFormat="1" applyFont="1" applyFill="1" applyBorder="1">
      <alignment vertical="center"/>
    </xf>
    <xf numFmtId="22" fontId="19" fillId="2" borderId="0" xfId="0" applyNumberFormat="1" applyFont="1" applyFill="1" applyAlignment="1">
      <alignment horizontal="center" vertical="center"/>
    </xf>
    <xf numFmtId="176" fontId="26" fillId="2" borderId="0" xfId="1" applyFont="1" applyFill="1" applyBorder="1" applyAlignment="1" applyProtection="1">
      <alignment vertical="center"/>
    </xf>
    <xf numFmtId="0" fontId="26" fillId="2" borderId="0" xfId="36" applyFont="1" applyFill="1">
      <alignment vertical="center"/>
    </xf>
    <xf numFmtId="0" fontId="46" fillId="2" borderId="41" xfId="36" applyFont="1" applyFill="1" applyBorder="1">
      <alignment vertical="center"/>
    </xf>
    <xf numFmtId="0" fontId="46" fillId="2" borderId="41" xfId="36" applyFont="1" applyFill="1" applyBorder="1" applyAlignment="1">
      <alignment horizontal="left" vertical="center"/>
    </xf>
    <xf numFmtId="0" fontId="57" fillId="0" borderId="0" xfId="37" applyNumberFormat="1" applyFont="1" applyBorder="1" applyProtection="1">
      <alignment vertical="center"/>
    </xf>
    <xf numFmtId="0" fontId="42" fillId="0" borderId="41" xfId="36" applyFont="1" applyBorder="1">
      <alignment vertical="center"/>
    </xf>
    <xf numFmtId="0" fontId="41" fillId="0" borderId="62" xfId="36" applyFont="1" applyBorder="1">
      <alignment vertical="center"/>
    </xf>
    <xf numFmtId="0" fontId="82" fillId="0" borderId="39" xfId="36" applyFont="1" applyBorder="1" applyAlignment="1">
      <alignment horizontal="center" vertical="center"/>
    </xf>
    <xf numFmtId="194" fontId="82" fillId="2" borderId="39" xfId="36" applyNumberFormat="1" applyFont="1" applyFill="1" applyBorder="1" applyAlignment="1">
      <alignment horizontal="center" vertical="center"/>
    </xf>
    <xf numFmtId="194" fontId="84" fillId="2" borderId="39" xfId="36" applyNumberFormat="1" applyFont="1" applyFill="1" applyBorder="1" applyAlignment="1">
      <alignment horizontal="center" vertical="center"/>
    </xf>
    <xf numFmtId="194" fontId="84" fillId="2" borderId="37" xfId="36" applyNumberFormat="1" applyFont="1" applyFill="1" applyBorder="1" applyAlignment="1">
      <alignment horizontal="center" vertical="center"/>
    </xf>
    <xf numFmtId="181" fontId="85" fillId="2" borderId="39" xfId="36" applyNumberFormat="1" applyFont="1" applyFill="1" applyBorder="1" applyAlignment="1">
      <alignment horizontal="center" vertical="center"/>
    </xf>
    <xf numFmtId="201" fontId="84" fillId="0" borderId="39" xfId="1" applyNumberFormat="1" applyFont="1" applyBorder="1" applyAlignment="1" applyProtection="1">
      <alignment horizontal="center" vertical="center"/>
    </xf>
    <xf numFmtId="0" fontId="82" fillId="0" borderId="43" xfId="36" applyFont="1" applyBorder="1" applyAlignment="1">
      <alignment horizontal="center" vertical="center"/>
    </xf>
    <xf numFmtId="194" fontId="82" fillId="2" borderId="43" xfId="36" applyNumberFormat="1" applyFont="1" applyFill="1" applyBorder="1" applyAlignment="1">
      <alignment horizontal="center" vertical="center"/>
    </xf>
    <xf numFmtId="194" fontId="84" fillId="2" borderId="43" xfId="36" applyNumberFormat="1" applyFont="1" applyFill="1" applyBorder="1" applyAlignment="1">
      <alignment horizontal="center" vertical="center"/>
    </xf>
    <xf numFmtId="194" fontId="84" fillId="2" borderId="107" xfId="36" applyNumberFormat="1" applyFont="1" applyFill="1" applyBorder="1" applyAlignment="1">
      <alignment horizontal="center" vertical="center"/>
    </xf>
    <xf numFmtId="181" fontId="85" fillId="2" borderId="43" xfId="36" applyNumberFormat="1" applyFont="1" applyFill="1" applyBorder="1" applyAlignment="1">
      <alignment horizontal="center" vertical="center"/>
    </xf>
    <xf numFmtId="201" fontId="84" fillId="0" borderId="43" xfId="36" applyNumberFormat="1" applyFont="1" applyBorder="1" applyAlignment="1">
      <alignment horizontal="center" vertical="center"/>
    </xf>
    <xf numFmtId="0" fontId="86" fillId="2" borderId="0" xfId="3" applyFont="1" applyFill="1" applyAlignment="1">
      <alignment horizontal="left" vertical="center"/>
    </xf>
    <xf numFmtId="0" fontId="19" fillId="3" borderId="108" xfId="36" applyFont="1" applyFill="1" applyBorder="1">
      <alignment vertical="center"/>
    </xf>
    <xf numFmtId="0" fontId="5" fillId="0" borderId="108" xfId="36" applyFont="1" applyBorder="1" applyAlignment="1">
      <alignment horizontal="center" vertical="center"/>
    </xf>
    <xf numFmtId="0" fontId="86" fillId="2" borderId="66" xfId="0" applyFont="1" applyFill="1" applyBorder="1">
      <alignment vertical="center"/>
    </xf>
    <xf numFmtId="176" fontId="89" fillId="3" borderId="36" xfId="1" applyFont="1" applyFill="1" applyBorder="1" applyAlignment="1" applyProtection="1">
      <alignment horizontal="center" vertical="center"/>
    </xf>
    <xf numFmtId="0" fontId="86" fillId="2" borderId="0" xfId="0" applyFont="1" applyFill="1">
      <alignment vertical="center"/>
    </xf>
    <xf numFmtId="0" fontId="86" fillId="2" borderId="62" xfId="3" applyFont="1" applyFill="1" applyBorder="1" applyAlignment="1">
      <alignment horizontal="left" vertical="center"/>
    </xf>
    <xf numFmtId="0" fontId="80" fillId="0" borderId="85" xfId="36" applyFont="1" applyBorder="1" applyAlignment="1">
      <alignment horizontal="center" vertical="center"/>
    </xf>
    <xf numFmtId="176" fontId="80" fillId="0" borderId="85" xfId="37" applyFont="1" applyBorder="1" applyAlignment="1" applyProtection="1">
      <alignment horizontal="center" vertical="center"/>
    </xf>
    <xf numFmtId="0" fontId="80" fillId="0" borderId="86" xfId="36" applyFont="1" applyBorder="1" applyAlignment="1">
      <alignment horizontal="center" vertical="center"/>
    </xf>
    <xf numFmtId="187" fontId="80" fillId="0" borderId="86" xfId="36" applyNumberFormat="1" applyFont="1" applyBorder="1" applyAlignment="1">
      <alignment horizontal="center" vertical="center"/>
    </xf>
    <xf numFmtId="187" fontId="80" fillId="0" borderId="86" xfId="37" applyNumberFormat="1" applyFont="1" applyBorder="1" applyAlignment="1" applyProtection="1">
      <alignment horizontal="center" vertical="center"/>
    </xf>
    <xf numFmtId="0" fontId="89" fillId="2" borderId="39" xfId="36" applyFont="1" applyFill="1" applyBorder="1" applyAlignment="1">
      <alignment horizontal="center" vertical="center"/>
    </xf>
    <xf numFmtId="187" fontId="89" fillId="2" borderId="39" xfId="36" applyNumberFormat="1" applyFont="1" applyFill="1" applyBorder="1" applyAlignment="1">
      <alignment horizontal="center" vertical="center"/>
    </xf>
    <xf numFmtId="187" fontId="89" fillId="2" borderId="39" xfId="37" applyNumberFormat="1" applyFont="1" applyFill="1" applyBorder="1" applyAlignment="1" applyProtection="1">
      <alignment horizontal="center" vertical="center"/>
    </xf>
    <xf numFmtId="0" fontId="89" fillId="2" borderId="63" xfId="36" applyFont="1" applyFill="1" applyBorder="1" applyAlignment="1">
      <alignment horizontal="center" vertical="center"/>
    </xf>
    <xf numFmtId="187" fontId="89" fillId="2" borderId="63" xfId="36" applyNumberFormat="1" applyFont="1" applyFill="1" applyBorder="1" applyAlignment="1">
      <alignment horizontal="center" vertical="center"/>
    </xf>
    <xf numFmtId="187" fontId="89" fillId="2" borderId="63" xfId="37" applyNumberFormat="1" applyFont="1" applyFill="1" applyBorder="1" applyAlignment="1" applyProtection="1">
      <alignment horizontal="center" vertical="center"/>
    </xf>
    <xf numFmtId="0" fontId="81" fillId="3" borderId="89" xfId="36" applyFont="1" applyFill="1" applyBorder="1" applyAlignment="1">
      <alignment horizontal="center" vertical="center"/>
    </xf>
    <xf numFmtId="187" fontId="81" fillId="3" borderId="90" xfId="36" applyNumberFormat="1" applyFont="1" applyFill="1" applyBorder="1" applyAlignment="1">
      <alignment horizontal="center" vertical="center"/>
    </xf>
    <xf numFmtId="187" fontId="81" fillId="3" borderId="37" xfId="36" applyNumberFormat="1" applyFont="1" applyFill="1" applyBorder="1" applyAlignment="1">
      <alignment horizontal="center" vertical="center"/>
    </xf>
    <xf numFmtId="0" fontId="81" fillId="3" borderId="99" xfId="36" applyFont="1" applyFill="1" applyBorder="1" applyAlignment="1">
      <alignment horizontal="center" vertical="center"/>
    </xf>
    <xf numFmtId="181" fontId="81" fillId="3" borderId="100" xfId="36" applyNumberFormat="1" applyFont="1" applyFill="1" applyBorder="1" applyAlignment="1">
      <alignment horizontal="center" vertical="center"/>
    </xf>
    <xf numFmtId="176" fontId="84" fillId="6" borderId="104" xfId="37" applyFont="1" applyFill="1" applyBorder="1" applyAlignment="1" applyProtection="1">
      <alignment horizontal="center" vertical="center"/>
    </xf>
    <xf numFmtId="0" fontId="86" fillId="2" borderId="0" xfId="36" applyFont="1" applyFill="1">
      <alignment vertical="center"/>
    </xf>
    <xf numFmtId="0" fontId="41" fillId="2" borderId="62" xfId="36" applyFont="1" applyFill="1" applyBorder="1">
      <alignment vertical="center"/>
    </xf>
    <xf numFmtId="176" fontId="43" fillId="2" borderId="0" xfId="1" applyFont="1" applyFill="1" applyBorder="1" applyProtection="1">
      <alignment vertical="center"/>
    </xf>
    <xf numFmtId="176" fontId="45" fillId="2" borderId="0" xfId="1" applyFont="1" applyFill="1" applyBorder="1" applyProtection="1">
      <alignment vertical="center"/>
    </xf>
    <xf numFmtId="0" fontId="80" fillId="2" borderId="0" xfId="36" applyFont="1" applyFill="1">
      <alignment vertical="center"/>
    </xf>
    <xf numFmtId="0" fontId="41" fillId="2" borderId="0" xfId="36" applyFont="1" applyFill="1">
      <alignment vertical="center"/>
    </xf>
    <xf numFmtId="176" fontId="93" fillId="2" borderId="0" xfId="36" applyNumberFormat="1" applyFont="1" applyFill="1">
      <alignment vertical="center"/>
    </xf>
    <xf numFmtId="0" fontId="86" fillId="0" borderId="62" xfId="36" applyFont="1" applyBorder="1">
      <alignment vertical="center"/>
    </xf>
    <xf numFmtId="0" fontId="81" fillId="0" borderId="62" xfId="36" applyFont="1" applyBorder="1">
      <alignment vertical="center"/>
    </xf>
    <xf numFmtId="0" fontId="82" fillId="14" borderId="115" xfId="36" applyFont="1" applyFill="1" applyBorder="1" applyAlignment="1">
      <alignment horizontal="center" vertical="center"/>
    </xf>
    <xf numFmtId="176" fontId="82" fillId="14" borderId="116" xfId="1" applyFont="1" applyFill="1" applyBorder="1" applyAlignment="1" applyProtection="1">
      <alignment horizontal="center" vertical="center"/>
    </xf>
    <xf numFmtId="176" fontId="82" fillId="12" borderId="123" xfId="1" applyFont="1" applyFill="1" applyBorder="1" applyAlignment="1" applyProtection="1">
      <alignment horizontal="center" vertical="center"/>
    </xf>
    <xf numFmtId="0" fontId="82" fillId="12" borderId="112" xfId="36" applyFont="1" applyFill="1" applyBorder="1" applyAlignment="1">
      <alignment horizontal="center" vertical="center"/>
    </xf>
    <xf numFmtId="0" fontId="82" fillId="0" borderId="120" xfId="36" applyFont="1" applyBorder="1" applyAlignment="1">
      <alignment horizontal="center" vertical="center"/>
    </xf>
    <xf numFmtId="0" fontId="81" fillId="0" borderId="132" xfId="36" applyFont="1" applyBorder="1" applyAlignment="1">
      <alignment horizontal="center" vertical="center"/>
    </xf>
    <xf numFmtId="9" fontId="83" fillId="0" borderId="132" xfId="36" applyNumberFormat="1" applyFont="1" applyBorder="1" applyAlignment="1">
      <alignment horizontal="center" vertical="center"/>
    </xf>
    <xf numFmtId="9" fontId="83" fillId="0" borderId="134" xfId="36" applyNumberFormat="1" applyFont="1" applyBorder="1" applyAlignment="1">
      <alignment horizontal="center" vertical="center"/>
    </xf>
    <xf numFmtId="0" fontId="82" fillId="12" borderId="129" xfId="36" applyFont="1" applyFill="1" applyBorder="1" applyAlignment="1">
      <alignment horizontal="center" vertical="center"/>
    </xf>
    <xf numFmtId="0" fontId="82" fillId="12" borderId="95" xfId="36" applyFont="1" applyFill="1" applyBorder="1" applyAlignment="1">
      <alignment horizontal="center" vertical="center"/>
    </xf>
    <xf numFmtId="0" fontId="82" fillId="12" borderId="123" xfId="36" applyFont="1" applyFill="1" applyBorder="1" applyAlignment="1">
      <alignment horizontal="center" vertical="center"/>
    </xf>
    <xf numFmtId="176" fontId="82" fillId="12" borderId="127" xfId="37" applyFont="1" applyFill="1" applyBorder="1" applyAlignment="1" applyProtection="1">
      <alignment horizontal="center" vertical="center"/>
    </xf>
    <xf numFmtId="0" fontId="82" fillId="0" borderId="117" xfId="36" applyFont="1" applyBorder="1" applyAlignment="1">
      <alignment horizontal="center" vertical="center"/>
    </xf>
    <xf numFmtId="0" fontId="45" fillId="0" borderId="0" xfId="36" applyFont="1">
      <alignment vertical="center"/>
    </xf>
    <xf numFmtId="0" fontId="82" fillId="12" borderId="35" xfId="36" applyFont="1" applyFill="1" applyBorder="1" applyAlignment="1">
      <alignment horizontal="center" vertical="center"/>
    </xf>
    <xf numFmtId="176" fontId="82" fillId="12" borderId="35" xfId="1" applyFont="1" applyFill="1" applyBorder="1" applyAlignment="1" applyProtection="1">
      <alignment horizontal="center" vertical="center"/>
    </xf>
    <xf numFmtId="176" fontId="82" fillId="13" borderId="35" xfId="1" applyFont="1" applyFill="1" applyBorder="1" applyAlignment="1" applyProtection="1">
      <alignment horizontal="center" vertical="center"/>
    </xf>
    <xf numFmtId="0" fontId="82" fillId="13" borderId="35" xfId="36" applyFont="1" applyFill="1" applyBorder="1" applyAlignment="1">
      <alignment horizontal="center" vertical="center"/>
    </xf>
    <xf numFmtId="0" fontId="43" fillId="2" borderId="35" xfId="36" applyFont="1" applyFill="1" applyBorder="1">
      <alignment vertical="center"/>
    </xf>
    <xf numFmtId="176" fontId="43" fillId="2" borderId="35" xfId="1" applyFont="1" applyFill="1" applyBorder="1" applyProtection="1">
      <alignment vertical="center"/>
    </xf>
    <xf numFmtId="0" fontId="45" fillId="2" borderId="35" xfId="36" applyFont="1" applyFill="1" applyBorder="1">
      <alignment vertical="center"/>
    </xf>
    <xf numFmtId="176" fontId="45" fillId="2" borderId="35" xfId="37" applyFont="1" applyFill="1" applyBorder="1" applyProtection="1">
      <alignment vertical="center"/>
    </xf>
    <xf numFmtId="176" fontId="45" fillId="2" borderId="35" xfId="1" applyFont="1" applyFill="1" applyBorder="1" applyProtection="1">
      <alignment vertical="center"/>
    </xf>
    <xf numFmtId="176" fontId="43" fillId="2" borderId="35" xfId="36" applyNumberFormat="1" applyFont="1" applyFill="1" applyBorder="1">
      <alignment vertical="center"/>
    </xf>
    <xf numFmtId="0" fontId="45" fillId="2" borderId="35" xfId="36" applyFont="1" applyFill="1" applyBorder="1" applyAlignment="1">
      <alignment horizontal="left" vertical="center"/>
    </xf>
    <xf numFmtId="176" fontId="45" fillId="2" borderId="35" xfId="36" applyNumberFormat="1" applyFont="1" applyFill="1" applyBorder="1">
      <alignment vertical="center"/>
    </xf>
    <xf numFmtId="176" fontId="45" fillId="2" borderId="35" xfId="1" applyFont="1" applyFill="1" applyBorder="1" applyAlignment="1" applyProtection="1">
      <alignment horizontal="center" vertical="center"/>
    </xf>
    <xf numFmtId="176" fontId="43" fillId="2" borderId="35" xfId="37" applyFont="1" applyFill="1" applyBorder="1" applyProtection="1">
      <alignment vertical="center"/>
    </xf>
    <xf numFmtId="176" fontId="45" fillId="2" borderId="35" xfId="1" applyFont="1" applyFill="1" applyBorder="1" applyAlignment="1" applyProtection="1">
      <alignment horizontal="right" vertical="center"/>
    </xf>
    <xf numFmtId="0" fontId="92" fillId="2" borderId="35" xfId="36" applyFont="1" applyFill="1" applyBorder="1">
      <alignment vertical="center"/>
    </xf>
    <xf numFmtId="184" fontId="90" fillId="2" borderId="35" xfId="36" applyNumberFormat="1" applyFont="1" applyFill="1" applyBorder="1">
      <alignment vertical="center"/>
    </xf>
    <xf numFmtId="184" fontId="90" fillId="3" borderId="35" xfId="36" applyNumberFormat="1" applyFont="1" applyFill="1" applyBorder="1">
      <alignment vertical="center"/>
    </xf>
    <xf numFmtId="9" fontId="90" fillId="2" borderId="35" xfId="36" applyNumberFormat="1" applyFont="1" applyFill="1" applyBorder="1">
      <alignment vertical="center"/>
    </xf>
    <xf numFmtId="0" fontId="45" fillId="2" borderId="0" xfId="36" applyFont="1" applyFill="1" applyAlignment="1">
      <alignment horizontal="right"/>
    </xf>
    <xf numFmtId="0" fontId="82" fillId="5" borderId="35" xfId="36" applyFont="1" applyFill="1" applyBorder="1" applyAlignment="1">
      <alignment horizontal="center" vertical="center"/>
    </xf>
    <xf numFmtId="176" fontId="82" fillId="5" borderId="35" xfId="1" applyFont="1" applyFill="1" applyBorder="1" applyAlignment="1" applyProtection="1">
      <alignment horizontal="center" vertical="center"/>
    </xf>
    <xf numFmtId="0" fontId="41" fillId="2" borderId="35" xfId="36" applyFont="1" applyFill="1" applyBorder="1">
      <alignment vertical="center"/>
    </xf>
    <xf numFmtId="176" fontId="41" fillId="2" borderId="35" xfId="36" applyNumberFormat="1" applyFont="1" applyFill="1" applyBorder="1">
      <alignment vertical="center"/>
    </xf>
    <xf numFmtId="176" fontId="41" fillId="2" borderId="35" xfId="1" applyFont="1" applyFill="1" applyBorder="1" applyProtection="1">
      <alignment vertical="center"/>
    </xf>
    <xf numFmtId="0" fontId="90" fillId="2" borderId="35" xfId="36" applyFont="1" applyFill="1" applyBorder="1">
      <alignment vertical="center"/>
    </xf>
    <xf numFmtId="184" fontId="90" fillId="2" borderId="40" xfId="36" applyNumberFormat="1" applyFont="1" applyFill="1" applyBorder="1">
      <alignment vertical="center"/>
    </xf>
    <xf numFmtId="0" fontId="41" fillId="2" borderId="27" xfId="36" applyFont="1" applyFill="1" applyBorder="1">
      <alignment vertical="center"/>
    </xf>
    <xf numFmtId="14" fontId="45" fillId="2" borderId="35" xfId="36" applyNumberFormat="1" applyFont="1" applyFill="1" applyBorder="1" applyAlignment="1">
      <alignment horizontal="right" vertical="center"/>
    </xf>
    <xf numFmtId="195" fontId="45" fillId="2" borderId="35" xfId="37" applyNumberFormat="1" applyFont="1" applyFill="1" applyBorder="1" applyProtection="1">
      <alignment vertical="center"/>
    </xf>
    <xf numFmtId="0" fontId="45" fillId="0" borderId="35" xfId="36" applyFont="1" applyBorder="1">
      <alignment vertical="center"/>
    </xf>
    <xf numFmtId="180" fontId="45" fillId="2" borderId="35" xfId="1" applyNumberFormat="1" applyFont="1" applyFill="1" applyBorder="1" applyAlignment="1" applyProtection="1">
      <alignment horizontal="right" vertical="center"/>
    </xf>
    <xf numFmtId="0" fontId="45" fillId="2" borderId="35" xfId="36" applyFont="1" applyFill="1" applyBorder="1" applyAlignment="1">
      <alignment horizontal="left" vertical="center" wrapText="1"/>
    </xf>
    <xf numFmtId="14" fontId="45" fillId="2" borderId="35" xfId="36" applyNumberFormat="1" applyFont="1" applyFill="1" applyBorder="1">
      <alignment vertical="center"/>
    </xf>
    <xf numFmtId="176" fontId="45" fillId="2" borderId="40" xfId="37" applyFont="1" applyFill="1" applyBorder="1" applyProtection="1">
      <alignment vertical="center"/>
    </xf>
    <xf numFmtId="0" fontId="44" fillId="2" borderId="0" xfId="36" applyFont="1" applyFill="1">
      <alignment vertical="center"/>
    </xf>
    <xf numFmtId="0" fontId="42" fillId="2" borderId="0" xfId="36" applyFont="1" applyFill="1">
      <alignment vertical="center"/>
    </xf>
    <xf numFmtId="195" fontId="45" fillId="2" borderId="0" xfId="36" applyNumberFormat="1" applyFont="1" applyFill="1">
      <alignment vertical="center"/>
    </xf>
    <xf numFmtId="0" fontId="82" fillId="3" borderId="44" xfId="36" applyFont="1" applyFill="1" applyBorder="1" applyAlignment="1">
      <alignment horizontal="center" vertical="center"/>
    </xf>
    <xf numFmtId="0" fontId="82" fillId="3" borderId="47" xfId="36" applyFont="1" applyFill="1" applyBorder="1" applyAlignment="1">
      <alignment horizontal="center" vertical="center"/>
    </xf>
    <xf numFmtId="0" fontId="82" fillId="3" borderId="45" xfId="36" applyFont="1" applyFill="1" applyBorder="1" applyAlignment="1">
      <alignment horizontal="center" vertical="center"/>
    </xf>
    <xf numFmtId="0" fontId="82" fillId="6" borderId="30" xfId="36" applyFont="1" applyFill="1" applyBorder="1" applyAlignment="1">
      <alignment horizontal="center" vertical="center"/>
    </xf>
    <xf numFmtId="0" fontId="81" fillId="2" borderId="50" xfId="36" applyFont="1" applyFill="1" applyBorder="1">
      <alignment vertical="center"/>
    </xf>
    <xf numFmtId="187" fontId="81" fillId="2" borderId="25" xfId="36" applyNumberFormat="1" applyFont="1" applyFill="1" applyBorder="1">
      <alignment vertical="center"/>
    </xf>
    <xf numFmtId="187" fontId="81" fillId="2" borderId="26" xfId="36" applyNumberFormat="1" applyFont="1" applyFill="1" applyBorder="1">
      <alignment vertical="center"/>
    </xf>
    <xf numFmtId="187" fontId="86" fillId="6" borderId="31" xfId="36" applyNumberFormat="1" applyFont="1" applyFill="1" applyBorder="1">
      <alignment vertical="center"/>
    </xf>
    <xf numFmtId="0" fontId="84" fillId="2" borderId="51" xfId="36" applyFont="1" applyFill="1" applyBorder="1">
      <alignment vertical="center"/>
    </xf>
    <xf numFmtId="187" fontId="84" fillId="2" borderId="20" xfId="36" applyNumberFormat="1" applyFont="1" applyFill="1" applyBorder="1">
      <alignment vertical="center"/>
    </xf>
    <xf numFmtId="187" fontId="84" fillId="2" borderId="48" xfId="36" applyNumberFormat="1" applyFont="1" applyFill="1" applyBorder="1">
      <alignment vertical="center"/>
    </xf>
    <xf numFmtId="0" fontId="84" fillId="2" borderId="46" xfId="36" applyFont="1" applyFill="1" applyBorder="1">
      <alignment vertical="center"/>
    </xf>
    <xf numFmtId="187" fontId="84" fillId="2" borderId="52" xfId="36" applyNumberFormat="1" applyFont="1" applyFill="1" applyBorder="1" applyAlignment="1">
      <alignment horizontal="right" vertical="center"/>
    </xf>
    <xf numFmtId="187" fontId="84" fillId="2" borderId="49" xfId="36" applyNumberFormat="1" applyFont="1" applyFill="1" applyBorder="1" applyAlignment="1">
      <alignment horizontal="right" vertical="center"/>
    </xf>
    <xf numFmtId="0" fontId="41" fillId="2" borderId="0" xfId="36" applyFont="1" applyFill="1" applyAlignment="1">
      <alignment horizontal="center" vertical="center"/>
    </xf>
    <xf numFmtId="0" fontId="82" fillId="2" borderId="0" xfId="36" applyFont="1" applyFill="1">
      <alignment vertical="center"/>
    </xf>
    <xf numFmtId="0" fontId="44" fillId="2" borderId="0" xfId="36" applyFont="1" applyFill="1" applyAlignment="1">
      <alignment horizontal="center" vertical="center"/>
    </xf>
    <xf numFmtId="0" fontId="44" fillId="2" borderId="0" xfId="36" applyFont="1" applyFill="1" applyAlignment="1">
      <alignment vertical="center" wrapText="1"/>
    </xf>
    <xf numFmtId="187" fontId="80" fillId="2" borderId="0" xfId="36" applyNumberFormat="1" applyFont="1" applyFill="1" applyAlignment="1">
      <alignment horizontal="center" vertical="center"/>
    </xf>
    <xf numFmtId="187" fontId="41" fillId="2" borderId="0" xfId="36" applyNumberFormat="1" applyFont="1" applyFill="1" applyAlignment="1">
      <alignment horizontal="center" vertical="center"/>
    </xf>
    <xf numFmtId="187" fontId="41" fillId="2" borderId="0" xfId="1" applyNumberFormat="1" applyFont="1" applyFill="1" applyBorder="1" applyAlignment="1" applyProtection="1">
      <alignment horizontal="center" vertical="center"/>
    </xf>
    <xf numFmtId="0" fontId="86" fillId="2" borderId="27" xfId="36" applyFont="1" applyFill="1" applyBorder="1">
      <alignment vertical="center"/>
    </xf>
    <xf numFmtId="0" fontId="41" fillId="2" borderId="27" xfId="36" applyFont="1" applyFill="1" applyBorder="1" applyAlignment="1">
      <alignment horizontal="center" vertical="center"/>
    </xf>
    <xf numFmtId="0" fontId="80" fillId="12" borderId="55" xfId="36" applyFont="1" applyFill="1" applyBorder="1" applyAlignment="1">
      <alignment horizontal="center" vertical="center"/>
    </xf>
    <xf numFmtId="0" fontId="80" fillId="13" borderId="55" xfId="36" applyFont="1" applyFill="1" applyBorder="1" applyAlignment="1">
      <alignment horizontal="center" vertical="center"/>
    </xf>
    <xf numFmtId="0" fontId="97" fillId="2" borderId="39" xfId="36" applyFont="1" applyFill="1" applyBorder="1" applyAlignment="1">
      <alignment horizontal="left" vertical="center"/>
    </xf>
    <xf numFmtId="176" fontId="98" fillId="2" borderId="39" xfId="36" applyNumberFormat="1" applyFont="1" applyFill="1" applyBorder="1" applyAlignment="1">
      <alignment horizontal="center" vertical="center"/>
    </xf>
    <xf numFmtId="176" fontId="97" fillId="2" borderId="39" xfId="1" applyFont="1" applyFill="1" applyBorder="1" applyProtection="1">
      <alignment vertical="center"/>
    </xf>
    <xf numFmtId="176" fontId="45" fillId="2" borderId="39" xfId="1" applyFont="1" applyFill="1" applyBorder="1" applyAlignment="1" applyProtection="1">
      <alignment vertical="center"/>
    </xf>
    <xf numFmtId="0" fontId="97" fillId="2" borderId="35" xfId="36" applyFont="1" applyFill="1" applyBorder="1" applyAlignment="1">
      <alignment horizontal="left" vertical="center"/>
    </xf>
    <xf numFmtId="176" fontId="98" fillId="2" borderId="35" xfId="36" applyNumberFormat="1" applyFont="1" applyFill="1" applyBorder="1" applyAlignment="1">
      <alignment horizontal="center" vertical="center"/>
    </xf>
    <xf numFmtId="176" fontId="97" fillId="2" borderId="35" xfId="1" applyFont="1" applyFill="1" applyBorder="1" applyProtection="1">
      <alignment vertical="center"/>
    </xf>
    <xf numFmtId="176" fontId="45" fillId="2" borderId="35" xfId="1" applyFont="1" applyFill="1" applyBorder="1" applyAlignment="1" applyProtection="1">
      <alignment vertical="center"/>
    </xf>
    <xf numFmtId="0" fontId="80" fillId="3" borderId="35" xfId="36" applyFont="1" applyFill="1" applyBorder="1" applyAlignment="1">
      <alignment horizontal="left" vertical="center"/>
    </xf>
    <xf numFmtId="176" fontId="80" fillId="3" borderId="35" xfId="36" applyNumberFormat="1" applyFont="1" applyFill="1" applyBorder="1" applyAlignment="1">
      <alignment horizontal="center" vertical="center"/>
    </xf>
    <xf numFmtId="176" fontId="43" fillId="3" borderId="35" xfId="1" applyFont="1" applyFill="1" applyBorder="1" applyProtection="1">
      <alignment vertical="center"/>
    </xf>
    <xf numFmtId="176" fontId="43" fillId="3" borderId="35" xfId="1" applyFont="1" applyFill="1" applyBorder="1" applyAlignment="1" applyProtection="1">
      <alignment vertical="center"/>
    </xf>
    <xf numFmtId="176" fontId="45" fillId="2" borderId="35" xfId="36" applyNumberFormat="1" applyFont="1" applyFill="1" applyBorder="1" applyAlignment="1">
      <alignment horizontal="center" vertical="center"/>
    </xf>
    <xf numFmtId="176" fontId="80" fillId="3" borderId="35" xfId="36" applyNumberFormat="1" applyFont="1" applyFill="1" applyBorder="1">
      <alignment vertical="center"/>
    </xf>
    <xf numFmtId="176" fontId="45" fillId="3" borderId="35" xfId="1" applyFont="1" applyFill="1" applyBorder="1" applyProtection="1">
      <alignment vertical="center"/>
    </xf>
    <xf numFmtId="0" fontId="43" fillId="2" borderId="35" xfId="36" applyFont="1" applyFill="1" applyBorder="1" applyAlignment="1">
      <alignment horizontal="left" vertical="center"/>
    </xf>
    <xf numFmtId="0" fontId="45" fillId="2" borderId="54" xfId="0" applyFont="1" applyFill="1" applyBorder="1">
      <alignment vertical="center"/>
    </xf>
    <xf numFmtId="176" fontId="43" fillId="2" borderId="54" xfId="36" applyNumberFormat="1" applyFont="1" applyFill="1" applyBorder="1">
      <alignment vertical="center"/>
    </xf>
    <xf numFmtId="176" fontId="45" fillId="2" borderId="54" xfId="37" applyFont="1" applyFill="1" applyBorder="1" applyProtection="1">
      <alignment vertical="center"/>
    </xf>
    <xf numFmtId="0" fontId="90" fillId="3" borderId="39" xfId="0" applyFont="1" applyFill="1" applyBorder="1">
      <alignment vertical="center"/>
    </xf>
    <xf numFmtId="184" fontId="90" fillId="3" borderId="39" xfId="36" applyNumberFormat="1" applyFont="1" applyFill="1" applyBorder="1" applyAlignment="1">
      <alignment horizontal="right" vertical="center"/>
    </xf>
    <xf numFmtId="176" fontId="45" fillId="3" borderId="39" xfId="37" applyFont="1" applyFill="1" applyBorder="1" applyProtection="1">
      <alignment vertical="center"/>
    </xf>
    <xf numFmtId="0" fontId="90" fillId="3" borderId="35" xfId="36" applyFont="1" applyFill="1" applyBorder="1">
      <alignment vertical="center"/>
    </xf>
    <xf numFmtId="184" fontId="90" fillId="3" borderId="35" xfId="36" applyNumberFormat="1" applyFont="1" applyFill="1" applyBorder="1" applyAlignment="1">
      <alignment horizontal="right" vertical="center"/>
    </xf>
    <xf numFmtId="176" fontId="45" fillId="3" borderId="35" xfId="37" applyFont="1" applyFill="1" applyBorder="1" applyProtection="1">
      <alignment vertical="center"/>
    </xf>
    <xf numFmtId="0" fontId="90" fillId="3" borderId="54" xfId="36" applyFont="1" applyFill="1" applyBorder="1">
      <alignment vertical="center"/>
    </xf>
    <xf numFmtId="181" fontId="90" fillId="3" borderId="54" xfId="36" applyNumberFormat="1" applyFont="1" applyFill="1" applyBorder="1" applyAlignment="1">
      <alignment horizontal="right" vertical="center"/>
    </xf>
    <xf numFmtId="176" fontId="45" fillId="3" borderId="54" xfId="37" applyFont="1" applyFill="1" applyBorder="1" applyProtection="1">
      <alignment vertical="center"/>
    </xf>
    <xf numFmtId="0" fontId="41" fillId="2" borderId="53" xfId="36" applyFont="1" applyFill="1" applyBorder="1">
      <alignment vertical="center"/>
    </xf>
    <xf numFmtId="176" fontId="41" fillId="2" borderId="0" xfId="37" applyFont="1" applyFill="1" applyProtection="1">
      <alignment vertical="center"/>
    </xf>
    <xf numFmtId="0" fontId="43" fillId="12" borderId="55" xfId="36" applyFont="1" applyFill="1" applyBorder="1" applyAlignment="1">
      <alignment horizontal="center" vertical="center"/>
    </xf>
    <xf numFmtId="176" fontId="43" fillId="12" borderId="55" xfId="1" applyFont="1" applyFill="1" applyBorder="1" applyAlignment="1" applyProtection="1">
      <alignment horizontal="center" vertical="center"/>
    </xf>
    <xf numFmtId="0" fontId="99" fillId="2" borderId="0" xfId="36" applyFont="1" applyFill="1" applyAlignment="1">
      <alignment horizontal="center" vertical="center"/>
    </xf>
    <xf numFmtId="0" fontId="100" fillId="2" borderId="0" xfId="36" applyFont="1" applyFill="1" applyAlignment="1">
      <alignment horizontal="center" vertical="center"/>
    </xf>
    <xf numFmtId="0" fontId="44" fillId="2" borderId="39" xfId="36" applyFont="1" applyFill="1" applyBorder="1">
      <alignment vertical="center"/>
    </xf>
    <xf numFmtId="176" fontId="80" fillId="2" borderId="39" xfId="1" applyFont="1" applyFill="1" applyBorder="1" applyProtection="1">
      <alignment vertical="center"/>
    </xf>
    <xf numFmtId="176" fontId="44" fillId="2" borderId="0" xfId="1" applyFont="1" applyFill="1" applyBorder="1" applyProtection="1">
      <alignment vertical="center"/>
    </xf>
    <xf numFmtId="176" fontId="41" fillId="2" borderId="0" xfId="1" applyFont="1" applyFill="1" applyBorder="1" applyAlignment="1" applyProtection="1">
      <alignment horizontal="center" vertical="center"/>
    </xf>
    <xf numFmtId="176" fontId="41" fillId="2" borderId="35" xfId="37" applyFont="1" applyFill="1" applyBorder="1" applyProtection="1">
      <alignment vertical="center"/>
    </xf>
    <xf numFmtId="176" fontId="41" fillId="2" borderId="0" xfId="37" applyFont="1" applyFill="1" applyBorder="1" applyProtection="1">
      <alignment vertical="center"/>
    </xf>
    <xf numFmtId="0" fontId="44" fillId="2" borderId="35" xfId="36" applyFont="1" applyFill="1" applyBorder="1">
      <alignment vertical="center"/>
    </xf>
    <xf numFmtId="176" fontId="41" fillId="2" borderId="0" xfId="1" applyFont="1" applyFill="1" applyBorder="1" applyProtection="1">
      <alignment vertical="center"/>
    </xf>
    <xf numFmtId="176" fontId="41" fillId="2" borderId="0" xfId="36" applyNumberFormat="1" applyFont="1" applyFill="1">
      <alignment vertical="center"/>
    </xf>
    <xf numFmtId="0" fontId="43" fillId="2" borderId="54" xfId="36" applyFont="1" applyFill="1" applyBorder="1">
      <alignment vertical="center"/>
    </xf>
    <xf numFmtId="176" fontId="43" fillId="2" borderId="54" xfId="1" applyFont="1" applyFill="1" applyBorder="1" applyProtection="1">
      <alignment vertical="center"/>
    </xf>
    <xf numFmtId="0" fontId="90" fillId="3" borderId="39" xfId="36" applyFont="1" applyFill="1" applyBorder="1">
      <alignment vertical="center"/>
    </xf>
    <xf numFmtId="184" fontId="90" fillId="3" borderId="39" xfId="36" applyNumberFormat="1" applyFont="1" applyFill="1" applyBorder="1">
      <alignment vertical="center"/>
    </xf>
    <xf numFmtId="184" fontId="90" fillId="2" borderId="0" xfId="36" applyNumberFormat="1" applyFont="1" applyFill="1">
      <alignment vertical="center"/>
    </xf>
    <xf numFmtId="184" fontId="41" fillId="2" borderId="0" xfId="36" applyNumberFormat="1" applyFont="1" applyFill="1">
      <alignment vertical="center"/>
    </xf>
    <xf numFmtId="9" fontId="90" fillId="3" borderId="54" xfId="36" applyNumberFormat="1" applyFont="1" applyFill="1" applyBorder="1">
      <alignment vertical="center"/>
    </xf>
    <xf numFmtId="9" fontId="90" fillId="2" borderId="0" xfId="36" applyNumberFormat="1" applyFont="1" applyFill="1">
      <alignment vertical="center"/>
    </xf>
    <xf numFmtId="0" fontId="44" fillId="0" borderId="0" xfId="36" applyFont="1">
      <alignment vertical="center"/>
    </xf>
    <xf numFmtId="0" fontId="86" fillId="0" borderId="0" xfId="36" applyFont="1">
      <alignment vertical="center"/>
    </xf>
    <xf numFmtId="0" fontId="42" fillId="0" borderId="0" xfId="36" applyFont="1">
      <alignment vertical="center"/>
    </xf>
    <xf numFmtId="195" fontId="45" fillId="0" borderId="0" xfId="36" applyNumberFormat="1" applyFont="1">
      <alignment vertical="center"/>
    </xf>
    <xf numFmtId="187" fontId="45" fillId="0" borderId="0" xfId="36" applyNumberFormat="1" applyFont="1" applyAlignment="1">
      <alignment horizontal="right" vertical="center"/>
    </xf>
    <xf numFmtId="187" fontId="41" fillId="0" borderId="0" xfId="1" applyNumberFormat="1" applyFont="1" applyBorder="1" applyAlignment="1" applyProtection="1">
      <alignment horizontal="center" vertical="center"/>
    </xf>
    <xf numFmtId="0" fontId="86" fillId="0" borderId="41" xfId="36" applyFont="1" applyBorder="1">
      <alignment vertical="center"/>
    </xf>
    <xf numFmtId="0" fontId="41" fillId="0" borderId="41" xfId="36" applyFont="1" applyBorder="1">
      <alignment vertical="center"/>
    </xf>
    <xf numFmtId="0" fontId="41" fillId="0" borderId="41" xfId="36" applyFont="1" applyBorder="1" applyAlignment="1">
      <alignment horizontal="center" vertical="center"/>
    </xf>
    <xf numFmtId="0" fontId="80" fillId="13" borderId="56" xfId="36" applyFont="1" applyFill="1" applyBorder="1" applyAlignment="1">
      <alignment horizontal="center" vertical="center"/>
    </xf>
    <xf numFmtId="0" fontId="80" fillId="3" borderId="0" xfId="36" applyFont="1" applyFill="1" applyAlignment="1">
      <alignment horizontal="left" vertical="center"/>
    </xf>
    <xf numFmtId="176" fontId="80" fillId="3" borderId="0" xfId="36" applyNumberFormat="1" applyFont="1" applyFill="1" applyAlignment="1">
      <alignment horizontal="center" vertical="center"/>
    </xf>
    <xf numFmtId="176" fontId="45" fillId="3" borderId="0" xfId="1" applyFont="1" applyFill="1" applyBorder="1" applyProtection="1">
      <alignment vertical="center"/>
    </xf>
    <xf numFmtId="176" fontId="45" fillId="3" borderId="0" xfId="1" applyFont="1" applyFill="1" applyBorder="1" applyAlignment="1" applyProtection="1">
      <alignment vertical="center"/>
    </xf>
    <xf numFmtId="0" fontId="45" fillId="0" borderId="0" xfId="36" applyFont="1" applyAlignment="1">
      <alignment horizontal="left" vertical="center"/>
    </xf>
    <xf numFmtId="176" fontId="45" fillId="0" borderId="0" xfId="36" applyNumberFormat="1" applyFont="1" applyAlignment="1">
      <alignment horizontal="center" vertical="center"/>
    </xf>
    <xf numFmtId="176" fontId="45" fillId="2" borderId="0" xfId="1" applyFont="1" applyFill="1" applyBorder="1" applyAlignment="1" applyProtection="1">
      <alignment vertical="center"/>
    </xf>
    <xf numFmtId="176" fontId="80" fillId="3" borderId="0" xfId="1" applyFont="1" applyFill="1" applyBorder="1" applyProtection="1">
      <alignment vertical="center"/>
    </xf>
    <xf numFmtId="176" fontId="43" fillId="0" borderId="0" xfId="37" applyFont="1" applyBorder="1" applyProtection="1">
      <alignment vertical="center"/>
    </xf>
    <xf numFmtId="176" fontId="45" fillId="0" borderId="0" xfId="1" applyFont="1" applyBorder="1" applyProtection="1">
      <alignment vertical="center"/>
    </xf>
    <xf numFmtId="176" fontId="45" fillId="0" borderId="0" xfId="37" applyFont="1" applyBorder="1" applyProtection="1">
      <alignment vertical="center"/>
    </xf>
    <xf numFmtId="176" fontId="45" fillId="2" borderId="0" xfId="1" applyFont="1" applyFill="1" applyBorder="1" applyAlignment="1" applyProtection="1">
      <alignment horizontal="center" vertical="center"/>
    </xf>
    <xf numFmtId="0" fontId="43" fillId="0" borderId="0" xfId="36" applyFont="1" applyAlignment="1">
      <alignment horizontal="left" vertical="center"/>
    </xf>
    <xf numFmtId="176" fontId="43" fillId="0" borderId="0" xfId="1" applyFont="1" applyBorder="1" applyAlignment="1" applyProtection="1">
      <alignment horizontal="center" vertical="center"/>
    </xf>
    <xf numFmtId="176" fontId="43" fillId="0" borderId="0" xfId="36" applyNumberFormat="1" applyFont="1">
      <alignment vertical="center"/>
    </xf>
    <xf numFmtId="176" fontId="43" fillId="0" borderId="0" xfId="1" applyFont="1" applyBorder="1" applyProtection="1">
      <alignment vertical="center"/>
    </xf>
    <xf numFmtId="0" fontId="45" fillId="0" borderId="41" xfId="0" applyFont="1" applyBorder="1">
      <alignment vertical="center"/>
    </xf>
    <xf numFmtId="176" fontId="43" fillId="0" borderId="41" xfId="36" applyNumberFormat="1" applyFont="1" applyBorder="1">
      <alignment vertical="center"/>
    </xf>
    <xf numFmtId="176" fontId="45" fillId="0" borderId="41" xfId="37" applyFont="1" applyBorder="1" applyProtection="1">
      <alignment vertical="center"/>
    </xf>
    <xf numFmtId="176" fontId="45" fillId="0" borderId="41" xfId="1" applyFont="1" applyBorder="1" applyProtection="1">
      <alignment vertical="center"/>
    </xf>
    <xf numFmtId="0" fontId="90" fillId="3" borderId="0" xfId="0" applyFont="1" applyFill="1">
      <alignment vertical="center"/>
    </xf>
    <xf numFmtId="184" fontId="90" fillId="3" borderId="0" xfId="36" applyNumberFormat="1" applyFont="1" applyFill="1" applyAlignment="1">
      <alignment horizontal="right" vertical="center"/>
    </xf>
    <xf numFmtId="176" fontId="45" fillId="3" borderId="0" xfId="37" applyFont="1" applyFill="1" applyBorder="1" applyProtection="1">
      <alignment vertical="center"/>
    </xf>
    <xf numFmtId="0" fontId="90" fillId="3" borderId="0" xfId="36" applyFont="1" applyFill="1">
      <alignment vertical="center"/>
    </xf>
    <xf numFmtId="0" fontId="90" fillId="3" borderId="41" xfId="36" applyFont="1" applyFill="1" applyBorder="1">
      <alignment vertical="center"/>
    </xf>
    <xf numFmtId="181" fontId="90" fillId="3" borderId="41" xfId="36" applyNumberFormat="1" applyFont="1" applyFill="1" applyBorder="1" applyAlignment="1">
      <alignment horizontal="right" vertical="center"/>
    </xf>
    <xf numFmtId="176" fontId="45" fillId="3" borderId="41" xfId="37" applyFont="1" applyFill="1" applyBorder="1" applyProtection="1">
      <alignment vertical="center"/>
    </xf>
    <xf numFmtId="0" fontId="41" fillId="0" borderId="56" xfId="36" applyFont="1" applyBorder="1">
      <alignment vertical="center"/>
    </xf>
    <xf numFmtId="176" fontId="41" fillId="0" borderId="0" xfId="37" applyFont="1" applyProtection="1">
      <alignment vertical="center"/>
    </xf>
    <xf numFmtId="0" fontId="43" fillId="12" borderId="56" xfId="36" applyFont="1" applyFill="1" applyBorder="1" applyAlignment="1">
      <alignment horizontal="center" vertical="center"/>
    </xf>
    <xf numFmtId="176" fontId="43" fillId="12" borderId="56" xfId="1" applyFont="1" applyFill="1" applyBorder="1" applyAlignment="1" applyProtection="1">
      <alignment horizontal="center" vertical="center"/>
    </xf>
    <xf numFmtId="176" fontId="95" fillId="2" borderId="0" xfId="1" applyFont="1" applyFill="1" applyBorder="1" applyAlignment="1" applyProtection="1">
      <alignment horizontal="center" vertical="center"/>
    </xf>
    <xf numFmtId="176" fontId="80" fillId="2" borderId="0" xfId="1" applyFont="1" applyFill="1" applyBorder="1" applyProtection="1">
      <alignment vertical="center"/>
    </xf>
    <xf numFmtId="176" fontId="41" fillId="0" borderId="0" xfId="37" applyFont="1" applyBorder="1" applyProtection="1">
      <alignment vertical="center"/>
    </xf>
    <xf numFmtId="176" fontId="41" fillId="0" borderId="0" xfId="1" applyFont="1" applyBorder="1" applyProtection="1">
      <alignment vertical="center"/>
    </xf>
    <xf numFmtId="176" fontId="41" fillId="0" borderId="0" xfId="36" applyNumberFormat="1" applyFont="1">
      <alignment vertical="center"/>
    </xf>
    <xf numFmtId="0" fontId="43" fillId="2" borderId="17" xfId="36" applyFont="1" applyFill="1" applyBorder="1">
      <alignment vertical="center"/>
    </xf>
    <xf numFmtId="176" fontId="43" fillId="2" borderId="17" xfId="1" applyFont="1" applyFill="1" applyBorder="1" applyProtection="1">
      <alignment vertical="center"/>
    </xf>
    <xf numFmtId="184" fontId="90" fillId="3" borderId="0" xfId="36" applyNumberFormat="1" applyFont="1" applyFill="1">
      <alignment vertical="center"/>
    </xf>
    <xf numFmtId="184" fontId="92" fillId="2" borderId="0" xfId="36" applyNumberFormat="1" applyFont="1" applyFill="1">
      <alignment vertical="center"/>
    </xf>
    <xf numFmtId="184" fontId="41" fillId="0" borderId="0" xfId="36" applyNumberFormat="1" applyFont="1">
      <alignment vertical="center"/>
    </xf>
    <xf numFmtId="9" fontId="90" fillId="3" borderId="41" xfId="36" applyNumberFormat="1" applyFont="1" applyFill="1" applyBorder="1">
      <alignment vertical="center"/>
    </xf>
    <xf numFmtId="9" fontId="92" fillId="2" borderId="0" xfId="36" applyNumberFormat="1" applyFont="1" applyFill="1">
      <alignment vertical="center"/>
    </xf>
    <xf numFmtId="0" fontId="102" fillId="2" borderId="0" xfId="36" applyFont="1" applyFill="1">
      <alignment vertical="center"/>
    </xf>
    <xf numFmtId="0" fontId="81" fillId="2" borderId="0" xfId="36" applyFont="1" applyFill="1">
      <alignment vertical="center"/>
    </xf>
    <xf numFmtId="0" fontId="81" fillId="0" borderId="0" xfId="36" applyFont="1">
      <alignment vertical="center"/>
    </xf>
    <xf numFmtId="0" fontId="82" fillId="0" borderId="0" xfId="36" applyFont="1">
      <alignment vertical="center"/>
    </xf>
    <xf numFmtId="0" fontId="96" fillId="2" borderId="0" xfId="3" applyFont="1" applyFill="1" applyAlignment="1">
      <alignment horizontal="center" vertical="center"/>
    </xf>
    <xf numFmtId="0" fontId="41" fillId="12" borderId="0" xfId="36" applyFont="1" applyFill="1">
      <alignment vertical="center"/>
    </xf>
    <xf numFmtId="0" fontId="43" fillId="12" borderId="0" xfId="3" applyFont="1" applyFill="1" applyAlignment="1">
      <alignment horizontal="left" vertical="center"/>
    </xf>
    <xf numFmtId="0" fontId="43" fillId="12" borderId="0" xfId="3" applyFont="1" applyFill="1" applyAlignment="1">
      <alignment horizontal="center" vertical="center"/>
    </xf>
    <xf numFmtId="0" fontId="45" fillId="12" borderId="0" xfId="36" applyFont="1" applyFill="1">
      <alignment vertical="center"/>
    </xf>
    <xf numFmtId="0" fontId="43" fillId="12" borderId="0" xfId="36" applyFont="1" applyFill="1">
      <alignment vertical="center"/>
    </xf>
    <xf numFmtId="0" fontId="43" fillId="12" borderId="0" xfId="36" applyFont="1" applyFill="1" applyAlignment="1">
      <alignment horizontal="left" vertical="center"/>
    </xf>
    <xf numFmtId="0" fontId="81" fillId="0" borderId="0" xfId="36" applyFont="1" applyAlignment="1">
      <alignment horizontal="left" vertical="center"/>
    </xf>
    <xf numFmtId="0" fontId="41" fillId="0" borderId="0" xfId="36" applyFont="1" applyAlignment="1">
      <alignment horizontal="left" vertical="center"/>
    </xf>
    <xf numFmtId="0" fontId="43" fillId="2" borderId="9" xfId="36" applyFont="1" applyFill="1" applyBorder="1" applyAlignment="1" applyProtection="1">
      <alignment horizontal="center" vertical="center"/>
      <protection locked="0"/>
    </xf>
    <xf numFmtId="0" fontId="86" fillId="0" borderId="41" xfId="36" applyFont="1" applyBorder="1" applyAlignment="1">
      <alignment horizontal="left" vertical="center"/>
    </xf>
    <xf numFmtId="0" fontId="81" fillId="3" borderId="15" xfId="0" applyFont="1" applyFill="1" applyBorder="1">
      <alignment vertical="center"/>
    </xf>
    <xf numFmtId="0" fontId="103" fillId="14" borderId="70" xfId="36" applyFont="1" applyFill="1" applyBorder="1" applyAlignment="1">
      <alignment horizontal="center" vertical="center" wrapText="1"/>
    </xf>
    <xf numFmtId="0" fontId="103" fillId="14" borderId="78" xfId="36" applyFont="1" applyFill="1" applyBorder="1" applyAlignment="1">
      <alignment horizontal="center" vertical="center" wrapText="1"/>
    </xf>
    <xf numFmtId="0" fontId="82" fillId="13" borderId="40" xfId="36" applyFont="1" applyFill="1" applyBorder="1" applyAlignment="1">
      <alignment horizontal="center" vertical="center"/>
    </xf>
    <xf numFmtId="176" fontId="45" fillId="2" borderId="40" xfId="36" applyNumberFormat="1" applyFont="1" applyFill="1" applyBorder="1">
      <alignment vertical="center"/>
    </xf>
    <xf numFmtId="176" fontId="45" fillId="2" borderId="40" xfId="1" applyFont="1" applyFill="1" applyBorder="1" applyProtection="1">
      <alignment vertical="center"/>
    </xf>
    <xf numFmtId="0" fontId="82" fillId="3" borderId="35" xfId="36" applyFont="1" applyFill="1" applyBorder="1" applyAlignment="1">
      <alignment horizontal="center" vertical="center"/>
    </xf>
    <xf numFmtId="176" fontId="82" fillId="3" borderId="35" xfId="1" applyFont="1" applyFill="1" applyBorder="1" applyAlignment="1" applyProtection="1">
      <alignment horizontal="center" vertical="center"/>
    </xf>
    <xf numFmtId="176" fontId="43" fillId="2" borderId="40" xfId="1" applyFont="1" applyFill="1" applyBorder="1" applyProtection="1">
      <alignment vertical="center"/>
    </xf>
    <xf numFmtId="176" fontId="43" fillId="2" borderId="40" xfId="36" applyNumberFormat="1" applyFont="1" applyFill="1" applyBorder="1">
      <alignment vertical="center"/>
    </xf>
    <xf numFmtId="176" fontId="45" fillId="2" borderId="40" xfId="1" applyFont="1" applyFill="1" applyBorder="1" applyAlignment="1" applyProtection="1">
      <alignment horizontal="right" vertical="center"/>
    </xf>
    <xf numFmtId="0" fontId="43" fillId="5" borderId="35" xfId="36" applyFont="1" applyFill="1" applyBorder="1" applyAlignment="1">
      <alignment horizontal="left" vertical="center" indent="1"/>
    </xf>
    <xf numFmtId="207" fontId="45" fillId="2" borderId="35" xfId="1" applyNumberFormat="1" applyFont="1" applyFill="1" applyBorder="1" applyAlignment="1" applyProtection="1">
      <alignment horizontal="left" vertical="center" indent="1"/>
    </xf>
    <xf numFmtId="208" fontId="45" fillId="2" borderId="35" xfId="1" applyNumberFormat="1" applyFont="1" applyFill="1" applyBorder="1" applyAlignment="1" applyProtection="1">
      <alignment horizontal="left" vertical="center" indent="1"/>
    </xf>
    <xf numFmtId="176" fontId="0" fillId="2" borderId="0" xfId="1" applyFont="1" applyFill="1" applyProtection="1">
      <alignment vertical="center"/>
    </xf>
    <xf numFmtId="0" fontId="43" fillId="2" borderId="35" xfId="36" applyFont="1" applyFill="1" applyBorder="1" applyAlignment="1">
      <alignment horizontal="center" vertical="center"/>
    </xf>
    <xf numFmtId="0" fontId="48" fillId="0" borderId="0" xfId="36" applyFont="1">
      <alignment vertical="center"/>
    </xf>
    <xf numFmtId="0" fontId="48" fillId="0" borderId="0" xfId="36" applyFont="1" applyAlignment="1">
      <alignment horizontal="center" vertical="center"/>
    </xf>
    <xf numFmtId="187" fontId="46" fillId="0" borderId="0" xfId="36" applyNumberFormat="1" applyFont="1" applyAlignment="1">
      <alignment horizontal="center" vertical="center"/>
    </xf>
    <xf numFmtId="187" fontId="5" fillId="0" borderId="0" xfId="36" applyNumberFormat="1" applyFont="1" applyAlignment="1">
      <alignment horizontal="center" vertical="center"/>
    </xf>
    <xf numFmtId="176" fontId="64" fillId="0" borderId="0" xfId="37" applyFont="1" applyBorder="1" applyProtection="1">
      <alignment vertical="center"/>
    </xf>
    <xf numFmtId="209" fontId="5" fillId="0" borderId="0" xfId="37" applyNumberFormat="1" applyFont="1" applyBorder="1" applyAlignment="1" applyProtection="1">
      <alignment horizontal="center" vertical="center"/>
    </xf>
    <xf numFmtId="0" fontId="18" fillId="15" borderId="0" xfId="36" applyFont="1" applyFill="1" applyAlignment="1">
      <alignment horizontal="center" vertical="center"/>
    </xf>
    <xf numFmtId="0" fontId="19" fillId="0" borderId="0" xfId="36" applyFont="1" applyAlignment="1">
      <alignment horizontal="center" vertical="center"/>
    </xf>
    <xf numFmtId="198" fontId="81" fillId="11" borderId="20" xfId="1" applyNumberFormat="1" applyFont="1" applyFill="1" applyBorder="1" applyAlignment="1" applyProtection="1">
      <alignment horizontal="center" vertical="center"/>
      <protection locked="0"/>
    </xf>
    <xf numFmtId="198" fontId="81" fillId="11" borderId="15" xfId="1" applyNumberFormat="1" applyFont="1" applyFill="1" applyBorder="1" applyAlignment="1" applyProtection="1">
      <alignment horizontal="center" vertical="center"/>
      <protection locked="0"/>
    </xf>
    <xf numFmtId="198" fontId="81" fillId="11" borderId="79" xfId="1" applyNumberFormat="1" applyFont="1" applyFill="1" applyBorder="1" applyAlignment="1" applyProtection="1">
      <alignment horizontal="center" vertical="center"/>
      <protection locked="0"/>
    </xf>
    <xf numFmtId="0" fontId="81" fillId="12" borderId="87" xfId="36" applyFont="1" applyFill="1" applyBorder="1" applyAlignment="1">
      <alignment horizontal="center" vertical="center"/>
    </xf>
    <xf numFmtId="0" fontId="81" fillId="12" borderId="91" xfId="36" applyFont="1" applyFill="1" applyBorder="1" applyAlignment="1">
      <alignment horizontal="center" vertical="center"/>
    </xf>
    <xf numFmtId="176" fontId="81" fillId="12" borderId="91" xfId="37" applyFont="1" applyFill="1" applyBorder="1" applyAlignment="1" applyProtection="1">
      <alignment horizontal="center" vertical="center"/>
    </xf>
    <xf numFmtId="176" fontId="81" fillId="12" borderId="88" xfId="37" applyFont="1" applyFill="1" applyBorder="1" applyAlignment="1" applyProtection="1">
      <alignment horizontal="center" vertical="center"/>
    </xf>
    <xf numFmtId="187" fontId="86" fillId="6" borderId="103" xfId="36" applyNumberFormat="1" applyFont="1" applyFill="1" applyBorder="1" applyAlignment="1">
      <alignment horizontal="center" vertical="center"/>
    </xf>
    <xf numFmtId="0" fontId="106" fillId="6" borderId="102" xfId="36" applyFont="1" applyFill="1" applyBorder="1" applyAlignment="1">
      <alignment horizontal="center" vertical="center"/>
    </xf>
    <xf numFmtId="0" fontId="82" fillId="5" borderId="60" xfId="36" applyFont="1" applyFill="1" applyBorder="1" applyAlignment="1">
      <alignment horizontal="center" vertical="center"/>
    </xf>
    <xf numFmtId="0" fontId="82" fillId="5" borderId="81" xfId="36" applyFont="1" applyFill="1" applyBorder="1" applyAlignment="1">
      <alignment horizontal="center" vertical="center"/>
    </xf>
    <xf numFmtId="0" fontId="82" fillId="2" borderId="14" xfId="36" applyFont="1" applyFill="1" applyBorder="1" applyAlignment="1">
      <alignment horizontal="left" vertical="center"/>
    </xf>
    <xf numFmtId="176" fontId="82" fillId="2" borderId="83" xfId="1" applyFont="1" applyFill="1" applyBorder="1" applyProtection="1">
      <alignment vertical="center"/>
    </xf>
    <xf numFmtId="0" fontId="84" fillId="2" borderId="14" xfId="36" applyFont="1" applyFill="1" applyBorder="1" applyAlignment="1">
      <alignment horizontal="left" vertical="center"/>
    </xf>
    <xf numFmtId="176" fontId="84" fillId="2" borderId="83" xfId="1" applyFont="1" applyFill="1" applyBorder="1" applyProtection="1">
      <alignment vertical="center"/>
    </xf>
    <xf numFmtId="176" fontId="82" fillId="2" borderId="83" xfId="1" applyFont="1" applyFill="1" applyBorder="1" applyAlignment="1" applyProtection="1">
      <alignment horizontal="center" vertical="center"/>
    </xf>
    <xf numFmtId="176" fontId="82" fillId="2" borderId="83" xfId="36" applyNumberFormat="1" applyFont="1" applyFill="1" applyBorder="1">
      <alignment vertical="center"/>
    </xf>
    <xf numFmtId="0" fontId="84" fillId="2" borderId="61" xfId="0" applyFont="1" applyFill="1" applyBorder="1">
      <alignment vertical="center"/>
    </xf>
    <xf numFmtId="176" fontId="84" fillId="2" borderId="84" xfId="36" applyNumberFormat="1" applyFont="1" applyFill="1" applyBorder="1">
      <alignment vertical="center"/>
    </xf>
    <xf numFmtId="0" fontId="83" fillId="12" borderId="59" xfId="0" applyFont="1" applyFill="1" applyBorder="1">
      <alignment vertical="center"/>
    </xf>
    <xf numFmtId="184" fontId="83" fillId="12" borderId="82" xfId="36" applyNumberFormat="1" applyFont="1" applyFill="1" applyBorder="1" applyAlignment="1">
      <alignment horizontal="right" vertical="center"/>
    </xf>
    <xf numFmtId="0" fontId="83" fillId="12" borderId="14" xfId="36" applyFont="1" applyFill="1" applyBorder="1">
      <alignment vertical="center"/>
    </xf>
    <xf numFmtId="184" fontId="83" fillId="12" borderId="83" xfId="36" applyNumberFormat="1" applyFont="1" applyFill="1" applyBorder="1" applyAlignment="1">
      <alignment horizontal="right" vertical="center"/>
    </xf>
    <xf numFmtId="0" fontId="83" fillId="12" borderId="61" xfId="36" applyFont="1" applyFill="1" applyBorder="1">
      <alignment vertical="center"/>
    </xf>
    <xf numFmtId="181" fontId="83" fillId="12" borderId="84" xfId="36" applyNumberFormat="1" applyFont="1" applyFill="1" applyBorder="1" applyAlignment="1">
      <alignment horizontal="right" vertical="center"/>
    </xf>
    <xf numFmtId="0" fontId="82" fillId="5" borderId="91" xfId="36" applyFont="1" applyFill="1" applyBorder="1" applyAlignment="1">
      <alignment horizontal="center" vertical="center"/>
    </xf>
    <xf numFmtId="176" fontId="82" fillId="5" borderId="91" xfId="1" applyFont="1" applyFill="1" applyBorder="1" applyAlignment="1" applyProtection="1">
      <alignment horizontal="center" vertical="center"/>
    </xf>
    <xf numFmtId="0" fontId="82" fillId="5" borderId="65" xfId="36" applyFont="1" applyFill="1" applyBorder="1" applyAlignment="1">
      <alignment horizontal="center" vertical="center"/>
    </xf>
    <xf numFmtId="0" fontId="89" fillId="2" borderId="0" xfId="36" applyFont="1" applyFill="1" applyAlignment="1">
      <alignment horizontal="right" vertical="center"/>
    </xf>
    <xf numFmtId="0" fontId="89" fillId="2" borderId="62" xfId="36" applyFont="1" applyFill="1" applyBorder="1" applyAlignment="1">
      <alignment horizontal="right" vertical="center"/>
    </xf>
    <xf numFmtId="176" fontId="80" fillId="2" borderId="93" xfId="1" applyFont="1" applyFill="1" applyBorder="1" applyProtection="1">
      <alignment vertical="center"/>
    </xf>
    <xf numFmtId="176" fontId="89" fillId="2" borderId="93" xfId="37" applyFont="1" applyFill="1" applyBorder="1" applyProtection="1">
      <alignment vertical="center"/>
    </xf>
    <xf numFmtId="176" fontId="89" fillId="2" borderId="0" xfId="37" applyFont="1" applyFill="1" applyBorder="1" applyProtection="1">
      <alignment vertical="center"/>
    </xf>
    <xf numFmtId="176" fontId="89" fillId="2" borderId="93" xfId="1" applyFont="1" applyFill="1" applyBorder="1" applyProtection="1">
      <alignment vertical="center"/>
    </xf>
    <xf numFmtId="176" fontId="89" fillId="2" borderId="0" xfId="1" applyFont="1" applyFill="1" applyBorder="1" applyProtection="1">
      <alignment vertical="center"/>
    </xf>
    <xf numFmtId="176" fontId="80" fillId="2" borderId="93" xfId="36" applyNumberFormat="1" applyFont="1" applyFill="1" applyBorder="1">
      <alignment vertical="center"/>
    </xf>
    <xf numFmtId="176" fontId="80" fillId="2" borderId="0" xfId="36" applyNumberFormat="1" applyFont="1" applyFill="1">
      <alignment vertical="center"/>
    </xf>
    <xf numFmtId="176" fontId="89" fillId="2" borderId="93" xfId="36" applyNumberFormat="1" applyFont="1" applyFill="1" applyBorder="1">
      <alignment vertical="center"/>
    </xf>
    <xf numFmtId="176" fontId="89" fillId="2" borderId="93" xfId="1" applyFont="1" applyFill="1" applyBorder="1" applyAlignment="1" applyProtection="1">
      <alignment horizontal="center" vertical="center"/>
    </xf>
    <xf numFmtId="176" fontId="89" fillId="2" borderId="0" xfId="36" applyNumberFormat="1" applyFont="1" applyFill="1">
      <alignment vertical="center"/>
    </xf>
    <xf numFmtId="176" fontId="89" fillId="2" borderId="93" xfId="1" applyFont="1" applyFill="1" applyBorder="1" applyAlignment="1" applyProtection="1">
      <alignment horizontal="right" vertical="center"/>
    </xf>
    <xf numFmtId="176" fontId="89" fillId="2" borderId="0" xfId="1" applyFont="1" applyFill="1" applyBorder="1" applyAlignment="1" applyProtection="1">
      <alignment horizontal="right" vertical="center"/>
    </xf>
    <xf numFmtId="176" fontId="80" fillId="2" borderId="94" xfId="1" applyFont="1" applyFill="1" applyBorder="1" applyProtection="1">
      <alignment vertical="center"/>
    </xf>
    <xf numFmtId="176" fontId="80" fillId="2" borderId="62" xfId="1" applyFont="1" applyFill="1" applyBorder="1" applyProtection="1">
      <alignment vertical="center"/>
    </xf>
    <xf numFmtId="0" fontId="91" fillId="12" borderId="93" xfId="36" applyFont="1" applyFill="1" applyBorder="1">
      <alignment vertical="center"/>
    </xf>
    <xf numFmtId="184" fontId="91" fillId="12" borderId="93" xfId="36" applyNumberFormat="1" applyFont="1" applyFill="1" applyBorder="1">
      <alignment vertical="center"/>
    </xf>
    <xf numFmtId="0" fontId="91" fillId="12" borderId="94" xfId="36" applyFont="1" applyFill="1" applyBorder="1">
      <alignment vertical="center"/>
    </xf>
    <xf numFmtId="9" fontId="91" fillId="12" borderId="94" xfId="36" applyNumberFormat="1" applyFont="1" applyFill="1" applyBorder="1">
      <alignment vertical="center"/>
    </xf>
    <xf numFmtId="9" fontId="91" fillId="12" borderId="62" xfId="36" applyNumberFormat="1" applyFont="1" applyFill="1" applyBorder="1">
      <alignment vertical="center"/>
    </xf>
    <xf numFmtId="0" fontId="80" fillId="2" borderId="93" xfId="36" applyFont="1" applyFill="1" applyBorder="1">
      <alignment vertical="center"/>
    </xf>
    <xf numFmtId="0" fontId="89" fillId="2" borderId="93" xfId="36" applyFont="1" applyFill="1" applyBorder="1">
      <alignment vertical="center"/>
    </xf>
    <xf numFmtId="0" fontId="89" fillId="2" borderId="93" xfId="36" applyFont="1" applyFill="1" applyBorder="1" applyAlignment="1">
      <alignment horizontal="left" vertical="center"/>
    </xf>
    <xf numFmtId="0" fontId="80" fillId="2" borderId="94" xfId="36" applyFont="1" applyFill="1" applyBorder="1">
      <alignment vertical="center"/>
    </xf>
    <xf numFmtId="0" fontId="86" fillId="2" borderId="62" xfId="36" applyFont="1" applyFill="1" applyBorder="1">
      <alignment vertical="center"/>
    </xf>
    <xf numFmtId="0" fontId="81" fillId="0" borderId="120" xfId="36" applyFont="1" applyBorder="1" applyAlignment="1">
      <alignment horizontal="center" vertical="center"/>
    </xf>
    <xf numFmtId="198" fontId="108" fillId="6" borderId="133" xfId="36" applyNumberFormat="1" applyFont="1" applyFill="1" applyBorder="1" applyAlignment="1">
      <alignment horizontal="center" vertical="center"/>
    </xf>
    <xf numFmtId="9" fontId="60" fillId="2" borderId="0" xfId="36" applyNumberFormat="1" applyFont="1" applyFill="1">
      <alignment vertical="center"/>
    </xf>
    <xf numFmtId="176" fontId="77" fillId="2" borderId="0" xfId="37" applyFont="1" applyFill="1" applyBorder="1" applyProtection="1">
      <alignment vertical="center"/>
    </xf>
    <xf numFmtId="0" fontId="77" fillId="2" borderId="0" xfId="36" applyFont="1" applyFill="1">
      <alignment vertical="center"/>
    </xf>
    <xf numFmtId="176" fontId="77" fillId="2" borderId="0" xfId="1" applyFont="1" applyFill="1" applyBorder="1" applyAlignment="1" applyProtection="1">
      <alignment horizontal="right" vertical="center"/>
    </xf>
    <xf numFmtId="9" fontId="77" fillId="2" borderId="0" xfId="45" applyFont="1" applyFill="1" applyAlignment="1" applyProtection="1">
      <alignment horizontal="right" vertical="center"/>
    </xf>
    <xf numFmtId="176" fontId="77" fillId="2" borderId="0" xfId="1" applyFont="1" applyFill="1" applyProtection="1">
      <alignment vertical="center"/>
    </xf>
    <xf numFmtId="176" fontId="77" fillId="2" borderId="0" xfId="1" applyFont="1" applyFill="1" applyBorder="1" applyAlignment="1" applyProtection="1">
      <alignment vertical="center"/>
    </xf>
    <xf numFmtId="0" fontId="19" fillId="3" borderId="15" xfId="36" applyFont="1" applyFill="1" applyBorder="1" applyAlignment="1">
      <alignment horizontal="center" vertical="center"/>
    </xf>
    <xf numFmtId="176" fontId="49" fillId="2" borderId="13" xfId="36" applyNumberFormat="1" applyFont="1" applyFill="1" applyBorder="1" applyAlignment="1">
      <alignment horizontal="center" vertical="center"/>
    </xf>
    <xf numFmtId="176" fontId="49" fillId="2" borderId="16" xfId="36" applyNumberFormat="1" applyFont="1" applyFill="1" applyBorder="1" applyAlignment="1">
      <alignment horizontal="center" vertical="center"/>
    </xf>
    <xf numFmtId="0" fontId="46" fillId="2" borderId="0" xfId="36" applyFont="1" applyFill="1" applyAlignment="1">
      <alignment horizontal="left" vertical="center" wrapText="1"/>
    </xf>
    <xf numFmtId="9" fontId="90" fillId="3" borderId="135" xfId="36" applyNumberFormat="1" applyFont="1" applyFill="1" applyBorder="1">
      <alignment vertical="center"/>
    </xf>
    <xf numFmtId="184" fontId="109" fillId="16" borderId="0" xfId="36" applyNumberFormat="1" applyFont="1" applyFill="1">
      <alignment vertical="center"/>
    </xf>
    <xf numFmtId="184" fontId="99" fillId="16" borderId="0" xfId="36" applyNumberFormat="1" applyFont="1" applyFill="1">
      <alignment vertical="center"/>
    </xf>
    <xf numFmtId="0" fontId="43" fillId="2" borderId="0" xfId="0" applyFont="1" applyFill="1" applyAlignment="1">
      <alignment horizontal="center" vertical="center"/>
    </xf>
    <xf numFmtId="194" fontId="110" fillId="2" borderId="88" xfId="36" applyNumberFormat="1" applyFont="1" applyFill="1" applyBorder="1" applyAlignment="1">
      <alignment horizontal="center" vertical="center"/>
    </xf>
    <xf numFmtId="194" fontId="86" fillId="2" borderId="88" xfId="36" applyNumberFormat="1" applyFont="1" applyFill="1" applyBorder="1" applyAlignment="1">
      <alignment horizontal="center" vertical="center"/>
    </xf>
    <xf numFmtId="194" fontId="86" fillId="2" borderId="109" xfId="36" applyNumberFormat="1" applyFont="1" applyFill="1" applyBorder="1" applyAlignment="1">
      <alignment horizontal="center" vertical="center"/>
    </xf>
    <xf numFmtId="181" fontId="86" fillId="2" borderId="109" xfId="36" applyNumberFormat="1" applyFont="1" applyFill="1" applyBorder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5" fillId="2" borderId="35" xfId="0" applyFont="1" applyFill="1" applyBorder="1" applyAlignment="1">
      <alignment horizontal="center" vertical="center"/>
    </xf>
    <xf numFmtId="0" fontId="45" fillId="2" borderId="0" xfId="0" applyFont="1" applyFill="1">
      <alignment vertical="center"/>
    </xf>
    <xf numFmtId="0" fontId="82" fillId="2" borderId="0" xfId="0" applyFont="1" applyFill="1">
      <alignment vertical="center"/>
    </xf>
    <xf numFmtId="176" fontId="45" fillId="2" borderId="0" xfId="1" applyFont="1" applyFill="1" applyBorder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35" xfId="0" applyFont="1" applyFill="1" applyBorder="1" applyAlignment="1">
      <alignment horizontal="center" vertical="center"/>
    </xf>
    <xf numFmtId="176" fontId="41" fillId="2" borderId="35" xfId="1" applyFont="1" applyFill="1" applyBorder="1" applyAlignment="1">
      <alignment horizontal="center" vertical="center"/>
    </xf>
    <xf numFmtId="176" fontId="41" fillId="2" borderId="35" xfId="0" applyNumberFormat="1" applyFont="1" applyFill="1" applyBorder="1" applyAlignment="1">
      <alignment horizontal="center" vertical="center"/>
    </xf>
    <xf numFmtId="176" fontId="41" fillId="2" borderId="35" xfId="0" applyNumberFormat="1" applyFont="1" applyFill="1" applyBorder="1">
      <alignment vertical="center"/>
    </xf>
    <xf numFmtId="176" fontId="41" fillId="2" borderId="35" xfId="1" applyFont="1" applyFill="1" applyBorder="1">
      <alignment vertical="center"/>
    </xf>
    <xf numFmtId="0" fontId="43" fillId="2" borderId="0" xfId="0" applyFont="1" applyFill="1">
      <alignment vertical="center"/>
    </xf>
    <xf numFmtId="0" fontId="41" fillId="2" borderId="39" xfId="0" applyFont="1" applyFill="1" applyBorder="1" applyAlignment="1">
      <alignment horizontal="center" vertical="center"/>
    </xf>
    <xf numFmtId="176" fontId="41" fillId="2" borderId="39" xfId="1" applyFont="1" applyFill="1" applyBorder="1" applyAlignment="1">
      <alignment horizontal="center" vertical="center"/>
    </xf>
    <xf numFmtId="176" fontId="41" fillId="2" borderId="39" xfId="0" applyNumberFormat="1" applyFont="1" applyFill="1" applyBorder="1" applyAlignment="1">
      <alignment horizontal="center" vertical="center"/>
    </xf>
    <xf numFmtId="0" fontId="44" fillId="12" borderId="14" xfId="0" applyFont="1" applyFill="1" applyBorder="1" applyAlignment="1">
      <alignment horizontal="center" vertical="center"/>
    </xf>
    <xf numFmtId="0" fontId="44" fillId="12" borderId="14" xfId="0" applyFont="1" applyFill="1" applyBorder="1" applyAlignment="1">
      <alignment horizontal="center" vertical="center" wrapText="1"/>
    </xf>
    <xf numFmtId="176" fontId="44" fillId="12" borderId="35" xfId="1" applyFont="1" applyFill="1" applyBorder="1" applyAlignment="1" applyProtection="1">
      <alignment horizontal="center" vertical="center"/>
    </xf>
    <xf numFmtId="0" fontId="44" fillId="13" borderId="35" xfId="36" applyFont="1" applyFill="1" applyBorder="1" applyAlignment="1">
      <alignment horizontal="center" vertical="center"/>
    </xf>
    <xf numFmtId="181" fontId="41" fillId="2" borderId="39" xfId="1" applyNumberFormat="1" applyFont="1" applyFill="1" applyBorder="1" applyAlignment="1">
      <alignment horizontal="center" vertical="center"/>
    </xf>
    <xf numFmtId="181" fontId="41" fillId="2" borderId="35" xfId="1" applyNumberFormat="1" applyFont="1" applyFill="1" applyBorder="1" applyAlignment="1">
      <alignment horizontal="center" vertical="center"/>
    </xf>
    <xf numFmtId="0" fontId="45" fillId="2" borderId="39" xfId="0" applyFont="1" applyFill="1" applyBorder="1" applyAlignment="1">
      <alignment horizontal="center" vertical="center"/>
    </xf>
    <xf numFmtId="0" fontId="44" fillId="2" borderId="140" xfId="0" applyFont="1" applyFill="1" applyBorder="1" applyAlignment="1">
      <alignment vertical="center" wrapText="1"/>
    </xf>
    <xf numFmtId="181" fontId="44" fillId="12" borderId="35" xfId="1" applyNumberFormat="1" applyFont="1" applyFill="1" applyBorder="1" applyAlignment="1">
      <alignment horizontal="center" vertical="center"/>
    </xf>
    <xf numFmtId="181" fontId="44" fillId="12" borderId="39" xfId="1" applyNumberFormat="1" applyFont="1" applyFill="1" applyBorder="1" applyAlignment="1">
      <alignment horizontal="center" vertical="center"/>
    </xf>
    <xf numFmtId="176" fontId="44" fillId="2" borderId="35" xfId="1" applyFont="1" applyFill="1" applyBorder="1" applyAlignment="1">
      <alignment horizontal="center" vertical="center"/>
    </xf>
    <xf numFmtId="0" fontId="43" fillId="2" borderId="38" xfId="0" applyFont="1" applyFill="1" applyBorder="1" applyAlignment="1">
      <alignment vertical="center" wrapText="1"/>
    </xf>
    <xf numFmtId="0" fontId="44" fillId="12" borderId="38" xfId="0" applyFont="1" applyFill="1" applyBorder="1" applyAlignment="1">
      <alignment horizontal="center" vertical="center" wrapText="1"/>
    </xf>
    <xf numFmtId="176" fontId="41" fillId="2" borderId="39" xfId="0" applyNumberFormat="1" applyFont="1" applyFill="1" applyBorder="1">
      <alignment vertical="center"/>
    </xf>
    <xf numFmtId="176" fontId="41" fillId="2" borderId="39" xfId="1" applyFont="1" applyFill="1" applyBorder="1">
      <alignment vertical="center"/>
    </xf>
    <xf numFmtId="0" fontId="44" fillId="12" borderId="140" xfId="0" applyFont="1" applyFill="1" applyBorder="1" applyAlignment="1">
      <alignment horizontal="center" vertical="center" wrapText="1"/>
    </xf>
    <xf numFmtId="0" fontId="81" fillId="2" borderId="0" xfId="0" applyFont="1" applyFill="1">
      <alignment vertical="center"/>
    </xf>
    <xf numFmtId="198" fontId="112" fillId="2" borderId="0" xfId="0" applyNumberFormat="1" applyFont="1" applyFill="1">
      <alignment vertical="center"/>
    </xf>
    <xf numFmtId="198" fontId="111" fillId="2" borderId="0" xfId="0" applyNumberFormat="1" applyFont="1" applyFill="1">
      <alignment vertical="center"/>
    </xf>
    <xf numFmtId="0" fontId="81" fillId="2" borderId="62" xfId="0" applyFont="1" applyFill="1" applyBorder="1">
      <alignment vertical="center"/>
    </xf>
    <xf numFmtId="0" fontId="41" fillId="2" borderId="135" xfId="0" applyFont="1" applyFill="1" applyBorder="1" applyAlignment="1">
      <alignment horizontal="center" vertical="center"/>
    </xf>
    <xf numFmtId="176" fontId="44" fillId="2" borderId="135" xfId="1" applyFont="1" applyFill="1" applyBorder="1" applyAlignment="1">
      <alignment horizontal="center" vertical="center"/>
    </xf>
    <xf numFmtId="176" fontId="41" fillId="2" borderId="135" xfId="1" applyFont="1" applyFill="1" applyBorder="1" applyAlignment="1">
      <alignment horizontal="center" vertical="center"/>
    </xf>
    <xf numFmtId="181" fontId="44" fillId="12" borderId="139" xfId="1" applyNumberFormat="1" applyFont="1" applyFill="1" applyBorder="1" applyAlignment="1">
      <alignment horizontal="center" vertical="center"/>
    </xf>
    <xf numFmtId="181" fontId="44" fillId="12" borderId="135" xfId="1" applyNumberFormat="1" applyFont="1" applyFill="1" applyBorder="1" applyAlignment="1">
      <alignment horizontal="center" vertical="center"/>
    </xf>
    <xf numFmtId="176" fontId="45" fillId="2" borderId="64" xfId="1" applyFont="1" applyFill="1" applyBorder="1" applyAlignment="1">
      <alignment horizontal="center" vertical="center"/>
    </xf>
    <xf numFmtId="0" fontId="45" fillId="2" borderId="64" xfId="0" applyFont="1" applyFill="1" applyBorder="1" applyAlignment="1">
      <alignment horizontal="center" vertical="center"/>
    </xf>
    <xf numFmtId="0" fontId="0" fillId="2" borderId="64" xfId="0" applyFill="1" applyBorder="1">
      <alignment vertical="center"/>
    </xf>
    <xf numFmtId="0" fontId="0" fillId="2" borderId="62" xfId="0" applyFill="1" applyBorder="1">
      <alignment vertical="center"/>
    </xf>
    <xf numFmtId="176" fontId="41" fillId="2" borderId="139" xfId="1" applyFont="1" applyFill="1" applyBorder="1" applyAlignment="1">
      <alignment horizontal="center" vertical="center"/>
    </xf>
    <xf numFmtId="0" fontId="41" fillId="2" borderId="64" xfId="0" applyFont="1" applyFill="1" applyBorder="1" applyAlignment="1">
      <alignment horizontal="left" vertical="center"/>
    </xf>
    <xf numFmtId="0" fontId="41" fillId="2" borderId="0" xfId="0" applyFont="1" applyFill="1" applyAlignment="1">
      <alignment horizontal="left" vertical="center"/>
    </xf>
    <xf numFmtId="176" fontId="44" fillId="12" borderId="38" xfId="1" applyFont="1" applyFill="1" applyBorder="1" applyAlignment="1" applyProtection="1">
      <alignment horizontal="center" vertical="center"/>
    </xf>
    <xf numFmtId="176" fontId="44" fillId="2" borderId="37" xfId="1" applyFont="1" applyFill="1" applyBorder="1" applyProtection="1">
      <alignment vertical="center"/>
    </xf>
    <xf numFmtId="176" fontId="41" fillId="2" borderId="38" xfId="37" applyFont="1" applyFill="1" applyBorder="1" applyProtection="1">
      <alignment vertical="center"/>
    </xf>
    <xf numFmtId="176" fontId="41" fillId="2" borderId="38" xfId="1" applyFont="1" applyFill="1" applyBorder="1" applyProtection="1">
      <alignment vertical="center"/>
    </xf>
    <xf numFmtId="176" fontId="44" fillId="2" borderId="38" xfId="36" applyNumberFormat="1" applyFont="1" applyFill="1" applyBorder="1">
      <alignment vertical="center"/>
    </xf>
    <xf numFmtId="176" fontId="41" fillId="2" borderId="38" xfId="1" applyFont="1" applyFill="1" applyBorder="1" applyAlignment="1" applyProtection="1">
      <alignment horizontal="center" vertical="center"/>
    </xf>
    <xf numFmtId="176" fontId="44" fillId="2" borderId="38" xfId="37" applyFont="1" applyFill="1" applyBorder="1" applyProtection="1">
      <alignment vertical="center"/>
    </xf>
    <xf numFmtId="176" fontId="41" fillId="2" borderId="38" xfId="36" applyNumberFormat="1" applyFont="1" applyFill="1" applyBorder="1">
      <alignment vertical="center"/>
    </xf>
    <xf numFmtId="176" fontId="41" fillId="2" borderId="38" xfId="1" applyFont="1" applyFill="1" applyBorder="1" applyAlignment="1" applyProtection="1">
      <alignment horizontal="right" vertical="center"/>
    </xf>
    <xf numFmtId="176" fontId="44" fillId="2" borderId="38" xfId="1" applyFont="1" applyFill="1" applyBorder="1" applyProtection="1">
      <alignment vertical="center"/>
    </xf>
    <xf numFmtId="176" fontId="44" fillId="3" borderId="140" xfId="1" applyFont="1" applyFill="1" applyBorder="1" applyAlignment="1" applyProtection="1">
      <alignment horizontal="center" vertical="center"/>
    </xf>
    <xf numFmtId="0" fontId="44" fillId="3" borderId="144" xfId="36" applyFont="1" applyFill="1" applyBorder="1" applyAlignment="1">
      <alignment horizontal="center" vertical="center"/>
    </xf>
    <xf numFmtId="176" fontId="44" fillId="2" borderId="145" xfId="1" applyFont="1" applyFill="1" applyBorder="1" applyProtection="1">
      <alignment vertical="center"/>
    </xf>
    <xf numFmtId="176" fontId="41" fillId="2" borderId="146" xfId="37" applyFont="1" applyFill="1" applyBorder="1" applyProtection="1">
      <alignment vertical="center"/>
    </xf>
    <xf numFmtId="176" fontId="41" fillId="2" borderId="146" xfId="1" applyFont="1" applyFill="1" applyBorder="1" applyProtection="1">
      <alignment vertical="center"/>
    </xf>
    <xf numFmtId="176" fontId="44" fillId="2" borderId="146" xfId="1" applyFont="1" applyFill="1" applyBorder="1" applyProtection="1">
      <alignment vertical="center"/>
    </xf>
    <xf numFmtId="176" fontId="41" fillId="2" borderId="146" xfId="36" applyNumberFormat="1" applyFont="1" applyFill="1" applyBorder="1">
      <alignment vertical="center"/>
    </xf>
    <xf numFmtId="176" fontId="44" fillId="2" borderId="146" xfId="37" applyFont="1" applyFill="1" applyBorder="1" applyProtection="1">
      <alignment vertical="center"/>
    </xf>
    <xf numFmtId="176" fontId="41" fillId="2" borderId="146" xfId="1" applyFont="1" applyFill="1" applyBorder="1" applyAlignment="1" applyProtection="1">
      <alignment horizontal="right" vertical="center"/>
    </xf>
    <xf numFmtId="176" fontId="44" fillId="2" borderId="146" xfId="36" applyNumberFormat="1" applyFont="1" applyFill="1" applyBorder="1">
      <alignment vertical="center"/>
    </xf>
    <xf numFmtId="176" fontId="44" fillId="3" borderId="147" xfId="1" applyFont="1" applyFill="1" applyBorder="1" applyAlignment="1" applyProtection="1">
      <alignment horizontal="center" vertical="center"/>
    </xf>
    <xf numFmtId="176" fontId="44" fillId="2" borderId="148" xfId="1" applyFont="1" applyFill="1" applyBorder="1" applyProtection="1">
      <alignment vertical="center"/>
    </xf>
    <xf numFmtId="176" fontId="41" fillId="2" borderId="149" xfId="37" applyFont="1" applyFill="1" applyBorder="1" applyProtection="1">
      <alignment vertical="center"/>
    </xf>
    <xf numFmtId="176" fontId="41" fillId="2" borderId="149" xfId="1" applyFont="1" applyFill="1" applyBorder="1" applyProtection="1">
      <alignment vertical="center"/>
    </xf>
    <xf numFmtId="176" fontId="44" fillId="2" borderId="149" xfId="36" applyNumberFormat="1" applyFont="1" applyFill="1" applyBorder="1">
      <alignment vertical="center"/>
    </xf>
    <xf numFmtId="176" fontId="41" fillId="2" borderId="149" xfId="1" applyFont="1" applyFill="1" applyBorder="1" applyAlignment="1" applyProtection="1">
      <alignment horizontal="center" vertical="center"/>
    </xf>
    <xf numFmtId="176" fontId="44" fillId="2" borderId="149" xfId="37" applyFont="1" applyFill="1" applyBorder="1" applyProtection="1">
      <alignment vertical="center"/>
    </xf>
    <xf numFmtId="176" fontId="41" fillId="2" borderId="149" xfId="36" applyNumberFormat="1" applyFont="1" applyFill="1" applyBorder="1">
      <alignment vertical="center"/>
    </xf>
    <xf numFmtId="176" fontId="41" fillId="2" borderId="149" xfId="1" applyFont="1" applyFill="1" applyBorder="1" applyAlignment="1" applyProtection="1">
      <alignment horizontal="right" vertical="center"/>
    </xf>
    <xf numFmtId="176" fontId="44" fillId="2" borderId="149" xfId="1" applyFont="1" applyFill="1" applyBorder="1" applyProtection="1">
      <alignment vertical="center"/>
    </xf>
    <xf numFmtId="0" fontId="44" fillId="2" borderId="152" xfId="36" applyFont="1" applyFill="1" applyBorder="1">
      <alignment vertical="center"/>
    </xf>
    <xf numFmtId="0" fontId="41" fillId="2" borderId="152" xfId="36" applyFont="1" applyFill="1" applyBorder="1">
      <alignment vertical="center"/>
    </xf>
    <xf numFmtId="0" fontId="44" fillId="2" borderId="158" xfId="36" applyFont="1" applyFill="1" applyBorder="1">
      <alignment vertical="center"/>
    </xf>
    <xf numFmtId="0" fontId="41" fillId="2" borderId="158" xfId="36" applyFont="1" applyFill="1" applyBorder="1">
      <alignment vertical="center"/>
    </xf>
    <xf numFmtId="0" fontId="44" fillId="3" borderId="152" xfId="36" applyFont="1" applyFill="1" applyBorder="1">
      <alignment vertical="center"/>
    </xf>
    <xf numFmtId="0" fontId="44" fillId="3" borderId="158" xfId="36" applyFont="1" applyFill="1" applyBorder="1">
      <alignment vertical="center"/>
    </xf>
    <xf numFmtId="0" fontId="44" fillId="3" borderId="153" xfId="36" applyFont="1" applyFill="1" applyBorder="1">
      <alignment vertical="center"/>
    </xf>
    <xf numFmtId="0" fontId="44" fillId="3" borderId="159" xfId="36" applyFont="1" applyFill="1" applyBorder="1">
      <alignment vertical="center"/>
    </xf>
    <xf numFmtId="9" fontId="44" fillId="3" borderId="154" xfId="36" applyNumberFormat="1" applyFont="1" applyFill="1" applyBorder="1">
      <alignment vertical="center"/>
    </xf>
    <xf numFmtId="9" fontId="44" fillId="3" borderId="155" xfId="36" applyNumberFormat="1" applyFont="1" applyFill="1" applyBorder="1">
      <alignment vertical="center"/>
    </xf>
    <xf numFmtId="9" fontId="44" fillId="3" borderId="157" xfId="36" applyNumberFormat="1" applyFont="1" applyFill="1" applyBorder="1">
      <alignment vertical="center"/>
    </xf>
    <xf numFmtId="181" fontId="41" fillId="2" borderId="38" xfId="1" applyNumberFormat="1" applyFont="1" applyFill="1" applyBorder="1" applyAlignment="1">
      <alignment horizontal="center" vertical="center"/>
    </xf>
    <xf numFmtId="0" fontId="41" fillId="2" borderId="170" xfId="0" applyFont="1" applyFill="1" applyBorder="1" applyAlignment="1">
      <alignment horizontal="center" vertical="center"/>
    </xf>
    <xf numFmtId="181" fontId="41" fillId="2" borderId="171" xfId="1" applyNumberFormat="1" applyFont="1" applyFill="1" applyBorder="1" applyAlignment="1">
      <alignment horizontal="center" vertical="center"/>
    </xf>
    <xf numFmtId="0" fontId="41" fillId="2" borderId="172" xfId="0" applyFont="1" applyFill="1" applyBorder="1" applyAlignment="1">
      <alignment horizontal="center" vertical="center"/>
    </xf>
    <xf numFmtId="181" fontId="41" fillId="2" borderId="173" xfId="1" applyNumberFormat="1" applyFont="1" applyFill="1" applyBorder="1" applyAlignment="1">
      <alignment horizontal="center" vertical="center"/>
    </xf>
    <xf numFmtId="176" fontId="114" fillId="2" borderId="39" xfId="1" applyFont="1" applyFill="1" applyBorder="1" applyAlignment="1">
      <alignment horizontal="center" vertical="center"/>
    </xf>
    <xf numFmtId="176" fontId="114" fillId="2" borderId="35" xfId="1" applyFont="1" applyFill="1" applyBorder="1" applyAlignment="1">
      <alignment horizontal="center" vertical="center"/>
    </xf>
    <xf numFmtId="210" fontId="114" fillId="2" borderId="35" xfId="0" applyNumberFormat="1" applyFont="1" applyFill="1" applyBorder="1">
      <alignment vertical="center"/>
    </xf>
    <xf numFmtId="0" fontId="41" fillId="2" borderId="174" xfId="0" applyFont="1" applyFill="1" applyBorder="1" applyAlignment="1">
      <alignment horizontal="center" vertical="center"/>
    </xf>
    <xf numFmtId="176" fontId="41" fillId="2" borderId="175" xfId="0" applyNumberFormat="1" applyFont="1" applyFill="1" applyBorder="1" applyAlignment="1">
      <alignment horizontal="center" vertical="center"/>
    </xf>
    <xf numFmtId="176" fontId="41" fillId="2" borderId="175" xfId="0" applyNumberFormat="1" applyFont="1" applyFill="1" applyBorder="1">
      <alignment vertical="center"/>
    </xf>
    <xf numFmtId="176" fontId="41" fillId="2" borderId="175" xfId="1" applyFont="1" applyFill="1" applyBorder="1">
      <alignment vertical="center"/>
    </xf>
    <xf numFmtId="181" fontId="41" fillId="2" borderId="175" xfId="1" applyNumberFormat="1" applyFont="1" applyFill="1" applyBorder="1" applyAlignment="1">
      <alignment horizontal="center" vertical="center"/>
    </xf>
    <xf numFmtId="176" fontId="41" fillId="2" borderId="175" xfId="1" applyFont="1" applyFill="1" applyBorder="1" applyAlignment="1">
      <alignment horizontal="center" vertical="center"/>
    </xf>
    <xf numFmtId="181" fontId="41" fillId="2" borderId="176" xfId="1" applyNumberFormat="1" applyFont="1" applyFill="1" applyBorder="1" applyAlignment="1">
      <alignment horizontal="center" vertical="center"/>
    </xf>
    <xf numFmtId="0" fontId="103" fillId="14" borderId="180" xfId="36" applyFont="1" applyFill="1" applyBorder="1" applyAlignment="1">
      <alignment horizontal="center" vertical="center" wrapText="1"/>
    </xf>
    <xf numFmtId="186" fontId="81" fillId="11" borderId="57" xfId="1" applyNumberFormat="1" applyFont="1" applyFill="1" applyBorder="1" applyAlignment="1" applyProtection="1">
      <alignment horizontal="center" vertical="center"/>
      <protection locked="0"/>
    </xf>
    <xf numFmtId="186" fontId="81" fillId="11" borderId="79" xfId="1" applyNumberFormat="1" applyFont="1" applyFill="1" applyBorder="1" applyAlignment="1" applyProtection="1">
      <alignment horizontal="center" vertical="center"/>
      <protection locked="0"/>
    </xf>
    <xf numFmtId="0" fontId="116" fillId="2" borderId="0" xfId="36" applyFont="1" applyFill="1" applyAlignment="1">
      <alignment horizontal="center" vertical="center"/>
    </xf>
    <xf numFmtId="176" fontId="33" fillId="2" borderId="0" xfId="1" applyFont="1" applyFill="1" applyBorder="1" applyAlignment="1" applyProtection="1">
      <alignment vertical="center"/>
    </xf>
    <xf numFmtId="176" fontId="66" fillId="2" borderId="0" xfId="1" applyFont="1" applyFill="1" applyBorder="1" applyAlignment="1" applyProtection="1">
      <alignment vertical="center"/>
    </xf>
    <xf numFmtId="0" fontId="43" fillId="12" borderId="0" xfId="36" applyFont="1" applyFill="1" applyAlignment="1">
      <alignment vertical="top"/>
    </xf>
    <xf numFmtId="180" fontId="44" fillId="3" borderId="38" xfId="36" applyNumberFormat="1" applyFont="1" applyFill="1" applyBorder="1">
      <alignment vertical="center"/>
    </xf>
    <xf numFmtId="180" fontId="44" fillId="3" borderId="146" xfId="36" applyNumberFormat="1" applyFont="1" applyFill="1" applyBorder="1">
      <alignment vertical="center"/>
    </xf>
    <xf numFmtId="180" fontId="44" fillId="3" borderId="149" xfId="36" applyNumberFormat="1" applyFont="1" applyFill="1" applyBorder="1">
      <alignment vertical="center"/>
    </xf>
    <xf numFmtId="0" fontId="43" fillId="12" borderId="14" xfId="0" applyFont="1" applyFill="1" applyBorder="1" applyAlignment="1">
      <alignment horizontal="center" vertical="center" wrapText="1"/>
    </xf>
    <xf numFmtId="9" fontId="0" fillId="2" borderId="0" xfId="0" applyNumberFormat="1" applyFill="1">
      <alignment vertical="center"/>
    </xf>
    <xf numFmtId="176" fontId="41" fillId="12" borderId="35" xfId="1" applyFont="1" applyFill="1" applyBorder="1" applyAlignment="1">
      <alignment horizontal="center" vertical="center"/>
    </xf>
    <xf numFmtId="9" fontId="80" fillId="2" borderId="0" xfId="0" applyNumberFormat="1" applyFont="1" applyFill="1" applyAlignment="1" applyProtection="1">
      <alignment horizontal="center" vertical="center"/>
      <protection locked="0"/>
    </xf>
    <xf numFmtId="0" fontId="82" fillId="12" borderId="42" xfId="36" applyFont="1" applyFill="1" applyBorder="1" applyAlignment="1">
      <alignment horizontal="center" vertical="center"/>
    </xf>
    <xf numFmtId="0" fontId="82" fillId="12" borderId="42" xfId="36" applyFont="1" applyFill="1" applyBorder="1" applyAlignment="1">
      <alignment horizontal="center" vertical="center" wrapText="1"/>
    </xf>
    <xf numFmtId="0" fontId="82" fillId="12" borderId="106" xfId="36" applyFont="1" applyFill="1" applyBorder="1" applyAlignment="1">
      <alignment horizontal="center" vertical="center" wrapText="1"/>
    </xf>
    <xf numFmtId="0" fontId="117" fillId="0" borderId="41" xfId="36" applyFont="1" applyBorder="1">
      <alignment vertical="center"/>
    </xf>
    <xf numFmtId="187" fontId="106" fillId="3" borderId="40" xfId="1" applyNumberFormat="1" applyFont="1" applyFill="1" applyBorder="1" applyAlignment="1" applyProtection="1">
      <alignment horizontal="center" vertical="center"/>
    </xf>
    <xf numFmtId="176" fontId="106" fillId="3" borderId="40" xfId="1" applyFont="1" applyFill="1" applyBorder="1" applyAlignment="1" applyProtection="1">
      <alignment horizontal="center" vertical="center"/>
    </xf>
    <xf numFmtId="187" fontId="106" fillId="3" borderId="35" xfId="1" applyNumberFormat="1" applyFont="1" applyFill="1" applyBorder="1" applyAlignment="1" applyProtection="1">
      <alignment horizontal="center" vertical="center"/>
    </xf>
    <xf numFmtId="187" fontId="106" fillId="3" borderId="67" xfId="1" applyNumberFormat="1" applyFont="1" applyFill="1" applyBorder="1" applyAlignment="1" applyProtection="1">
      <alignment horizontal="center" vertical="center"/>
    </xf>
    <xf numFmtId="0" fontId="104" fillId="2" borderId="37" xfId="0" applyFont="1" applyFill="1" applyBorder="1">
      <alignment vertical="center"/>
    </xf>
    <xf numFmtId="0" fontId="103" fillId="2" borderId="38" xfId="0" applyFont="1" applyFill="1" applyBorder="1">
      <alignment vertical="center"/>
    </xf>
    <xf numFmtId="0" fontId="104" fillId="2" borderId="38" xfId="0" applyFont="1" applyFill="1" applyBorder="1">
      <alignment vertical="center"/>
    </xf>
    <xf numFmtId="0" fontId="103" fillId="2" borderId="69" xfId="0" applyFont="1" applyFill="1" applyBorder="1">
      <alignment vertical="center"/>
    </xf>
    <xf numFmtId="187" fontId="118" fillId="2" borderId="39" xfId="1" applyNumberFormat="1" applyFont="1" applyFill="1" applyBorder="1" applyAlignment="1" applyProtection="1">
      <alignment horizontal="center" vertical="center"/>
    </xf>
    <xf numFmtId="176" fontId="118" fillId="2" borderId="39" xfId="1" applyFont="1" applyFill="1" applyBorder="1" applyAlignment="1" applyProtection="1">
      <alignment horizontal="center" vertical="center"/>
    </xf>
    <xf numFmtId="187" fontId="118" fillId="2" borderId="35" xfId="1" applyNumberFormat="1" applyFont="1" applyFill="1" applyBorder="1" applyAlignment="1" applyProtection="1">
      <alignment horizontal="center" vertical="center"/>
    </xf>
    <xf numFmtId="176" fontId="118" fillId="2" borderId="35" xfId="1" applyFont="1" applyFill="1" applyBorder="1" applyAlignment="1" applyProtection="1">
      <alignment horizontal="center" vertical="center"/>
    </xf>
    <xf numFmtId="187" fontId="118" fillId="2" borderId="35" xfId="0" applyNumberFormat="1" applyFont="1" applyFill="1" applyBorder="1" applyAlignment="1">
      <alignment horizontal="center" vertical="center"/>
    </xf>
    <xf numFmtId="187" fontId="118" fillId="2" borderId="67" xfId="1" applyNumberFormat="1" applyFont="1" applyFill="1" applyBorder="1" applyAlignment="1" applyProtection="1">
      <alignment horizontal="center" vertical="center"/>
    </xf>
    <xf numFmtId="182" fontId="106" fillId="5" borderId="110" xfId="0" applyNumberFormat="1" applyFont="1" applyFill="1" applyBorder="1" applyAlignment="1">
      <alignment horizontal="center" vertical="center"/>
    </xf>
    <xf numFmtId="182" fontId="106" fillId="5" borderId="111" xfId="0" applyNumberFormat="1" applyFont="1" applyFill="1" applyBorder="1" applyAlignment="1">
      <alignment horizontal="center" vertical="center"/>
    </xf>
    <xf numFmtId="212" fontId="84" fillId="5" borderId="139" xfId="0" applyNumberFormat="1" applyFont="1" applyFill="1" applyBorder="1" applyAlignment="1">
      <alignment horizontal="center" vertical="center"/>
    </xf>
    <xf numFmtId="187" fontId="81" fillId="2" borderId="57" xfId="1" applyNumberFormat="1" applyFont="1" applyFill="1" applyBorder="1" applyAlignment="1" applyProtection="1">
      <alignment horizontal="center" vertical="center"/>
    </xf>
    <xf numFmtId="187" fontId="81" fillId="2" borderId="21" xfId="1" applyNumberFormat="1" applyFont="1" applyFill="1" applyBorder="1" applyAlignment="1" applyProtection="1">
      <alignment horizontal="center" vertical="center"/>
    </xf>
    <xf numFmtId="187" fontId="81" fillId="2" borderId="80" xfId="1" applyNumberFormat="1" applyFont="1" applyFill="1" applyBorder="1" applyAlignment="1" applyProtection="1">
      <alignment horizontal="center" vertical="center"/>
    </xf>
    <xf numFmtId="187" fontId="81" fillId="2" borderId="29" xfId="36" applyNumberFormat="1" applyFont="1" applyFill="1" applyBorder="1" applyAlignment="1">
      <alignment horizontal="center" vertical="center"/>
    </xf>
    <xf numFmtId="187" fontId="81" fillId="2" borderId="24" xfId="36" applyNumberFormat="1" applyFont="1" applyFill="1" applyBorder="1" applyAlignment="1">
      <alignment horizontal="center" vertical="center"/>
    </xf>
    <xf numFmtId="187" fontId="81" fillId="2" borderId="74" xfId="36" applyNumberFormat="1" applyFont="1" applyFill="1" applyBorder="1" applyAlignment="1">
      <alignment horizontal="center" vertical="center"/>
    </xf>
    <xf numFmtId="185" fontId="118" fillId="0" borderId="20" xfId="36" applyNumberFormat="1" applyFont="1" applyBorder="1" applyAlignment="1">
      <alignment horizontal="center" vertical="center"/>
    </xf>
    <xf numFmtId="187" fontId="118" fillId="2" borderId="20" xfId="36" applyNumberFormat="1" applyFont="1" applyFill="1" applyBorder="1" applyAlignment="1">
      <alignment horizontal="center" vertical="center"/>
    </xf>
    <xf numFmtId="198" fontId="118" fillId="2" borderId="20" xfId="1" applyNumberFormat="1" applyFont="1" applyFill="1" applyBorder="1" applyAlignment="1" applyProtection="1">
      <alignment horizontal="center" vertical="center"/>
    </xf>
    <xf numFmtId="185" fontId="118" fillId="0" borderId="15" xfId="36" applyNumberFormat="1" applyFont="1" applyBorder="1" applyAlignment="1">
      <alignment horizontal="center" vertical="center"/>
    </xf>
    <xf numFmtId="187" fontId="118" fillId="2" borderId="15" xfId="36" applyNumberFormat="1" applyFont="1" applyFill="1" applyBorder="1" applyAlignment="1">
      <alignment horizontal="center" vertical="center"/>
    </xf>
    <xf numFmtId="185" fontId="118" fillId="0" borderId="79" xfId="36" applyNumberFormat="1" applyFont="1" applyBorder="1" applyAlignment="1">
      <alignment horizontal="center" vertical="center"/>
    </xf>
    <xf numFmtId="187" fontId="118" fillId="2" borderId="79" xfId="36" applyNumberFormat="1" applyFont="1" applyFill="1" applyBorder="1" applyAlignment="1">
      <alignment horizontal="center" vertical="center"/>
    </xf>
    <xf numFmtId="198" fontId="118" fillId="2" borderId="79" xfId="1" applyNumberFormat="1" applyFont="1" applyFill="1" applyBorder="1" applyAlignment="1" applyProtection="1">
      <alignment horizontal="center" vertical="center"/>
    </xf>
    <xf numFmtId="0" fontId="103" fillId="12" borderId="72" xfId="36" applyFont="1" applyFill="1" applyBorder="1" applyAlignment="1">
      <alignment horizontal="center" vertical="center" wrapText="1"/>
    </xf>
    <xf numFmtId="0" fontId="103" fillId="12" borderId="77" xfId="36" applyFont="1" applyFill="1" applyBorder="1" applyAlignment="1">
      <alignment horizontal="center" vertical="center" wrapText="1"/>
    </xf>
    <xf numFmtId="0" fontId="103" fillId="12" borderId="77" xfId="36" applyFont="1" applyFill="1" applyBorder="1" applyAlignment="1">
      <alignment horizontal="center" vertical="center"/>
    </xf>
    <xf numFmtId="0" fontId="103" fillId="12" borderId="70" xfId="36" applyFont="1" applyFill="1" applyBorder="1" applyAlignment="1">
      <alignment horizontal="center" vertical="center"/>
    </xf>
    <xf numFmtId="0" fontId="84" fillId="0" borderId="117" xfId="36" applyFont="1" applyBorder="1" applyAlignment="1">
      <alignment horizontal="center" vertical="center"/>
    </xf>
    <xf numFmtId="204" fontId="84" fillId="0" borderId="117" xfId="36" applyNumberFormat="1" applyFont="1" applyBorder="1" applyAlignment="1">
      <alignment horizontal="center" vertical="center"/>
    </xf>
    <xf numFmtId="204" fontId="84" fillId="0" borderId="124" xfId="36" applyNumberFormat="1" applyFont="1" applyBorder="1" applyAlignment="1">
      <alignment horizontal="center" vertical="center"/>
    </xf>
    <xf numFmtId="0" fontId="84" fillId="0" borderId="118" xfId="36" applyFont="1" applyBorder="1" applyAlignment="1">
      <alignment horizontal="center" vertical="center"/>
    </xf>
    <xf numFmtId="187" fontId="84" fillId="0" borderId="118" xfId="36" applyNumberFormat="1" applyFont="1" applyBorder="1" applyAlignment="1">
      <alignment horizontal="center" vertical="center"/>
    </xf>
    <xf numFmtId="187" fontId="84" fillId="0" borderId="125" xfId="36" applyNumberFormat="1" applyFont="1" applyBorder="1" applyAlignment="1">
      <alignment horizontal="center" vertical="center"/>
    </xf>
    <xf numFmtId="187" fontId="82" fillId="0" borderId="117" xfId="36" applyNumberFormat="1" applyFont="1" applyBorder="1" applyAlignment="1">
      <alignment horizontal="center" vertical="center"/>
    </xf>
    <xf numFmtId="187" fontId="82" fillId="0" borderId="124" xfId="36" applyNumberFormat="1" applyFont="1" applyBorder="1" applyAlignment="1">
      <alignment horizontal="center" vertical="center"/>
    </xf>
    <xf numFmtId="0" fontId="82" fillId="0" borderId="119" xfId="36" applyFont="1" applyBorder="1" applyAlignment="1">
      <alignment horizontal="center" vertical="center"/>
    </xf>
    <xf numFmtId="187" fontId="82" fillId="0" borderId="119" xfId="1" applyNumberFormat="1" applyFont="1" applyFill="1" applyBorder="1" applyAlignment="1" applyProtection="1">
      <alignment horizontal="center" vertical="center"/>
    </xf>
    <xf numFmtId="187" fontId="82" fillId="0" borderId="126" xfId="1" applyNumberFormat="1" applyFont="1" applyFill="1" applyBorder="1" applyAlignment="1" applyProtection="1">
      <alignment horizontal="center" vertical="center"/>
    </xf>
    <xf numFmtId="0" fontId="82" fillId="0" borderId="118" xfId="36" applyFont="1" applyBorder="1" applyAlignment="1">
      <alignment horizontal="center" vertical="center"/>
    </xf>
    <xf numFmtId="187" fontId="82" fillId="0" borderId="118" xfId="1" applyNumberFormat="1" applyFont="1" applyFill="1" applyBorder="1" applyAlignment="1" applyProtection="1">
      <alignment horizontal="center" vertical="center"/>
    </xf>
    <xf numFmtId="187" fontId="82" fillId="0" borderId="125" xfId="1" applyNumberFormat="1" applyFont="1" applyFill="1" applyBorder="1" applyAlignment="1" applyProtection="1">
      <alignment horizontal="center" vertical="center"/>
    </xf>
    <xf numFmtId="176" fontId="84" fillId="0" borderId="58" xfId="37" applyFont="1" applyBorder="1" applyProtection="1">
      <alignment vertical="center"/>
    </xf>
    <xf numFmtId="205" fontId="84" fillId="0" borderId="125" xfId="36" applyNumberFormat="1" applyFont="1" applyBorder="1" applyAlignment="1">
      <alignment horizontal="center" vertical="center"/>
    </xf>
    <xf numFmtId="206" fontId="84" fillId="0" borderId="128" xfId="36" applyNumberFormat="1" applyFont="1" applyBorder="1" applyAlignment="1">
      <alignment horizontal="center" vertical="center"/>
    </xf>
    <xf numFmtId="187" fontId="82" fillId="0" borderId="124" xfId="37" applyNumberFormat="1" applyFont="1" applyBorder="1" applyAlignment="1" applyProtection="1">
      <alignment horizontal="center" vertical="center"/>
    </xf>
    <xf numFmtId="187" fontId="82" fillId="0" borderId="58" xfId="37" applyNumberFormat="1" applyFont="1" applyBorder="1" applyAlignment="1" applyProtection="1">
      <alignment horizontal="center" vertical="center"/>
    </xf>
    <xf numFmtId="187" fontId="82" fillId="2" borderId="126" xfId="1" applyNumberFormat="1" applyFont="1" applyFill="1" applyBorder="1" applyAlignment="1" applyProtection="1">
      <alignment horizontal="center" vertical="center"/>
    </xf>
    <xf numFmtId="187" fontId="82" fillId="2" borderId="96" xfId="1" applyNumberFormat="1" applyFont="1" applyFill="1" applyBorder="1" applyAlignment="1" applyProtection="1">
      <alignment horizontal="center" vertical="center"/>
    </xf>
    <xf numFmtId="187" fontId="82" fillId="2" borderId="125" xfId="1" applyNumberFormat="1" applyFont="1" applyFill="1" applyBorder="1" applyAlignment="1" applyProtection="1">
      <alignment horizontal="center" vertical="center"/>
    </xf>
    <xf numFmtId="187" fontId="82" fillId="2" borderId="128" xfId="1" applyNumberFormat="1" applyFont="1" applyFill="1" applyBorder="1" applyAlignment="1" applyProtection="1">
      <alignment horizontal="center" vertical="center"/>
    </xf>
    <xf numFmtId="9" fontId="119" fillId="0" borderId="120" xfId="36" applyNumberFormat="1" applyFont="1" applyBorder="1" applyAlignment="1">
      <alignment horizontal="center" vertical="center"/>
    </xf>
    <xf numFmtId="187" fontId="86" fillId="0" borderId="117" xfId="36" applyNumberFormat="1" applyFont="1" applyBorder="1" applyAlignment="1">
      <alignment horizontal="center" vertical="center"/>
    </xf>
    <xf numFmtId="0" fontId="107" fillId="0" borderId="6" xfId="36" applyFont="1" applyBorder="1">
      <alignment vertical="center"/>
    </xf>
    <xf numFmtId="176" fontId="43" fillId="2" borderId="0" xfId="1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106" fillId="2" borderId="0" xfId="0" applyFont="1" applyFill="1">
      <alignment vertical="center"/>
    </xf>
    <xf numFmtId="0" fontId="121" fillId="12" borderId="14" xfId="0" applyFont="1" applyFill="1" applyBorder="1" applyAlignment="1">
      <alignment horizontal="center" vertical="center"/>
    </xf>
    <xf numFmtId="0" fontId="121" fillId="12" borderId="14" xfId="0" applyFont="1" applyFill="1" applyBorder="1" applyAlignment="1">
      <alignment horizontal="center" vertical="center" wrapText="1"/>
    </xf>
    <xf numFmtId="0" fontId="121" fillId="12" borderId="160" xfId="0" applyFont="1" applyFill="1" applyBorder="1" applyAlignment="1">
      <alignment horizontal="center" vertical="center" wrapText="1"/>
    </xf>
    <xf numFmtId="176" fontId="43" fillId="12" borderId="39" xfId="1" applyFont="1" applyFill="1" applyBorder="1" applyAlignment="1" applyProtection="1">
      <alignment horizontal="center" vertical="center"/>
      <protection locked="0"/>
    </xf>
    <xf numFmtId="176" fontId="43" fillId="12" borderId="35" xfId="1" applyFont="1" applyFill="1" applyBorder="1" applyAlignment="1" applyProtection="1">
      <alignment horizontal="center" vertical="center"/>
      <protection locked="0"/>
    </xf>
    <xf numFmtId="181" fontId="43" fillId="12" borderId="177" xfId="1" applyNumberFormat="1" applyFont="1" applyFill="1" applyBorder="1" applyAlignment="1">
      <alignment horizontal="center" vertical="center"/>
    </xf>
    <xf numFmtId="181" fontId="43" fillId="12" borderId="37" xfId="1" applyNumberFormat="1" applyFont="1" applyFill="1" applyBorder="1" applyAlignment="1">
      <alignment horizontal="center" vertical="center"/>
    </xf>
    <xf numFmtId="181" fontId="43" fillId="12" borderId="178" xfId="1" applyNumberFormat="1" applyFont="1" applyFill="1" applyBorder="1" applyAlignment="1">
      <alignment horizontal="center" vertical="center"/>
    </xf>
    <xf numFmtId="181" fontId="43" fillId="12" borderId="179" xfId="1" applyNumberFormat="1" applyFont="1" applyFill="1" applyBorder="1" applyAlignment="1">
      <alignment horizontal="center" vertical="center"/>
    </xf>
    <xf numFmtId="181" fontId="43" fillId="12" borderId="38" xfId="1" applyNumberFormat="1" applyFont="1" applyFill="1" applyBorder="1" applyAlignment="1">
      <alignment horizontal="center" vertical="center"/>
    </xf>
    <xf numFmtId="0" fontId="45" fillId="2" borderId="0" xfId="36" applyFont="1" applyFill="1">
      <alignment vertical="center"/>
    </xf>
    <xf numFmtId="192" fontId="45" fillId="2" borderId="0" xfId="37" applyNumberFormat="1" applyFont="1" applyFill="1" applyBorder="1" applyProtection="1">
      <alignment vertical="center"/>
    </xf>
    <xf numFmtId="0" fontId="41" fillId="2" borderId="0" xfId="36" applyFont="1" applyFill="1" applyAlignment="1">
      <alignment horizontal="right" vertical="center"/>
    </xf>
    <xf numFmtId="202" fontId="46" fillId="2" borderId="35" xfId="36" applyNumberFormat="1" applyFont="1" applyFill="1" applyBorder="1">
      <alignment vertical="center"/>
    </xf>
    <xf numFmtId="195" fontId="45" fillId="2" borderId="35" xfId="36" applyNumberFormat="1" applyFont="1" applyFill="1" applyBorder="1">
      <alignment vertical="center"/>
    </xf>
    <xf numFmtId="214" fontId="46" fillId="2" borderId="35" xfId="37" applyNumberFormat="1" applyFont="1" applyFill="1" applyBorder="1" applyProtection="1">
      <alignment vertical="center"/>
    </xf>
    <xf numFmtId="0" fontId="80" fillId="3" borderId="8" xfId="36" applyFont="1" applyFill="1" applyBorder="1" applyAlignment="1">
      <alignment horizontal="center" vertical="center" wrapText="1"/>
    </xf>
    <xf numFmtId="187" fontId="82" fillId="2" borderId="8" xfId="36" applyNumberFormat="1" applyFont="1" applyFill="1" applyBorder="1" applyAlignment="1">
      <alignment horizontal="right" vertical="center"/>
    </xf>
    <xf numFmtId="187" fontId="84" fillId="2" borderId="8" xfId="1" applyNumberFormat="1" applyFont="1" applyFill="1" applyBorder="1" applyAlignment="1" applyProtection="1">
      <alignment horizontal="right" vertical="center"/>
    </xf>
    <xf numFmtId="187" fontId="82" fillId="2" borderId="8" xfId="37" applyNumberFormat="1" applyFont="1" applyFill="1" applyBorder="1" applyAlignment="1" applyProtection="1">
      <alignment horizontal="right" vertical="center"/>
    </xf>
    <xf numFmtId="0" fontId="57" fillId="2" borderId="8" xfId="36" applyFont="1" applyFill="1" applyBorder="1">
      <alignment vertical="center"/>
    </xf>
    <xf numFmtId="187" fontId="82" fillId="0" borderId="8" xfId="36" applyNumberFormat="1" applyFont="1" applyBorder="1">
      <alignment vertical="center"/>
    </xf>
    <xf numFmtId="187" fontId="84" fillId="0" borderId="8" xfId="36" applyNumberFormat="1" applyFont="1" applyBorder="1">
      <alignment vertical="center"/>
    </xf>
    <xf numFmtId="0" fontId="127" fillId="2" borderId="0" xfId="3" applyFont="1" applyFill="1">
      <alignment vertical="center"/>
    </xf>
    <xf numFmtId="0" fontId="124" fillId="0" borderId="0" xfId="36" applyFont="1">
      <alignment vertical="center"/>
    </xf>
    <xf numFmtId="0" fontId="124" fillId="0" borderId="0" xfId="36" applyFont="1" applyAlignment="1">
      <alignment horizontal="center" vertical="center"/>
    </xf>
    <xf numFmtId="14" fontId="124" fillId="0" borderId="0" xfId="36" applyNumberFormat="1" applyFont="1" applyAlignment="1">
      <alignment horizontal="right" vertical="center"/>
    </xf>
    <xf numFmtId="192" fontId="124" fillId="0" borderId="0" xfId="36" applyNumberFormat="1" applyFont="1" applyAlignment="1">
      <alignment horizontal="center" vertical="center"/>
    </xf>
    <xf numFmtId="0" fontId="41" fillId="0" borderId="0" xfId="36" applyFont="1" applyAlignment="1">
      <alignment horizontal="right" vertical="center"/>
    </xf>
    <xf numFmtId="0" fontId="66" fillId="0" borderId="0" xfId="36" applyFont="1" applyAlignment="1">
      <alignment horizontal="center" vertical="center"/>
    </xf>
    <xf numFmtId="0" fontId="129" fillId="12" borderId="0" xfId="36" applyFont="1" applyFill="1" applyAlignment="1">
      <alignment horizontal="left" vertical="center"/>
    </xf>
    <xf numFmtId="0" fontId="130" fillId="0" borderId="0" xfId="36" applyFont="1">
      <alignment vertical="center"/>
    </xf>
    <xf numFmtId="0" fontId="60" fillId="2" borderId="0" xfId="36" applyFont="1" applyFill="1" applyAlignment="1" applyProtection="1">
      <alignment horizontal="center" vertical="center"/>
      <protection locked="0"/>
    </xf>
    <xf numFmtId="14" fontId="80" fillId="12" borderId="0" xfId="36" applyNumberFormat="1" applyFont="1" applyFill="1" applyAlignment="1">
      <alignment horizontal="right" vertical="center" indent="1"/>
    </xf>
    <xf numFmtId="14" fontId="80" fillId="12" borderId="189" xfId="36" applyNumberFormat="1" applyFont="1" applyFill="1" applyBorder="1" applyAlignment="1">
      <alignment horizontal="right" vertical="center" indent="1"/>
    </xf>
    <xf numFmtId="0" fontId="134" fillId="2" borderId="0" xfId="3" applyFont="1" applyFill="1" applyAlignment="1">
      <alignment horizontal="center" vertical="center"/>
    </xf>
    <xf numFmtId="14" fontId="66" fillId="0" borderId="0" xfId="36" applyNumberFormat="1" applyFont="1" applyAlignment="1">
      <alignment horizontal="center" vertical="center"/>
    </xf>
    <xf numFmtId="0" fontId="66" fillId="2" borderId="0" xfId="0" applyFont="1" applyFill="1" applyAlignment="1">
      <alignment horizontal="center" vertical="center"/>
    </xf>
    <xf numFmtId="49" fontId="65" fillId="2" borderId="0" xfId="0" applyNumberFormat="1" applyFont="1" applyFill="1" applyAlignment="1">
      <alignment horizontal="center" vertical="center"/>
    </xf>
    <xf numFmtId="14" fontId="66" fillId="2" borderId="0" xfId="0" applyNumberFormat="1" applyFont="1" applyFill="1" applyAlignment="1">
      <alignment horizontal="center" vertical="center"/>
    </xf>
    <xf numFmtId="176" fontId="66" fillId="2" borderId="0" xfId="1" applyFont="1" applyFill="1" applyBorder="1" applyAlignment="1">
      <alignment horizontal="center" vertical="center"/>
    </xf>
    <xf numFmtId="49" fontId="66" fillId="2" borderId="0" xfId="0" applyNumberFormat="1" applyFont="1" applyFill="1" applyAlignment="1">
      <alignment horizontal="center" vertical="center"/>
    </xf>
    <xf numFmtId="22" fontId="66" fillId="2" borderId="0" xfId="0" applyNumberFormat="1" applyFont="1" applyFill="1" applyAlignment="1">
      <alignment horizontal="center" vertical="center"/>
    </xf>
    <xf numFmtId="0" fontId="119" fillId="0" borderId="62" xfId="36" applyFont="1" applyBorder="1">
      <alignment vertical="center"/>
    </xf>
    <xf numFmtId="0" fontId="119" fillId="2" borderId="0" xfId="36" applyFont="1" applyFill="1">
      <alignment vertical="center"/>
    </xf>
    <xf numFmtId="0" fontId="103" fillId="14" borderId="88" xfId="36" applyFont="1" applyFill="1" applyBorder="1" applyAlignment="1">
      <alignment horizontal="center" vertical="center"/>
    </xf>
    <xf numFmtId="0" fontId="103" fillId="5" borderId="88" xfId="36" applyFont="1" applyFill="1" applyBorder="1" applyAlignment="1">
      <alignment horizontal="center" vertical="center" wrapText="1"/>
    </xf>
    <xf numFmtId="0" fontId="103" fillId="5" borderId="109" xfId="36" applyFont="1" applyFill="1" applyBorder="1" applyAlignment="1">
      <alignment horizontal="center" vertical="center" wrapText="1"/>
    </xf>
    <xf numFmtId="0" fontId="82" fillId="3" borderId="8" xfId="36" applyFont="1" applyFill="1" applyBorder="1" applyAlignment="1">
      <alignment horizontal="center" vertical="center"/>
    </xf>
    <xf numFmtId="187" fontId="66" fillId="0" borderId="0" xfId="1" applyNumberFormat="1" applyFont="1" applyFill="1" applyBorder="1" applyAlignment="1" applyProtection="1">
      <alignment horizontal="center" vertical="center"/>
    </xf>
    <xf numFmtId="0" fontId="77" fillId="0" borderId="0" xfId="36" applyFont="1">
      <alignment vertical="center"/>
    </xf>
    <xf numFmtId="187" fontId="115" fillId="0" borderId="0" xfId="36" applyNumberFormat="1" applyFont="1" applyAlignment="1">
      <alignment horizontal="right" vertical="center"/>
    </xf>
    <xf numFmtId="211" fontId="66" fillId="0" borderId="0" xfId="36" applyNumberFormat="1" applyFont="1" applyAlignment="1">
      <alignment horizontal="center" vertical="center"/>
    </xf>
    <xf numFmtId="0" fontId="84" fillId="0" borderId="8" xfId="36" applyFont="1" applyBorder="1">
      <alignment vertical="center"/>
    </xf>
    <xf numFmtId="187" fontId="84" fillId="0" borderId="8" xfId="36" applyNumberFormat="1" applyFont="1" applyBorder="1" applyAlignment="1">
      <alignment horizontal="right" vertical="center"/>
    </xf>
    <xf numFmtId="0" fontId="82" fillId="0" borderId="8" xfId="36" applyFont="1" applyBorder="1">
      <alignment vertical="center"/>
    </xf>
    <xf numFmtId="176" fontId="93" fillId="2" borderId="0" xfId="36" applyNumberFormat="1" applyFont="1" applyFill="1" applyAlignment="1">
      <alignment horizontal="right" vertical="center"/>
    </xf>
    <xf numFmtId="0" fontId="43" fillId="6" borderId="14" xfId="0" applyFont="1" applyFill="1" applyBorder="1" applyAlignment="1">
      <alignment horizontal="center" vertical="center" wrapText="1"/>
    </xf>
    <xf numFmtId="181" fontId="43" fillId="6" borderId="39" xfId="1" applyNumberFormat="1" applyFont="1" applyFill="1" applyBorder="1" applyAlignment="1">
      <alignment horizontal="center" vertical="center"/>
    </xf>
    <xf numFmtId="181" fontId="43" fillId="6" borderId="35" xfId="1" applyNumberFormat="1" applyFont="1" applyFill="1" applyBorder="1" applyAlignment="1">
      <alignment horizontal="center" vertical="center"/>
    </xf>
    <xf numFmtId="0" fontId="68" fillId="2" borderId="0" xfId="36" applyFont="1" applyFill="1" applyAlignment="1">
      <alignment horizontal="center" vertical="center"/>
    </xf>
    <xf numFmtId="14" fontId="45" fillId="2" borderId="8" xfId="36" applyNumberFormat="1" applyFont="1" applyFill="1" applyBorder="1" applyAlignment="1">
      <alignment horizontal="right" vertical="center"/>
    </xf>
    <xf numFmtId="0" fontId="45" fillId="2" borderId="8" xfId="36" applyFont="1" applyFill="1" applyBorder="1">
      <alignment vertical="center"/>
    </xf>
    <xf numFmtId="196" fontId="45" fillId="2" borderId="8" xfId="1" applyNumberFormat="1" applyFont="1" applyFill="1" applyBorder="1" applyAlignment="1" applyProtection="1">
      <alignment horizontal="right" vertical="center"/>
    </xf>
    <xf numFmtId="0" fontId="45" fillId="2" borderId="8" xfId="36" applyFont="1" applyFill="1" applyBorder="1" applyAlignment="1">
      <alignment horizontal="left" vertical="center" wrapText="1"/>
    </xf>
    <xf numFmtId="0" fontId="45" fillId="2" borderId="8" xfId="36" applyFont="1" applyFill="1" applyBorder="1" applyAlignment="1">
      <alignment horizontal="right" vertical="center"/>
    </xf>
    <xf numFmtId="0" fontId="45" fillId="0" borderId="192" xfId="36" applyFont="1" applyBorder="1">
      <alignment vertical="center"/>
    </xf>
    <xf numFmtId="14" fontId="45" fillId="2" borderId="193" xfId="36" applyNumberFormat="1" applyFont="1" applyFill="1" applyBorder="1" applyAlignment="1">
      <alignment horizontal="right" vertical="center"/>
    </xf>
    <xf numFmtId="0" fontId="45" fillId="2" borderId="193" xfId="36" applyFont="1" applyFill="1" applyBorder="1">
      <alignment vertical="center"/>
    </xf>
    <xf numFmtId="0" fontId="45" fillId="0" borderId="195" xfId="36" applyFont="1" applyBorder="1">
      <alignment vertical="center"/>
    </xf>
    <xf numFmtId="192" fontId="45" fillId="2" borderId="196" xfId="37" applyNumberFormat="1" applyFont="1" applyFill="1" applyBorder="1" applyProtection="1">
      <alignment vertical="center"/>
    </xf>
    <xf numFmtId="14" fontId="45" fillId="0" borderId="196" xfId="36" applyNumberFormat="1" applyFont="1" applyBorder="1">
      <alignment vertical="center"/>
    </xf>
    <xf numFmtId="214" fontId="45" fillId="2" borderId="196" xfId="37" applyNumberFormat="1" applyFont="1" applyFill="1" applyBorder="1" applyProtection="1">
      <alignment vertical="center"/>
    </xf>
    <xf numFmtId="214" fontId="45" fillId="2" borderId="196" xfId="36" applyNumberFormat="1" applyFont="1" applyFill="1" applyBorder="1">
      <alignment vertical="center"/>
    </xf>
    <xf numFmtId="214" fontId="5" fillId="0" borderId="196" xfId="36" applyNumberFormat="1" applyFont="1" applyBorder="1">
      <alignment vertical="center"/>
    </xf>
    <xf numFmtId="0" fontId="45" fillId="0" borderId="197" xfId="36" applyFont="1" applyBorder="1">
      <alignment vertical="center"/>
    </xf>
    <xf numFmtId="0" fontId="45" fillId="2" borderId="198" xfId="36" applyFont="1" applyFill="1" applyBorder="1" applyAlignment="1">
      <alignment horizontal="right" vertical="center"/>
    </xf>
    <xf numFmtId="0" fontId="57" fillId="0" borderId="198" xfId="36" applyFont="1" applyBorder="1">
      <alignment vertical="center"/>
    </xf>
    <xf numFmtId="0" fontId="57" fillId="0" borderId="199" xfId="36" applyFont="1" applyBorder="1">
      <alignment vertical="center"/>
    </xf>
    <xf numFmtId="187" fontId="68" fillId="0" borderId="0" xfId="1" applyNumberFormat="1" applyFont="1" applyBorder="1" applyAlignment="1" applyProtection="1">
      <alignment horizontal="center" vertical="center"/>
    </xf>
    <xf numFmtId="176" fontId="57" fillId="0" borderId="0" xfId="1" applyFont="1" applyFill="1" applyProtection="1">
      <alignment vertical="center"/>
    </xf>
    <xf numFmtId="187" fontId="68" fillId="0" borderId="0" xfId="1" applyNumberFormat="1" applyFont="1" applyFill="1" applyBorder="1" applyAlignment="1" applyProtection="1">
      <alignment horizontal="center" vertical="center"/>
    </xf>
    <xf numFmtId="0" fontId="41" fillId="2" borderId="0" xfId="36" applyFont="1" applyFill="1" applyAlignment="1">
      <alignment horizontal="left" vertical="center" wrapText="1"/>
    </xf>
    <xf numFmtId="0" fontId="7" fillId="2" borderId="205" xfId="0" applyFont="1" applyFill="1" applyBorder="1">
      <alignment vertical="center"/>
    </xf>
    <xf numFmtId="176" fontId="19" fillId="2" borderId="206" xfId="1" applyFont="1" applyFill="1" applyBorder="1">
      <alignment vertical="center"/>
    </xf>
    <xf numFmtId="0" fontId="46" fillId="2" borderId="208" xfId="36" applyFont="1" applyFill="1" applyBorder="1" applyProtection="1">
      <alignment vertical="center"/>
      <protection locked="0"/>
    </xf>
    <xf numFmtId="176" fontId="46" fillId="2" borderId="209" xfId="1" applyFont="1" applyFill="1" applyBorder="1" applyAlignment="1" applyProtection="1">
      <alignment horizontal="right" vertical="center"/>
    </xf>
    <xf numFmtId="0" fontId="46" fillId="6" borderId="208" xfId="36" applyFont="1" applyFill="1" applyBorder="1" applyProtection="1">
      <alignment vertical="center"/>
      <protection locked="0"/>
    </xf>
    <xf numFmtId="195" fontId="46" fillId="2" borderId="209" xfId="37" applyNumberFormat="1" applyFont="1" applyFill="1" applyBorder="1" applyProtection="1">
      <alignment vertical="center"/>
      <protection locked="0"/>
    </xf>
    <xf numFmtId="0" fontId="41" fillId="2" borderId="208" xfId="36" applyFont="1" applyFill="1" applyBorder="1">
      <alignment vertical="center"/>
    </xf>
    <xf numFmtId="176" fontId="46" fillId="2" borderId="209" xfId="37" applyFont="1" applyFill="1" applyBorder="1" applyProtection="1">
      <alignment vertical="center"/>
      <protection locked="0"/>
    </xf>
    <xf numFmtId="176" fontId="46" fillId="2" borderId="209" xfId="36" applyNumberFormat="1" applyFont="1" applyFill="1" applyBorder="1" applyProtection="1">
      <alignment vertical="center"/>
      <protection locked="0"/>
    </xf>
    <xf numFmtId="0" fontId="19" fillId="3" borderId="210" xfId="36" applyFont="1" applyFill="1" applyBorder="1" applyAlignment="1">
      <alignment horizontal="center" vertical="center"/>
    </xf>
    <xf numFmtId="0" fontId="47" fillId="2" borderId="212" xfId="36" applyFont="1" applyFill="1" applyBorder="1" applyAlignment="1">
      <alignment horizontal="left" vertical="center"/>
    </xf>
    <xf numFmtId="0" fontId="47" fillId="2" borderId="214" xfId="36" applyFont="1" applyFill="1" applyBorder="1" applyAlignment="1">
      <alignment horizontal="left" vertical="center"/>
    </xf>
    <xf numFmtId="0" fontId="19" fillId="2" borderId="216" xfId="36" applyFont="1" applyFill="1" applyBorder="1" applyAlignment="1">
      <alignment horizontal="left" vertical="center"/>
    </xf>
    <xf numFmtId="176" fontId="19" fillId="2" borderId="217" xfId="36" applyNumberFormat="1" applyFont="1" applyFill="1" applyBorder="1" applyAlignment="1">
      <alignment horizontal="center" vertical="center"/>
    </xf>
    <xf numFmtId="176" fontId="19" fillId="2" borderId="206" xfId="1" applyFont="1" applyFill="1" applyBorder="1" applyProtection="1">
      <alignment vertical="center"/>
    </xf>
    <xf numFmtId="0" fontId="0" fillId="2" borderId="206" xfId="0" applyFill="1" applyBorder="1">
      <alignment vertical="center"/>
    </xf>
    <xf numFmtId="0" fontId="0" fillId="2" borderId="207" xfId="0" applyFill="1" applyBorder="1">
      <alignment vertical="center"/>
    </xf>
    <xf numFmtId="0" fontId="46" fillId="2" borderId="208" xfId="36" applyFont="1" applyFill="1" applyBorder="1">
      <alignment vertical="center"/>
    </xf>
    <xf numFmtId="0" fontId="46" fillId="6" borderId="208" xfId="36" applyFont="1" applyFill="1" applyBorder="1">
      <alignment vertical="center"/>
    </xf>
    <xf numFmtId="195" fontId="46" fillId="2" borderId="209" xfId="37" applyNumberFormat="1" applyFont="1" applyFill="1" applyBorder="1" applyProtection="1">
      <alignment vertical="center"/>
    </xf>
    <xf numFmtId="14" fontId="46" fillId="2" borderId="209" xfId="36" applyNumberFormat="1" applyFont="1" applyFill="1" applyBorder="1" applyProtection="1">
      <alignment vertical="center"/>
      <protection locked="0"/>
    </xf>
    <xf numFmtId="14" fontId="46" fillId="2" borderId="209" xfId="36" applyNumberFormat="1" applyFont="1" applyFill="1" applyBorder="1" applyAlignment="1" applyProtection="1">
      <alignment horizontal="right" vertical="center"/>
      <protection locked="0"/>
    </xf>
    <xf numFmtId="14" fontId="46" fillId="2" borderId="209" xfId="36" applyNumberFormat="1" applyFont="1" applyFill="1" applyBorder="1">
      <alignment vertical="center"/>
    </xf>
    <xf numFmtId="14" fontId="46" fillId="2" borderId="209" xfId="36" applyNumberFormat="1" applyFont="1" applyFill="1" applyBorder="1" applyAlignment="1">
      <alignment horizontal="right" vertical="center"/>
    </xf>
    <xf numFmtId="213" fontId="103" fillId="2" borderId="0" xfId="36" applyNumberFormat="1" applyFont="1" applyFill="1" applyAlignment="1">
      <alignment horizontal="right" vertical="center" indent="4"/>
    </xf>
    <xf numFmtId="0" fontId="80" fillId="3" borderId="8" xfId="36" applyFont="1" applyFill="1" applyBorder="1" applyAlignment="1" applyProtection="1">
      <alignment horizontal="center" vertical="center" wrapText="1"/>
      <protection locked="0"/>
    </xf>
    <xf numFmtId="0" fontId="137" fillId="0" borderId="0" xfId="36" applyFont="1" applyAlignment="1">
      <alignment horizontal="center" vertical="center"/>
    </xf>
    <xf numFmtId="0" fontId="137" fillId="0" borderId="0" xfId="36" applyFont="1">
      <alignment vertical="center"/>
    </xf>
    <xf numFmtId="0" fontId="68" fillId="0" borderId="0" xfId="36" applyFont="1" applyAlignment="1">
      <alignment horizontal="left" vertical="center"/>
    </xf>
    <xf numFmtId="0" fontId="137" fillId="0" borderId="0" xfId="36" applyFont="1" applyAlignment="1">
      <alignment horizontal="left" vertical="center"/>
    </xf>
    <xf numFmtId="0" fontId="138" fillId="0" borderId="0" xfId="36" applyFont="1" applyAlignment="1">
      <alignment horizontal="left" vertical="center"/>
    </xf>
    <xf numFmtId="211" fontId="68" fillId="0" borderId="0" xfId="36" applyNumberFormat="1" applyFont="1" applyAlignment="1">
      <alignment horizontal="left" vertical="center"/>
    </xf>
    <xf numFmtId="0" fontId="68" fillId="0" borderId="0" xfId="36" applyFont="1" applyAlignment="1" applyProtection="1">
      <alignment horizontal="left" vertical="center"/>
      <protection locked="0"/>
    </xf>
    <xf numFmtId="215" fontId="139" fillId="2" borderId="0" xfId="1" applyNumberFormat="1" applyFont="1" applyFill="1" applyBorder="1" applyAlignment="1" applyProtection="1">
      <alignment horizontal="left" vertical="center"/>
    </xf>
    <xf numFmtId="211" fontId="68" fillId="0" borderId="0" xfId="36" applyNumberFormat="1" applyFont="1" applyAlignment="1">
      <alignment horizontal="center" vertical="center"/>
    </xf>
    <xf numFmtId="14" fontId="41" fillId="2" borderId="209" xfId="36" applyNumberFormat="1" applyFont="1" applyFill="1" applyBorder="1">
      <alignment vertical="center"/>
    </xf>
    <xf numFmtId="204" fontId="84" fillId="0" borderId="225" xfId="36" applyNumberFormat="1" applyFont="1" applyBorder="1" applyAlignment="1">
      <alignment horizontal="center" vertical="center"/>
    </xf>
    <xf numFmtId="205" fontId="84" fillId="0" borderId="226" xfId="36" applyNumberFormat="1" applyFont="1" applyBorder="1" applyAlignment="1">
      <alignment horizontal="center" vertical="center"/>
    </xf>
    <xf numFmtId="187" fontId="82" fillId="0" borderId="227" xfId="37" applyNumberFormat="1" applyFont="1" applyBorder="1" applyAlignment="1" applyProtection="1">
      <alignment horizontal="center" vertical="center"/>
    </xf>
    <xf numFmtId="187" fontId="82" fillId="2" borderId="228" xfId="1" applyNumberFormat="1" applyFont="1" applyFill="1" applyBorder="1" applyAlignment="1" applyProtection="1">
      <alignment horizontal="center" vertical="center"/>
    </xf>
    <xf numFmtId="187" fontId="82" fillId="2" borderId="226" xfId="1" applyNumberFormat="1" applyFont="1" applyFill="1" applyBorder="1" applyAlignment="1" applyProtection="1">
      <alignment horizontal="center" vertical="center"/>
    </xf>
    <xf numFmtId="9" fontId="119" fillId="0" borderId="227" xfId="36" applyNumberFormat="1" applyFont="1" applyBorder="1" applyAlignment="1">
      <alignment horizontal="center" vertical="center"/>
    </xf>
    <xf numFmtId="0" fontId="141" fillId="2" borderId="0" xfId="0" applyFont="1" applyFill="1">
      <alignment vertical="center"/>
    </xf>
    <xf numFmtId="176" fontId="46" fillId="2" borderId="209" xfId="1" applyFont="1" applyFill="1" applyBorder="1" applyProtection="1">
      <alignment vertical="center"/>
    </xf>
    <xf numFmtId="14" fontId="46" fillId="2" borderId="0" xfId="36" applyNumberFormat="1" applyFont="1" applyFill="1" applyAlignment="1">
      <alignment horizontal="right" vertical="center"/>
    </xf>
    <xf numFmtId="14" fontId="46" fillId="6" borderId="0" xfId="36" applyNumberFormat="1" applyFont="1" applyFill="1" applyAlignment="1">
      <alignment horizontal="right" vertical="center"/>
    </xf>
    <xf numFmtId="176" fontId="46" fillId="2" borderId="0" xfId="1" applyFont="1" applyFill="1" applyBorder="1" applyAlignment="1" applyProtection="1">
      <alignment horizontal="right" vertical="center"/>
      <protection locked="0"/>
    </xf>
    <xf numFmtId="180" fontId="46" fillId="2" borderId="0" xfId="1" applyNumberFormat="1" applyFont="1" applyFill="1" applyBorder="1" applyAlignment="1" applyProtection="1">
      <alignment horizontal="right" vertical="center"/>
      <protection locked="0"/>
    </xf>
    <xf numFmtId="176" fontId="46" fillId="2" borderId="0" xfId="1" applyFont="1" applyFill="1" applyBorder="1" applyAlignment="1" applyProtection="1">
      <alignment horizontal="right" vertical="center"/>
    </xf>
    <xf numFmtId="176" fontId="44" fillId="0" borderId="38" xfId="1" applyFont="1" applyFill="1" applyBorder="1" applyProtection="1">
      <alignment vertical="center"/>
    </xf>
    <xf numFmtId="176" fontId="44" fillId="0" borderId="135" xfId="1" applyFont="1" applyFill="1" applyBorder="1" applyProtection="1">
      <alignment vertical="center"/>
    </xf>
    <xf numFmtId="188" fontId="81" fillId="5" borderId="63" xfId="0" applyNumberFormat="1" applyFont="1" applyFill="1" applyBorder="1" applyAlignment="1" applyProtection="1">
      <alignment horizontal="center" vertical="center"/>
      <protection locked="0"/>
    </xf>
    <xf numFmtId="188" fontId="81" fillId="5" borderId="105" xfId="0" applyNumberFormat="1" applyFont="1" applyFill="1" applyBorder="1" applyAlignment="1" applyProtection="1">
      <alignment horizontal="center" vertical="center"/>
      <protection locked="0"/>
    </xf>
    <xf numFmtId="188" fontId="81" fillId="5" borderId="62" xfId="0" applyNumberFormat="1" applyFont="1" applyFill="1" applyBorder="1" applyAlignment="1">
      <alignment horizontal="center" vertical="center"/>
    </xf>
    <xf numFmtId="176" fontId="130" fillId="0" borderId="0" xfId="1" applyFont="1" applyAlignment="1" applyProtection="1">
      <alignment horizontal="center" vertical="center"/>
    </xf>
    <xf numFmtId="216" fontId="5" fillId="0" borderId="0" xfId="1" applyNumberFormat="1" applyFont="1" applyFill="1" applyAlignment="1" applyProtection="1">
      <alignment horizontal="center" vertical="center"/>
    </xf>
    <xf numFmtId="176" fontId="46" fillId="0" borderId="0" xfId="1" applyFont="1" applyBorder="1" applyAlignment="1" applyProtection="1">
      <alignment horizontal="center" vertical="center"/>
    </xf>
    <xf numFmtId="176" fontId="57" fillId="0" borderId="0" xfId="1" applyFont="1">
      <alignment vertical="center"/>
    </xf>
    <xf numFmtId="176" fontId="57" fillId="0" borderId="0" xfId="36" applyNumberFormat="1" applyFont="1">
      <alignment vertical="center"/>
    </xf>
    <xf numFmtId="192" fontId="60" fillId="0" borderId="0" xfId="36" applyNumberFormat="1" applyFont="1" applyAlignment="1">
      <alignment horizontal="left" vertical="center"/>
    </xf>
    <xf numFmtId="192" fontId="66" fillId="2" borderId="0" xfId="36" applyNumberFormat="1" applyFont="1" applyFill="1" applyAlignment="1">
      <alignment horizontal="left" vertical="center" wrapText="1"/>
    </xf>
    <xf numFmtId="192" fontId="66" fillId="0" borderId="0" xfId="36" applyNumberFormat="1" applyFont="1" applyAlignment="1">
      <alignment horizontal="left" vertical="center"/>
    </xf>
    <xf numFmtId="177" fontId="46" fillId="0" borderId="0" xfId="36" applyNumberFormat="1" applyFont="1">
      <alignment vertical="center"/>
    </xf>
    <xf numFmtId="0" fontId="6" fillId="2" borderId="0" xfId="8" applyFont="1" applyFill="1">
      <alignment vertical="center"/>
    </xf>
    <xf numFmtId="0" fontId="46" fillId="2" borderId="0" xfId="52" applyFont="1" applyFill="1" applyAlignment="1">
      <alignment horizontal="center" vertical="center"/>
    </xf>
    <xf numFmtId="0" fontId="3" fillId="2" borderId="0" xfId="8" applyFill="1">
      <alignment vertical="center"/>
    </xf>
    <xf numFmtId="0" fontId="7" fillId="2" borderId="0" xfId="8" applyFont="1" applyFill="1">
      <alignment vertical="center"/>
    </xf>
    <xf numFmtId="0" fontId="19" fillId="2" borderId="0" xfId="8" applyFont="1" applyFill="1">
      <alignment vertical="center"/>
    </xf>
    <xf numFmtId="0" fontId="5" fillId="2" borderId="0" xfId="8" applyFont="1" applyFill="1" applyAlignment="1">
      <alignment horizontal="center" vertical="center"/>
    </xf>
    <xf numFmtId="0" fontId="5" fillId="2" borderId="0" xfId="8" applyFont="1" applyFill="1">
      <alignment vertical="center"/>
    </xf>
    <xf numFmtId="14" fontId="5" fillId="2" borderId="0" xfId="8" applyNumberFormat="1" applyFont="1" applyFill="1" applyAlignment="1">
      <alignment horizontal="right" vertical="center"/>
    </xf>
    <xf numFmtId="0" fontId="19" fillId="3" borderId="11" xfId="8" applyFont="1" applyFill="1" applyBorder="1" applyAlignment="1">
      <alignment horizontal="center" vertical="center"/>
    </xf>
    <xf numFmtId="0" fontId="19" fillId="17" borderId="221" xfId="8" applyFont="1" applyFill="1" applyBorder="1" applyAlignment="1">
      <alignment horizontal="center" vertical="center"/>
    </xf>
    <xf numFmtId="0" fontId="19" fillId="17" borderId="13" xfId="8" applyFont="1" applyFill="1" applyBorder="1" applyAlignment="1">
      <alignment horizontal="center" vertical="center"/>
    </xf>
    <xf numFmtId="0" fontId="19" fillId="17" borderId="220" xfId="8" applyFont="1" applyFill="1" applyBorder="1" applyAlignment="1">
      <alignment horizontal="center" vertical="center"/>
    </xf>
    <xf numFmtId="0" fontId="19" fillId="3" borderId="8" xfId="8" applyFont="1" applyFill="1" applyBorder="1" applyAlignment="1">
      <alignment horizontal="center" vertical="center"/>
    </xf>
    <xf numFmtId="0" fontId="19" fillId="3" borderId="10" xfId="8" applyFont="1" applyFill="1" applyBorder="1" applyAlignment="1">
      <alignment horizontal="center" vertical="center"/>
    </xf>
    <xf numFmtId="0" fontId="5" fillId="2" borderId="11" xfId="8" applyFont="1" applyFill="1" applyBorder="1" applyAlignment="1">
      <alignment horizontal="left" vertical="center" indent="1"/>
    </xf>
    <xf numFmtId="0" fontId="5" fillId="2" borderId="12" xfId="8" applyFont="1" applyFill="1" applyBorder="1" applyAlignment="1">
      <alignment horizontal="right" vertical="center" indent="1"/>
    </xf>
    <xf numFmtId="9" fontId="5" fillId="2" borderId="8" xfId="8" applyNumberFormat="1" applyFont="1" applyFill="1" applyBorder="1" applyAlignment="1">
      <alignment horizontal="center" vertical="center"/>
    </xf>
    <xf numFmtId="0" fontId="5" fillId="2" borderId="11" xfId="8" applyFont="1" applyFill="1" applyBorder="1" applyAlignment="1">
      <alignment horizontal="center" vertical="center"/>
    </xf>
    <xf numFmtId="14" fontId="5" fillId="2" borderId="12" xfId="8" applyNumberFormat="1" applyFont="1" applyFill="1" applyBorder="1" applyAlignment="1">
      <alignment horizontal="left" vertical="center" indent="1"/>
    </xf>
    <xf numFmtId="176" fontId="5" fillId="2" borderId="12" xfId="56" applyFont="1" applyFill="1" applyBorder="1" applyAlignment="1">
      <alignment horizontal="left" vertical="center" indent="1"/>
    </xf>
    <xf numFmtId="176" fontId="5" fillId="2" borderId="11" xfId="56" applyFont="1" applyFill="1" applyBorder="1" applyAlignment="1">
      <alignment horizontal="center" vertical="center"/>
    </xf>
    <xf numFmtId="10" fontId="5" fillId="2" borderId="12" xfId="8" applyNumberFormat="1" applyFont="1" applyFill="1" applyBorder="1" applyAlignment="1" applyProtection="1">
      <alignment horizontal="left" vertical="center" indent="1"/>
      <protection locked="0"/>
    </xf>
    <xf numFmtId="176" fontId="5" fillId="2" borderId="229" xfId="56" applyFont="1" applyFill="1" applyBorder="1" applyAlignment="1">
      <alignment horizontal="left" vertical="center" indent="1"/>
    </xf>
    <xf numFmtId="9" fontId="5" fillId="2" borderId="10" xfId="8" applyNumberFormat="1" applyFont="1" applyFill="1" applyBorder="1" applyAlignment="1">
      <alignment horizontal="center" vertical="center"/>
    </xf>
    <xf numFmtId="176" fontId="5" fillId="2" borderId="230" xfId="56" applyFont="1" applyFill="1" applyBorder="1" applyAlignment="1">
      <alignment horizontal="center" vertical="center"/>
    </xf>
    <xf numFmtId="217" fontId="5" fillId="2" borderId="12" xfId="8" applyNumberFormat="1" applyFont="1" applyFill="1" applyBorder="1" applyAlignment="1" applyProtection="1">
      <alignment horizontal="left" vertical="center" indent="1"/>
      <protection locked="0"/>
    </xf>
    <xf numFmtId="0" fontId="5" fillId="2" borderId="0" xfId="8" applyFont="1" applyFill="1" applyAlignment="1">
      <alignment horizontal="left" vertical="center" indent="1"/>
    </xf>
    <xf numFmtId="176" fontId="5" fillId="2" borderId="0" xfId="56" applyFont="1" applyFill="1" applyBorder="1" applyAlignment="1">
      <alignment horizontal="left" vertical="center" indent="1"/>
    </xf>
    <xf numFmtId="9" fontId="5" fillId="2" borderId="0" xfId="8" applyNumberFormat="1" applyFont="1" applyFill="1" applyAlignment="1">
      <alignment horizontal="center" vertical="center"/>
    </xf>
    <xf numFmtId="176" fontId="5" fillId="2" borderId="0" xfId="56" applyFont="1" applyFill="1" applyBorder="1" applyAlignment="1">
      <alignment horizontal="center" vertical="center"/>
    </xf>
    <xf numFmtId="218" fontId="5" fillId="2" borderId="12" xfId="8" applyNumberFormat="1" applyFont="1" applyFill="1" applyBorder="1" applyAlignment="1" applyProtection="1">
      <alignment horizontal="left" vertical="center" indent="1"/>
      <protection locked="0"/>
    </xf>
    <xf numFmtId="37" fontId="5" fillId="2" borderId="12" xfId="53" applyNumberFormat="1" applyFont="1" applyFill="1" applyBorder="1" applyAlignment="1" applyProtection="1">
      <alignment horizontal="left" vertical="center" indent="1"/>
      <protection locked="0"/>
    </xf>
    <xf numFmtId="219" fontId="5" fillId="2" borderId="12" xfId="53" applyNumberFormat="1" applyFont="1" applyFill="1" applyBorder="1" applyAlignment="1" applyProtection="1">
      <alignment horizontal="left" vertical="center" indent="1"/>
      <protection locked="0"/>
    </xf>
    <xf numFmtId="0" fontId="18" fillId="17" borderId="221" xfId="8" applyFont="1" applyFill="1" applyBorder="1" applyAlignment="1">
      <alignment horizontal="center" vertical="center"/>
    </xf>
    <xf numFmtId="0" fontId="18" fillId="17" borderId="13" xfId="8" applyFont="1" applyFill="1" applyBorder="1" applyAlignment="1">
      <alignment horizontal="center" vertical="center"/>
    </xf>
    <xf numFmtId="0" fontId="18" fillId="17" borderId="220" xfId="8" applyFont="1" applyFill="1" applyBorder="1" applyAlignment="1">
      <alignment horizontal="center" vertical="center"/>
    </xf>
    <xf numFmtId="9" fontId="5" fillId="2" borderId="8" xfId="5" applyFont="1" applyFill="1" applyBorder="1" applyAlignment="1">
      <alignment horizontal="center" vertical="center"/>
    </xf>
    <xf numFmtId="176" fontId="5" fillId="2" borderId="0" xfId="56" applyFont="1" applyFill="1">
      <alignment vertical="center"/>
    </xf>
    <xf numFmtId="176" fontId="5" fillId="2" borderId="229" xfId="56" applyFont="1" applyFill="1" applyBorder="1">
      <alignment vertical="center"/>
    </xf>
    <xf numFmtId="9" fontId="5" fillId="2" borderId="10" xfId="5" applyFont="1" applyFill="1" applyBorder="1" applyAlignment="1">
      <alignment horizontal="center" vertical="center"/>
    </xf>
    <xf numFmtId="0" fontId="6" fillId="2" borderId="0" xfId="8" applyFont="1" applyFill="1" applyAlignment="1">
      <alignment horizontal="center" vertical="center"/>
    </xf>
    <xf numFmtId="176" fontId="6" fillId="2" borderId="0" xfId="56" applyFont="1" applyFill="1" applyAlignment="1">
      <alignment horizontal="center" vertical="center"/>
    </xf>
    <xf numFmtId="0" fontId="6" fillId="2" borderId="0" xfId="8" applyFont="1" applyFill="1" applyAlignment="1">
      <alignment horizontal="left" vertical="center" indent="1"/>
    </xf>
    <xf numFmtId="176" fontId="6" fillId="2" borderId="0" xfId="56" applyFont="1" applyFill="1" applyBorder="1" applyAlignment="1">
      <alignment horizontal="left" vertical="center" indent="1"/>
    </xf>
    <xf numFmtId="9" fontId="6" fillId="2" borderId="0" xfId="5" applyFont="1" applyFill="1" applyBorder="1" applyAlignment="1">
      <alignment horizontal="center" vertical="center"/>
    </xf>
    <xf numFmtId="176" fontId="6" fillId="2" borderId="0" xfId="56" applyFont="1" applyFill="1" applyBorder="1" applyAlignment="1">
      <alignment horizontal="center" vertical="center"/>
    </xf>
    <xf numFmtId="176" fontId="5" fillId="2" borderId="0" xfId="56" applyFont="1" applyFill="1" applyBorder="1">
      <alignment vertical="center"/>
    </xf>
    <xf numFmtId="9" fontId="5" fillId="2" borderId="0" xfId="5" applyFont="1" applyFill="1" applyBorder="1" applyAlignment="1">
      <alignment horizontal="center" vertical="center"/>
    </xf>
    <xf numFmtId="0" fontId="19" fillId="2" borderId="0" xfId="8" applyFont="1" applyFill="1" applyAlignment="1">
      <alignment horizontal="center" vertical="center"/>
    </xf>
    <xf numFmtId="176" fontId="5" fillId="2" borderId="0" xfId="8" applyNumberFormat="1" applyFont="1" applyFill="1">
      <alignment vertical="center"/>
    </xf>
    <xf numFmtId="0" fontId="5" fillId="2" borderId="13" xfId="8" applyFont="1" applyFill="1" applyBorder="1" applyAlignment="1">
      <alignment horizontal="right" vertical="center" indent="1"/>
    </xf>
    <xf numFmtId="9" fontId="5" fillId="2" borderId="13" xfId="8" applyNumberFormat="1" applyFont="1" applyFill="1" applyBorder="1" applyAlignment="1">
      <alignment horizontal="center" vertical="center"/>
    </xf>
    <xf numFmtId="176" fontId="5" fillId="2" borderId="13" xfId="56" applyFont="1" applyFill="1" applyBorder="1" applyAlignment="1">
      <alignment horizontal="center" vertical="center"/>
    </xf>
    <xf numFmtId="0" fontId="124" fillId="2" borderId="0" xfId="8" applyFont="1" applyFill="1">
      <alignment vertical="center"/>
    </xf>
    <xf numFmtId="210" fontId="5" fillId="2" borderId="0" xfId="54" applyNumberFormat="1" applyFont="1" applyFill="1" applyAlignment="1">
      <alignment horizontal="left" indent="1"/>
    </xf>
    <xf numFmtId="210" fontId="5" fillId="2" borderId="11" xfId="54" applyNumberFormat="1" applyFont="1" applyFill="1" applyBorder="1" applyAlignment="1">
      <alignment horizontal="left" vertical="center" indent="1"/>
    </xf>
    <xf numFmtId="0" fontId="50" fillId="2" borderId="0" xfId="8" applyFont="1" applyFill="1">
      <alignment vertical="center"/>
    </xf>
    <xf numFmtId="0" fontId="5" fillId="18" borderId="8" xfId="8" applyFont="1" applyFill="1" applyBorder="1" applyAlignment="1">
      <alignment horizontal="left" vertical="center" indent="1"/>
    </xf>
    <xf numFmtId="181" fontId="5" fillId="2" borderId="8" xfId="8" applyNumberFormat="1" applyFont="1" applyFill="1" applyBorder="1" applyAlignment="1" applyProtection="1">
      <alignment horizontal="left" vertical="center" indent="1"/>
      <protection locked="0"/>
    </xf>
    <xf numFmtId="0" fontId="5" fillId="3" borderId="8" xfId="8" applyFont="1" applyFill="1" applyBorder="1" applyAlignment="1">
      <alignment horizontal="center" vertical="center"/>
    </xf>
    <xf numFmtId="0" fontId="124" fillId="3" borderId="8" xfId="8" applyFont="1" applyFill="1" applyBorder="1" applyAlignment="1">
      <alignment horizontal="center" vertical="center"/>
    </xf>
    <xf numFmtId="210" fontId="5" fillId="18" borderId="8" xfId="54" applyNumberFormat="1" applyFont="1" applyFill="1" applyBorder="1" applyAlignment="1">
      <alignment horizontal="left" vertical="center" indent="1"/>
    </xf>
    <xf numFmtId="181" fontId="5" fillId="2" borderId="8" xfId="5" applyNumberFormat="1" applyFont="1" applyFill="1" applyBorder="1" applyAlignment="1" applyProtection="1">
      <alignment horizontal="left" vertical="center" indent="1"/>
      <protection locked="0"/>
    </xf>
    <xf numFmtId="220" fontId="6" fillId="2" borderId="8" xfId="8" applyNumberFormat="1" applyFont="1" applyFill="1" applyBorder="1" applyAlignment="1">
      <alignment horizontal="center" vertical="center"/>
    </xf>
    <xf numFmtId="220" fontId="148" fillId="2" borderId="8" xfId="8" applyNumberFormat="1" applyFont="1" applyFill="1" applyBorder="1" applyAlignment="1">
      <alignment horizontal="center" vertical="center"/>
    </xf>
    <xf numFmtId="210" fontId="5" fillId="2" borderId="0" xfId="54" applyNumberFormat="1" applyFont="1" applyFill="1" applyAlignment="1">
      <alignment horizontal="left" vertical="center" indent="1"/>
    </xf>
    <xf numFmtId="10" fontId="5" fillId="2" borderId="0" xfId="5" applyNumberFormat="1" applyFont="1" applyFill="1" applyBorder="1" applyAlignment="1" applyProtection="1">
      <alignment horizontal="left" vertical="center" indent="1"/>
      <protection locked="0"/>
    </xf>
    <xf numFmtId="0" fontId="6" fillId="2" borderId="8" xfId="0" applyFont="1" applyFill="1" applyBorder="1">
      <alignment vertical="center"/>
    </xf>
    <xf numFmtId="176" fontId="50" fillId="3" borderId="8" xfId="1" applyFont="1" applyFill="1" applyBorder="1" applyAlignment="1">
      <alignment horizontal="right" vertical="center"/>
    </xf>
    <xf numFmtId="176" fontId="6" fillId="2" borderId="8" xfId="1" applyFont="1" applyFill="1" applyBorder="1" applyAlignment="1">
      <alignment horizontal="right" vertical="center" indent="1"/>
    </xf>
    <xf numFmtId="0" fontId="19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70" fillId="2" borderId="0" xfId="0" applyFont="1" applyFill="1">
      <alignment vertical="center"/>
    </xf>
    <xf numFmtId="0" fontId="50" fillId="3" borderId="8" xfId="0" applyFont="1" applyFill="1" applyBorder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9" fontId="6" fillId="2" borderId="0" xfId="0" applyNumberFormat="1" applyFont="1" applyFill="1" applyAlignment="1">
      <alignment horizontal="center" vertical="center"/>
    </xf>
    <xf numFmtId="176" fontId="6" fillId="2" borderId="0" xfId="1" applyFont="1" applyFill="1" applyBorder="1" applyAlignment="1">
      <alignment horizontal="right" vertical="center" indent="1"/>
    </xf>
    <xf numFmtId="176" fontId="6" fillId="2" borderId="0" xfId="1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 indent="1"/>
    </xf>
    <xf numFmtId="214" fontId="45" fillId="2" borderId="194" xfId="37" applyNumberFormat="1" applyFont="1" applyFill="1" applyBorder="1" applyProtection="1">
      <alignment vertical="center"/>
    </xf>
    <xf numFmtId="176" fontId="6" fillId="2" borderId="0" xfId="1" applyFont="1" applyFill="1" applyBorder="1" applyProtection="1">
      <alignment vertical="center"/>
    </xf>
    <xf numFmtId="0" fontId="48" fillId="0" borderId="231" xfId="36" applyFont="1" applyBorder="1">
      <alignment vertical="center"/>
    </xf>
    <xf numFmtId="0" fontId="46" fillId="0" borderId="232" xfId="36" applyFont="1" applyBorder="1">
      <alignment vertical="center"/>
    </xf>
    <xf numFmtId="0" fontId="46" fillId="0" borderId="233" xfId="36" applyFont="1" applyBorder="1" applyAlignment="1">
      <alignment horizontal="left" vertical="center"/>
    </xf>
    <xf numFmtId="0" fontId="46" fillId="0" borderId="234" xfId="36" applyFont="1" applyBorder="1" applyAlignment="1">
      <alignment horizontal="left" vertical="center" indent="1"/>
    </xf>
    <xf numFmtId="176" fontId="46" fillId="0" borderId="235" xfId="36" applyNumberFormat="1" applyFont="1" applyBorder="1" applyAlignment="1">
      <alignment horizontal="left" vertical="center"/>
    </xf>
    <xf numFmtId="0" fontId="46" fillId="0" borderId="234" xfId="36" applyFont="1" applyBorder="1">
      <alignment vertical="center"/>
    </xf>
    <xf numFmtId="0" fontId="46" fillId="0" borderId="236" xfId="36" applyFont="1" applyBorder="1">
      <alignment vertical="center"/>
    </xf>
    <xf numFmtId="0" fontId="46" fillId="0" borderId="237" xfId="36" applyFont="1" applyBorder="1">
      <alignment vertical="center"/>
    </xf>
    <xf numFmtId="176" fontId="46" fillId="2" borderId="235" xfId="36" applyNumberFormat="1" applyFont="1" applyFill="1" applyBorder="1" applyAlignment="1">
      <alignment horizontal="left" vertical="center" indent="1"/>
    </xf>
    <xf numFmtId="176" fontId="46" fillId="2" borderId="238" xfId="36" applyNumberFormat="1" applyFont="1" applyFill="1" applyBorder="1" applyAlignment="1">
      <alignment horizontal="left" vertical="center" indent="1"/>
    </xf>
    <xf numFmtId="0" fontId="5" fillId="2" borderId="15" xfId="36" applyFont="1" applyFill="1" applyBorder="1" applyAlignment="1">
      <alignment vertical="center" wrapText="1"/>
    </xf>
    <xf numFmtId="0" fontId="5" fillId="2" borderId="15" xfId="0" applyFont="1" applyFill="1" applyBorder="1">
      <alignment vertical="center"/>
    </xf>
    <xf numFmtId="176" fontId="5" fillId="2" borderId="8" xfId="1" applyFont="1" applyFill="1" applyBorder="1" applyProtection="1">
      <alignment vertical="center"/>
    </xf>
    <xf numFmtId="0" fontId="5" fillId="0" borderId="15" xfId="36" applyFont="1" applyBorder="1" applyAlignment="1">
      <alignment vertical="center" wrapText="1"/>
    </xf>
    <xf numFmtId="0" fontId="48" fillId="6" borderId="0" xfId="36" applyFont="1" applyFill="1">
      <alignment vertical="center"/>
    </xf>
    <xf numFmtId="196" fontId="48" fillId="6" borderId="239" xfId="1" applyNumberFormat="1" applyFont="1" applyFill="1" applyBorder="1" applyAlignment="1" applyProtection="1">
      <alignment horizontal="right" vertical="center"/>
    </xf>
    <xf numFmtId="176" fontId="82" fillId="2" borderId="82" xfId="36" applyNumberFormat="1" applyFont="1" applyFill="1" applyBorder="1" applyAlignment="1">
      <alignment horizontal="center" vertical="center"/>
    </xf>
    <xf numFmtId="176" fontId="84" fillId="2" borderId="83" xfId="36" applyNumberFormat="1" applyFont="1" applyFill="1" applyBorder="1" applyAlignment="1">
      <alignment horizontal="center" vertical="center"/>
    </xf>
    <xf numFmtId="176" fontId="84" fillId="0" borderId="0" xfId="37" applyFont="1" applyBorder="1" applyProtection="1">
      <alignment vertical="center"/>
    </xf>
    <xf numFmtId="176" fontId="89" fillId="0" borderId="0" xfId="37" applyFont="1" applyBorder="1" applyProtection="1">
      <alignment vertical="center"/>
    </xf>
    <xf numFmtId="176" fontId="150" fillId="2" borderId="0" xfId="1" applyFont="1" applyFill="1" applyBorder="1" applyProtection="1">
      <alignment vertical="center"/>
    </xf>
    <xf numFmtId="176" fontId="6" fillId="2" borderId="0" xfId="37" applyFont="1" applyFill="1" applyBorder="1" applyProtection="1">
      <alignment vertical="center"/>
    </xf>
    <xf numFmtId="0" fontId="6" fillId="2" borderId="15" xfId="36" applyFont="1" applyFill="1" applyBorder="1" applyAlignment="1">
      <alignment vertical="center" wrapText="1"/>
    </xf>
    <xf numFmtId="176" fontId="6" fillId="2" borderId="15" xfId="36" applyNumberFormat="1" applyFont="1" applyFill="1" applyBorder="1">
      <alignment vertical="center"/>
    </xf>
    <xf numFmtId="176" fontId="6" fillId="0" borderId="15" xfId="36" applyNumberFormat="1" applyFont="1" applyBorder="1" applyAlignment="1">
      <alignment horizontal="left" vertical="center" indent="1"/>
    </xf>
    <xf numFmtId="0" fontId="41" fillId="2" borderId="0" xfId="36" applyFont="1" applyFill="1" applyAlignment="1">
      <alignment horizontal="left" vertical="center"/>
    </xf>
    <xf numFmtId="0" fontId="41" fillId="2" borderId="15" xfId="36" applyFont="1" applyFill="1" applyBorder="1">
      <alignment vertical="center"/>
    </xf>
    <xf numFmtId="176" fontId="6" fillId="2" borderId="8" xfId="1" applyFont="1" applyFill="1" applyBorder="1" applyProtection="1">
      <alignment vertical="center"/>
    </xf>
    <xf numFmtId="0" fontId="6" fillId="2" borderId="15" xfId="0" applyFont="1" applyFill="1" applyBorder="1">
      <alignment vertical="center"/>
    </xf>
    <xf numFmtId="0" fontId="6" fillId="0" borderId="15" xfId="36" applyFont="1" applyBorder="1" applyAlignment="1">
      <alignment vertical="center" wrapText="1"/>
    </xf>
    <xf numFmtId="0" fontId="43" fillId="2" borderId="135" xfId="36" applyFont="1" applyFill="1" applyBorder="1">
      <alignment vertical="center"/>
    </xf>
    <xf numFmtId="176" fontId="43" fillId="2" borderId="135" xfId="1" applyFont="1" applyFill="1" applyBorder="1" applyProtection="1">
      <alignment vertical="center"/>
    </xf>
    <xf numFmtId="0" fontId="43" fillId="2" borderId="39" xfId="36" applyFont="1" applyFill="1" applyBorder="1">
      <alignment vertical="center"/>
    </xf>
    <xf numFmtId="176" fontId="45" fillId="2" borderId="39" xfId="1" applyFont="1" applyFill="1" applyBorder="1" applyProtection="1">
      <alignment vertical="center"/>
    </xf>
    <xf numFmtId="176" fontId="5" fillId="2" borderId="35" xfId="37" applyFont="1" applyFill="1" applyBorder="1" applyProtection="1">
      <alignment vertical="center"/>
    </xf>
    <xf numFmtId="176" fontId="5" fillId="2" borderId="35" xfId="1" applyFont="1" applyFill="1" applyBorder="1" applyProtection="1">
      <alignment vertical="center"/>
    </xf>
    <xf numFmtId="176" fontId="22" fillId="2" borderId="35" xfId="1" applyFont="1" applyFill="1" applyBorder="1" applyAlignment="1" applyProtection="1">
      <alignment horizontal="center" vertical="center"/>
    </xf>
    <xf numFmtId="0" fontId="46" fillId="2" borderId="35" xfId="36" applyFont="1" applyFill="1" applyBorder="1" applyAlignment="1">
      <alignment vertical="center" wrapText="1"/>
    </xf>
    <xf numFmtId="176" fontId="5" fillId="0" borderId="35" xfId="36" applyNumberFormat="1" applyFont="1" applyBorder="1">
      <alignment vertical="center"/>
    </xf>
    <xf numFmtId="0" fontId="22" fillId="2" borderId="35" xfId="36" applyFill="1" applyBorder="1" applyAlignment="1">
      <alignment horizontal="left" vertical="center"/>
    </xf>
    <xf numFmtId="176" fontId="5" fillId="0" borderId="35" xfId="36" applyNumberFormat="1" applyFont="1" applyBorder="1" applyAlignment="1">
      <alignment horizontal="left" vertical="center" indent="1"/>
    </xf>
    <xf numFmtId="0" fontId="41" fillId="0" borderId="0" xfId="36" applyFont="1" applyAlignment="1">
      <alignment vertical="center" wrapText="1"/>
    </xf>
    <xf numFmtId="0" fontId="41" fillId="2" borderId="35" xfId="36" applyFont="1" applyFill="1" applyBorder="1" applyAlignment="1">
      <alignment vertical="center" wrapText="1"/>
    </xf>
    <xf numFmtId="176" fontId="46" fillId="2" borderId="35" xfId="1" applyFont="1" applyFill="1" applyBorder="1" applyProtection="1">
      <alignment vertical="center"/>
    </xf>
    <xf numFmtId="0" fontId="41" fillId="2" borderId="35" xfId="0" applyFont="1" applyFill="1" applyBorder="1">
      <alignment vertical="center"/>
    </xf>
    <xf numFmtId="0" fontId="41" fillId="0" borderId="35" xfId="36" applyFont="1" applyBorder="1" applyAlignment="1">
      <alignment vertical="center" wrapText="1"/>
    </xf>
    <xf numFmtId="176" fontId="46" fillId="0" borderId="35" xfId="36" applyNumberFormat="1" applyFont="1" applyBorder="1" applyAlignment="1">
      <alignment horizontal="left" vertical="center" indent="1"/>
    </xf>
    <xf numFmtId="0" fontId="45" fillId="2" borderId="40" xfId="36" applyFont="1" applyFill="1" applyBorder="1">
      <alignment vertical="center"/>
    </xf>
    <xf numFmtId="0" fontId="6" fillId="2" borderId="11" xfId="0" applyFont="1" applyFill="1" applyBorder="1">
      <alignment vertical="center"/>
    </xf>
    <xf numFmtId="176" fontId="50" fillId="2" borderId="0" xfId="1" applyFont="1" applyFill="1" applyBorder="1" applyAlignment="1">
      <alignment horizontal="right" vertical="center"/>
    </xf>
    <xf numFmtId="49" fontId="5" fillId="2" borderId="0" xfId="1" applyNumberFormat="1" applyFont="1" applyFill="1" applyBorder="1" applyAlignment="1" applyProtection="1">
      <alignment vertical="center" wrapText="1"/>
    </xf>
    <xf numFmtId="0" fontId="19" fillId="17" borderId="8" xfId="8" applyFont="1" applyFill="1" applyBorder="1" applyAlignment="1">
      <alignment horizontal="center" vertical="center"/>
    </xf>
    <xf numFmtId="0" fontId="5" fillId="2" borderId="8" xfId="8" applyFont="1" applyFill="1" applyBorder="1" applyAlignment="1">
      <alignment horizontal="left" vertical="center" indent="1"/>
    </xf>
    <xf numFmtId="0" fontId="5" fillId="2" borderId="8" xfId="8" applyFont="1" applyFill="1" applyBorder="1" applyAlignment="1">
      <alignment horizontal="right" vertical="center" indent="1"/>
    </xf>
    <xf numFmtId="0" fontId="5" fillId="2" borderId="8" xfId="8" applyFont="1" applyFill="1" applyBorder="1" applyAlignment="1">
      <alignment horizontal="center" vertical="center"/>
    </xf>
    <xf numFmtId="176" fontId="5" fillId="2" borderId="8" xfId="56" applyFont="1" applyFill="1" applyBorder="1" applyAlignment="1">
      <alignment horizontal="left" vertical="center" indent="1"/>
    </xf>
    <xf numFmtId="176" fontId="5" fillId="2" borderId="8" xfId="56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left" vertical="center" indent="1"/>
    </xf>
    <xf numFmtId="14" fontId="5" fillId="2" borderId="8" xfId="8" applyNumberFormat="1" applyFont="1" applyFill="1" applyBorder="1" applyAlignment="1">
      <alignment horizontal="left" vertical="center" indent="1"/>
    </xf>
    <xf numFmtId="10" fontId="5" fillId="2" borderId="8" xfId="8" applyNumberFormat="1" applyFont="1" applyFill="1" applyBorder="1" applyAlignment="1" applyProtection="1">
      <alignment horizontal="left" vertical="center" indent="1"/>
      <protection locked="0"/>
    </xf>
    <xf numFmtId="217" fontId="5" fillId="2" borderId="8" xfId="8" applyNumberFormat="1" applyFont="1" applyFill="1" applyBorder="1" applyAlignment="1" applyProtection="1">
      <alignment horizontal="left" vertical="center" indent="1"/>
      <protection locked="0"/>
    </xf>
    <xf numFmtId="37" fontId="5" fillId="2" borderId="8" xfId="53" applyNumberFormat="1" applyFont="1" applyFill="1" applyBorder="1" applyAlignment="1" applyProtection="1">
      <alignment horizontal="left" vertical="center" indent="1"/>
      <protection locked="0"/>
    </xf>
    <xf numFmtId="180" fontId="5" fillId="2" borderId="8" xfId="53" applyNumberFormat="1" applyFont="1" applyFill="1" applyBorder="1" applyAlignment="1" applyProtection="1">
      <alignment horizontal="left" vertical="center" indent="1"/>
      <protection locked="0"/>
    </xf>
    <xf numFmtId="0" fontId="7" fillId="2" borderId="0" xfId="0" applyFont="1" applyFill="1">
      <alignment vertical="center"/>
    </xf>
    <xf numFmtId="9" fontId="5" fillId="2" borderId="8" xfId="45" applyFont="1" applyFill="1" applyBorder="1" applyAlignment="1">
      <alignment horizontal="center" vertical="center"/>
    </xf>
    <xf numFmtId="176" fontId="5" fillId="2" borderId="8" xfId="1" applyFont="1" applyFill="1" applyBorder="1" applyAlignment="1">
      <alignment horizontal="center" vertical="center"/>
    </xf>
    <xf numFmtId="181" fontId="5" fillId="2" borderId="8" xfId="45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 applyProtection="1">
      <alignment horizontal="left" vertical="center" indent="1"/>
      <protection locked="0"/>
    </xf>
    <xf numFmtId="0" fontId="5" fillId="2" borderId="8" xfId="0" applyFont="1" applyFill="1" applyBorder="1" applyProtection="1">
      <alignment vertical="center"/>
      <protection locked="0"/>
    </xf>
    <xf numFmtId="9" fontId="5" fillId="2" borderId="8" xfId="0" applyNumberFormat="1" applyFont="1" applyFill="1" applyBorder="1" applyProtection="1">
      <alignment vertical="center"/>
      <protection locked="0"/>
    </xf>
    <xf numFmtId="176" fontId="5" fillId="2" borderId="8" xfId="1" applyFont="1" applyFill="1" applyBorder="1" applyAlignment="1" applyProtection="1">
      <alignment vertical="center"/>
      <protection locked="0"/>
    </xf>
    <xf numFmtId="9" fontId="5" fillId="2" borderId="10" xfId="45" applyFont="1" applyFill="1" applyBorder="1" applyAlignment="1">
      <alignment horizontal="center" vertical="center"/>
    </xf>
    <xf numFmtId="176" fontId="5" fillId="2" borderId="10" xfId="1" applyFont="1" applyFill="1" applyBorder="1" applyAlignment="1">
      <alignment horizontal="center" vertical="center"/>
    </xf>
    <xf numFmtId="0" fontId="149" fillId="17" borderId="221" xfId="0" applyFont="1" applyFill="1" applyBorder="1" applyAlignment="1">
      <alignment horizontal="center" vertical="center"/>
    </xf>
    <xf numFmtId="0" fontId="149" fillId="17" borderId="13" xfId="0" applyFont="1" applyFill="1" applyBorder="1" applyAlignment="1">
      <alignment horizontal="center" vertical="center"/>
    </xf>
    <xf numFmtId="0" fontId="149" fillId="17" borderId="220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right" vertical="center" indent="1"/>
    </xf>
    <xf numFmtId="0" fontId="5" fillId="2" borderId="11" xfId="0" applyFont="1" applyFill="1" applyBorder="1">
      <alignment vertical="center"/>
    </xf>
    <xf numFmtId="176" fontId="5" fillId="2" borderId="12" xfId="1" applyFont="1" applyFill="1" applyBorder="1" applyAlignment="1">
      <alignment horizontal="left" vertical="center" indent="1"/>
    </xf>
    <xf numFmtId="176" fontId="5" fillId="2" borderId="11" xfId="1" applyFont="1" applyFill="1" applyBorder="1">
      <alignment vertical="center"/>
    </xf>
    <xf numFmtId="176" fontId="5" fillId="2" borderId="11" xfId="1" applyFont="1" applyFill="1" applyBorder="1" applyAlignment="1">
      <alignment horizontal="center" vertical="center"/>
    </xf>
    <xf numFmtId="176" fontId="5" fillId="2" borderId="229" xfId="1" applyFont="1" applyFill="1" applyBorder="1" applyAlignment="1">
      <alignment horizontal="left" vertical="center" indent="1"/>
    </xf>
    <xf numFmtId="176" fontId="5" fillId="2" borderId="230" xfId="1" applyFont="1" applyFill="1" applyBorder="1" applyAlignment="1">
      <alignment horizontal="center" vertical="center"/>
    </xf>
    <xf numFmtId="210" fontId="19" fillId="3" borderId="8" xfId="54" applyNumberFormat="1" applyFont="1" applyFill="1" applyBorder="1" applyAlignment="1">
      <alignment horizontal="left" vertical="center" indent="1"/>
    </xf>
    <xf numFmtId="210" fontId="19" fillId="3" borderId="8" xfId="54" applyNumberFormat="1" applyFont="1" applyFill="1" applyBorder="1" applyAlignment="1">
      <alignment horizontal="center" vertical="center"/>
    </xf>
    <xf numFmtId="210" fontId="5" fillId="2" borderId="8" xfId="54" applyNumberFormat="1" applyFont="1" applyFill="1" applyBorder="1" applyAlignment="1">
      <alignment horizontal="left" vertical="center" indent="1"/>
    </xf>
    <xf numFmtId="180" fontId="5" fillId="2" borderId="8" xfId="56" applyNumberFormat="1" applyFont="1" applyFill="1" applyBorder="1" applyAlignment="1">
      <alignment horizontal="center" vertical="center"/>
    </xf>
    <xf numFmtId="0" fontId="5" fillId="2" borderId="8" xfId="54" applyFont="1" applyFill="1" applyBorder="1" applyAlignment="1">
      <alignment horizontal="left" vertical="center" indent="1"/>
    </xf>
    <xf numFmtId="10" fontId="5" fillId="2" borderId="8" xfId="5" applyNumberFormat="1" applyFont="1" applyFill="1" applyBorder="1" applyAlignment="1" applyProtection="1">
      <alignment horizontal="left" vertical="center" indent="1"/>
      <protection locked="0"/>
    </xf>
    <xf numFmtId="217" fontId="5" fillId="2" borderId="8" xfId="5" applyNumberFormat="1" applyFont="1" applyFill="1" applyBorder="1" applyAlignment="1" applyProtection="1">
      <alignment horizontal="left" vertical="center" indent="1"/>
      <protection locked="0"/>
    </xf>
    <xf numFmtId="180" fontId="5" fillId="2" borderId="8" xfId="56" applyNumberFormat="1" applyFont="1" applyFill="1" applyBorder="1" applyAlignment="1" applyProtection="1">
      <alignment horizontal="left" vertical="center" indent="1"/>
      <protection locked="0"/>
    </xf>
    <xf numFmtId="9" fontId="5" fillId="2" borderId="8" xfId="8" applyNumberFormat="1" applyFont="1" applyFill="1" applyBorder="1" applyAlignment="1" applyProtection="1">
      <alignment horizontal="left" vertical="center" indent="1"/>
      <protection locked="0"/>
    </xf>
    <xf numFmtId="176" fontId="6" fillId="2" borderId="15" xfId="1" applyFont="1" applyFill="1" applyBorder="1" applyAlignment="1" applyProtection="1">
      <alignment horizontal="left" vertical="center" wrapText="1"/>
    </xf>
    <xf numFmtId="180" fontId="5" fillId="2" borderId="8" xfId="56" applyNumberFormat="1" applyFont="1" applyFill="1" applyBorder="1" applyAlignment="1">
      <alignment horizontal="left" vertical="center" indent="1"/>
    </xf>
    <xf numFmtId="210" fontId="5" fillId="2" borderId="12" xfId="54" applyNumberFormat="1" applyFont="1" applyFill="1" applyBorder="1" applyAlignment="1">
      <alignment horizontal="left" vertical="center" indent="1"/>
    </xf>
    <xf numFmtId="181" fontId="37" fillId="2" borderId="0" xfId="0" applyNumberFormat="1" applyFont="1" applyFill="1">
      <alignment vertical="center"/>
    </xf>
    <xf numFmtId="0" fontId="24" fillId="2" borderId="22" xfId="36" applyFont="1" applyFill="1" applyBorder="1">
      <alignment vertical="center"/>
    </xf>
    <xf numFmtId="0" fontId="24" fillId="2" borderId="33" xfId="36" applyFont="1" applyFill="1" applyBorder="1">
      <alignment vertical="center"/>
    </xf>
    <xf numFmtId="0" fontId="24" fillId="2" borderId="18" xfId="36" applyFont="1" applyFill="1" applyBorder="1">
      <alignment vertical="center"/>
    </xf>
    <xf numFmtId="0" fontId="46" fillId="2" borderId="19" xfId="36" applyFont="1" applyFill="1" applyBorder="1" applyAlignment="1">
      <alignment vertical="center" wrapText="1"/>
    </xf>
    <xf numFmtId="0" fontId="22" fillId="2" borderId="22" xfId="36" applyFill="1" applyBorder="1">
      <alignment vertical="center"/>
    </xf>
    <xf numFmtId="0" fontId="22" fillId="2" borderId="33" xfId="36" applyFill="1" applyBorder="1" applyAlignment="1">
      <alignment horizontal="left" vertical="center"/>
    </xf>
    <xf numFmtId="221" fontId="46" fillId="0" borderId="18" xfId="36" applyNumberFormat="1" applyFont="1" applyBorder="1">
      <alignment vertical="center"/>
    </xf>
    <xf numFmtId="221" fontId="46" fillId="0" borderId="19" xfId="36" applyNumberFormat="1" applyFont="1" applyBorder="1">
      <alignment vertical="center"/>
    </xf>
    <xf numFmtId="0" fontId="22" fillId="2" borderId="18" xfId="36" applyFill="1" applyBorder="1">
      <alignment vertical="center"/>
    </xf>
    <xf numFmtId="0" fontId="22" fillId="2" borderId="19" xfId="36" applyFill="1" applyBorder="1">
      <alignment vertical="center"/>
    </xf>
    <xf numFmtId="221" fontId="46" fillId="2" borderId="19" xfId="1" applyNumberFormat="1" applyFont="1" applyFill="1" applyBorder="1" applyAlignment="1" applyProtection="1">
      <alignment vertical="center"/>
    </xf>
    <xf numFmtId="0" fontId="22" fillId="2" borderId="23" xfId="36" applyFill="1" applyBorder="1">
      <alignment vertical="center"/>
    </xf>
    <xf numFmtId="0" fontId="22" fillId="2" borderId="34" xfId="36" applyFill="1" applyBorder="1">
      <alignment vertical="center"/>
    </xf>
    <xf numFmtId="221" fontId="46" fillId="0" borderId="23" xfId="36" applyNumberFormat="1" applyFont="1" applyBorder="1">
      <alignment vertical="center"/>
    </xf>
    <xf numFmtId="221" fontId="46" fillId="2" borderId="34" xfId="1" applyNumberFormat="1" applyFont="1" applyFill="1" applyBorder="1" applyAlignment="1" applyProtection="1">
      <alignment vertical="center"/>
    </xf>
    <xf numFmtId="176" fontId="46" fillId="2" borderId="240" xfId="1" applyFont="1" applyFill="1" applyBorder="1" applyProtection="1">
      <alignment vertical="center"/>
    </xf>
    <xf numFmtId="176" fontId="46" fillId="2" borderId="241" xfId="1" applyFont="1" applyFill="1" applyBorder="1" applyProtection="1">
      <alignment vertical="center"/>
    </xf>
    <xf numFmtId="176" fontId="5" fillId="2" borderId="149" xfId="1" applyFont="1" applyFill="1" applyBorder="1" applyProtection="1">
      <alignment vertical="center"/>
    </xf>
    <xf numFmtId="176" fontId="5" fillId="2" borderId="146" xfId="1" applyFont="1" applyFill="1" applyBorder="1" applyProtection="1">
      <alignment vertical="center"/>
    </xf>
    <xf numFmtId="176" fontId="46" fillId="2" borderId="149" xfId="1" applyFont="1" applyFill="1" applyBorder="1" applyProtection="1">
      <alignment vertical="center"/>
    </xf>
    <xf numFmtId="176" fontId="46" fillId="2" borderId="146" xfId="1" applyFont="1" applyFill="1" applyBorder="1" applyProtection="1">
      <alignment vertical="center"/>
    </xf>
    <xf numFmtId="176" fontId="46" fillId="2" borderId="157" xfId="1" applyFont="1" applyFill="1" applyBorder="1" applyProtection="1">
      <alignment vertical="center"/>
    </xf>
    <xf numFmtId="176" fontId="46" fillId="2" borderId="155" xfId="1" applyFont="1" applyFill="1" applyBorder="1" applyProtection="1">
      <alignment vertical="center"/>
    </xf>
    <xf numFmtId="0" fontId="82" fillId="2" borderId="59" xfId="36" applyFont="1" applyFill="1" applyBorder="1" applyAlignment="1">
      <alignment horizontal="left" vertical="center"/>
    </xf>
    <xf numFmtId="176" fontId="149" fillId="2" borderId="0" xfId="1" applyFont="1" applyFill="1" applyBorder="1" applyAlignment="1">
      <alignment horizontal="right" vertical="center"/>
    </xf>
    <xf numFmtId="176" fontId="75" fillId="2" borderId="0" xfId="1" applyFont="1" applyFill="1" applyBorder="1" applyAlignment="1">
      <alignment horizontal="right" vertical="center" indent="1"/>
    </xf>
    <xf numFmtId="176" fontId="75" fillId="2" borderId="0" xfId="1" applyFont="1" applyFill="1" applyBorder="1" applyAlignment="1">
      <alignment horizontal="left" vertical="center"/>
    </xf>
    <xf numFmtId="176" fontId="75" fillId="2" borderId="0" xfId="1" applyFont="1" applyFill="1" applyBorder="1">
      <alignment vertical="center"/>
    </xf>
    <xf numFmtId="176" fontId="75" fillId="2" borderId="0" xfId="1" applyFont="1" applyFill="1" applyBorder="1" applyAlignment="1">
      <alignment horizontal="center" vertical="center"/>
    </xf>
    <xf numFmtId="0" fontId="75" fillId="2" borderId="0" xfId="8" applyFont="1" applyFill="1">
      <alignment vertical="center"/>
    </xf>
    <xf numFmtId="176" fontId="75" fillId="2" borderId="0" xfId="54" applyNumberFormat="1" applyFont="1" applyFill="1" applyAlignment="1">
      <alignment horizontal="right"/>
    </xf>
    <xf numFmtId="0" fontId="75" fillId="2" borderId="0" xfId="0" applyFont="1" applyFill="1" applyAlignment="1">
      <alignment horizontal="center" vertical="center"/>
    </xf>
    <xf numFmtId="9" fontId="75" fillId="2" borderId="0" xfId="0" applyNumberFormat="1" applyFont="1" applyFill="1" applyAlignment="1">
      <alignment horizontal="center" vertical="center"/>
    </xf>
    <xf numFmtId="182" fontId="5" fillId="2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196" fontId="80" fillId="2" borderId="9" xfId="37" applyNumberFormat="1" applyFont="1" applyFill="1" applyBorder="1" applyAlignment="1" applyProtection="1">
      <alignment horizontal="center" vertical="center"/>
      <protection locked="0"/>
    </xf>
    <xf numFmtId="196" fontId="80" fillId="0" borderId="9" xfId="36" applyNumberFormat="1" applyFont="1" applyBorder="1" applyAlignment="1" applyProtection="1">
      <alignment horizontal="center" vertical="center"/>
      <protection locked="0"/>
    </xf>
    <xf numFmtId="0" fontId="19" fillId="0" borderId="0" xfId="36" applyFont="1" applyAlignment="1">
      <alignment horizontal="center" vertical="center"/>
    </xf>
    <xf numFmtId="14" fontId="80" fillId="2" borderId="13" xfId="36" applyNumberFormat="1" applyFont="1" applyFill="1" applyBorder="1" applyAlignment="1" applyProtection="1">
      <alignment horizontal="right" vertical="center" indent="1"/>
      <protection locked="0"/>
    </xf>
    <xf numFmtId="0" fontId="80" fillId="2" borderId="11" xfId="36" applyFont="1" applyFill="1" applyBorder="1" applyAlignment="1" applyProtection="1">
      <alignment horizontal="right" vertical="center" indent="1"/>
      <protection locked="0"/>
    </xf>
    <xf numFmtId="0" fontId="80" fillId="2" borderId="12" xfId="36" applyFont="1" applyFill="1" applyBorder="1" applyAlignment="1" applyProtection="1">
      <alignment horizontal="right" vertical="center" indent="1"/>
      <protection locked="0"/>
    </xf>
    <xf numFmtId="0" fontId="18" fillId="15" borderId="0" xfId="0" applyFont="1" applyFill="1" applyAlignment="1">
      <alignment horizontal="center" vertical="center"/>
    </xf>
    <xf numFmtId="14" fontId="80" fillId="2" borderId="11" xfId="36" applyNumberFormat="1" applyFont="1" applyFill="1" applyBorder="1" applyAlignment="1" applyProtection="1">
      <alignment horizontal="right" vertical="center" indent="1"/>
      <protection locked="0"/>
    </xf>
    <xf numFmtId="14" fontId="80" fillId="2" borderId="12" xfId="36" applyNumberFormat="1" applyFont="1" applyFill="1" applyBorder="1" applyAlignment="1" applyProtection="1">
      <alignment horizontal="right" vertical="center" indent="1"/>
      <protection locked="0"/>
    </xf>
    <xf numFmtId="196" fontId="80" fillId="2" borderId="11" xfId="1" applyNumberFormat="1" applyFont="1" applyFill="1" applyBorder="1" applyAlignment="1" applyProtection="1">
      <alignment horizontal="right" vertical="center" indent="1"/>
      <protection locked="0"/>
    </xf>
    <xf numFmtId="196" fontId="80" fillId="2" borderId="12" xfId="1" applyNumberFormat="1" applyFont="1" applyFill="1" applyBorder="1" applyAlignment="1" applyProtection="1">
      <alignment horizontal="right" vertical="center" indent="1"/>
      <protection locked="0"/>
    </xf>
    <xf numFmtId="0" fontId="80" fillId="0" borderId="11" xfId="36" applyFont="1" applyBorder="1" applyAlignment="1" applyProtection="1">
      <alignment horizontal="right" vertical="center" indent="1"/>
      <protection locked="0"/>
    </xf>
    <xf numFmtId="0" fontId="80" fillId="0" borderId="12" xfId="36" applyFont="1" applyBorder="1" applyAlignment="1" applyProtection="1">
      <alignment horizontal="right" vertical="center" indent="1"/>
      <protection locked="0"/>
    </xf>
    <xf numFmtId="215" fontId="80" fillId="2" borderId="11" xfId="36" applyNumberFormat="1" applyFont="1" applyFill="1" applyBorder="1" applyAlignment="1" applyProtection="1">
      <alignment horizontal="right" vertical="center" indent="1"/>
      <protection locked="0"/>
    </xf>
    <xf numFmtId="215" fontId="80" fillId="2" borderId="12" xfId="36" applyNumberFormat="1" applyFont="1" applyFill="1" applyBorder="1" applyAlignment="1" applyProtection="1">
      <alignment horizontal="right" vertical="center" indent="1"/>
      <protection locked="0"/>
    </xf>
    <xf numFmtId="215" fontId="80" fillId="2" borderId="220" xfId="36" applyNumberFormat="1" applyFont="1" applyFill="1" applyBorder="1" applyAlignment="1" applyProtection="1">
      <alignment horizontal="right" vertical="center" indent="1"/>
      <protection locked="0"/>
    </xf>
    <xf numFmtId="215" fontId="80" fillId="2" borderId="221" xfId="36" applyNumberFormat="1" applyFont="1" applyFill="1" applyBorder="1" applyAlignment="1" applyProtection="1">
      <alignment horizontal="right" vertical="center" indent="1"/>
      <protection locked="0"/>
    </xf>
    <xf numFmtId="196" fontId="140" fillId="2" borderId="0" xfId="1" applyNumberFormat="1" applyFont="1" applyFill="1" applyBorder="1" applyAlignment="1" applyProtection="1">
      <alignment horizontal="left" vertical="center"/>
    </xf>
    <xf numFmtId="0" fontId="81" fillId="0" borderId="0" xfId="36" applyFont="1" applyAlignment="1">
      <alignment horizontal="left" vertical="center"/>
    </xf>
    <xf numFmtId="0" fontId="87" fillId="2" borderId="97" xfId="3" applyFont="1" applyFill="1" applyBorder="1" applyAlignment="1">
      <alignment horizontal="center" vertical="center"/>
    </xf>
    <xf numFmtId="0" fontId="87" fillId="2" borderId="28" xfId="3" applyFont="1" applyFill="1" applyBorder="1" applyAlignment="1">
      <alignment horizontal="center" vertical="center"/>
    </xf>
    <xf numFmtId="0" fontId="87" fillId="2" borderId="98" xfId="3" applyFont="1" applyFill="1" applyBorder="1" applyAlignment="1">
      <alignment horizontal="center" vertical="center"/>
    </xf>
    <xf numFmtId="0" fontId="43" fillId="12" borderId="0" xfId="36" applyFont="1" applyFill="1" applyAlignment="1">
      <alignment horizontal="left" vertical="center"/>
    </xf>
    <xf numFmtId="0" fontId="43" fillId="12" borderId="120" xfId="36" applyFont="1" applyFill="1" applyBorder="1" applyAlignment="1">
      <alignment horizontal="left" vertical="center"/>
    </xf>
    <xf numFmtId="0" fontId="82" fillId="2" borderId="0" xfId="36" applyFont="1" applyFill="1" applyAlignment="1">
      <alignment horizontal="left" vertical="center"/>
    </xf>
    <xf numFmtId="196" fontId="103" fillId="2" borderId="0" xfId="1" applyNumberFormat="1" applyFont="1" applyFill="1" applyBorder="1" applyAlignment="1" applyProtection="1">
      <alignment horizontal="right" vertical="center" indent="4"/>
    </xf>
    <xf numFmtId="213" fontId="103" fillId="2" borderId="0" xfId="36" applyNumberFormat="1" applyFont="1" applyFill="1" applyAlignment="1">
      <alignment horizontal="right" vertical="center" indent="4"/>
    </xf>
    <xf numFmtId="0" fontId="105" fillId="2" borderId="97" xfId="3" applyFont="1" applyFill="1" applyBorder="1" applyAlignment="1">
      <alignment horizontal="center" vertical="center"/>
    </xf>
    <xf numFmtId="0" fontId="105" fillId="2" borderId="28" xfId="3" applyFont="1" applyFill="1" applyBorder="1" applyAlignment="1">
      <alignment horizontal="center" vertical="center"/>
    </xf>
    <xf numFmtId="0" fontId="105" fillId="2" borderId="98" xfId="3" applyFont="1" applyFill="1" applyBorder="1" applyAlignment="1">
      <alignment horizontal="center" vertical="center"/>
    </xf>
    <xf numFmtId="0" fontId="7" fillId="0" borderId="0" xfId="36" applyFont="1" applyAlignment="1">
      <alignment horizontal="left" vertical="top" wrapText="1"/>
    </xf>
    <xf numFmtId="0" fontId="7" fillId="0" borderId="0" xfId="36" applyFont="1" applyAlignment="1">
      <alignment horizontal="left" vertical="top"/>
    </xf>
    <xf numFmtId="203" fontId="103" fillId="2" borderId="0" xfId="36" applyNumberFormat="1" applyFont="1" applyFill="1" applyAlignment="1">
      <alignment horizontal="right" vertical="center" indent="4"/>
    </xf>
    <xf numFmtId="195" fontId="103" fillId="2" borderId="0" xfId="37" applyNumberFormat="1" applyFont="1" applyFill="1" applyBorder="1" applyAlignment="1" applyProtection="1">
      <alignment horizontal="right" vertical="center" indent="4"/>
    </xf>
    <xf numFmtId="0" fontId="103" fillId="14" borderId="190" xfId="36" applyFont="1" applyFill="1" applyBorder="1" applyAlignment="1">
      <alignment horizontal="center" vertical="center" wrapText="1"/>
    </xf>
    <xf numFmtId="0" fontId="103" fillId="14" borderId="65" xfId="36" applyFont="1" applyFill="1" applyBorder="1" applyAlignment="1">
      <alignment horizontal="center" vertical="center" wrapText="1"/>
    </xf>
    <xf numFmtId="194" fontId="110" fillId="2" borderId="190" xfId="36" applyNumberFormat="1" applyFont="1" applyFill="1" applyBorder="1" applyAlignment="1">
      <alignment horizontal="center" vertical="center"/>
    </xf>
    <xf numFmtId="194" fontId="110" fillId="2" borderId="65" xfId="36" applyNumberFormat="1" applyFont="1" applyFill="1" applyBorder="1" applyAlignment="1">
      <alignment horizontal="center" vertical="center"/>
    </xf>
    <xf numFmtId="0" fontId="67" fillId="2" borderId="32" xfId="36" applyFont="1" applyFill="1" applyBorder="1" applyAlignment="1">
      <alignment horizontal="left" vertical="center" wrapText="1"/>
    </xf>
    <xf numFmtId="0" fontId="96" fillId="2" borderId="97" xfId="3" applyFont="1" applyFill="1" applyBorder="1" applyAlignment="1">
      <alignment horizontal="center" vertical="center"/>
    </xf>
    <xf numFmtId="0" fontId="96" fillId="2" borderId="28" xfId="3" applyFont="1" applyFill="1" applyBorder="1" applyAlignment="1">
      <alignment horizontal="center" vertical="center"/>
    </xf>
    <xf numFmtId="0" fontId="96" fillId="2" borderId="98" xfId="3" applyFont="1" applyFill="1" applyBorder="1" applyAlignment="1">
      <alignment horizontal="center" vertical="center"/>
    </xf>
    <xf numFmtId="176" fontId="77" fillId="2" borderId="0" xfId="1" applyFont="1" applyFill="1" applyBorder="1" applyAlignment="1" applyProtection="1">
      <alignment horizontal="right" vertical="center"/>
    </xf>
    <xf numFmtId="0" fontId="80" fillId="2" borderId="8" xfId="36" applyFont="1" applyFill="1" applyBorder="1" applyAlignment="1">
      <alignment horizontal="left" vertical="center"/>
    </xf>
    <xf numFmtId="0" fontId="43" fillId="2" borderId="8" xfId="36" applyFont="1" applyFill="1" applyBorder="1" applyAlignment="1">
      <alignment horizontal="left" vertical="center"/>
    </xf>
    <xf numFmtId="0" fontId="82" fillId="3" borderId="8" xfId="36" applyFont="1" applyFill="1" applyBorder="1" applyAlignment="1">
      <alignment horizontal="center" vertical="center"/>
    </xf>
    <xf numFmtId="187" fontId="81" fillId="3" borderId="8" xfId="37" applyNumberFormat="1" applyFont="1" applyFill="1" applyBorder="1" applyAlignment="1" applyProtection="1">
      <alignment horizontal="center" vertical="center"/>
    </xf>
    <xf numFmtId="0" fontId="80" fillId="6" borderId="8" xfId="36" applyFont="1" applyFill="1" applyBorder="1" applyAlignment="1">
      <alignment horizontal="left" vertical="center"/>
    </xf>
    <xf numFmtId="187" fontId="81" fillId="6" borderId="11" xfId="1" applyNumberFormat="1" applyFont="1" applyFill="1" applyBorder="1" applyAlignment="1" applyProtection="1">
      <alignment horizontal="center" vertical="center"/>
    </xf>
    <xf numFmtId="187" fontId="81" fillId="6" borderId="191" xfId="1" applyNumberFormat="1" applyFont="1" applyFill="1" applyBorder="1" applyAlignment="1" applyProtection="1">
      <alignment horizontal="center" vertical="center"/>
    </xf>
    <xf numFmtId="176" fontId="47" fillId="2" borderId="201" xfId="1" applyFont="1" applyFill="1" applyBorder="1" applyAlignment="1" applyProtection="1">
      <alignment horizontal="center" vertical="center"/>
    </xf>
    <xf numFmtId="176" fontId="47" fillId="2" borderId="215" xfId="1" applyFont="1" applyFill="1" applyBorder="1" applyAlignment="1" applyProtection="1">
      <alignment horizontal="center" vertical="center"/>
    </xf>
    <xf numFmtId="0" fontId="19" fillId="3" borderId="21" xfId="36" applyFont="1" applyFill="1" applyBorder="1" applyAlignment="1">
      <alignment horizontal="center" vertical="center"/>
    </xf>
    <xf numFmtId="0" fontId="19" fillId="3" borderId="211" xfId="36" applyFont="1" applyFill="1" applyBorder="1" applyAlignment="1">
      <alignment horizontal="center" vertical="center"/>
    </xf>
    <xf numFmtId="176" fontId="47" fillId="2" borderId="200" xfId="1" applyFont="1" applyFill="1" applyBorder="1" applyAlignment="1" applyProtection="1">
      <alignment horizontal="center" vertical="center"/>
    </xf>
    <xf numFmtId="176" fontId="47" fillId="2" borderId="213" xfId="1" applyFont="1" applyFill="1" applyBorder="1" applyAlignment="1" applyProtection="1">
      <alignment horizontal="center" vertical="center"/>
    </xf>
    <xf numFmtId="176" fontId="5" fillId="2" borderId="218" xfId="1" applyFont="1" applyFill="1" applyBorder="1" applyAlignment="1" applyProtection="1">
      <alignment horizontal="center" vertical="center"/>
    </xf>
    <xf numFmtId="176" fontId="5" fillId="2" borderId="219" xfId="1" applyFont="1" applyFill="1" applyBorder="1" applyAlignment="1" applyProtection="1">
      <alignment horizontal="center" vertical="center"/>
    </xf>
    <xf numFmtId="187" fontId="118" fillId="2" borderId="68" xfId="1" applyNumberFormat="1" applyFont="1" applyFill="1" applyBorder="1" applyAlignment="1" applyProtection="1">
      <alignment horizontal="center" vertical="center"/>
    </xf>
    <xf numFmtId="187" fontId="118" fillId="2" borderId="69" xfId="1" applyNumberFormat="1" applyFont="1" applyFill="1" applyBorder="1" applyAlignment="1" applyProtection="1">
      <alignment horizontal="center" vertical="center"/>
    </xf>
    <xf numFmtId="187" fontId="83" fillId="2" borderId="40" xfId="1" applyNumberFormat="1" applyFont="1" applyFill="1" applyBorder="1" applyAlignment="1" applyProtection="1">
      <alignment horizontal="center" vertical="center"/>
    </xf>
    <xf numFmtId="187" fontId="83" fillId="2" borderId="38" xfId="1" applyNumberFormat="1" applyFont="1" applyFill="1" applyBorder="1" applyAlignment="1" applyProtection="1">
      <alignment horizontal="center" vertical="center"/>
    </xf>
    <xf numFmtId="188" fontId="118" fillId="0" borderId="75" xfId="36" applyNumberFormat="1" applyFont="1" applyBorder="1" applyAlignment="1">
      <alignment horizontal="center" vertical="center"/>
    </xf>
    <xf numFmtId="188" fontId="118" fillId="0" borderId="76" xfId="36" applyNumberFormat="1" applyFont="1" applyBorder="1" applyAlignment="1">
      <alignment horizontal="center" vertical="center"/>
    </xf>
    <xf numFmtId="188" fontId="118" fillId="0" borderId="21" xfId="36" applyNumberFormat="1" applyFont="1" applyBorder="1" applyAlignment="1">
      <alignment horizontal="center" vertical="center"/>
    </xf>
    <xf numFmtId="188" fontId="118" fillId="0" borderId="24" xfId="36" applyNumberFormat="1" applyFont="1" applyBorder="1" applyAlignment="1">
      <alignment horizontal="center" vertical="center"/>
    </xf>
    <xf numFmtId="188" fontId="118" fillId="0" borderId="73" xfId="36" applyNumberFormat="1" applyFont="1" applyBorder="1" applyAlignment="1">
      <alignment horizontal="center" vertical="center"/>
    </xf>
    <xf numFmtId="188" fontId="118" fillId="0" borderId="74" xfId="36" applyNumberFormat="1" applyFont="1" applyBorder="1" applyAlignment="1">
      <alignment horizontal="center" vertical="center"/>
    </xf>
    <xf numFmtId="0" fontId="103" fillId="12" borderId="71" xfId="36" applyFont="1" applyFill="1" applyBorder="1" applyAlignment="1">
      <alignment horizontal="center" vertical="center"/>
    </xf>
    <xf numFmtId="0" fontId="103" fillId="12" borderId="72" xfId="36" applyFont="1" applyFill="1" applyBorder="1" applyAlignment="1">
      <alignment horizontal="center" vertical="center"/>
    </xf>
    <xf numFmtId="176" fontId="106" fillId="11" borderId="15" xfId="1" applyFont="1" applyFill="1" applyBorder="1" applyAlignment="1" applyProtection="1">
      <alignment horizontal="center" vertical="center"/>
      <protection locked="0"/>
    </xf>
    <xf numFmtId="191" fontId="106" fillId="11" borderId="15" xfId="0" applyNumberFormat="1" applyFont="1" applyFill="1" applyBorder="1" applyAlignment="1" applyProtection="1">
      <alignment horizontal="center" vertical="center"/>
      <protection locked="0"/>
    </xf>
    <xf numFmtId="197" fontId="5" fillId="0" borderId="15" xfId="1" applyNumberFormat="1" applyFont="1" applyBorder="1" applyAlignment="1" applyProtection="1">
      <alignment horizontal="center" vertical="center"/>
    </xf>
    <xf numFmtId="187" fontId="83" fillId="2" borderId="36" xfId="1" applyNumberFormat="1" applyFont="1" applyFill="1" applyBorder="1" applyAlignment="1" applyProtection="1">
      <alignment horizontal="center" vertical="center"/>
    </xf>
    <xf numFmtId="187" fontId="83" fillId="2" borderId="37" xfId="1" applyNumberFormat="1" applyFont="1" applyFill="1" applyBorder="1" applyAlignment="1" applyProtection="1">
      <alignment horizontal="center" vertical="center"/>
    </xf>
    <xf numFmtId="187" fontId="118" fillId="2" borderId="40" xfId="1" applyNumberFormat="1" applyFont="1" applyFill="1" applyBorder="1" applyAlignment="1" applyProtection="1">
      <alignment horizontal="center" vertical="center"/>
    </xf>
    <xf numFmtId="187" fontId="118" fillId="2" borderId="38" xfId="1" applyNumberFormat="1" applyFont="1" applyFill="1" applyBorder="1" applyAlignment="1" applyProtection="1">
      <alignment horizontal="center" vertical="center"/>
    </xf>
    <xf numFmtId="0" fontId="82" fillId="0" borderId="40" xfId="36" applyFont="1" applyBorder="1" applyAlignment="1">
      <alignment horizontal="left" vertical="center"/>
    </xf>
    <xf numFmtId="0" fontId="82" fillId="0" borderId="203" xfId="36" applyFont="1" applyBorder="1" applyAlignment="1">
      <alignment horizontal="left" vertical="center"/>
    </xf>
    <xf numFmtId="0" fontId="82" fillId="0" borderId="38" xfId="36" applyFont="1" applyBorder="1" applyAlignment="1">
      <alignment horizontal="left" vertical="center"/>
    </xf>
    <xf numFmtId="0" fontId="103" fillId="5" borderId="37" xfId="0" applyFont="1" applyFill="1" applyBorder="1" applyAlignment="1">
      <alignment horizontal="center" vertical="center" wrapText="1"/>
    </xf>
    <xf numFmtId="0" fontId="103" fillId="5" borderId="181" xfId="0" applyFont="1" applyFill="1" applyBorder="1" applyAlignment="1">
      <alignment horizontal="center" vertical="center" wrapText="1"/>
    </xf>
    <xf numFmtId="0" fontId="103" fillId="5" borderId="69" xfId="0" applyFont="1" applyFill="1" applyBorder="1" applyAlignment="1">
      <alignment horizontal="center" vertical="center"/>
    </xf>
    <xf numFmtId="0" fontId="106" fillId="5" borderId="39" xfId="0" applyFont="1" applyFill="1" applyBorder="1" applyAlignment="1">
      <alignment horizontal="center" vertical="center"/>
    </xf>
    <xf numFmtId="0" fontId="103" fillId="5" borderId="67" xfId="0" applyFont="1" applyFill="1" applyBorder="1" applyAlignment="1">
      <alignment horizontal="center" vertical="center"/>
    </xf>
    <xf numFmtId="0" fontId="82" fillId="0" borderId="39" xfId="36" applyFont="1" applyBorder="1" applyAlignment="1">
      <alignment horizontal="left" vertical="center"/>
    </xf>
    <xf numFmtId="0" fontId="82" fillId="0" borderId="35" xfId="36" applyFont="1" applyBorder="1" applyAlignment="1">
      <alignment horizontal="left" vertical="center"/>
    </xf>
    <xf numFmtId="213" fontId="103" fillId="2" borderId="35" xfId="36" applyNumberFormat="1" applyFont="1" applyFill="1" applyBorder="1" applyAlignment="1">
      <alignment horizontal="right" vertical="center"/>
    </xf>
    <xf numFmtId="212" fontId="84" fillId="5" borderId="40" xfId="0" applyNumberFormat="1" applyFont="1" applyFill="1" applyBorder="1" applyAlignment="1">
      <alignment horizontal="center" vertical="center"/>
    </xf>
    <xf numFmtId="212" fontId="84" fillId="5" borderId="38" xfId="0" applyNumberFormat="1" applyFont="1" applyFill="1" applyBorder="1" applyAlignment="1">
      <alignment horizontal="center" vertical="center"/>
    </xf>
    <xf numFmtId="203" fontId="103" fillId="2" borderId="39" xfId="36" applyNumberFormat="1" applyFont="1" applyFill="1" applyBorder="1" applyAlignment="1">
      <alignment horizontal="right" vertical="center"/>
    </xf>
    <xf numFmtId="203" fontId="103" fillId="2" borderId="35" xfId="36" applyNumberFormat="1" applyFont="1" applyFill="1" applyBorder="1" applyAlignment="1">
      <alignment horizontal="right" vertical="center"/>
    </xf>
    <xf numFmtId="196" fontId="103" fillId="2" borderId="35" xfId="1" applyNumberFormat="1" applyFont="1" applyFill="1" applyBorder="1" applyAlignment="1" applyProtection="1">
      <alignment horizontal="right" vertical="center"/>
    </xf>
    <xf numFmtId="0" fontId="82" fillId="0" borderId="204" xfId="36" applyFont="1" applyBorder="1" applyAlignment="1">
      <alignment horizontal="left" vertical="center"/>
    </xf>
    <xf numFmtId="0" fontId="82" fillId="0" borderId="202" xfId="36" applyFont="1" applyBorder="1" applyAlignment="1">
      <alignment horizontal="left" vertical="center"/>
    </xf>
    <xf numFmtId="0" fontId="82" fillId="0" borderId="107" xfId="36" applyFont="1" applyBorder="1" applyAlignment="1">
      <alignment horizontal="left" vertical="center"/>
    </xf>
    <xf numFmtId="213" fontId="103" fillId="2" borderId="43" xfId="36" applyNumberFormat="1" applyFont="1" applyFill="1" applyBorder="1" applyAlignment="1">
      <alignment horizontal="right" vertical="center"/>
    </xf>
    <xf numFmtId="0" fontId="36" fillId="2" borderId="0" xfId="36" applyFont="1" applyFill="1" applyAlignment="1">
      <alignment horizontal="center" vertical="center" wrapText="1"/>
    </xf>
    <xf numFmtId="0" fontId="88" fillId="2" borderId="97" xfId="36" applyFont="1" applyFill="1" applyBorder="1" applyAlignment="1">
      <alignment horizontal="center" vertical="center"/>
    </xf>
    <xf numFmtId="0" fontId="88" fillId="2" borderId="28" xfId="36" applyFont="1" applyFill="1" applyBorder="1" applyAlignment="1">
      <alignment horizontal="center" vertical="center"/>
    </xf>
    <xf numFmtId="0" fontId="88" fillId="2" borderId="98" xfId="36" applyFont="1" applyFill="1" applyBorder="1" applyAlignment="1">
      <alignment horizontal="center" vertical="center"/>
    </xf>
    <xf numFmtId="0" fontId="105" fillId="0" borderId="97" xfId="36" applyFont="1" applyBorder="1" applyAlignment="1">
      <alignment horizontal="center" vertical="center"/>
    </xf>
    <xf numFmtId="0" fontId="105" fillId="0" borderId="28" xfId="36" applyFont="1" applyBorder="1" applyAlignment="1">
      <alignment horizontal="center" vertical="center"/>
    </xf>
    <xf numFmtId="0" fontId="105" fillId="0" borderId="98" xfId="36" applyFont="1" applyBorder="1" applyAlignment="1">
      <alignment horizontal="center" vertical="center"/>
    </xf>
    <xf numFmtId="0" fontId="82" fillId="0" borderId="120" xfId="36" applyFont="1" applyBorder="1" applyAlignment="1">
      <alignment horizontal="center" vertical="center"/>
    </xf>
    <xf numFmtId="0" fontId="82" fillId="0" borderId="122" xfId="36" applyFont="1" applyBorder="1" applyAlignment="1">
      <alignment horizontal="center" vertical="center"/>
    </xf>
    <xf numFmtId="9" fontId="119" fillId="2" borderId="29" xfId="36" applyNumberFormat="1" applyFont="1" applyFill="1" applyBorder="1" applyAlignment="1">
      <alignment horizontal="center" vertical="center"/>
    </xf>
    <xf numFmtId="9" fontId="119" fillId="2" borderId="57" xfId="36" applyNumberFormat="1" applyFont="1" applyFill="1" applyBorder="1" applyAlignment="1">
      <alignment horizontal="center" vertical="center"/>
    </xf>
    <xf numFmtId="198" fontId="108" fillId="6" borderId="131" xfId="36" applyNumberFormat="1" applyFont="1" applyFill="1" applyBorder="1" applyAlignment="1">
      <alignment horizontal="center" vertical="center"/>
    </xf>
    <xf numFmtId="187" fontId="86" fillId="0" borderId="58" xfId="36" applyNumberFormat="1" applyFont="1" applyBorder="1" applyAlignment="1">
      <alignment horizontal="center" vertical="center"/>
    </xf>
    <xf numFmtId="0" fontId="82" fillId="0" borderId="121" xfId="36" applyFont="1" applyBorder="1" applyAlignment="1">
      <alignment horizontal="center" vertical="center"/>
    </xf>
    <xf numFmtId="0" fontId="82" fillId="12" borderId="113" xfId="36" applyFont="1" applyFill="1" applyBorder="1" applyAlignment="1">
      <alignment horizontal="center" vertical="center"/>
    </xf>
    <xf numFmtId="0" fontId="82" fillId="12" borderId="114" xfId="36" applyFont="1" applyFill="1" applyBorder="1" applyAlignment="1">
      <alignment horizontal="center" vertical="center"/>
    </xf>
    <xf numFmtId="184" fontId="99" fillId="16" borderId="0" xfId="36" applyNumberFormat="1" applyFont="1" applyFill="1" applyAlignment="1">
      <alignment horizontal="center" vertical="center"/>
    </xf>
    <xf numFmtId="9" fontId="90" fillId="3" borderId="130" xfId="36" applyNumberFormat="1" applyFont="1" applyFill="1" applyBorder="1" applyAlignment="1">
      <alignment horizontal="center" vertical="center"/>
    </xf>
    <xf numFmtId="9" fontId="90" fillId="3" borderId="101" xfId="36" applyNumberFormat="1" applyFont="1" applyFill="1" applyBorder="1" applyAlignment="1">
      <alignment horizontal="center" vertical="center"/>
    </xf>
    <xf numFmtId="0" fontId="96" fillId="2" borderId="97" xfId="36" applyFont="1" applyFill="1" applyBorder="1" applyAlignment="1">
      <alignment horizontal="center" vertical="center"/>
    </xf>
    <xf numFmtId="0" fontId="96" fillId="2" borderId="28" xfId="36" applyFont="1" applyFill="1" applyBorder="1" applyAlignment="1">
      <alignment horizontal="center" vertical="center"/>
    </xf>
    <xf numFmtId="0" fontId="96" fillId="2" borderId="98" xfId="36" applyFont="1" applyFill="1" applyBorder="1" applyAlignment="1">
      <alignment horizontal="center" vertical="center"/>
    </xf>
    <xf numFmtId="0" fontId="96" fillId="2" borderId="222" xfId="36" applyFont="1" applyFill="1" applyBorder="1" applyAlignment="1">
      <alignment horizontal="center" vertical="center"/>
    </xf>
    <xf numFmtId="0" fontId="96" fillId="2" borderId="223" xfId="36" applyFont="1" applyFill="1" applyBorder="1" applyAlignment="1">
      <alignment horizontal="center" vertical="center"/>
    </xf>
    <xf numFmtId="0" fontId="96" fillId="2" borderId="224" xfId="36" applyFont="1" applyFill="1" applyBorder="1" applyAlignment="1">
      <alignment horizontal="center" vertical="center"/>
    </xf>
    <xf numFmtId="0" fontId="43" fillId="12" borderId="59" xfId="0" applyFont="1" applyFill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/>
    </xf>
    <xf numFmtId="0" fontId="105" fillId="2" borderId="136" xfId="0" applyFont="1" applyFill="1" applyBorder="1" applyAlignment="1">
      <alignment horizontal="center" vertical="center"/>
    </xf>
    <xf numFmtId="0" fontId="105" fillId="2" borderId="137" xfId="0" applyFont="1" applyFill="1" applyBorder="1" applyAlignment="1">
      <alignment horizontal="center" vertical="center"/>
    </xf>
    <xf numFmtId="0" fontId="105" fillId="2" borderId="138" xfId="0" applyFont="1" applyFill="1" applyBorder="1" applyAlignment="1">
      <alignment horizontal="center" vertical="center"/>
    </xf>
    <xf numFmtId="0" fontId="80" fillId="12" borderId="186" xfId="0" applyFont="1" applyFill="1" applyBorder="1" applyAlignment="1">
      <alignment horizontal="center" vertical="center"/>
    </xf>
    <xf numFmtId="0" fontId="80" fillId="12" borderId="188" xfId="0" applyFont="1" applyFill="1" applyBorder="1" applyAlignment="1">
      <alignment horizontal="center" vertical="center"/>
    </xf>
    <xf numFmtId="0" fontId="43" fillId="12" borderId="186" xfId="0" applyFont="1" applyFill="1" applyBorder="1" applyAlignment="1">
      <alignment horizontal="center" vertical="center"/>
    </xf>
    <xf numFmtId="0" fontId="43" fillId="12" borderId="187" xfId="0" applyFont="1" applyFill="1" applyBorder="1" applyAlignment="1">
      <alignment horizontal="center" vertical="center"/>
    </xf>
    <xf numFmtId="0" fontId="43" fillId="12" borderId="188" xfId="0" applyFont="1" applyFill="1" applyBorder="1" applyAlignment="1">
      <alignment horizontal="center" vertical="center"/>
    </xf>
    <xf numFmtId="0" fontId="43" fillId="6" borderId="184" xfId="0" applyFont="1" applyFill="1" applyBorder="1" applyAlignment="1">
      <alignment horizontal="center" vertical="center" wrapText="1"/>
    </xf>
    <xf numFmtId="0" fontId="43" fillId="6" borderId="14" xfId="0" applyFont="1" applyFill="1" applyBorder="1" applyAlignment="1">
      <alignment horizontal="center" vertical="center" wrapText="1"/>
    </xf>
    <xf numFmtId="0" fontId="43" fillId="12" borderId="184" xfId="0" applyFont="1" applyFill="1" applyBorder="1" applyAlignment="1">
      <alignment horizontal="center" vertical="center"/>
    </xf>
    <xf numFmtId="0" fontId="43" fillId="12" borderId="185" xfId="0" applyFont="1" applyFill="1" applyBorder="1" applyAlignment="1">
      <alignment horizontal="center" vertical="center"/>
    </xf>
    <xf numFmtId="0" fontId="80" fillId="12" borderId="161" xfId="0" applyFont="1" applyFill="1" applyBorder="1" applyAlignment="1">
      <alignment horizontal="center" vertical="center"/>
    </xf>
    <xf numFmtId="0" fontId="80" fillId="12" borderId="114" xfId="0" applyFont="1" applyFill="1" applyBorder="1" applyAlignment="1">
      <alignment horizontal="center" vertical="center"/>
    </xf>
    <xf numFmtId="0" fontId="80" fillId="12" borderId="162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43" fillId="13" borderId="185" xfId="0" applyFont="1" applyFill="1" applyBorder="1" applyAlignment="1">
      <alignment horizontal="center" vertical="center" wrapText="1"/>
    </xf>
    <xf numFmtId="0" fontId="43" fillId="13" borderId="59" xfId="0" applyFont="1" applyFill="1" applyBorder="1" applyAlignment="1">
      <alignment horizontal="center" vertical="center" wrapText="1"/>
    </xf>
    <xf numFmtId="0" fontId="22" fillId="2" borderId="35" xfId="36" applyFill="1" applyBorder="1" applyAlignment="1">
      <alignment horizontal="center" vertical="center"/>
    </xf>
    <xf numFmtId="0" fontId="22" fillId="3" borderId="156" xfId="36" applyFill="1" applyBorder="1" applyAlignment="1">
      <alignment horizontal="center" vertical="center"/>
    </xf>
    <xf numFmtId="0" fontId="22" fillId="3" borderId="151" xfId="36" applyFill="1" applyBorder="1" applyAlignment="1">
      <alignment horizontal="center" vertical="center"/>
    </xf>
    <xf numFmtId="0" fontId="22" fillId="2" borderId="38" xfId="36" applyFill="1" applyBorder="1" applyAlignment="1">
      <alignment horizontal="center" vertical="center"/>
    </xf>
    <xf numFmtId="0" fontId="44" fillId="12" borderId="14" xfId="0" applyFont="1" applyFill="1" applyBorder="1" applyAlignment="1">
      <alignment horizontal="center" vertical="center"/>
    </xf>
    <xf numFmtId="0" fontId="96" fillId="2" borderId="141" xfId="0" applyFont="1" applyFill="1" applyBorder="1" applyAlignment="1">
      <alignment horizontal="center" vertical="center"/>
    </xf>
    <xf numFmtId="0" fontId="96" fillId="2" borderId="142" xfId="0" applyFont="1" applyFill="1" applyBorder="1" applyAlignment="1">
      <alignment horizontal="center" vertical="center"/>
    </xf>
    <xf numFmtId="0" fontId="96" fillId="2" borderId="143" xfId="0" applyFont="1" applyFill="1" applyBorder="1" applyAlignment="1">
      <alignment horizontal="center" vertical="center"/>
    </xf>
    <xf numFmtId="0" fontId="86" fillId="3" borderId="22" xfId="36" applyFont="1" applyFill="1" applyBorder="1" applyAlignment="1">
      <alignment horizontal="center" vertical="center"/>
    </xf>
    <xf numFmtId="0" fontId="86" fillId="3" borderId="33" xfId="36" applyFont="1" applyFill="1" applyBorder="1" applyAlignment="1">
      <alignment horizontal="center" vertical="center"/>
    </xf>
    <xf numFmtId="0" fontId="86" fillId="3" borderId="18" xfId="36" applyFont="1" applyFill="1" applyBorder="1" applyAlignment="1">
      <alignment horizontal="center" vertical="center"/>
    </xf>
    <xf numFmtId="0" fontId="86" fillId="3" borderId="19" xfId="36" applyFont="1" applyFill="1" applyBorder="1" applyAlignment="1">
      <alignment horizontal="center" vertical="center"/>
    </xf>
    <xf numFmtId="0" fontId="43" fillId="12" borderId="164" xfId="0" applyFont="1" applyFill="1" applyBorder="1" applyAlignment="1">
      <alignment horizontal="center" vertical="center"/>
    </xf>
    <xf numFmtId="0" fontId="43" fillId="12" borderId="165" xfId="0" applyFont="1" applyFill="1" applyBorder="1" applyAlignment="1">
      <alignment horizontal="center" vertical="center"/>
    </xf>
    <xf numFmtId="0" fontId="43" fillId="12" borderId="166" xfId="0" applyFont="1" applyFill="1" applyBorder="1" applyAlignment="1">
      <alignment horizontal="center" vertical="center"/>
    </xf>
    <xf numFmtId="0" fontId="44" fillId="12" borderId="167" xfId="0" applyFont="1" applyFill="1" applyBorder="1" applyAlignment="1">
      <alignment horizontal="center" vertical="center" wrapText="1"/>
    </xf>
    <xf numFmtId="0" fontId="44" fillId="12" borderId="169" xfId="0" applyFont="1" applyFill="1" applyBorder="1" applyAlignment="1">
      <alignment horizontal="center" vertical="center" wrapText="1"/>
    </xf>
    <xf numFmtId="0" fontId="44" fillId="12" borderId="14" xfId="0" applyFont="1" applyFill="1" applyBorder="1" applyAlignment="1">
      <alignment horizontal="center" vertical="center" wrapText="1"/>
    </xf>
    <xf numFmtId="0" fontId="44" fillId="12" borderId="163" xfId="0" applyFont="1" applyFill="1" applyBorder="1" applyAlignment="1">
      <alignment horizontal="center" vertical="center"/>
    </xf>
    <xf numFmtId="0" fontId="44" fillId="12" borderId="168" xfId="0" applyFont="1" applyFill="1" applyBorder="1" applyAlignment="1">
      <alignment horizontal="center" vertical="center"/>
    </xf>
    <xf numFmtId="0" fontId="22" fillId="3" borderId="150" xfId="36" applyFill="1" applyBorder="1" applyAlignment="1">
      <alignment horizontal="center" vertical="center"/>
    </xf>
    <xf numFmtId="0" fontId="41" fillId="2" borderId="149" xfId="0" applyFont="1" applyFill="1" applyBorder="1" applyAlignment="1">
      <alignment horizontal="left" vertical="center"/>
    </xf>
    <xf numFmtId="0" fontId="41" fillId="2" borderId="146" xfId="0" applyFont="1" applyFill="1" applyBorder="1" applyAlignment="1">
      <alignment horizontal="left" vertical="center"/>
    </xf>
    <xf numFmtId="0" fontId="41" fillId="0" borderId="157" xfId="36" applyFont="1" applyBorder="1" applyAlignment="1">
      <alignment horizontal="left" vertical="center" wrapText="1"/>
    </xf>
    <xf numFmtId="0" fontId="41" fillId="0" borderId="155" xfId="36" applyFont="1" applyBorder="1" applyAlignment="1">
      <alignment horizontal="left" vertical="center" wrapText="1"/>
    </xf>
    <xf numFmtId="0" fontId="44" fillId="2" borderId="182" xfId="36" applyFont="1" applyFill="1" applyBorder="1" applyAlignment="1">
      <alignment horizontal="left" vertical="center" wrapText="1"/>
    </xf>
    <xf numFmtId="0" fontId="44" fillId="2" borderId="183" xfId="36" applyFont="1" applyFill="1" applyBorder="1" applyAlignment="1">
      <alignment horizontal="left" vertical="center" wrapText="1"/>
    </xf>
    <xf numFmtId="0" fontId="41" fillId="2" borderId="240" xfId="36" applyFont="1" applyFill="1" applyBorder="1" applyAlignment="1">
      <alignment horizontal="left" vertical="center" wrapText="1"/>
    </xf>
    <xf numFmtId="0" fontId="41" fillId="2" borderId="241" xfId="36" applyFont="1" applyFill="1" applyBorder="1" applyAlignment="1">
      <alignment horizontal="left" vertical="center" wrapText="1"/>
    </xf>
    <xf numFmtId="0" fontId="41" fillId="2" borderId="149" xfId="36" applyFont="1" applyFill="1" applyBorder="1" applyAlignment="1">
      <alignment horizontal="left" vertical="center" wrapText="1"/>
    </xf>
    <xf numFmtId="0" fontId="41" fillId="2" borderId="146" xfId="36" applyFont="1" applyFill="1" applyBorder="1" applyAlignment="1">
      <alignment horizontal="left" vertical="center" wrapText="1"/>
    </xf>
    <xf numFmtId="49" fontId="147" fillId="2" borderId="0" xfId="51" applyNumberFormat="1" applyFont="1" applyFill="1" applyAlignment="1">
      <alignment horizontal="left" vertical="center" wrapText="1"/>
    </xf>
    <xf numFmtId="49" fontId="5" fillId="2" borderId="0" xfId="1" applyNumberFormat="1" applyFont="1" applyFill="1" applyBorder="1" applyAlignment="1" applyProtection="1">
      <alignment horizontal="left" vertical="center" wrapText="1"/>
    </xf>
  </cellXfs>
  <cellStyles count="57">
    <cellStyle name="_x000a_386grabber=M" xfId="49" xr:uid="{A469EEB2-BD29-4194-B057-2CF260183418}"/>
    <cellStyle name="??&amp;O?&amp;H?_x0008__x000f__x0007_?_x0007__x0001__x0001_" xfId="10" xr:uid="{00000000-0005-0000-0000-000000000000}"/>
    <cellStyle name="??&amp;O?&amp;H?_x0008_??_x0007__x0001__x0001_" xfId="11" xr:uid="{00000000-0005-0000-0000-000001000000}"/>
    <cellStyle name="60% - 강조색1 2" xfId="42" xr:uid="{00000000-0005-0000-0000-000002000000}"/>
    <cellStyle name="category" xfId="20" xr:uid="{00000000-0005-0000-0000-000003000000}"/>
    <cellStyle name="Grey" xfId="21" xr:uid="{00000000-0005-0000-0000-000004000000}"/>
    <cellStyle name="HEADER" xfId="22" xr:uid="{00000000-0005-0000-0000-000005000000}"/>
    <cellStyle name="Header1" xfId="23" xr:uid="{00000000-0005-0000-0000-000006000000}"/>
    <cellStyle name="Header2" xfId="24" xr:uid="{00000000-0005-0000-0000-000007000000}"/>
    <cellStyle name="Hyperlink" xfId="50" xr:uid="{2D0E0ED5-0020-4F56-A683-77118BEDD565}"/>
    <cellStyle name="Input [yellow]" xfId="25" xr:uid="{00000000-0005-0000-0000-000008000000}"/>
    <cellStyle name="Model" xfId="26" xr:uid="{00000000-0005-0000-0000-000009000000}"/>
    <cellStyle name="Normal - Style1" xfId="27" xr:uid="{00000000-0005-0000-0000-00000A000000}"/>
    <cellStyle name="Percent [2]" xfId="28" xr:uid="{00000000-0005-0000-0000-00000B000000}"/>
    <cellStyle name="subhead" xfId="29" xr:uid="{00000000-0005-0000-0000-00000C000000}"/>
    <cellStyle name="강조색5 2" xfId="38" xr:uid="{00000000-0005-0000-0000-00000D000000}"/>
    <cellStyle name="강조색6 2" xfId="44" xr:uid="{00000000-0005-0000-0000-00000E000000}"/>
    <cellStyle name="백분율" xfId="45" builtinId="5"/>
    <cellStyle name="백분율 2" xfId="5" xr:uid="{00000000-0005-0000-0000-000010000000}"/>
    <cellStyle name="백분율 3" xfId="6" xr:uid="{00000000-0005-0000-0000-000011000000}"/>
    <cellStyle name="백분율 3 2" xfId="34" xr:uid="{00000000-0005-0000-0000-000012000000}"/>
    <cellStyle name="백분율 4" xfId="12" xr:uid="{00000000-0005-0000-0000-000013000000}"/>
    <cellStyle name="보통 2" xfId="43" xr:uid="{00000000-0005-0000-0000-000014000000}"/>
    <cellStyle name="쉼표 [0]" xfId="1" builtinId="6"/>
    <cellStyle name="쉼표 [0] 10" xfId="55" xr:uid="{E08E459D-95F5-4222-8933-6610730DC351}"/>
    <cellStyle name="쉼표 [0] 10 2" xfId="56" xr:uid="{65D8945E-FFC2-4183-96E5-4540FDDED9EB}"/>
    <cellStyle name="쉼표 [0] 2" xfId="4" xr:uid="{00000000-0005-0000-0000-000016000000}"/>
    <cellStyle name="쉼표 [0] 2 2" xfId="30" xr:uid="{00000000-0005-0000-0000-000017000000}"/>
    <cellStyle name="쉼표 [0] 3" xfId="7" xr:uid="{00000000-0005-0000-0000-000018000000}"/>
    <cellStyle name="쉼표 [0] 4" xfId="13" xr:uid="{00000000-0005-0000-0000-000019000000}"/>
    <cellStyle name="쉼표 [0] 5" xfId="14" xr:uid="{00000000-0005-0000-0000-00001A000000}"/>
    <cellStyle name="쉼표 [0] 6" xfId="37" xr:uid="{00000000-0005-0000-0000-00001B000000}"/>
    <cellStyle name="쉼표 [0] 6 2" xfId="46" xr:uid="{00000000-0005-0000-0000-00001C000000}"/>
    <cellStyle name="쉼표 [0] 7" xfId="41" xr:uid="{00000000-0005-0000-0000-00001D000000}"/>
    <cellStyle name="쉼표 [0] 8" xfId="47" xr:uid="{00000000-0005-0000-0000-00001E000000}"/>
    <cellStyle name="쉼표 [0] 9" xfId="53" xr:uid="{DA524460-264C-46BE-BC4A-DE04BD8F8D86}"/>
    <cellStyle name="콤마 [0]_10' 0.26D MS" xfId="15" xr:uid="{00000000-0005-0000-0000-00001F000000}"/>
    <cellStyle name="콤마_10' 0.26D MS" xfId="16" xr:uid="{00000000-0005-0000-0000-000020000000}"/>
    <cellStyle name="통화 [0] 2" xfId="35" xr:uid="{00000000-0005-0000-0000-000021000000}"/>
    <cellStyle name="표준" xfId="0" builtinId="0"/>
    <cellStyle name="표준 10" xfId="39" xr:uid="{00000000-0005-0000-0000-000023000000}"/>
    <cellStyle name="표준 10 2" xfId="51" xr:uid="{475752F8-7B97-41C8-99E0-7E892D360698}"/>
    <cellStyle name="표준 11" xfId="40" xr:uid="{00000000-0005-0000-0000-000024000000}"/>
    <cellStyle name="표준 12" xfId="54" xr:uid="{3D854B13-3A93-4EA9-8A9E-CC6B048436EA}"/>
    <cellStyle name="표준 13" xfId="52" xr:uid="{F714A2B7-523F-4FE1-9803-3BB23DAC16C9}"/>
    <cellStyle name="표준 2" xfId="2" xr:uid="{00000000-0005-0000-0000-000025000000}"/>
    <cellStyle name="표준 2 2" xfId="8" xr:uid="{00000000-0005-0000-0000-000026000000}"/>
    <cellStyle name="표준 2 3" xfId="17" xr:uid="{00000000-0005-0000-0000-000027000000}"/>
    <cellStyle name="표준 3" xfId="3" xr:uid="{00000000-0005-0000-0000-000028000000}"/>
    <cellStyle name="표준 3 2" xfId="48" xr:uid="{BA73FB5F-96E8-45D0-9875-B0A1AB1FC2DD}"/>
    <cellStyle name="표준 4" xfId="9" xr:uid="{00000000-0005-0000-0000-000029000000}"/>
    <cellStyle name="표준 4 2" xfId="33" xr:uid="{00000000-0005-0000-0000-00002A000000}"/>
    <cellStyle name="표준 5" xfId="18" xr:uid="{00000000-0005-0000-0000-00002B000000}"/>
    <cellStyle name="표준 6" xfId="19" xr:uid="{00000000-0005-0000-0000-00002C000000}"/>
    <cellStyle name="표준 7" xfId="31" xr:uid="{00000000-0005-0000-0000-00002D000000}"/>
    <cellStyle name="표준 8" xfId="32" xr:uid="{00000000-0005-0000-0000-00002E000000}"/>
    <cellStyle name="표준 9" xfId="36" xr:uid="{00000000-0005-0000-0000-00002F000000}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_(* #,##0_);_(* \(#,##0\);_(* &quot;-&quot;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theme="9" tint="0.79998168889431442"/>
      </font>
    </dxf>
    <dxf>
      <font>
        <color rgb="FFEAF0F6"/>
      </font>
    </dxf>
    <dxf>
      <font>
        <color rgb="FFEAF0F6"/>
      </font>
    </dxf>
    <dxf>
      <font>
        <color theme="9" tint="0.7999816888943144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EAF0F6"/>
      <color rgb="FFFFFFEB"/>
      <color rgb="FFFFFFCC"/>
      <color rgb="FF91CF4D"/>
      <color rgb="FF6DC624"/>
      <color rgb="FFEAEAEA"/>
      <color rgb="FFFFFF99"/>
      <color rgb="FF4478B6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2969468951"/>
          <c:y val="0.30349794824220416"/>
          <c:w val="0.72785264874157263"/>
          <c:h val="0.5499791164100332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'2. 예상퇴직금계산(시뮬레이션)'!$B$30</c:f>
              <c:strCache>
                <c:ptCount val="1"/>
                <c:pt idx="0">
                  <c:v>연봉 1.00 억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'2. 예상퇴직금계산(시뮬레이션)'!$D$29:$J$29</c:f>
              <c:numCache>
                <c:formatCode>##" 년 후"</c:formatCode>
                <c:ptCount val="7"/>
                <c:pt idx="0" formatCode="##&quot; 년 말&quot;">
                  <c:v>2023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</c:numCache>
            </c:numRef>
          </c:cat>
          <c:val>
            <c:numRef>
              <c:f>'2. 예상퇴직금계산(시뮬레이션)'!$D$30:$J$30</c:f>
              <c:numCache>
                <c:formatCode>0.00"억원"</c:formatCode>
                <c:ptCount val="7"/>
                <c:pt idx="0">
                  <c:v>8.9</c:v>
                </c:pt>
                <c:pt idx="1">
                  <c:v>9.8000000000000007</c:v>
                </c:pt>
                <c:pt idx="2">
                  <c:v>10.4</c:v>
                </c:pt>
                <c:pt idx="3">
                  <c:v>11.3</c:v>
                </c:pt>
                <c:pt idx="4">
                  <c:v>11.9</c:v>
                </c:pt>
                <c:pt idx="5">
                  <c:v>12.5</c:v>
                </c:pt>
                <c:pt idx="6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751-8C73-382ECE23300F}"/>
            </c:ext>
          </c:extLst>
        </c:ser>
        <c:ser>
          <c:idx val="2"/>
          <c:order val="1"/>
          <c:tx>
            <c:strRef>
              <c:f>'2. 예상퇴직금계산(시뮬레이션)'!$B$31</c:f>
              <c:strCache>
                <c:ptCount val="1"/>
                <c:pt idx="0">
                  <c:v>연봉 1.50 억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'2. 예상퇴직금계산(시뮬레이션)'!$D$29:$J$29</c:f>
              <c:numCache>
                <c:formatCode>##" 년 후"</c:formatCode>
                <c:ptCount val="7"/>
                <c:pt idx="0" formatCode="##&quot; 년 말&quot;">
                  <c:v>2023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</c:numCache>
            </c:numRef>
          </c:cat>
          <c:val>
            <c:numRef>
              <c:f>'2. 예상퇴직금계산(시뮬레이션)'!$D$31:$J$31</c:f>
              <c:numCache>
                <c:formatCode>0.00"억원"</c:formatCode>
                <c:ptCount val="7"/>
                <c:pt idx="0">
                  <c:v>13.35</c:v>
                </c:pt>
                <c:pt idx="1">
                  <c:v>14.7</c:v>
                </c:pt>
                <c:pt idx="2">
                  <c:v>15.6</c:v>
                </c:pt>
                <c:pt idx="3">
                  <c:v>16.95</c:v>
                </c:pt>
                <c:pt idx="4">
                  <c:v>17.850000000000001</c:v>
                </c:pt>
                <c:pt idx="5">
                  <c:v>18.75</c:v>
                </c:pt>
                <c:pt idx="6">
                  <c:v>17.850000000000001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F-4751-8C73-382ECE23300F}"/>
            </c:ext>
          </c:extLst>
        </c:ser>
        <c:ser>
          <c:idx val="3"/>
          <c:order val="2"/>
          <c:tx>
            <c:strRef>
              <c:f>'2. 예상퇴직금계산(시뮬레이션)'!$B$32</c:f>
              <c:strCache>
                <c:ptCount val="1"/>
                <c:pt idx="0">
                  <c:v>연봉 2.50 억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'2. 예상퇴직금계산(시뮬레이션)'!$D$29:$J$29</c:f>
              <c:numCache>
                <c:formatCode>##" 년 후"</c:formatCode>
                <c:ptCount val="7"/>
                <c:pt idx="0" formatCode="##&quot; 년 말&quot;">
                  <c:v>2023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</c:numCache>
            </c:numRef>
          </c:cat>
          <c:val>
            <c:numRef>
              <c:f>'2. 예상퇴직금계산(시뮬레이션)'!$D$32:$J$32</c:f>
              <c:numCache>
                <c:formatCode>0.00"억원"</c:formatCode>
                <c:ptCount val="7"/>
                <c:pt idx="0">
                  <c:v>22.25</c:v>
                </c:pt>
                <c:pt idx="1">
                  <c:v>24.5</c:v>
                </c:pt>
                <c:pt idx="2">
                  <c:v>26</c:v>
                </c:pt>
                <c:pt idx="3">
                  <c:v>28.25</c:v>
                </c:pt>
                <c:pt idx="4">
                  <c:v>29.75</c:v>
                </c:pt>
                <c:pt idx="5">
                  <c:v>31.25</c:v>
                </c:pt>
                <c:pt idx="6">
                  <c:v>29.75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F-4751-8C73-382ECE233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313280"/>
        <c:axId val="153314816"/>
      </c:barChart>
      <c:catAx>
        <c:axId val="153313280"/>
        <c:scaling>
          <c:orientation val="minMax"/>
        </c:scaling>
        <c:delete val="0"/>
        <c:axPos val="b"/>
        <c:numFmt formatCode="##&quot; 년 말&quot;" sourceLinked="1"/>
        <c:majorTickMark val="none"/>
        <c:minorTickMark val="none"/>
        <c:tickLblPos val="nextTo"/>
        <c:txPr>
          <a:bodyPr/>
          <a:lstStyle/>
          <a:p>
            <a:pPr>
              <a:defRPr sz="1200" b="1">
                <a:latin typeface="나눔고딕" pitchFamily="50" charset="-127"/>
                <a:ea typeface="나눔고딕" pitchFamily="50" charset="-127"/>
              </a:defRPr>
            </a:pPr>
            <a:endParaRPr lang="ko-KR"/>
          </a:p>
        </c:txPr>
        <c:crossAx val="153314816"/>
        <c:crosses val="autoZero"/>
        <c:auto val="1"/>
        <c:lblAlgn val="ctr"/>
        <c:lblOffset val="100"/>
        <c:noMultiLvlLbl val="0"/>
      </c:catAx>
      <c:valAx>
        <c:axId val="153314816"/>
        <c:scaling>
          <c:orientation val="minMax"/>
        </c:scaling>
        <c:delete val="0"/>
        <c:axPos val="l"/>
        <c:numFmt formatCode="0.0&quot;억원&quot;" sourceLinked="0"/>
        <c:majorTickMark val="none"/>
        <c:minorTickMark val="none"/>
        <c:tickLblPos val="nextTo"/>
        <c:txPr>
          <a:bodyPr/>
          <a:lstStyle/>
          <a:p>
            <a:pPr>
              <a:defRPr>
                <a:latin typeface="나눔고딕" pitchFamily="50" charset="-127"/>
                <a:ea typeface="나눔고딕" pitchFamily="50" charset="-127"/>
              </a:defRPr>
            </a:pPr>
            <a:endParaRPr lang="ko-KR"/>
          </a:p>
        </c:txPr>
        <c:crossAx val="153313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548293377935433"/>
          <c:y val="0.37638686308122926"/>
          <c:w val="0.15000226803983302"/>
          <c:h val="0.26690647063950956"/>
        </c:manualLayout>
      </c:layout>
      <c:overlay val="0"/>
      <c:txPr>
        <a:bodyPr/>
        <a:lstStyle/>
        <a:p>
          <a:pPr>
            <a:defRPr sz="1300" b="1">
              <a:latin typeface="나눔고딕" pitchFamily="50" charset="-127"/>
              <a:ea typeface="나눔고딕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9828762619038"/>
          <c:y val="0.21685367247306217"/>
          <c:w val="0.67308883504946493"/>
          <c:h val="0.5982992134485045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'3. 퇴직소득 절세효과'!$B$17</c:f>
              <c:strCache>
                <c:ptCount val="1"/>
                <c:pt idx="0">
                  <c:v>세후소득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 w="19050">
              <a:solidFill>
                <a:schemeClr val="tx2">
                  <a:lumMod val="20000"/>
                  <a:lumOff val="80000"/>
                </a:schemeClr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5339823454594511E-3"/>
                  <c:y val="-1.26173105205038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A7-432E-A70E-8B2B467AF5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 퇴직소득 절세효과'!$C$15:$E$15</c:f>
              <c:strCache>
                <c:ptCount val="3"/>
                <c:pt idx="0">
                  <c:v>급여</c:v>
                </c:pt>
                <c:pt idx="1">
                  <c:v>배당</c:v>
                </c:pt>
                <c:pt idx="2">
                  <c:v> 퇴직금 </c:v>
                </c:pt>
              </c:strCache>
            </c:strRef>
          </c:cat>
          <c:val>
            <c:numRef>
              <c:f>'3. 퇴직소득 절세효과'!$C$17:$E$17</c:f>
              <c:numCache>
                <c:formatCode>0.00"억원"</c:formatCode>
                <c:ptCount val="3"/>
                <c:pt idx="0">
                  <c:v>5.4778481799999996</c:v>
                </c:pt>
                <c:pt idx="1">
                  <c:v>5.9776851236220025</c:v>
                </c:pt>
                <c:pt idx="2">
                  <c:v>8.8818437999999986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7-432E-A70E-8B2B467AF51C}"/>
            </c:ext>
          </c:extLst>
        </c:ser>
        <c:ser>
          <c:idx val="0"/>
          <c:order val="1"/>
          <c:tx>
            <c:strRef>
              <c:f>'3. 퇴직소득 절세효과'!$B$16</c:f>
              <c:strCache>
                <c:ptCount val="1"/>
                <c:pt idx="0">
                  <c:v>총 세금</c:v>
                </c:pt>
              </c:strCache>
            </c:strRef>
          </c:tx>
          <c:spPr>
            <a:noFill/>
            <a:ln w="19050">
              <a:solidFill>
                <a:schemeClr val="accent1">
                  <a:lumMod val="50000"/>
                </a:schemeClr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tx1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 퇴직소득 절세효과'!$C$15:$E$15</c:f>
              <c:strCache>
                <c:ptCount val="3"/>
                <c:pt idx="0">
                  <c:v>급여</c:v>
                </c:pt>
                <c:pt idx="1">
                  <c:v>배당</c:v>
                </c:pt>
                <c:pt idx="2">
                  <c:v> 퇴직금 </c:v>
                </c:pt>
              </c:strCache>
            </c:strRef>
          </c:cat>
          <c:val>
            <c:numRef>
              <c:f>'3. 퇴직소득 절세효과'!$C$16:$E$16</c:f>
              <c:numCache>
                <c:formatCode>0.00"억원"</c:formatCode>
                <c:ptCount val="3"/>
                <c:pt idx="0">
                  <c:v>4.54215182</c:v>
                </c:pt>
                <c:pt idx="1">
                  <c:v>4.042314876377997</c:v>
                </c:pt>
                <c:pt idx="2">
                  <c:v>1.1381562000000001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7-432E-A70E-8B2B467AF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152882176"/>
        <c:axId val="152896256"/>
      </c:barChart>
      <c:catAx>
        <c:axId val="152882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>
                <a:latin typeface="나눔고딕" pitchFamily="50" charset="-127"/>
                <a:ea typeface="나눔고딕" pitchFamily="50" charset="-127"/>
              </a:defRPr>
            </a:pPr>
            <a:endParaRPr lang="ko-KR"/>
          </a:p>
        </c:txPr>
        <c:crossAx val="152896256"/>
        <c:crosses val="autoZero"/>
        <c:auto val="1"/>
        <c:lblAlgn val="ctr"/>
        <c:lblOffset val="100"/>
        <c:noMultiLvlLbl val="0"/>
      </c:catAx>
      <c:valAx>
        <c:axId val="152896256"/>
        <c:scaling>
          <c:orientation val="minMax"/>
        </c:scaling>
        <c:delete val="0"/>
        <c:axPos val="l"/>
        <c:numFmt formatCode="0.0&quot;억원&quot;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나눔고딕" pitchFamily="50" charset="-127"/>
                <a:ea typeface="나눔고딕" pitchFamily="50" charset="-127"/>
              </a:defRPr>
            </a:pPr>
            <a:endParaRPr lang="ko-KR"/>
          </a:p>
        </c:txPr>
        <c:crossAx val="152882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662441663029652"/>
          <c:y val="0.45713120165375087"/>
          <c:w val="0.11971091168424863"/>
          <c:h val="0.23337812007025904"/>
        </c:manualLayout>
      </c:layout>
      <c:overlay val="0"/>
      <c:txPr>
        <a:bodyPr/>
        <a:lstStyle/>
        <a:p>
          <a:pPr>
            <a:defRPr sz="1100" b="1">
              <a:latin typeface="나눔고딕" pitchFamily="50" charset="-127"/>
              <a:ea typeface="나눔고딕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69080096554981E-2"/>
          <c:y val="0.27206545671450322"/>
          <c:w val="0.73951170673157751"/>
          <c:h val="0.5249223895365500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'4. 급여vs배당 비교'!$B$25</c:f>
              <c:strCache>
                <c:ptCount val="1"/>
                <c:pt idx="0">
                  <c:v>실수령액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1460166635659259E-3"/>
                  <c:y val="-1.51050888985030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14-4BC3-8E60-86C3CC44A0A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14-4BC3-8E60-86C3CC44A0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chemeClr val="tx1"/>
                    </a:solidFill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급여vs배당 비교'!$C$20:$D$20</c:f>
              <c:strCache>
                <c:ptCount val="2"/>
                <c:pt idx="0">
                  <c:v> 급여 100% </c:v>
                </c:pt>
                <c:pt idx="1">
                  <c:v>급여 + 본인 배당</c:v>
                </c:pt>
              </c:strCache>
            </c:strRef>
          </c:cat>
          <c:val>
            <c:numRef>
              <c:f>'4. 급여vs배당 비교'!$C$33:$D$33</c:f>
              <c:numCache>
                <c:formatCode>0.00"억원"</c:formatCode>
                <c:ptCount val="2"/>
                <c:pt idx="0">
                  <c:v>1.2640172000000001</c:v>
                </c:pt>
                <c:pt idx="1">
                  <c:v>1.4665869999999999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4-4BC3-8E60-86C3CC44A0AF}"/>
            </c:ext>
          </c:extLst>
        </c:ser>
        <c:ser>
          <c:idx val="0"/>
          <c:order val="1"/>
          <c:tx>
            <c:strRef>
              <c:f>'4. 급여vs배당 비교'!$B$24</c:f>
              <c:strCache>
                <c:ptCount val="1"/>
                <c:pt idx="0">
                  <c:v>세금합계</c:v>
                </c:pt>
              </c:strCache>
            </c:strRef>
          </c:tx>
          <c:spPr>
            <a:noFill/>
            <a:ln w="28575">
              <a:solidFill>
                <a:srgbClr val="002060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chemeClr val="tx1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급여vs배당 비교'!$C$20:$D$20</c:f>
              <c:strCache>
                <c:ptCount val="2"/>
                <c:pt idx="0">
                  <c:v> 급여 100% </c:v>
                </c:pt>
                <c:pt idx="1">
                  <c:v>급여 + 본인 배당</c:v>
                </c:pt>
              </c:strCache>
            </c:strRef>
          </c:cat>
          <c:val>
            <c:numRef>
              <c:f>'4. 급여vs배당 비교'!$C$34:$D$34</c:f>
              <c:numCache>
                <c:formatCode>0.00"억원"</c:formatCode>
                <c:ptCount val="2"/>
                <c:pt idx="0">
                  <c:v>0.53598279999999998</c:v>
                </c:pt>
                <c:pt idx="1">
                  <c:v>0.33341300000000007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14-4BC3-8E60-86C3CC44A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overlap val="100"/>
        <c:axId val="157427584"/>
        <c:axId val="157442816"/>
      </c:barChart>
      <c:catAx>
        <c:axId val="157427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 b="1">
                <a:solidFill>
                  <a:schemeClr val="bg1"/>
                </a:solidFill>
              </a:defRPr>
            </a:pPr>
            <a:endParaRPr lang="ko-KR"/>
          </a:p>
        </c:txPr>
        <c:crossAx val="157442816"/>
        <c:crosses val="autoZero"/>
        <c:auto val="1"/>
        <c:lblAlgn val="ctr"/>
        <c:lblOffset val="100"/>
        <c:noMultiLvlLbl val="0"/>
      </c:catAx>
      <c:valAx>
        <c:axId val="157442816"/>
        <c:scaling>
          <c:orientation val="minMax"/>
        </c:scaling>
        <c:delete val="1"/>
        <c:axPos val="l"/>
        <c:numFmt formatCode="0.00&quot;억원&quot;" sourceLinked="1"/>
        <c:majorTickMark val="out"/>
        <c:minorTickMark val="none"/>
        <c:tickLblPos val="nextTo"/>
        <c:crossAx val="157427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10498907854033"/>
          <c:y val="0.45170054362065148"/>
          <c:w val="0.18971125286227972"/>
          <c:h val="0.15136658213581292"/>
        </c:manualLayout>
      </c:layout>
      <c:overlay val="0"/>
      <c:txPr>
        <a:bodyPr/>
        <a:lstStyle/>
        <a:p>
          <a:pPr>
            <a:defRPr sz="1100" b="1">
              <a:latin typeface="나눔고딕" pitchFamily="50" charset="-127"/>
              <a:ea typeface="나눔고딕" pitchFamily="50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479638009049774E-2"/>
          <c:y val="5.774278215223097E-2"/>
          <c:w val="0.96018099547511315"/>
          <c:h val="0.69281790563581125"/>
        </c:manualLayout>
      </c:layout>
      <c:barChart>
        <c:barDir val="col"/>
        <c:grouping val="clustered"/>
        <c:varyColors val="0"/>
        <c:ser>
          <c:idx val="1"/>
          <c:order val="0"/>
          <c:tx>
            <c:v>개인실효세율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'6.급여설계'!$M$12:$M$21</c:f>
              <c:numCache>
                <c:formatCode>#,###"만원"</c:formatCode>
                <c:ptCount val="5"/>
                <c:pt idx="0">
                  <c:v>500</c:v>
                </c:pt>
                <c:pt idx="1">
                  <c:v>700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</c:numCache>
            </c:numRef>
          </c:cat>
          <c:val>
            <c:numRef>
              <c:f>'6.급여설계'!$H$12:$H$16</c:f>
              <c:numCache>
                <c:formatCode>0.0%</c:formatCode>
                <c:ptCount val="5"/>
                <c:pt idx="0">
                  <c:v>0.1632285</c:v>
                </c:pt>
                <c:pt idx="1">
                  <c:v>0.19486480952380952</c:v>
                </c:pt>
                <c:pt idx="2">
                  <c:v>0.23443641666666667</c:v>
                </c:pt>
                <c:pt idx="3">
                  <c:v>0.29960155555555557</c:v>
                </c:pt>
                <c:pt idx="4">
                  <c:v>0.33710891666666665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C-4B98-AE3A-37F2A1156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71584"/>
        <c:axId val="152785664"/>
      </c:barChart>
      <c:lineChart>
        <c:grouping val="standard"/>
        <c:varyColors val="0"/>
        <c:ser>
          <c:idx val="2"/>
          <c:order val="1"/>
          <c:tx>
            <c:v>개인법인총실효세율</c:v>
          </c:tx>
          <c:spPr>
            <a:ln>
              <a:solidFill>
                <a:srgbClr val="002060"/>
              </a:solidFill>
            </a:ln>
          </c:spPr>
          <c:marker>
            <c:symbol val="circle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Lbls>
            <c:dLbl>
              <c:idx val="0"/>
              <c:layout>
                <c:manualLayout>
                  <c:x val="-3.7414262051553605E-2"/>
                  <c:y val="-6.81619637251194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BC-4B98-AE3A-37F2A11569B7}"/>
                </c:ext>
              </c:extLst>
            </c:dLbl>
            <c:dLbl>
              <c:idx val="1"/>
              <c:layout>
                <c:manualLayout>
                  <c:x val="-4.1155688256708976E-2"/>
                  <c:y val="-6.29187357462640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BC-4B98-AE3A-37F2A11569B7}"/>
                </c:ext>
              </c:extLst>
            </c:dLbl>
            <c:dLbl>
              <c:idx val="2"/>
              <c:layout>
                <c:manualLayout>
                  <c:x val="-3.7414262051553647E-2"/>
                  <c:y val="-7.3405191703974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BC-4B98-AE3A-37F2A11569B7}"/>
                </c:ext>
              </c:extLst>
            </c:dLbl>
            <c:dLbl>
              <c:idx val="3"/>
              <c:layout>
                <c:manualLayout>
                  <c:x val="-4.1155688256708976E-2"/>
                  <c:y val="-6.81619637251194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BC-4B98-AE3A-37F2A11569B7}"/>
                </c:ext>
              </c:extLst>
            </c:dLbl>
            <c:dLbl>
              <c:idx val="4"/>
              <c:layout>
                <c:manualLayout>
                  <c:x val="-3.7414262051553682E-2"/>
                  <c:y val="-7.86484196828301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BC-4B98-AE3A-37F2A11569B7}"/>
                </c:ext>
              </c:extLst>
            </c:dLbl>
            <c:dLbl>
              <c:idx val="5"/>
              <c:layout>
                <c:manualLayout>
                  <c:x val="-4.3026401359286724E-2"/>
                  <c:y val="-6.29187357462641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BC-4B98-AE3A-37F2A11569B7}"/>
                </c:ext>
              </c:extLst>
            </c:dLbl>
            <c:dLbl>
              <c:idx val="6"/>
              <c:layout>
                <c:manualLayout>
                  <c:x val="-3.7414262051553612E-2"/>
                  <c:y val="-6.29187357462640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BC-4B98-AE3A-37F2A11569B7}"/>
                </c:ext>
              </c:extLst>
            </c:dLbl>
            <c:dLbl>
              <c:idx val="7"/>
              <c:layout>
                <c:manualLayout>
                  <c:x val="-3.7414262051553751E-2"/>
                  <c:y val="-6.29187357462641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BC-4B98-AE3A-37F2A11569B7}"/>
                </c:ext>
              </c:extLst>
            </c:dLbl>
            <c:dLbl>
              <c:idx val="8"/>
              <c:layout>
                <c:manualLayout>
                  <c:x val="-4.1155688256708976E-2"/>
                  <c:y val="-7.34051917039748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BBC-4B98-AE3A-37F2A11569B7}"/>
                </c:ext>
              </c:extLst>
            </c:dLbl>
            <c:dLbl>
              <c:idx val="9"/>
              <c:layout>
                <c:manualLayout>
                  <c:x val="-3.5543548948976066E-2"/>
                  <c:y val="-6.29187357462641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BC-4B98-AE3A-37F2A1156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 b="1">
                    <a:solidFill>
                      <a:srgbClr val="00206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'6.급여설계'!$M$12:$M$16</c:f>
              <c:numCache>
                <c:formatCode>#,###"만원"</c:formatCode>
                <c:ptCount val="5"/>
                <c:pt idx="0">
                  <c:v>500</c:v>
                </c:pt>
                <c:pt idx="1">
                  <c:v>700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</c:numCache>
            </c:numRef>
          </c:cat>
          <c:val>
            <c:numRef>
              <c:f>'6.급여설계'!$L$12:$L$16</c:f>
              <c:numCache>
                <c:formatCode>0.0%</c:formatCode>
                <c:ptCount val="5"/>
                <c:pt idx="0">
                  <c:v>4.2071209999999991E-2</c:v>
                </c:pt>
                <c:pt idx="1">
                  <c:v>6.6053019523809528E-2</c:v>
                </c:pt>
                <c:pt idx="2">
                  <c:v>9.6985976666666654E-2</c:v>
                </c:pt>
                <c:pt idx="3">
                  <c:v>0.15543216555555553</c:v>
                </c:pt>
                <c:pt idx="4">
                  <c:v>0.18958005166666667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BBC-4B98-AE3A-37F2A1156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1584"/>
        <c:axId val="152785664"/>
      </c:lineChart>
      <c:catAx>
        <c:axId val="152771584"/>
        <c:scaling>
          <c:orientation val="minMax"/>
        </c:scaling>
        <c:delete val="0"/>
        <c:axPos val="b"/>
        <c:numFmt formatCode="#,###&quot;만원&quot;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ko-KR"/>
          </a:p>
        </c:txPr>
        <c:crossAx val="152785664"/>
        <c:crosses val="autoZero"/>
        <c:auto val="1"/>
        <c:lblAlgn val="ctr"/>
        <c:lblOffset val="100"/>
        <c:noMultiLvlLbl val="0"/>
      </c:catAx>
      <c:valAx>
        <c:axId val="15278566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527715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2528068091220547E-3"/>
          <c:y val="3.0700320195773529E-2"/>
          <c:w val="0.43755834829443446"/>
          <c:h val="9.139820247262001E-2"/>
        </c:manualLayout>
      </c:layout>
      <c:overlay val="0"/>
      <c:txPr>
        <a:bodyPr/>
        <a:lstStyle/>
        <a:p>
          <a:pPr>
            <a:defRPr sz="1300" b="1"/>
          </a:pPr>
          <a:endParaRPr lang="ko-K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나눔고딕" panose="020D0604000000000000" pitchFamily="50" charset="-127"/>
          <a:ea typeface="나눔고딕" panose="020D0604000000000000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N$2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8.emf"/><Relationship Id="rId3" Type="http://schemas.openxmlformats.org/officeDocument/2006/relationships/image" Target="../media/image17.png"/><Relationship Id="rId7" Type="http://schemas.openxmlformats.org/officeDocument/2006/relationships/image" Target="../media/image9.png"/><Relationship Id="rId12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jpg"/><Relationship Id="rId6" Type="http://schemas.openxmlformats.org/officeDocument/2006/relationships/image" Target="../media/image3.png"/><Relationship Id="rId11" Type="http://schemas.openxmlformats.org/officeDocument/2006/relationships/image" Target="../media/image13.png"/><Relationship Id="rId5" Type="http://schemas.openxmlformats.org/officeDocument/2006/relationships/image" Target="../media/image2.png"/><Relationship Id="rId10" Type="http://schemas.openxmlformats.org/officeDocument/2006/relationships/image" Target="../media/image12.png"/><Relationship Id="rId4" Type="http://schemas.openxmlformats.org/officeDocument/2006/relationships/image" Target="../media/image1.emf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2.png"/><Relationship Id="rId7" Type="http://schemas.openxmlformats.org/officeDocument/2006/relationships/image" Target="../media/image12.png"/><Relationship Id="rId2" Type="http://schemas.openxmlformats.org/officeDocument/2006/relationships/image" Target="../media/image1.emf"/><Relationship Id="rId1" Type="http://schemas.openxmlformats.org/officeDocument/2006/relationships/image" Target="../media/image10.png"/><Relationship Id="rId6" Type="http://schemas.openxmlformats.org/officeDocument/2006/relationships/image" Target="../media/image11.png"/><Relationship Id="rId5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14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11.png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image" Target="../media/image10.png"/><Relationship Id="rId11" Type="http://schemas.openxmlformats.org/officeDocument/2006/relationships/image" Target="../media/image21.png"/><Relationship Id="rId5" Type="http://schemas.openxmlformats.org/officeDocument/2006/relationships/image" Target="../media/image9.png"/><Relationship Id="rId10" Type="http://schemas.openxmlformats.org/officeDocument/2006/relationships/image" Target="../media/image14.emf"/><Relationship Id="rId4" Type="http://schemas.openxmlformats.org/officeDocument/2006/relationships/image" Target="../media/image3.pn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emf"/><Relationship Id="rId3" Type="http://schemas.openxmlformats.org/officeDocument/2006/relationships/image" Target="../media/image24.png"/><Relationship Id="rId7" Type="http://schemas.openxmlformats.org/officeDocument/2006/relationships/image" Target="../media/image3.png"/><Relationship Id="rId12" Type="http://schemas.openxmlformats.org/officeDocument/2006/relationships/image" Target="../media/image13.png"/><Relationship Id="rId2" Type="http://schemas.openxmlformats.org/officeDocument/2006/relationships/image" Target="../media/image23.png"/><Relationship Id="rId1" Type="http://schemas.openxmlformats.org/officeDocument/2006/relationships/image" Target="../media/image22.emf"/><Relationship Id="rId6" Type="http://schemas.openxmlformats.org/officeDocument/2006/relationships/image" Target="../media/image2.png"/><Relationship Id="rId11" Type="http://schemas.openxmlformats.org/officeDocument/2006/relationships/image" Target="../media/image12.png"/><Relationship Id="rId5" Type="http://schemas.openxmlformats.org/officeDocument/2006/relationships/image" Target="../media/image1.emf"/><Relationship Id="rId15" Type="http://schemas.openxmlformats.org/officeDocument/2006/relationships/image" Target="../media/image26.png"/><Relationship Id="rId10" Type="http://schemas.openxmlformats.org/officeDocument/2006/relationships/image" Target="../media/image11.png"/><Relationship Id="rId4" Type="http://schemas.openxmlformats.org/officeDocument/2006/relationships/chart" Target="../charts/chart2.xml"/><Relationship Id="rId9" Type="http://schemas.openxmlformats.org/officeDocument/2006/relationships/image" Target="../media/image10.png"/><Relationship Id="rId14" Type="http://schemas.openxmlformats.org/officeDocument/2006/relationships/image" Target="../media/image2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2.png"/><Relationship Id="rId7" Type="http://schemas.openxmlformats.org/officeDocument/2006/relationships/image" Target="../media/image12.png"/><Relationship Id="rId2" Type="http://schemas.openxmlformats.org/officeDocument/2006/relationships/image" Target="../media/image1.emf"/><Relationship Id="rId1" Type="http://schemas.openxmlformats.org/officeDocument/2006/relationships/image" Target="../media/image29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3.png"/><Relationship Id="rId9" Type="http://schemas.openxmlformats.org/officeDocument/2006/relationships/image" Target="../media/image14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image" Target="../media/image14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emf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chart" Target="../charts/chart4.xml"/><Relationship Id="rId4" Type="http://schemas.openxmlformats.org/officeDocument/2006/relationships/image" Target="../media/image9.png"/><Relationship Id="rId9" Type="http://schemas.openxmlformats.org/officeDocument/2006/relationships/image" Target="../media/image14.emf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425450</xdr:colOff>
      <xdr:row>3</xdr:row>
      <xdr:rowOff>57150</xdr:rowOff>
    </xdr:from>
    <xdr:to>
      <xdr:col>9</xdr:col>
      <xdr:colOff>590550</xdr:colOff>
      <xdr:row>8</xdr:row>
      <xdr:rowOff>25400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5450" y="704850"/>
          <a:ext cx="6108700" cy="1047750"/>
        </a:xfrm>
        <a:prstGeom prst="rect">
          <a:avLst/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6355</xdr:colOff>
      <xdr:row>0</xdr:row>
      <xdr:rowOff>667457</xdr:rowOff>
    </xdr:from>
    <xdr:to>
      <xdr:col>11</xdr:col>
      <xdr:colOff>592667</xdr:colOff>
      <xdr:row>0</xdr:row>
      <xdr:rowOff>1491535</xdr:rowOff>
    </xdr:to>
    <xdr:pic>
      <xdr:nvPicPr>
        <xdr:cNvPr id="61" name="Picture 727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60701" cy="824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750020</xdr:colOff>
      <xdr:row>0</xdr:row>
      <xdr:rowOff>754943</xdr:rowOff>
    </xdr:from>
    <xdr:to>
      <xdr:col>10</xdr:col>
      <xdr:colOff>408636</xdr:colOff>
      <xdr:row>0</xdr:row>
      <xdr:rowOff>1350256</xdr:rowOff>
    </xdr:to>
    <xdr:pic macro="[0]!미리보기">
      <xdr:nvPicPr>
        <xdr:cNvPr id="48" name="Picture 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05020" y="754943"/>
          <a:ext cx="448838" cy="595313"/>
        </a:xfrm>
        <a:prstGeom prst="rect">
          <a:avLst/>
        </a:prstGeom>
      </xdr:spPr>
    </xdr:pic>
    <xdr:clientData/>
  </xdr:twoCellAnchor>
  <xdr:twoCellAnchor>
    <xdr:from>
      <xdr:col>10</xdr:col>
      <xdr:colOff>430542</xdr:colOff>
      <xdr:row>0</xdr:row>
      <xdr:rowOff>761542</xdr:rowOff>
    </xdr:from>
    <xdr:to>
      <xdr:col>11</xdr:col>
      <xdr:colOff>363892</xdr:colOff>
      <xdr:row>0</xdr:row>
      <xdr:rowOff>1342319</xdr:rowOff>
    </xdr:to>
    <xdr:pic macro="[0]!출력하기">
      <xdr:nvPicPr>
        <xdr:cNvPr id="49" name="Picture 9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75764" y="761542"/>
          <a:ext cx="462517" cy="58077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6350</xdr:colOff>
      <xdr:row>0</xdr:row>
      <xdr:rowOff>609600</xdr:rowOff>
    </xdr:to>
    <xdr:sp macro="" textlink="">
      <xdr:nvSpPr>
        <xdr:cNvPr id="2056" name="AutoShape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0" y="0"/>
          <a:ext cx="9051572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</xdr:colOff>
      <xdr:row>41</xdr:row>
      <xdr:rowOff>169332</xdr:rowOff>
    </xdr:from>
    <xdr:to>
      <xdr:col>7</xdr:col>
      <xdr:colOff>2</xdr:colOff>
      <xdr:row>49</xdr:row>
      <xdr:rowOff>114522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409577" y="15504582"/>
          <a:ext cx="7038975" cy="1469190"/>
          <a:chOff x="6107891" y="5671002"/>
          <a:chExt cx="5548698" cy="1207676"/>
        </a:xfrm>
      </xdr:grpSpPr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6107891" y="5671002"/>
            <a:ext cx="5548698" cy="1014402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6169463" y="5776016"/>
            <a:ext cx="5406940" cy="1102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rtl="0" eaLnBrk="0" latinLnBrk="0" hangingPunct="0">
              <a:lnSpc>
                <a:spcPts val="1200"/>
              </a:lnSpc>
            </a:pP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본 자료에 수록된 내용은 신뢰할 만한 자료 및 정보로부터 얻어진 것이나  그 정확성이나 안전성을 보장할 수 없습니다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. </a:t>
            </a: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따라서 어떠한 경우에도 본 자료는 고객의 투자 결과에 대한 법적 책임소재에 대한 증빙자료로 사용될 수 없습니다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.</a:t>
            </a:r>
            <a:r>
              <a:rPr lang="ko-KR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 </a:t>
            </a:r>
            <a:endParaRPr lang="en-US" altLang="ko-KR" sz="1000">
              <a:solidFill>
                <a:schemeClr val="dk1"/>
              </a:solidFill>
              <a:effectLst/>
              <a:latin typeface="+mn-ea"/>
              <a:ea typeface="+mn-ea"/>
              <a:cs typeface="+mn-cs"/>
            </a:endParaRPr>
          </a:p>
          <a:p>
            <a:pPr rtl="0" eaLnBrk="0" latinLnBrk="0" hangingPunct="0">
              <a:lnSpc>
                <a:spcPts val="1200"/>
              </a:lnSpc>
            </a:pPr>
            <a:endParaRPr lang="en-US" altLang="ko-KR" sz="1000">
              <a:solidFill>
                <a:schemeClr val="dk1"/>
              </a:solidFill>
              <a:effectLst/>
              <a:latin typeface="+mn-ea"/>
              <a:ea typeface="+mn-ea"/>
              <a:cs typeface="+mn-cs"/>
            </a:endParaRPr>
          </a:p>
          <a:p>
            <a:pPr rtl="0" eaLnBrk="0" latinLnBrk="0" hangingPunct="0">
              <a:lnSpc>
                <a:spcPts val="1200"/>
              </a:lnSpc>
            </a:pP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Copyright ⓒ LearnInvest</a:t>
            </a:r>
            <a:r>
              <a:rPr lang="en-US" altLang="ko-KR" sz="1000" baseline="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 Co., Ltd.   </a:t>
            </a:r>
            <a:r>
              <a:rPr lang="en-US" altLang="ko-KR" sz="1000">
                <a:solidFill>
                  <a:schemeClr val="dk1"/>
                </a:solidFill>
                <a:effectLst/>
                <a:latin typeface="+mn-ea"/>
                <a:ea typeface="+mn-ea"/>
                <a:cs typeface="+mn-cs"/>
              </a:rPr>
              <a:t>All right reserved.</a:t>
            </a:r>
            <a:endParaRPr lang="ko-KR" altLang="ko-KR" sz="900">
              <a:effectLst/>
              <a:latin typeface="+mn-ea"/>
              <a:ea typeface="+mn-ea"/>
            </a:endParaRPr>
          </a:p>
        </xdr:txBody>
      </xdr:sp>
    </xdr:grpSp>
    <xdr:clientData/>
  </xdr:twoCellAnchor>
  <xdr:twoCellAnchor editAs="oneCell">
    <xdr:from>
      <xdr:col>2</xdr:col>
      <xdr:colOff>1308100</xdr:colOff>
      <xdr:row>0</xdr:row>
      <xdr:rowOff>774700</xdr:rowOff>
    </xdr:from>
    <xdr:to>
      <xdr:col>3</xdr:col>
      <xdr:colOff>453390</xdr:colOff>
      <xdr:row>0</xdr:row>
      <xdr:rowOff>1444625</xdr:rowOff>
    </xdr:to>
    <xdr:sp macro="" textlink="">
      <xdr:nvSpPr>
        <xdr:cNvPr id="2059" name="AutoShape 1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866900" y="774700"/>
          <a:ext cx="5016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349250</xdr:colOff>
      <xdr:row>0</xdr:row>
      <xdr:rowOff>676580</xdr:rowOff>
    </xdr:from>
    <xdr:to>
      <xdr:col>2</xdr:col>
      <xdr:colOff>322988</xdr:colOff>
      <xdr:row>0</xdr:row>
      <xdr:rowOff>1368412</xdr:rowOff>
    </xdr:to>
    <xdr:pic macro="[0]!입력하기">
      <xdr:nvPicPr>
        <xdr:cNvPr id="42" name="Picture 5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250" y="676580"/>
          <a:ext cx="536348" cy="674687"/>
        </a:xfrm>
        <a:prstGeom prst="rect">
          <a:avLst/>
        </a:prstGeom>
      </xdr:spPr>
    </xdr:pic>
    <xdr:clientData/>
  </xdr:twoCellAnchor>
  <xdr:twoCellAnchor editAs="oneCell">
    <xdr:from>
      <xdr:col>2</xdr:col>
      <xdr:colOff>342189</xdr:colOff>
      <xdr:row>0</xdr:row>
      <xdr:rowOff>675595</xdr:rowOff>
    </xdr:from>
    <xdr:to>
      <xdr:col>2</xdr:col>
      <xdr:colOff>894431</xdr:colOff>
      <xdr:row>0</xdr:row>
      <xdr:rowOff>1352251</xdr:rowOff>
    </xdr:to>
    <xdr:pic macro="[0]!불러오기"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97814" y="675595"/>
          <a:ext cx="549067" cy="676656"/>
        </a:xfrm>
        <a:prstGeom prst="rect">
          <a:avLst/>
        </a:prstGeom>
      </xdr:spPr>
    </xdr:pic>
    <xdr:clientData/>
  </xdr:twoCellAnchor>
  <xdr:twoCellAnchor editAs="oneCell">
    <xdr:from>
      <xdr:col>2</xdr:col>
      <xdr:colOff>903472</xdr:colOff>
      <xdr:row>0</xdr:row>
      <xdr:rowOff>675595</xdr:rowOff>
    </xdr:from>
    <xdr:to>
      <xdr:col>3</xdr:col>
      <xdr:colOff>79036</xdr:colOff>
      <xdr:row>0</xdr:row>
      <xdr:rowOff>1352251</xdr:rowOff>
    </xdr:to>
    <xdr:pic macro="[0]!Picture47_Click">
      <xdr:nvPicPr>
        <xdr:cNvPr id="44" name="Picture 1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9097" y="675595"/>
          <a:ext cx="548752" cy="676656"/>
        </a:xfrm>
        <a:prstGeom prst="rect">
          <a:avLst/>
        </a:prstGeom>
      </xdr:spPr>
    </xdr:pic>
    <xdr:clientData/>
  </xdr:twoCellAnchor>
  <xdr:twoCellAnchor editAs="oneCell">
    <xdr:from>
      <xdr:col>3</xdr:col>
      <xdr:colOff>91252</xdr:colOff>
      <xdr:row>0</xdr:row>
      <xdr:rowOff>674688</xdr:rowOff>
    </xdr:from>
    <xdr:to>
      <xdr:col>3</xdr:col>
      <xdr:colOff>644642</xdr:colOff>
      <xdr:row>0</xdr:row>
      <xdr:rowOff>1368398</xdr:rowOff>
    </xdr:to>
    <xdr:pic macro="[0]!새로작성">
      <xdr:nvPicPr>
        <xdr:cNvPr id="45" name="Picture 1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0065" y="674688"/>
          <a:ext cx="541325" cy="678470"/>
        </a:xfrm>
        <a:prstGeom prst="rect">
          <a:avLst/>
        </a:prstGeom>
      </xdr:spPr>
    </xdr:pic>
    <xdr:clientData/>
  </xdr:twoCellAnchor>
  <xdr:twoCellAnchor editAs="oneCell">
    <xdr:from>
      <xdr:col>3</xdr:col>
      <xdr:colOff>642700</xdr:colOff>
      <xdr:row>0</xdr:row>
      <xdr:rowOff>675595</xdr:rowOff>
    </xdr:from>
    <xdr:to>
      <xdr:col>3</xdr:col>
      <xdr:colOff>1184025</xdr:colOff>
      <xdr:row>0</xdr:row>
      <xdr:rowOff>1352251</xdr:rowOff>
    </xdr:to>
    <xdr:pic macro="[0]!수정하기.수정하기">
      <xdr:nvPicPr>
        <xdr:cNvPr id="47" name="Picture 1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513" y="675595"/>
          <a:ext cx="541325" cy="676656"/>
        </a:xfrm>
        <a:prstGeom prst="rect">
          <a:avLst/>
        </a:prstGeom>
      </xdr:spPr>
    </xdr:pic>
    <xdr:clientData/>
  </xdr:twoCellAnchor>
  <xdr:twoCellAnchor>
    <xdr:from>
      <xdr:col>3</xdr:col>
      <xdr:colOff>1192389</xdr:colOff>
      <xdr:row>0</xdr:row>
      <xdr:rowOff>684389</xdr:rowOff>
    </xdr:from>
    <xdr:to>
      <xdr:col>3</xdr:col>
      <xdr:colOff>1728610</xdr:colOff>
      <xdr:row>0</xdr:row>
      <xdr:rowOff>1352191</xdr:rowOff>
    </xdr:to>
    <xdr:pic macro="[0]!pdf전환">
      <xdr:nvPicPr>
        <xdr:cNvPr id="30" name="그림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5611" y="684389"/>
          <a:ext cx="536221" cy="66780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11</xdr:col>
      <xdr:colOff>603250</xdr:colOff>
      <xdr:row>0</xdr:row>
      <xdr:rowOff>674688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0" y="0"/>
          <a:ext cx="10166350" cy="674688"/>
          <a:chOff x="0" y="0"/>
          <a:chExt cx="10191750" cy="674688"/>
        </a:xfrm>
      </xdr:grpSpPr>
      <xdr:sp macro="" textlink="">
        <xdr:nvSpPr>
          <xdr:cNvPr id="33" name="Rectangle 1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[0]!goto예상퇴직금" textlink="">
        <xdr:nvSpPr>
          <xdr:cNvPr id="34" name="Rectangle 724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4440026" y="2162"/>
            <a:ext cx="817596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퇴직플랜절세효과" textlink="">
        <xdr:nvSpPr>
          <xdr:cNvPr id="37" name="Rectangle 724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5258235" y="3751"/>
            <a:ext cx="814068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sp macro="[0]!goto배당플랜절세효과" textlink="">
        <xdr:nvSpPr>
          <xdr:cNvPr id="46" name="Rectangle 72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50" name="그림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51" name="그림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52" name="그림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53" name="그림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55" name="Rectangle 72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03238" cy="57265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" textlink="">
        <xdr:nvSpPr>
          <xdr:cNvPr id="56" name="Rectangle 724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2821280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급여설계" textlink="">
        <xdr:nvSpPr>
          <xdr:cNvPr id="31" name="Rectangle 724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6885636" y="7056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54" name="Picture 737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</xdr:col>
      <xdr:colOff>1132428</xdr:colOff>
      <xdr:row>8</xdr:row>
      <xdr:rowOff>64209</xdr:rowOff>
    </xdr:from>
    <xdr:to>
      <xdr:col>3</xdr:col>
      <xdr:colOff>436748</xdr:colOff>
      <xdr:row>9</xdr:row>
      <xdr:rowOff>134058</xdr:rowOff>
    </xdr:to>
    <xdr:sp macro="" textlink="$I$9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93345" y="4392792"/>
          <a:ext cx="680153" cy="482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37C827F1-C217-44E2-BFDC-91EF0E216ADC}" type="TxLink">
            <a:rPr lang="en-US" altLang="en-US" sz="10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68 세</a:t>
          </a:fld>
          <a:endParaRPr lang="en-US" altLang="en-US" sz="10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3</xdr:col>
      <xdr:colOff>11</xdr:colOff>
      <xdr:row>9</xdr:row>
      <xdr:rowOff>63499</xdr:rowOff>
    </xdr:from>
    <xdr:to>
      <xdr:col>3</xdr:col>
      <xdr:colOff>684398</xdr:colOff>
      <xdr:row>10</xdr:row>
      <xdr:rowOff>112889</xdr:rowOff>
    </xdr:to>
    <xdr:sp macro="" textlink="$O$10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1933233" y="4783666"/>
          <a:ext cx="684387" cy="458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5C7AB9A9-1136-414D-846F-A595F633BA80}" type="TxLink">
            <a:rPr lang="en-US" altLang="en-US" sz="10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39 세</a:t>
          </a:fld>
          <a:endParaRPr lang="en-US" altLang="en-US" sz="11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3</xdr:col>
      <xdr:colOff>232838</xdr:colOff>
      <xdr:row>10</xdr:row>
      <xdr:rowOff>56445</xdr:rowOff>
    </xdr:from>
    <xdr:to>
      <xdr:col>3</xdr:col>
      <xdr:colOff>917225</xdr:colOff>
      <xdr:row>11</xdr:row>
      <xdr:rowOff>1</xdr:rowOff>
    </xdr:to>
    <xdr:sp macro="" textlink="$O$11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2166060" y="5185834"/>
          <a:ext cx="684387" cy="352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1975DC7-4DB3-48CA-892F-2FB43D961574}" type="TxLink">
            <a:rPr lang="en-US" altLang="en-US" sz="10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78 세</a:t>
          </a:fld>
          <a:endParaRPr lang="en-US" altLang="en-US" sz="12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20</xdr:row>
          <xdr:rowOff>257175</xdr:rowOff>
        </xdr:from>
        <xdr:to>
          <xdr:col>3</xdr:col>
          <xdr:colOff>66675</xdr:colOff>
          <xdr:row>21</xdr:row>
          <xdr:rowOff>9525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연평균급여의 1/10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261056</xdr:colOff>
      <xdr:row>31</xdr:row>
      <xdr:rowOff>28221</xdr:rowOff>
    </xdr:from>
    <xdr:to>
      <xdr:col>2</xdr:col>
      <xdr:colOff>1164167</xdr:colOff>
      <xdr:row>32</xdr:row>
      <xdr:rowOff>56444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25500" y="10470443"/>
          <a:ext cx="903111" cy="31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050" b="1"/>
            <a:t>주주명</a:t>
          </a:r>
        </a:p>
      </xdr:txBody>
    </xdr:sp>
    <xdr:clientData/>
  </xdr:twoCellAnchor>
  <xdr:twoCellAnchor>
    <xdr:from>
      <xdr:col>4</xdr:col>
      <xdr:colOff>1270000</xdr:colOff>
      <xdr:row>31</xdr:row>
      <xdr:rowOff>28221</xdr:rowOff>
    </xdr:from>
    <xdr:to>
      <xdr:col>5</xdr:col>
      <xdr:colOff>698500</xdr:colOff>
      <xdr:row>32</xdr:row>
      <xdr:rowOff>56444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5439833" y="10470443"/>
          <a:ext cx="903111" cy="31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050" b="1"/>
            <a:t>배당금액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20</xdr:row>
          <xdr:rowOff>238125</xdr:rowOff>
        </xdr:from>
        <xdr:to>
          <xdr:col>3</xdr:col>
          <xdr:colOff>1362075</xdr:colOff>
          <xdr:row>21</xdr:row>
          <xdr:rowOff>9525</xdr:rowOff>
        </xdr:to>
        <xdr:sp macro="" textlink="">
          <xdr:nvSpPr>
            <xdr:cNvPr id="2076" name="Option 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월평균급여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1208730</xdr:colOff>
      <xdr:row>6</xdr:row>
      <xdr:rowOff>200576</xdr:rowOff>
    </xdr:from>
    <xdr:to>
      <xdr:col>9</xdr:col>
      <xdr:colOff>143980</xdr:colOff>
      <xdr:row>15</xdr:row>
      <xdr:rowOff>113299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0563" y="3940020"/>
          <a:ext cx="3786298" cy="2509168"/>
        </a:xfrm>
        <a:prstGeom prst="rect">
          <a:avLst/>
        </a:prstGeom>
      </xdr:spPr>
    </xdr:pic>
    <xdr:clientData/>
  </xdr:twoCellAnchor>
  <xdr:twoCellAnchor>
    <xdr:from>
      <xdr:col>1</xdr:col>
      <xdr:colOff>107629</xdr:colOff>
      <xdr:row>19</xdr:row>
      <xdr:rowOff>75338</xdr:rowOff>
    </xdr:from>
    <xdr:to>
      <xdr:col>1</xdr:col>
      <xdr:colOff>1048713</xdr:colOff>
      <xdr:row>19</xdr:row>
      <xdr:rowOff>516613</xdr:rowOff>
    </xdr:to>
    <xdr:sp macro="" textlink="">
      <xdr:nvSpPr>
        <xdr:cNvPr id="64" name="직사각형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38538" y="8416929"/>
          <a:ext cx="941084" cy="441275"/>
        </a:xfrm>
        <a:prstGeom prst="rect">
          <a:avLst/>
        </a:prstGeom>
      </xdr:spPr>
      <xdr:txBody>
        <a:bodyPr wrap="square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>
            <a:lnSpc>
              <a:spcPct val="130000"/>
            </a:lnSpc>
          </a:pPr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부인금액 </a:t>
          </a:r>
        </a:p>
      </xdr:txBody>
    </xdr:sp>
    <xdr:clientData/>
  </xdr:twoCellAnchor>
  <xdr:twoCellAnchor>
    <xdr:from>
      <xdr:col>1</xdr:col>
      <xdr:colOff>779322</xdr:colOff>
      <xdr:row>19</xdr:row>
      <xdr:rowOff>43174</xdr:rowOff>
    </xdr:from>
    <xdr:to>
      <xdr:col>2</xdr:col>
      <xdr:colOff>596520</xdr:colOff>
      <xdr:row>19</xdr:row>
      <xdr:rowOff>534270</xdr:rowOff>
    </xdr:to>
    <xdr:sp macro="" textlink="한도부인금액">
      <xdr:nvSpPr>
        <xdr:cNvPr id="65" name="직사각형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1022739" y="8287591"/>
          <a:ext cx="1309448" cy="491096"/>
        </a:xfrm>
        <a:prstGeom prst="rect">
          <a:avLst/>
        </a:prstGeom>
      </xdr:spPr>
      <xdr:txBody>
        <a:bodyPr wrap="square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ct val="130000"/>
            </a:lnSpc>
          </a:pPr>
          <a:fld id="{A5D1CBBF-52C5-427B-ABE0-5966AD29AF77}" type="TxLink">
            <a:rPr lang="en-US" altLang="en-US" sz="1600" b="1" i="0" u="none" strike="noStrike">
              <a:solidFill>
                <a:srgbClr val="000000"/>
              </a:solidFill>
              <a:latin typeface="나눔고딕"/>
              <a:ea typeface="나눔고딕"/>
            </a:rPr>
            <a:pPr algn="r">
              <a:lnSpc>
                <a:spcPct val="130000"/>
              </a:lnSpc>
            </a:pPr>
            <a:t>1.88억원</a:t>
          </a:fld>
          <a:endParaRPr lang="ko-KR" altLang="en-US" sz="18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468265</xdr:colOff>
      <xdr:row>19</xdr:row>
      <xdr:rowOff>87588</xdr:rowOff>
    </xdr:from>
    <xdr:to>
      <xdr:col>9</xdr:col>
      <xdr:colOff>171237</xdr:colOff>
      <xdr:row>19</xdr:row>
      <xdr:rowOff>483964</xdr:rowOff>
    </xdr:to>
    <xdr:sp macro="" textlink="">
      <xdr:nvSpPr>
        <xdr:cNvPr id="66" name="직사각형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2202029" y="8274807"/>
          <a:ext cx="7751062" cy="396376"/>
        </a:xfrm>
        <a:prstGeom prst="rect">
          <a:avLst/>
        </a:prstGeom>
      </xdr:spPr>
      <xdr:txBody>
        <a:bodyPr wrap="square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>
            <a:lnSpc>
              <a:spcPct val="130000"/>
            </a:lnSpc>
          </a:pPr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에 대해서는 근로소득으로 과세 됩니다</a:t>
          </a:r>
          <a:r>
            <a:rPr lang="en-US" altLang="ko-KR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따라서 실제 퇴직</a:t>
          </a:r>
          <a:r>
            <a:rPr lang="ko-KR" altLang="en-US" sz="14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시점에  이 부분을 고려하여  기존 퇴직금</a:t>
          </a:r>
        </a:p>
      </xdr:txBody>
    </xdr:sp>
    <xdr:clientData/>
  </xdr:twoCellAnchor>
  <xdr:twoCellAnchor>
    <xdr:from>
      <xdr:col>1</xdr:col>
      <xdr:colOff>89478</xdr:colOff>
      <xdr:row>19</xdr:row>
      <xdr:rowOff>479254</xdr:rowOff>
    </xdr:from>
    <xdr:to>
      <xdr:col>2</xdr:col>
      <xdr:colOff>1678214</xdr:colOff>
      <xdr:row>19</xdr:row>
      <xdr:rowOff>920529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320387" y="8820845"/>
          <a:ext cx="3080024" cy="441275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>
            <a:lnSpc>
              <a:spcPct val="130000"/>
            </a:lnSpc>
          </a:pPr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지급규정 변경여부를 결정하실 필요가 </a:t>
          </a:r>
        </a:p>
      </xdr:txBody>
    </xdr:sp>
    <xdr:clientData/>
  </xdr:twoCellAnchor>
  <xdr:twoCellAnchor>
    <xdr:from>
      <xdr:col>1</xdr:col>
      <xdr:colOff>7057</xdr:colOff>
      <xdr:row>4</xdr:row>
      <xdr:rowOff>498229</xdr:rowOff>
    </xdr:from>
    <xdr:to>
      <xdr:col>4</xdr:col>
      <xdr:colOff>916214</xdr:colOff>
      <xdr:row>16</xdr:row>
      <xdr:rowOff>86101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42914" y="3364800"/>
          <a:ext cx="5608157" cy="3479515"/>
        </a:xfrm>
        <a:prstGeom prst="rect">
          <a:avLst/>
        </a:prstGeom>
        <a:noFill/>
        <a:ln w="952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621599</xdr:colOff>
      <xdr:row>43</xdr:row>
      <xdr:rowOff>123442</xdr:rowOff>
    </xdr:from>
    <xdr:to>
      <xdr:col>9</xdr:col>
      <xdr:colOff>187430</xdr:colOff>
      <xdr:row>45</xdr:row>
      <xdr:rowOff>26168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893116" y="16508582"/>
          <a:ext cx="3076168" cy="288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18143</xdr:colOff>
      <xdr:row>4</xdr:row>
      <xdr:rowOff>108897</xdr:rowOff>
    </xdr:from>
    <xdr:to>
      <xdr:col>1</xdr:col>
      <xdr:colOff>381000</xdr:colOff>
      <xdr:row>4</xdr:row>
      <xdr:rowOff>408215</xdr:rowOff>
    </xdr:to>
    <xdr:grpSp>
      <xdr:nvGrpSpPr>
        <xdr:cNvPr id="39" name="그룹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261560" y="2966397"/>
          <a:ext cx="362857" cy="299318"/>
          <a:chOff x="-1387475" y="3281363"/>
          <a:chExt cx="1082675" cy="827088"/>
        </a:xfrm>
        <a:solidFill>
          <a:schemeClr val="tx1">
            <a:lumMod val="85000"/>
            <a:lumOff val="15000"/>
          </a:schemeClr>
        </a:solidFill>
      </xdr:grpSpPr>
      <xdr:sp macro="" textlink="">
        <xdr:nvSpPr>
          <xdr:cNvPr id="41" name="Freeform 11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>
            <a:spLocks/>
          </xdr:cNvSpPr>
        </xdr:nvSpPr>
        <xdr:spPr bwMode="auto">
          <a:xfrm>
            <a:off x="-1203325" y="3449638"/>
            <a:ext cx="339725" cy="38100"/>
          </a:xfrm>
          <a:custGeom>
            <a:avLst/>
            <a:gdLst/>
            <a:ahLst/>
            <a:cxnLst>
              <a:cxn ang="0">
                <a:pos x="214" y="0"/>
              </a:cxn>
              <a:cxn ang="0">
                <a:pos x="0" y="0"/>
              </a:cxn>
              <a:cxn ang="0">
                <a:pos x="0" y="24"/>
              </a:cxn>
              <a:cxn ang="0">
                <a:pos x="209" y="24"/>
              </a:cxn>
              <a:cxn ang="0">
                <a:pos x="209" y="24"/>
              </a:cxn>
              <a:cxn ang="0">
                <a:pos x="211" y="11"/>
              </a:cxn>
              <a:cxn ang="0">
                <a:pos x="214" y="0"/>
              </a:cxn>
              <a:cxn ang="0">
                <a:pos x="214" y="0"/>
              </a:cxn>
            </a:cxnLst>
            <a:rect l="0" t="0" r="r" b="b"/>
            <a:pathLst>
              <a:path w="214" h="24">
                <a:moveTo>
                  <a:pt x="214" y="0"/>
                </a:moveTo>
                <a:lnTo>
                  <a:pt x="0" y="0"/>
                </a:lnTo>
                <a:lnTo>
                  <a:pt x="0" y="24"/>
                </a:lnTo>
                <a:lnTo>
                  <a:pt x="209" y="24"/>
                </a:lnTo>
                <a:lnTo>
                  <a:pt x="209" y="24"/>
                </a:lnTo>
                <a:lnTo>
                  <a:pt x="211" y="11"/>
                </a:lnTo>
                <a:lnTo>
                  <a:pt x="214" y="0"/>
                </a:lnTo>
                <a:lnTo>
                  <a:pt x="214" y="0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42" name="Freeform 12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>
            <a:spLocks/>
          </xdr:cNvSpPr>
        </xdr:nvSpPr>
        <xdr:spPr bwMode="auto">
          <a:xfrm>
            <a:off x="-1387475" y="3328988"/>
            <a:ext cx="930275" cy="779463"/>
          </a:xfrm>
          <a:custGeom>
            <a:avLst/>
            <a:gdLst/>
            <a:ahLst/>
            <a:cxnLst>
              <a:cxn ang="0">
                <a:pos x="548" y="420"/>
              </a:cxn>
              <a:cxn ang="0">
                <a:pos x="546" y="426"/>
              </a:cxn>
              <a:cxn ang="0">
                <a:pos x="542" y="438"/>
              </a:cxn>
              <a:cxn ang="0">
                <a:pos x="533" y="446"/>
              </a:cxn>
              <a:cxn ang="0">
                <a:pos x="522" y="452"/>
              </a:cxn>
              <a:cxn ang="0">
                <a:pos x="70" y="452"/>
              </a:cxn>
              <a:cxn ang="0">
                <a:pos x="64" y="452"/>
              </a:cxn>
              <a:cxn ang="0">
                <a:pos x="53" y="446"/>
              </a:cxn>
              <a:cxn ang="0">
                <a:pos x="44" y="438"/>
              </a:cxn>
              <a:cxn ang="0">
                <a:pos x="39" y="426"/>
              </a:cxn>
              <a:cxn ang="0">
                <a:pos x="39" y="206"/>
              </a:cxn>
              <a:cxn ang="0">
                <a:pos x="39" y="199"/>
              </a:cxn>
              <a:cxn ang="0">
                <a:pos x="44" y="187"/>
              </a:cxn>
              <a:cxn ang="0">
                <a:pos x="53" y="179"/>
              </a:cxn>
              <a:cxn ang="0">
                <a:pos x="64" y="175"/>
              </a:cxn>
              <a:cxn ang="0">
                <a:pos x="329" y="175"/>
              </a:cxn>
              <a:cxn ang="0">
                <a:pos x="325" y="155"/>
              </a:cxn>
              <a:cxn ang="0">
                <a:pos x="83" y="136"/>
              </a:cxn>
              <a:cxn ang="0">
                <a:pos x="352" y="26"/>
              </a:cxn>
              <a:cxn ang="0">
                <a:pos x="362" y="12"/>
              </a:cxn>
              <a:cxn ang="0">
                <a:pos x="56" y="0"/>
              </a:cxn>
              <a:cxn ang="0">
                <a:pos x="56" y="137"/>
              </a:cxn>
              <a:cxn ang="0">
                <a:pos x="34" y="146"/>
              </a:cxn>
              <a:cxn ang="0">
                <a:pos x="16" y="162"/>
              </a:cxn>
              <a:cxn ang="0">
                <a:pos x="4" y="182"/>
              </a:cxn>
              <a:cxn ang="0">
                <a:pos x="0" y="206"/>
              </a:cxn>
              <a:cxn ang="0">
                <a:pos x="0" y="420"/>
              </a:cxn>
              <a:cxn ang="0">
                <a:pos x="6" y="448"/>
              </a:cxn>
              <a:cxn ang="0">
                <a:pos x="20" y="471"/>
              </a:cxn>
              <a:cxn ang="0">
                <a:pos x="43" y="485"/>
              </a:cxn>
              <a:cxn ang="0">
                <a:pos x="70" y="491"/>
              </a:cxn>
              <a:cxn ang="0">
                <a:pos x="515" y="491"/>
              </a:cxn>
              <a:cxn ang="0">
                <a:pos x="543" y="485"/>
              </a:cxn>
              <a:cxn ang="0">
                <a:pos x="565" y="471"/>
              </a:cxn>
              <a:cxn ang="0">
                <a:pos x="580" y="448"/>
              </a:cxn>
              <a:cxn ang="0">
                <a:pos x="586" y="420"/>
              </a:cxn>
              <a:cxn ang="0">
                <a:pos x="548" y="298"/>
              </a:cxn>
            </a:cxnLst>
            <a:rect l="0" t="0" r="r" b="b"/>
            <a:pathLst>
              <a:path w="586" h="491">
                <a:moveTo>
                  <a:pt x="548" y="298"/>
                </a:moveTo>
                <a:lnTo>
                  <a:pt x="548" y="420"/>
                </a:lnTo>
                <a:lnTo>
                  <a:pt x="548" y="420"/>
                </a:lnTo>
                <a:lnTo>
                  <a:pt x="546" y="426"/>
                </a:lnTo>
                <a:lnTo>
                  <a:pt x="545" y="432"/>
                </a:lnTo>
                <a:lnTo>
                  <a:pt x="542" y="438"/>
                </a:lnTo>
                <a:lnTo>
                  <a:pt x="538" y="442"/>
                </a:lnTo>
                <a:lnTo>
                  <a:pt x="533" y="446"/>
                </a:lnTo>
                <a:lnTo>
                  <a:pt x="528" y="449"/>
                </a:lnTo>
                <a:lnTo>
                  <a:pt x="522" y="452"/>
                </a:lnTo>
                <a:lnTo>
                  <a:pt x="515" y="452"/>
                </a:lnTo>
                <a:lnTo>
                  <a:pt x="70" y="452"/>
                </a:lnTo>
                <a:lnTo>
                  <a:pt x="70" y="452"/>
                </a:lnTo>
                <a:lnTo>
                  <a:pt x="64" y="452"/>
                </a:lnTo>
                <a:lnTo>
                  <a:pt x="57" y="449"/>
                </a:lnTo>
                <a:lnTo>
                  <a:pt x="53" y="446"/>
                </a:lnTo>
                <a:lnTo>
                  <a:pt x="47" y="442"/>
                </a:lnTo>
                <a:lnTo>
                  <a:pt x="44" y="438"/>
                </a:lnTo>
                <a:lnTo>
                  <a:pt x="42" y="432"/>
                </a:lnTo>
                <a:lnTo>
                  <a:pt x="39" y="426"/>
                </a:lnTo>
                <a:lnTo>
                  <a:pt x="39" y="420"/>
                </a:lnTo>
                <a:lnTo>
                  <a:pt x="39" y="206"/>
                </a:lnTo>
                <a:lnTo>
                  <a:pt x="39" y="206"/>
                </a:lnTo>
                <a:lnTo>
                  <a:pt x="39" y="199"/>
                </a:lnTo>
                <a:lnTo>
                  <a:pt x="42" y="193"/>
                </a:lnTo>
                <a:lnTo>
                  <a:pt x="44" y="187"/>
                </a:lnTo>
                <a:lnTo>
                  <a:pt x="47" y="183"/>
                </a:lnTo>
                <a:lnTo>
                  <a:pt x="53" y="179"/>
                </a:lnTo>
                <a:lnTo>
                  <a:pt x="57" y="176"/>
                </a:lnTo>
                <a:lnTo>
                  <a:pt x="64" y="175"/>
                </a:lnTo>
                <a:lnTo>
                  <a:pt x="70" y="175"/>
                </a:lnTo>
                <a:lnTo>
                  <a:pt x="329" y="175"/>
                </a:lnTo>
                <a:lnTo>
                  <a:pt x="329" y="175"/>
                </a:lnTo>
                <a:lnTo>
                  <a:pt x="325" y="155"/>
                </a:lnTo>
                <a:lnTo>
                  <a:pt x="322" y="136"/>
                </a:lnTo>
                <a:lnTo>
                  <a:pt x="83" y="136"/>
                </a:lnTo>
                <a:lnTo>
                  <a:pt x="83" y="26"/>
                </a:lnTo>
                <a:lnTo>
                  <a:pt x="352" y="26"/>
                </a:lnTo>
                <a:lnTo>
                  <a:pt x="352" y="26"/>
                </a:lnTo>
                <a:lnTo>
                  <a:pt x="362" y="12"/>
                </a:lnTo>
                <a:lnTo>
                  <a:pt x="375" y="0"/>
                </a:lnTo>
                <a:lnTo>
                  <a:pt x="56" y="0"/>
                </a:lnTo>
                <a:lnTo>
                  <a:pt x="56" y="137"/>
                </a:lnTo>
                <a:lnTo>
                  <a:pt x="56" y="137"/>
                </a:lnTo>
                <a:lnTo>
                  <a:pt x="44" y="140"/>
                </a:lnTo>
                <a:lnTo>
                  <a:pt x="34" y="146"/>
                </a:lnTo>
                <a:lnTo>
                  <a:pt x="24" y="153"/>
                </a:lnTo>
                <a:lnTo>
                  <a:pt x="16" y="162"/>
                </a:lnTo>
                <a:lnTo>
                  <a:pt x="9" y="170"/>
                </a:lnTo>
                <a:lnTo>
                  <a:pt x="4" y="182"/>
                </a:lnTo>
                <a:lnTo>
                  <a:pt x="1" y="193"/>
                </a:lnTo>
                <a:lnTo>
                  <a:pt x="0" y="206"/>
                </a:lnTo>
                <a:lnTo>
                  <a:pt x="0" y="420"/>
                </a:lnTo>
                <a:lnTo>
                  <a:pt x="0" y="420"/>
                </a:lnTo>
                <a:lnTo>
                  <a:pt x="1" y="435"/>
                </a:lnTo>
                <a:lnTo>
                  <a:pt x="6" y="448"/>
                </a:lnTo>
                <a:lnTo>
                  <a:pt x="11" y="459"/>
                </a:lnTo>
                <a:lnTo>
                  <a:pt x="20" y="471"/>
                </a:lnTo>
                <a:lnTo>
                  <a:pt x="31" y="479"/>
                </a:lnTo>
                <a:lnTo>
                  <a:pt x="43" y="485"/>
                </a:lnTo>
                <a:lnTo>
                  <a:pt x="56" y="489"/>
                </a:lnTo>
                <a:lnTo>
                  <a:pt x="70" y="491"/>
                </a:lnTo>
                <a:lnTo>
                  <a:pt x="515" y="491"/>
                </a:lnTo>
                <a:lnTo>
                  <a:pt x="515" y="491"/>
                </a:lnTo>
                <a:lnTo>
                  <a:pt x="529" y="489"/>
                </a:lnTo>
                <a:lnTo>
                  <a:pt x="543" y="485"/>
                </a:lnTo>
                <a:lnTo>
                  <a:pt x="555" y="479"/>
                </a:lnTo>
                <a:lnTo>
                  <a:pt x="565" y="471"/>
                </a:lnTo>
                <a:lnTo>
                  <a:pt x="573" y="459"/>
                </a:lnTo>
                <a:lnTo>
                  <a:pt x="580" y="448"/>
                </a:lnTo>
                <a:lnTo>
                  <a:pt x="585" y="435"/>
                </a:lnTo>
                <a:lnTo>
                  <a:pt x="586" y="420"/>
                </a:lnTo>
                <a:lnTo>
                  <a:pt x="586" y="365"/>
                </a:lnTo>
                <a:lnTo>
                  <a:pt x="548" y="298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43" name="Freeform 13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>
            <a:spLocks noEditPoints="1"/>
          </xdr:cNvSpPr>
        </xdr:nvSpPr>
        <xdr:spPr bwMode="auto">
          <a:xfrm>
            <a:off x="-849313" y="3281363"/>
            <a:ext cx="487363" cy="485775"/>
          </a:xfrm>
          <a:custGeom>
            <a:avLst/>
            <a:gdLst/>
            <a:ahLst/>
            <a:cxnLst>
              <a:cxn ang="0">
                <a:pos x="139" y="306"/>
              </a:cxn>
              <a:cxn ang="0">
                <a:pos x="94" y="295"/>
              </a:cxn>
              <a:cxn ang="0">
                <a:pos x="57" y="272"/>
              </a:cxn>
              <a:cxn ang="0">
                <a:pos x="27" y="239"/>
              </a:cxn>
              <a:cxn ang="0">
                <a:pos x="7" y="199"/>
              </a:cxn>
              <a:cxn ang="0">
                <a:pos x="0" y="153"/>
              </a:cxn>
              <a:cxn ang="0">
                <a:pos x="4" y="122"/>
              </a:cxn>
              <a:cxn ang="0">
                <a:pos x="18" y="80"/>
              </a:cxn>
              <a:cxn ang="0">
                <a:pos x="46" y="44"/>
              </a:cxn>
              <a:cxn ang="0">
                <a:pos x="81" y="19"/>
              </a:cxn>
              <a:cxn ang="0">
                <a:pos x="123" y="3"/>
              </a:cxn>
              <a:cxn ang="0">
                <a:pos x="154" y="0"/>
              </a:cxn>
              <a:cxn ang="0">
                <a:pos x="200" y="6"/>
              </a:cxn>
              <a:cxn ang="0">
                <a:pos x="240" y="26"/>
              </a:cxn>
              <a:cxn ang="0">
                <a:pos x="273" y="56"/>
              </a:cxn>
              <a:cxn ang="0">
                <a:pos x="296" y="93"/>
              </a:cxn>
              <a:cxn ang="0">
                <a:pos x="307" y="137"/>
              </a:cxn>
              <a:cxn ang="0">
                <a:pos x="307" y="169"/>
              </a:cxn>
              <a:cxn ang="0">
                <a:pos x="296" y="213"/>
              </a:cxn>
              <a:cxn ang="0">
                <a:pos x="273" y="250"/>
              </a:cxn>
              <a:cxn ang="0">
                <a:pos x="240" y="280"/>
              </a:cxn>
              <a:cxn ang="0">
                <a:pos x="200" y="300"/>
              </a:cxn>
              <a:cxn ang="0">
                <a:pos x="154" y="306"/>
              </a:cxn>
              <a:cxn ang="0">
                <a:pos x="154" y="42"/>
              </a:cxn>
              <a:cxn ang="0">
                <a:pos x="120" y="46"/>
              </a:cxn>
              <a:cxn ang="0">
                <a:pos x="91" y="60"/>
              </a:cxn>
              <a:cxn ang="0">
                <a:pos x="67" y="82"/>
              </a:cxn>
              <a:cxn ang="0">
                <a:pos x="50" y="110"/>
              </a:cxn>
              <a:cxn ang="0">
                <a:pos x="43" y="142"/>
              </a:cxn>
              <a:cxn ang="0">
                <a:pos x="43" y="165"/>
              </a:cxn>
              <a:cxn ang="0">
                <a:pos x="50" y="197"/>
              </a:cxn>
              <a:cxn ang="0">
                <a:pos x="67" y="225"/>
              </a:cxn>
              <a:cxn ang="0">
                <a:pos x="91" y="246"/>
              </a:cxn>
              <a:cxn ang="0">
                <a:pos x="120" y="260"/>
              </a:cxn>
              <a:cxn ang="0">
                <a:pos x="154" y="266"/>
              </a:cxn>
              <a:cxn ang="0">
                <a:pos x="177" y="263"/>
              </a:cxn>
              <a:cxn ang="0">
                <a:pos x="207" y="252"/>
              </a:cxn>
              <a:cxn ang="0">
                <a:pos x="233" y="233"/>
              </a:cxn>
              <a:cxn ang="0">
                <a:pos x="253" y="206"/>
              </a:cxn>
              <a:cxn ang="0">
                <a:pos x="264" y="176"/>
              </a:cxn>
              <a:cxn ang="0">
                <a:pos x="266" y="153"/>
              </a:cxn>
              <a:cxn ang="0">
                <a:pos x="262" y="120"/>
              </a:cxn>
              <a:cxn ang="0">
                <a:pos x="247" y="90"/>
              </a:cxn>
              <a:cxn ang="0">
                <a:pos x="226" y="66"/>
              </a:cxn>
              <a:cxn ang="0">
                <a:pos x="197" y="50"/>
              </a:cxn>
              <a:cxn ang="0">
                <a:pos x="166" y="42"/>
              </a:cxn>
            </a:cxnLst>
            <a:rect l="0" t="0" r="r" b="b"/>
            <a:pathLst>
              <a:path w="307" h="306">
                <a:moveTo>
                  <a:pt x="154" y="306"/>
                </a:moveTo>
                <a:lnTo>
                  <a:pt x="154" y="306"/>
                </a:lnTo>
                <a:lnTo>
                  <a:pt x="139" y="306"/>
                </a:lnTo>
                <a:lnTo>
                  <a:pt x="123" y="303"/>
                </a:lnTo>
                <a:lnTo>
                  <a:pt x="109" y="300"/>
                </a:lnTo>
                <a:lnTo>
                  <a:pt x="94" y="295"/>
                </a:lnTo>
                <a:lnTo>
                  <a:pt x="81" y="288"/>
                </a:lnTo>
                <a:lnTo>
                  <a:pt x="69" y="280"/>
                </a:lnTo>
                <a:lnTo>
                  <a:pt x="57" y="272"/>
                </a:lnTo>
                <a:lnTo>
                  <a:pt x="46" y="262"/>
                </a:lnTo>
                <a:lnTo>
                  <a:pt x="36" y="250"/>
                </a:lnTo>
                <a:lnTo>
                  <a:pt x="27" y="239"/>
                </a:lnTo>
                <a:lnTo>
                  <a:pt x="18" y="226"/>
                </a:lnTo>
                <a:lnTo>
                  <a:pt x="13" y="213"/>
                </a:lnTo>
                <a:lnTo>
                  <a:pt x="7" y="199"/>
                </a:lnTo>
                <a:lnTo>
                  <a:pt x="4" y="185"/>
                </a:lnTo>
                <a:lnTo>
                  <a:pt x="1" y="169"/>
                </a:lnTo>
                <a:lnTo>
                  <a:pt x="0" y="153"/>
                </a:lnTo>
                <a:lnTo>
                  <a:pt x="0" y="153"/>
                </a:lnTo>
                <a:lnTo>
                  <a:pt x="1" y="137"/>
                </a:lnTo>
                <a:lnTo>
                  <a:pt x="4" y="122"/>
                </a:lnTo>
                <a:lnTo>
                  <a:pt x="7" y="107"/>
                </a:lnTo>
                <a:lnTo>
                  <a:pt x="13" y="93"/>
                </a:lnTo>
                <a:lnTo>
                  <a:pt x="18" y="80"/>
                </a:lnTo>
                <a:lnTo>
                  <a:pt x="27" y="67"/>
                </a:lnTo>
                <a:lnTo>
                  <a:pt x="36" y="56"/>
                </a:lnTo>
                <a:lnTo>
                  <a:pt x="46" y="44"/>
                </a:lnTo>
                <a:lnTo>
                  <a:pt x="57" y="34"/>
                </a:lnTo>
                <a:lnTo>
                  <a:pt x="69" y="26"/>
                </a:lnTo>
                <a:lnTo>
                  <a:pt x="81" y="19"/>
                </a:lnTo>
                <a:lnTo>
                  <a:pt x="94" y="12"/>
                </a:lnTo>
                <a:lnTo>
                  <a:pt x="109" y="6"/>
                </a:lnTo>
                <a:lnTo>
                  <a:pt x="123" y="3"/>
                </a:lnTo>
                <a:lnTo>
                  <a:pt x="139" y="0"/>
                </a:lnTo>
                <a:lnTo>
                  <a:pt x="154" y="0"/>
                </a:lnTo>
                <a:lnTo>
                  <a:pt x="154" y="0"/>
                </a:lnTo>
                <a:lnTo>
                  <a:pt x="170" y="0"/>
                </a:lnTo>
                <a:lnTo>
                  <a:pt x="184" y="3"/>
                </a:lnTo>
                <a:lnTo>
                  <a:pt x="200" y="6"/>
                </a:lnTo>
                <a:lnTo>
                  <a:pt x="214" y="12"/>
                </a:lnTo>
                <a:lnTo>
                  <a:pt x="227" y="19"/>
                </a:lnTo>
                <a:lnTo>
                  <a:pt x="240" y="26"/>
                </a:lnTo>
                <a:lnTo>
                  <a:pt x="252" y="34"/>
                </a:lnTo>
                <a:lnTo>
                  <a:pt x="263" y="44"/>
                </a:lnTo>
                <a:lnTo>
                  <a:pt x="273" y="56"/>
                </a:lnTo>
                <a:lnTo>
                  <a:pt x="282" y="67"/>
                </a:lnTo>
                <a:lnTo>
                  <a:pt x="289" y="80"/>
                </a:lnTo>
                <a:lnTo>
                  <a:pt x="296" y="93"/>
                </a:lnTo>
                <a:lnTo>
                  <a:pt x="300" y="107"/>
                </a:lnTo>
                <a:lnTo>
                  <a:pt x="304" y="122"/>
                </a:lnTo>
                <a:lnTo>
                  <a:pt x="307" y="137"/>
                </a:lnTo>
                <a:lnTo>
                  <a:pt x="307" y="153"/>
                </a:lnTo>
                <a:lnTo>
                  <a:pt x="307" y="153"/>
                </a:lnTo>
                <a:lnTo>
                  <a:pt x="307" y="169"/>
                </a:lnTo>
                <a:lnTo>
                  <a:pt x="304" y="185"/>
                </a:lnTo>
                <a:lnTo>
                  <a:pt x="300" y="199"/>
                </a:lnTo>
                <a:lnTo>
                  <a:pt x="296" y="213"/>
                </a:lnTo>
                <a:lnTo>
                  <a:pt x="289" y="226"/>
                </a:lnTo>
                <a:lnTo>
                  <a:pt x="282" y="239"/>
                </a:lnTo>
                <a:lnTo>
                  <a:pt x="273" y="250"/>
                </a:lnTo>
                <a:lnTo>
                  <a:pt x="263" y="262"/>
                </a:lnTo>
                <a:lnTo>
                  <a:pt x="252" y="272"/>
                </a:lnTo>
                <a:lnTo>
                  <a:pt x="240" y="280"/>
                </a:lnTo>
                <a:lnTo>
                  <a:pt x="227" y="288"/>
                </a:lnTo>
                <a:lnTo>
                  <a:pt x="214" y="295"/>
                </a:lnTo>
                <a:lnTo>
                  <a:pt x="200" y="300"/>
                </a:lnTo>
                <a:lnTo>
                  <a:pt x="184" y="303"/>
                </a:lnTo>
                <a:lnTo>
                  <a:pt x="170" y="306"/>
                </a:lnTo>
                <a:lnTo>
                  <a:pt x="154" y="306"/>
                </a:lnTo>
                <a:lnTo>
                  <a:pt x="154" y="306"/>
                </a:lnTo>
                <a:close/>
                <a:moveTo>
                  <a:pt x="154" y="42"/>
                </a:moveTo>
                <a:lnTo>
                  <a:pt x="154" y="42"/>
                </a:lnTo>
                <a:lnTo>
                  <a:pt x="143" y="42"/>
                </a:lnTo>
                <a:lnTo>
                  <a:pt x="131" y="43"/>
                </a:lnTo>
                <a:lnTo>
                  <a:pt x="120" y="46"/>
                </a:lnTo>
                <a:lnTo>
                  <a:pt x="110" y="50"/>
                </a:lnTo>
                <a:lnTo>
                  <a:pt x="100" y="54"/>
                </a:lnTo>
                <a:lnTo>
                  <a:pt x="91" y="60"/>
                </a:lnTo>
                <a:lnTo>
                  <a:pt x="83" y="66"/>
                </a:lnTo>
                <a:lnTo>
                  <a:pt x="74" y="75"/>
                </a:lnTo>
                <a:lnTo>
                  <a:pt x="67" y="82"/>
                </a:lnTo>
                <a:lnTo>
                  <a:pt x="61" y="90"/>
                </a:lnTo>
                <a:lnTo>
                  <a:pt x="56" y="100"/>
                </a:lnTo>
                <a:lnTo>
                  <a:pt x="50" y="110"/>
                </a:lnTo>
                <a:lnTo>
                  <a:pt x="47" y="120"/>
                </a:lnTo>
                <a:lnTo>
                  <a:pt x="44" y="130"/>
                </a:lnTo>
                <a:lnTo>
                  <a:pt x="43" y="142"/>
                </a:lnTo>
                <a:lnTo>
                  <a:pt x="41" y="153"/>
                </a:lnTo>
                <a:lnTo>
                  <a:pt x="41" y="153"/>
                </a:lnTo>
                <a:lnTo>
                  <a:pt x="43" y="165"/>
                </a:lnTo>
                <a:lnTo>
                  <a:pt x="44" y="176"/>
                </a:lnTo>
                <a:lnTo>
                  <a:pt x="47" y="186"/>
                </a:lnTo>
                <a:lnTo>
                  <a:pt x="50" y="197"/>
                </a:lnTo>
                <a:lnTo>
                  <a:pt x="56" y="206"/>
                </a:lnTo>
                <a:lnTo>
                  <a:pt x="61" y="216"/>
                </a:lnTo>
                <a:lnTo>
                  <a:pt x="67" y="225"/>
                </a:lnTo>
                <a:lnTo>
                  <a:pt x="74" y="233"/>
                </a:lnTo>
                <a:lnTo>
                  <a:pt x="83" y="240"/>
                </a:lnTo>
                <a:lnTo>
                  <a:pt x="91" y="246"/>
                </a:lnTo>
                <a:lnTo>
                  <a:pt x="100" y="252"/>
                </a:lnTo>
                <a:lnTo>
                  <a:pt x="110" y="256"/>
                </a:lnTo>
                <a:lnTo>
                  <a:pt x="120" y="260"/>
                </a:lnTo>
                <a:lnTo>
                  <a:pt x="131" y="263"/>
                </a:lnTo>
                <a:lnTo>
                  <a:pt x="143" y="265"/>
                </a:lnTo>
                <a:lnTo>
                  <a:pt x="154" y="266"/>
                </a:lnTo>
                <a:lnTo>
                  <a:pt x="154" y="266"/>
                </a:lnTo>
                <a:lnTo>
                  <a:pt x="166" y="265"/>
                </a:lnTo>
                <a:lnTo>
                  <a:pt x="177" y="263"/>
                </a:lnTo>
                <a:lnTo>
                  <a:pt x="187" y="260"/>
                </a:lnTo>
                <a:lnTo>
                  <a:pt x="197" y="256"/>
                </a:lnTo>
                <a:lnTo>
                  <a:pt x="207" y="252"/>
                </a:lnTo>
                <a:lnTo>
                  <a:pt x="217" y="246"/>
                </a:lnTo>
                <a:lnTo>
                  <a:pt x="226" y="240"/>
                </a:lnTo>
                <a:lnTo>
                  <a:pt x="233" y="233"/>
                </a:lnTo>
                <a:lnTo>
                  <a:pt x="240" y="225"/>
                </a:lnTo>
                <a:lnTo>
                  <a:pt x="247" y="216"/>
                </a:lnTo>
                <a:lnTo>
                  <a:pt x="253" y="206"/>
                </a:lnTo>
                <a:lnTo>
                  <a:pt x="257" y="197"/>
                </a:lnTo>
                <a:lnTo>
                  <a:pt x="262" y="186"/>
                </a:lnTo>
                <a:lnTo>
                  <a:pt x="264" y="176"/>
                </a:lnTo>
                <a:lnTo>
                  <a:pt x="266" y="165"/>
                </a:lnTo>
                <a:lnTo>
                  <a:pt x="266" y="153"/>
                </a:lnTo>
                <a:lnTo>
                  <a:pt x="266" y="153"/>
                </a:lnTo>
                <a:lnTo>
                  <a:pt x="266" y="142"/>
                </a:lnTo>
                <a:lnTo>
                  <a:pt x="264" y="130"/>
                </a:lnTo>
                <a:lnTo>
                  <a:pt x="262" y="120"/>
                </a:lnTo>
                <a:lnTo>
                  <a:pt x="257" y="110"/>
                </a:lnTo>
                <a:lnTo>
                  <a:pt x="253" y="100"/>
                </a:lnTo>
                <a:lnTo>
                  <a:pt x="247" y="90"/>
                </a:lnTo>
                <a:lnTo>
                  <a:pt x="240" y="82"/>
                </a:lnTo>
                <a:lnTo>
                  <a:pt x="233" y="75"/>
                </a:lnTo>
                <a:lnTo>
                  <a:pt x="226" y="66"/>
                </a:lnTo>
                <a:lnTo>
                  <a:pt x="217" y="60"/>
                </a:lnTo>
                <a:lnTo>
                  <a:pt x="207" y="54"/>
                </a:lnTo>
                <a:lnTo>
                  <a:pt x="197" y="50"/>
                </a:lnTo>
                <a:lnTo>
                  <a:pt x="187" y="46"/>
                </a:lnTo>
                <a:lnTo>
                  <a:pt x="177" y="43"/>
                </a:lnTo>
                <a:lnTo>
                  <a:pt x="166" y="42"/>
                </a:lnTo>
                <a:lnTo>
                  <a:pt x="154" y="42"/>
                </a:lnTo>
                <a:lnTo>
                  <a:pt x="154" y="4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44" name="Freeform 14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>
            <a:spLocks/>
          </xdr:cNvSpPr>
        </xdr:nvSpPr>
        <xdr:spPr bwMode="auto">
          <a:xfrm>
            <a:off x="-514350" y="3692525"/>
            <a:ext cx="209550" cy="290513"/>
          </a:xfrm>
          <a:custGeom>
            <a:avLst/>
            <a:gdLst/>
            <a:ahLst/>
            <a:cxnLst>
              <a:cxn ang="0">
                <a:pos x="129" y="144"/>
              </a:cxn>
              <a:cxn ang="0">
                <a:pos x="129" y="144"/>
              </a:cxn>
              <a:cxn ang="0">
                <a:pos x="131" y="149"/>
              </a:cxn>
              <a:cxn ang="0">
                <a:pos x="132" y="153"/>
              </a:cxn>
              <a:cxn ang="0">
                <a:pos x="132" y="157"/>
              </a:cxn>
              <a:cxn ang="0">
                <a:pos x="131" y="163"/>
              </a:cxn>
              <a:cxn ang="0">
                <a:pos x="128" y="167"/>
              </a:cxn>
              <a:cxn ang="0">
                <a:pos x="125" y="171"/>
              </a:cxn>
              <a:cxn ang="0">
                <a:pos x="121" y="176"/>
              </a:cxn>
              <a:cxn ang="0">
                <a:pos x="115" y="179"/>
              </a:cxn>
              <a:cxn ang="0">
                <a:pos x="115" y="179"/>
              </a:cxn>
              <a:cxn ang="0">
                <a:pos x="115" y="179"/>
              </a:cxn>
              <a:cxn ang="0">
                <a:pos x="111" y="181"/>
              </a:cxn>
              <a:cxn ang="0">
                <a:pos x="105" y="183"/>
              </a:cxn>
              <a:cxn ang="0">
                <a:pos x="99" y="183"/>
              </a:cxn>
              <a:cxn ang="0">
                <a:pos x="93" y="183"/>
              </a:cxn>
              <a:cxn ang="0">
                <a:pos x="89" y="181"/>
              </a:cxn>
              <a:cxn ang="0">
                <a:pos x="85" y="180"/>
              </a:cxn>
              <a:cxn ang="0">
                <a:pos x="81" y="177"/>
              </a:cxn>
              <a:cxn ang="0">
                <a:pos x="78" y="173"/>
              </a:cxn>
              <a:cxn ang="0">
                <a:pos x="2" y="40"/>
              </a:cxn>
              <a:cxn ang="0">
                <a:pos x="2" y="40"/>
              </a:cxn>
              <a:cxn ang="0">
                <a:pos x="0" y="36"/>
              </a:cxn>
              <a:cxn ang="0">
                <a:pos x="0" y="31"/>
              </a:cxn>
              <a:cxn ang="0">
                <a:pos x="0" y="26"/>
              </a:cxn>
              <a:cxn ang="0">
                <a:pos x="2" y="21"/>
              </a:cxn>
              <a:cxn ang="0">
                <a:pos x="3" y="17"/>
              </a:cxn>
              <a:cxn ang="0">
                <a:pos x="8" y="13"/>
              </a:cxn>
              <a:cxn ang="0">
                <a:pos x="12" y="9"/>
              </a:cxn>
              <a:cxn ang="0">
                <a:pos x="16" y="6"/>
              </a:cxn>
              <a:cxn ang="0">
                <a:pos x="16" y="6"/>
              </a:cxn>
              <a:cxn ang="0">
                <a:pos x="16" y="6"/>
              </a:cxn>
              <a:cxn ang="0">
                <a:pos x="22" y="3"/>
              </a:cxn>
              <a:cxn ang="0">
                <a:pos x="28" y="1"/>
              </a:cxn>
              <a:cxn ang="0">
                <a:pos x="32" y="0"/>
              </a:cxn>
              <a:cxn ang="0">
                <a:pos x="38" y="1"/>
              </a:cxn>
              <a:cxn ang="0">
                <a:pos x="42" y="3"/>
              </a:cxn>
              <a:cxn ang="0">
                <a:pos x="46" y="4"/>
              </a:cxn>
              <a:cxn ang="0">
                <a:pos x="51" y="7"/>
              </a:cxn>
              <a:cxn ang="0">
                <a:pos x="53" y="11"/>
              </a:cxn>
              <a:cxn ang="0">
                <a:pos x="129" y="144"/>
              </a:cxn>
            </a:cxnLst>
            <a:rect l="0" t="0" r="r" b="b"/>
            <a:pathLst>
              <a:path w="132" h="183">
                <a:moveTo>
                  <a:pt x="129" y="144"/>
                </a:moveTo>
                <a:lnTo>
                  <a:pt x="129" y="144"/>
                </a:lnTo>
                <a:lnTo>
                  <a:pt x="131" y="149"/>
                </a:lnTo>
                <a:lnTo>
                  <a:pt x="132" y="153"/>
                </a:lnTo>
                <a:lnTo>
                  <a:pt x="132" y="157"/>
                </a:lnTo>
                <a:lnTo>
                  <a:pt x="131" y="163"/>
                </a:lnTo>
                <a:lnTo>
                  <a:pt x="128" y="167"/>
                </a:lnTo>
                <a:lnTo>
                  <a:pt x="125" y="171"/>
                </a:lnTo>
                <a:lnTo>
                  <a:pt x="121" y="176"/>
                </a:lnTo>
                <a:lnTo>
                  <a:pt x="115" y="179"/>
                </a:lnTo>
                <a:lnTo>
                  <a:pt x="115" y="179"/>
                </a:lnTo>
                <a:lnTo>
                  <a:pt x="115" y="179"/>
                </a:lnTo>
                <a:lnTo>
                  <a:pt x="111" y="181"/>
                </a:lnTo>
                <a:lnTo>
                  <a:pt x="105" y="183"/>
                </a:lnTo>
                <a:lnTo>
                  <a:pt x="99" y="183"/>
                </a:lnTo>
                <a:lnTo>
                  <a:pt x="93" y="183"/>
                </a:lnTo>
                <a:lnTo>
                  <a:pt x="89" y="181"/>
                </a:lnTo>
                <a:lnTo>
                  <a:pt x="85" y="180"/>
                </a:lnTo>
                <a:lnTo>
                  <a:pt x="81" y="177"/>
                </a:lnTo>
                <a:lnTo>
                  <a:pt x="78" y="173"/>
                </a:lnTo>
                <a:lnTo>
                  <a:pt x="2" y="40"/>
                </a:lnTo>
                <a:lnTo>
                  <a:pt x="2" y="40"/>
                </a:lnTo>
                <a:lnTo>
                  <a:pt x="0" y="36"/>
                </a:lnTo>
                <a:lnTo>
                  <a:pt x="0" y="31"/>
                </a:lnTo>
                <a:lnTo>
                  <a:pt x="0" y="26"/>
                </a:lnTo>
                <a:lnTo>
                  <a:pt x="2" y="21"/>
                </a:lnTo>
                <a:lnTo>
                  <a:pt x="3" y="17"/>
                </a:lnTo>
                <a:lnTo>
                  <a:pt x="8" y="13"/>
                </a:lnTo>
                <a:lnTo>
                  <a:pt x="12" y="9"/>
                </a:lnTo>
                <a:lnTo>
                  <a:pt x="16" y="6"/>
                </a:lnTo>
                <a:lnTo>
                  <a:pt x="16" y="6"/>
                </a:lnTo>
                <a:lnTo>
                  <a:pt x="16" y="6"/>
                </a:lnTo>
                <a:lnTo>
                  <a:pt x="22" y="3"/>
                </a:lnTo>
                <a:lnTo>
                  <a:pt x="28" y="1"/>
                </a:lnTo>
                <a:lnTo>
                  <a:pt x="32" y="0"/>
                </a:lnTo>
                <a:lnTo>
                  <a:pt x="38" y="1"/>
                </a:lnTo>
                <a:lnTo>
                  <a:pt x="42" y="3"/>
                </a:lnTo>
                <a:lnTo>
                  <a:pt x="46" y="4"/>
                </a:lnTo>
                <a:lnTo>
                  <a:pt x="51" y="7"/>
                </a:lnTo>
                <a:lnTo>
                  <a:pt x="53" y="11"/>
                </a:lnTo>
                <a:lnTo>
                  <a:pt x="129" y="144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45" name="Freeform 15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>
            <a:spLocks/>
          </xdr:cNvSpPr>
        </xdr:nvSpPr>
        <xdr:spPr bwMode="auto">
          <a:xfrm>
            <a:off x="-722313" y="3490913"/>
            <a:ext cx="236538" cy="55563"/>
          </a:xfrm>
          <a:custGeom>
            <a:avLst/>
            <a:gdLst/>
            <a:ahLst/>
            <a:cxnLst>
              <a:cxn ang="0">
                <a:pos x="149" y="17"/>
              </a:cxn>
              <a:cxn ang="0">
                <a:pos x="149" y="17"/>
              </a:cxn>
              <a:cxn ang="0">
                <a:pos x="147" y="24"/>
              </a:cxn>
              <a:cxn ang="0">
                <a:pos x="143" y="30"/>
              </a:cxn>
              <a:cxn ang="0">
                <a:pos x="137" y="34"/>
              </a:cxn>
              <a:cxn ang="0">
                <a:pos x="130" y="35"/>
              </a:cxn>
              <a:cxn ang="0">
                <a:pos x="19" y="35"/>
              </a:cxn>
              <a:cxn ang="0">
                <a:pos x="19" y="35"/>
              </a:cxn>
              <a:cxn ang="0">
                <a:pos x="11" y="34"/>
              </a:cxn>
              <a:cxn ang="0">
                <a:pos x="6" y="30"/>
              </a:cxn>
              <a:cxn ang="0">
                <a:pos x="1" y="24"/>
              </a:cxn>
              <a:cxn ang="0">
                <a:pos x="0" y="17"/>
              </a:cxn>
              <a:cxn ang="0">
                <a:pos x="0" y="17"/>
              </a:cxn>
              <a:cxn ang="0">
                <a:pos x="0" y="17"/>
              </a:cxn>
              <a:cxn ang="0">
                <a:pos x="1" y="11"/>
              </a:cxn>
              <a:cxn ang="0">
                <a:pos x="6" y="5"/>
              </a:cxn>
              <a:cxn ang="0">
                <a:pos x="11" y="1"/>
              </a:cxn>
              <a:cxn ang="0">
                <a:pos x="19" y="0"/>
              </a:cxn>
              <a:cxn ang="0">
                <a:pos x="130" y="0"/>
              </a:cxn>
              <a:cxn ang="0">
                <a:pos x="130" y="0"/>
              </a:cxn>
              <a:cxn ang="0">
                <a:pos x="137" y="1"/>
              </a:cxn>
              <a:cxn ang="0">
                <a:pos x="143" y="5"/>
              </a:cxn>
              <a:cxn ang="0">
                <a:pos x="147" y="11"/>
              </a:cxn>
              <a:cxn ang="0">
                <a:pos x="149" y="17"/>
              </a:cxn>
              <a:cxn ang="0">
                <a:pos x="149" y="17"/>
              </a:cxn>
            </a:cxnLst>
            <a:rect l="0" t="0" r="r" b="b"/>
            <a:pathLst>
              <a:path w="149" h="35">
                <a:moveTo>
                  <a:pt x="149" y="17"/>
                </a:moveTo>
                <a:lnTo>
                  <a:pt x="149" y="17"/>
                </a:lnTo>
                <a:lnTo>
                  <a:pt x="147" y="24"/>
                </a:lnTo>
                <a:lnTo>
                  <a:pt x="143" y="30"/>
                </a:lnTo>
                <a:lnTo>
                  <a:pt x="137" y="34"/>
                </a:lnTo>
                <a:lnTo>
                  <a:pt x="130" y="35"/>
                </a:lnTo>
                <a:lnTo>
                  <a:pt x="19" y="35"/>
                </a:lnTo>
                <a:lnTo>
                  <a:pt x="19" y="35"/>
                </a:lnTo>
                <a:lnTo>
                  <a:pt x="11" y="34"/>
                </a:lnTo>
                <a:lnTo>
                  <a:pt x="6" y="30"/>
                </a:lnTo>
                <a:lnTo>
                  <a:pt x="1" y="24"/>
                </a:lnTo>
                <a:lnTo>
                  <a:pt x="0" y="17"/>
                </a:lnTo>
                <a:lnTo>
                  <a:pt x="0" y="17"/>
                </a:lnTo>
                <a:lnTo>
                  <a:pt x="0" y="17"/>
                </a:lnTo>
                <a:lnTo>
                  <a:pt x="1" y="11"/>
                </a:lnTo>
                <a:lnTo>
                  <a:pt x="6" y="5"/>
                </a:lnTo>
                <a:lnTo>
                  <a:pt x="11" y="1"/>
                </a:lnTo>
                <a:lnTo>
                  <a:pt x="19" y="0"/>
                </a:lnTo>
                <a:lnTo>
                  <a:pt x="130" y="0"/>
                </a:lnTo>
                <a:lnTo>
                  <a:pt x="130" y="0"/>
                </a:lnTo>
                <a:lnTo>
                  <a:pt x="137" y="1"/>
                </a:lnTo>
                <a:lnTo>
                  <a:pt x="143" y="5"/>
                </a:lnTo>
                <a:lnTo>
                  <a:pt x="147" y="11"/>
                </a:lnTo>
                <a:lnTo>
                  <a:pt x="149" y="17"/>
                </a:lnTo>
                <a:lnTo>
                  <a:pt x="149" y="17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46" name="Freeform 16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/>
          </xdr:cNvSpPr>
        </xdr:nvSpPr>
        <xdr:spPr bwMode="auto">
          <a:xfrm>
            <a:off x="-633413" y="3402013"/>
            <a:ext cx="58738" cy="233363"/>
          </a:xfrm>
          <a:custGeom>
            <a:avLst/>
            <a:gdLst/>
            <a:ahLst/>
            <a:cxnLst>
              <a:cxn ang="0">
                <a:pos x="18" y="0"/>
              </a:cxn>
              <a:cxn ang="0">
                <a:pos x="18" y="0"/>
              </a:cxn>
              <a:cxn ang="0">
                <a:pos x="25" y="1"/>
              </a:cxn>
              <a:cxn ang="0">
                <a:pos x="31" y="4"/>
              </a:cxn>
              <a:cxn ang="0">
                <a:pos x="35" y="10"/>
              </a:cxn>
              <a:cxn ang="0">
                <a:pos x="37" y="17"/>
              </a:cxn>
              <a:cxn ang="0">
                <a:pos x="37" y="130"/>
              </a:cxn>
              <a:cxn ang="0">
                <a:pos x="37" y="130"/>
              </a:cxn>
              <a:cxn ang="0">
                <a:pos x="35" y="136"/>
              </a:cxn>
              <a:cxn ang="0">
                <a:pos x="31" y="141"/>
              </a:cxn>
              <a:cxn ang="0">
                <a:pos x="25" y="146"/>
              </a:cxn>
              <a:cxn ang="0">
                <a:pos x="18" y="147"/>
              </a:cxn>
              <a:cxn ang="0">
                <a:pos x="18" y="147"/>
              </a:cxn>
              <a:cxn ang="0">
                <a:pos x="18" y="147"/>
              </a:cxn>
              <a:cxn ang="0">
                <a:pos x="11" y="146"/>
              </a:cxn>
              <a:cxn ang="0">
                <a:pos x="5" y="141"/>
              </a:cxn>
              <a:cxn ang="0">
                <a:pos x="1" y="136"/>
              </a:cxn>
              <a:cxn ang="0">
                <a:pos x="0" y="130"/>
              </a:cxn>
              <a:cxn ang="0">
                <a:pos x="0" y="17"/>
              </a:cxn>
              <a:cxn ang="0">
                <a:pos x="0" y="17"/>
              </a:cxn>
              <a:cxn ang="0">
                <a:pos x="1" y="10"/>
              </a:cxn>
              <a:cxn ang="0">
                <a:pos x="5" y="4"/>
              </a:cxn>
              <a:cxn ang="0">
                <a:pos x="11" y="1"/>
              </a:cxn>
              <a:cxn ang="0">
                <a:pos x="18" y="0"/>
              </a:cxn>
              <a:cxn ang="0">
                <a:pos x="18" y="0"/>
              </a:cxn>
            </a:cxnLst>
            <a:rect l="0" t="0" r="r" b="b"/>
            <a:pathLst>
              <a:path w="37" h="147">
                <a:moveTo>
                  <a:pt x="18" y="0"/>
                </a:moveTo>
                <a:lnTo>
                  <a:pt x="18" y="0"/>
                </a:lnTo>
                <a:lnTo>
                  <a:pt x="25" y="1"/>
                </a:lnTo>
                <a:lnTo>
                  <a:pt x="31" y="4"/>
                </a:lnTo>
                <a:lnTo>
                  <a:pt x="35" y="10"/>
                </a:lnTo>
                <a:lnTo>
                  <a:pt x="37" y="17"/>
                </a:lnTo>
                <a:lnTo>
                  <a:pt x="37" y="130"/>
                </a:lnTo>
                <a:lnTo>
                  <a:pt x="37" y="130"/>
                </a:lnTo>
                <a:lnTo>
                  <a:pt x="35" y="136"/>
                </a:lnTo>
                <a:lnTo>
                  <a:pt x="31" y="141"/>
                </a:lnTo>
                <a:lnTo>
                  <a:pt x="25" y="146"/>
                </a:lnTo>
                <a:lnTo>
                  <a:pt x="18" y="147"/>
                </a:lnTo>
                <a:lnTo>
                  <a:pt x="18" y="147"/>
                </a:lnTo>
                <a:lnTo>
                  <a:pt x="18" y="147"/>
                </a:lnTo>
                <a:lnTo>
                  <a:pt x="11" y="146"/>
                </a:lnTo>
                <a:lnTo>
                  <a:pt x="5" y="141"/>
                </a:lnTo>
                <a:lnTo>
                  <a:pt x="1" y="136"/>
                </a:lnTo>
                <a:lnTo>
                  <a:pt x="0" y="130"/>
                </a:lnTo>
                <a:lnTo>
                  <a:pt x="0" y="17"/>
                </a:lnTo>
                <a:lnTo>
                  <a:pt x="0" y="17"/>
                </a:lnTo>
                <a:lnTo>
                  <a:pt x="1" y="10"/>
                </a:lnTo>
                <a:lnTo>
                  <a:pt x="5" y="4"/>
                </a:lnTo>
                <a:lnTo>
                  <a:pt x="11" y="1"/>
                </a:lnTo>
                <a:lnTo>
                  <a:pt x="18" y="0"/>
                </a:lnTo>
                <a:lnTo>
                  <a:pt x="18" y="0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25574</xdr:colOff>
          <xdr:row>29</xdr:row>
          <xdr:rowOff>495468</xdr:rowOff>
        </xdr:from>
        <xdr:to>
          <xdr:col>9</xdr:col>
          <xdr:colOff>192641</xdr:colOff>
          <xdr:row>42</xdr:row>
          <xdr:rowOff>178763</xdr:rowOff>
        </xdr:to>
        <xdr:pic>
          <xdr:nvPicPr>
            <xdr:cNvPr id="84" name="그림 8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1-2. 예상퇴직금계산'!$B$25:$E$30" spid="_x0000_s7857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1023" y="13851872"/>
              <a:ext cx="9713472" cy="252256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656527</xdr:colOff>
      <xdr:row>18</xdr:row>
      <xdr:rowOff>247542</xdr:rowOff>
    </xdr:from>
    <xdr:to>
      <xdr:col>11</xdr:col>
      <xdr:colOff>247324</xdr:colOff>
      <xdr:row>18</xdr:row>
      <xdr:rowOff>762683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99944" y="7444209"/>
          <a:ext cx="9338047" cy="515141"/>
          <a:chOff x="893307" y="6554491"/>
          <a:chExt cx="9244821" cy="515141"/>
        </a:xfrm>
      </xdr:grpSpPr>
      <xdr:sp macro="" textlink="">
        <xdr:nvSpPr>
          <xdr:cNvPr id="51" name="직사각형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893307" y="6619068"/>
            <a:ext cx="2324744" cy="44127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r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현행 퇴직금지급규정에 따라 </a:t>
            </a:r>
          </a:p>
        </xdr:txBody>
      </xdr:sp>
      <xdr:sp macro="" textlink="$D$8">
        <xdr:nvSpPr>
          <xdr:cNvPr id="52" name="직사각형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3036670" y="6601249"/>
            <a:ext cx="1900536" cy="444737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ct val="130000"/>
              </a:lnSpc>
            </a:pPr>
            <a:fld id="{0F7ED3A5-443D-4F5E-948D-36C2F5968EAF}" type="TxLink">
              <a:rPr lang="ko-KR" altLang="en-US" sz="1500" b="1">
                <a:solidFill>
                  <a:srgbClr val="0070C0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pPr algn="r">
                <a:lnSpc>
                  <a:spcPct val="130000"/>
                </a:lnSpc>
              </a:pPr>
              <a:t>2033년 12월 31일</a:t>
            </a:fld>
            <a:endParaRPr lang="ko-KR" altLang="en-US" sz="1500" b="1">
              <a:solidFill>
                <a:srgbClr val="0070C0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4" name="직사각형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4671018" y="6619068"/>
            <a:ext cx="2948982" cy="44127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r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기준  수령할 수 있는 예상 퇴직금   </a:t>
            </a:r>
          </a:p>
        </xdr:txBody>
      </xdr:sp>
      <xdr:sp macro="" textlink="$B$27">
        <xdr:nvSpPr>
          <xdr:cNvPr id="55" name="직사각형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7304726" y="6554491"/>
            <a:ext cx="1283533" cy="515141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ct val="130000"/>
              </a:lnSpc>
            </a:pPr>
            <a:fld id="{6E922C05-7357-4AEA-A88D-CD6FCB0DCCA3}" type="TxLink">
              <a:rPr lang="ko-KR" altLang="en-US" sz="1800" b="1">
                <a:solidFill>
                  <a:srgbClr val="0070C0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pPr algn="r">
                <a:lnSpc>
                  <a:spcPct val="130000"/>
                </a:lnSpc>
              </a:pPr>
              <a:t>11.90억</a:t>
            </a:fld>
            <a:endParaRPr lang="ko-KR" altLang="en-US" sz="1800" b="1">
              <a:solidFill>
                <a:srgbClr val="0070C0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6" name="직사각형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8523722" y="6608306"/>
            <a:ext cx="1614406" cy="44127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r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입니다</a:t>
            </a:r>
            <a:r>
              <a:rPr lang="en-US" altLang="ko-KR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. </a:t>
            </a:r>
            <a:endPara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</xdr:grpSp>
    <xdr:clientData/>
  </xdr:twoCellAnchor>
  <xdr:twoCellAnchor>
    <xdr:from>
      <xdr:col>1</xdr:col>
      <xdr:colOff>104454</xdr:colOff>
      <xdr:row>18</xdr:row>
      <xdr:rowOff>683714</xdr:rowOff>
    </xdr:from>
    <xdr:to>
      <xdr:col>10</xdr:col>
      <xdr:colOff>0</xdr:colOff>
      <xdr:row>19</xdr:row>
      <xdr:rowOff>127000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47871" y="7880381"/>
          <a:ext cx="9642796" cy="491036"/>
          <a:chOff x="344409" y="7052047"/>
          <a:chExt cx="9408847" cy="490601"/>
        </a:xfrm>
      </xdr:grpSpPr>
      <xdr:sp macro="" textlink="한도부인금액">
        <xdr:nvSpPr>
          <xdr:cNvPr id="58" name="직사각형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3737125" y="7070348"/>
            <a:ext cx="1207338" cy="472300"/>
          </a:xfrm>
          <a:prstGeom prst="rect">
            <a:avLst/>
          </a:prstGeom>
          <a:solidFill>
            <a:schemeClr val="bg1"/>
          </a:solidFill>
        </xdr:spPr>
        <xdr:txBody>
          <a:bodyPr wrap="square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ct val="130000"/>
              </a:lnSpc>
            </a:pPr>
            <a:fld id="{32C2B6EE-3162-4029-901D-344A75BB7DC8}" type="TxLink">
              <a:rPr lang="en-US" altLang="en-US" sz="16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r">
                <a:lnSpc>
                  <a:spcPct val="130000"/>
                </a:lnSpc>
              </a:pPr>
              <a:t>1.88억원</a:t>
            </a:fld>
            <a:endParaRPr lang="ko-KR" altLang="en-US" sz="20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'1-2. 예상퇴직금계산'!G30">
        <xdr:nvSpPr>
          <xdr:cNvPr id="68" name="직사각형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3718857" y="7072479"/>
            <a:ext cx="1744982" cy="419895"/>
          </a:xfrm>
          <a:prstGeom prst="rect">
            <a:avLst/>
          </a:prstGeom>
          <a:noFill/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fld id="{9C389E45-783D-4BA2-99D7-A6219B7CB5E4}" type="TxLink"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pPr algn="just">
                <a:lnSpc>
                  <a:spcPct val="130000"/>
                </a:lnSpc>
              </a:pPr>
              <a:t> </a:t>
            </a:fld>
            <a:endPara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7" name="직사각형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344409" y="7081865"/>
            <a:ext cx="3594744" cy="44127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r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이 중 한도초과에 따른 퇴직소득 부인금액은  </a:t>
            </a:r>
          </a:p>
        </xdr:txBody>
      </xdr:sp>
      <xdr:sp macro="" textlink="'1-2. 예상퇴직금계산'!H30">
        <xdr:nvSpPr>
          <xdr:cNvPr id="59" name="직사각형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4856232" y="7092627"/>
            <a:ext cx="1001856" cy="41989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fld id="{1BB38175-FC72-4B12-80AB-E3D787B68F03}" type="TxLink"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pPr algn="just">
                <a:lnSpc>
                  <a:spcPct val="130000"/>
                </a:lnSpc>
              </a:pPr>
              <a:t>입니다.</a:t>
            </a:fld>
            <a:endPara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'1-2. 예상퇴직금계산'!C21">
        <xdr:nvSpPr>
          <xdr:cNvPr id="61" name="직사각형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4852881" y="7052047"/>
            <a:ext cx="1827207" cy="467956"/>
          </a:xfrm>
          <a:prstGeom prst="rect">
            <a:avLst/>
          </a:prstGeom>
        </xdr:spPr>
        <xdr:txBody>
          <a:bodyPr wrap="square"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ct val="130000"/>
              </a:lnSpc>
            </a:pPr>
            <a:fld id="{3BD0DF52-C687-40EB-92FB-F6590E197CF2}" type="TxLink">
              <a:rPr lang="en-US" altLang="en-US" sz="1600" b="1" i="0" u="none" strike="noStrike">
                <a:solidFill>
                  <a:srgbClr val="000000"/>
                </a:solidFill>
                <a:latin typeface="나눔고딕"/>
                <a:ea typeface="나눔고딕"/>
              </a:rPr>
              <a:pPr algn="r">
                <a:lnSpc>
                  <a:spcPct val="130000"/>
                </a:lnSpc>
              </a:pPr>
              <a:t>10.02억원</a:t>
            </a:fld>
            <a:endParaRPr lang="ko-KR" altLang="en-US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63" name="직사각형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6556731" y="7081865"/>
            <a:ext cx="3196525" cy="44127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>
              <a:lnSpc>
                <a:spcPct val="130000"/>
              </a:lnSpc>
            </a:pPr>
            <a:r>
              <a:rPr lang="ko-KR" altLang="en-US" sz="1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에</a:t>
            </a:r>
            <a:r>
              <a:rPr lang="ko-KR" altLang="en-US" sz="1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대해서는 퇴직소득으로 과세되지만 </a:t>
            </a:r>
            <a:endPara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</xdr:grpSp>
    <xdr:clientData/>
  </xdr:twoCellAnchor>
  <xdr:twoCellAnchor>
    <xdr:from>
      <xdr:col>1</xdr:col>
      <xdr:colOff>7055</xdr:colOff>
      <xdr:row>18</xdr:row>
      <xdr:rowOff>28222</xdr:rowOff>
    </xdr:from>
    <xdr:to>
      <xdr:col>9</xdr:col>
      <xdr:colOff>195234</xdr:colOff>
      <xdr:row>19</xdr:row>
      <xdr:rowOff>1183898</xdr:rowOff>
    </xdr:to>
    <xdr:sp macro="" textlink="">
      <xdr:nvSpPr>
        <xdr:cNvPr id="69" name="직사각형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242912" y="7303508"/>
          <a:ext cx="9740393" cy="2207961"/>
        </a:xfrm>
        <a:prstGeom prst="rect">
          <a:avLst/>
        </a:prstGeom>
        <a:noFill/>
        <a:ln w="190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182967</xdr:colOff>
      <xdr:row>18</xdr:row>
      <xdr:rowOff>182966</xdr:rowOff>
    </xdr:from>
    <xdr:to>
      <xdr:col>1</xdr:col>
      <xdr:colOff>573036</xdr:colOff>
      <xdr:row>18</xdr:row>
      <xdr:rowOff>714563</xdr:rowOff>
    </xdr:to>
    <xdr:pic>
      <xdr:nvPicPr>
        <xdr:cNvPr id="73" name="그림 72" descr="0088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-30000"/>
        </a:blip>
        <a:srcRect/>
        <a:stretch>
          <a:fillRect/>
        </a:stretch>
      </xdr:blipFill>
      <xdr:spPr bwMode="auto">
        <a:xfrm>
          <a:off x="419747" y="6543729"/>
          <a:ext cx="390069" cy="5347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6353</xdr:colOff>
      <xdr:row>0</xdr:row>
      <xdr:rowOff>667457</xdr:rowOff>
    </xdr:from>
    <xdr:to>
      <xdr:col>11</xdr:col>
      <xdr:colOff>277817</xdr:colOff>
      <xdr:row>0</xdr:row>
      <xdr:rowOff>1485185</xdr:rowOff>
    </xdr:to>
    <xdr:pic>
      <xdr:nvPicPr>
        <xdr:cNvPr id="85" name="Picture 727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" y="667457"/>
          <a:ext cx="10255075" cy="8177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656234</xdr:colOff>
      <xdr:row>0</xdr:row>
      <xdr:rowOff>785811</xdr:rowOff>
    </xdr:from>
    <xdr:to>
      <xdr:col>8</xdr:col>
      <xdr:colOff>279177</xdr:colOff>
      <xdr:row>0</xdr:row>
      <xdr:rowOff>1381124</xdr:rowOff>
    </xdr:to>
    <xdr:pic macro="[0]!미리보기">
      <xdr:nvPicPr>
        <xdr:cNvPr id="86" name="Picture 8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37012" y="785811"/>
          <a:ext cx="448443" cy="595313"/>
        </a:xfrm>
        <a:prstGeom prst="rect">
          <a:avLst/>
        </a:prstGeom>
      </xdr:spPr>
    </xdr:pic>
    <xdr:clientData/>
  </xdr:twoCellAnchor>
  <xdr:twoCellAnchor>
    <xdr:from>
      <xdr:col>8</xdr:col>
      <xdr:colOff>301064</xdr:colOff>
      <xdr:row>0</xdr:row>
      <xdr:rowOff>792410</xdr:rowOff>
    </xdr:from>
    <xdr:to>
      <xdr:col>11</xdr:col>
      <xdr:colOff>83573</xdr:colOff>
      <xdr:row>0</xdr:row>
      <xdr:rowOff>1373187</xdr:rowOff>
    </xdr:to>
    <xdr:pic macro="[0]!출력하기">
      <xdr:nvPicPr>
        <xdr:cNvPr id="87" name="Picture 9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07342" y="792410"/>
          <a:ext cx="459842" cy="580777"/>
        </a:xfrm>
        <a:prstGeom prst="rect">
          <a:avLst/>
        </a:prstGeom>
      </xdr:spPr>
    </xdr:pic>
    <xdr:clientData/>
  </xdr:twoCellAnchor>
  <xdr:twoCellAnchor>
    <xdr:from>
      <xdr:col>7</xdr:col>
      <xdr:colOff>125763</xdr:colOff>
      <xdr:row>0</xdr:row>
      <xdr:rowOff>777876</xdr:rowOff>
    </xdr:from>
    <xdr:to>
      <xdr:col>7</xdr:col>
      <xdr:colOff>608627</xdr:colOff>
      <xdr:row>0</xdr:row>
      <xdr:rowOff>1373188</xdr:rowOff>
    </xdr:to>
    <xdr:pic macro="[0]!pdf전환">
      <xdr:nvPicPr>
        <xdr:cNvPr id="102" name="그림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541" y="777876"/>
          <a:ext cx="482864" cy="59531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285750</xdr:colOff>
      <xdr:row>0</xdr:row>
      <xdr:rowOff>674688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0" y="0"/>
          <a:ext cx="10276417" cy="674688"/>
          <a:chOff x="0" y="0"/>
          <a:chExt cx="10191750" cy="674688"/>
        </a:xfrm>
      </xdr:grpSpPr>
      <xdr:sp macro="" textlink="">
        <xdr:nvSpPr>
          <xdr:cNvPr id="89" name="Rectangle 10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[0]!goto예상퇴직금" textlink="">
        <xdr:nvSpPr>
          <xdr:cNvPr id="90" name="Rectangle 724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4440026" y="2162"/>
            <a:ext cx="817596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93" name="Rectangle 724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퇴직플랜절세효과" textlink="">
        <xdr:nvSpPr>
          <xdr:cNvPr id="94" name="Rectangle 724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>
            <a:spLocks noChangeArrowheads="1"/>
          </xdr:cNvSpPr>
        </xdr:nvSpPr>
        <xdr:spPr bwMode="auto">
          <a:xfrm>
            <a:off x="5258235" y="3751"/>
            <a:ext cx="814068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sp macro="[0]!goto배당플랜절세효과" textlink="">
        <xdr:nvSpPr>
          <xdr:cNvPr id="95" name="Rectangle 72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96" name="그림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97" name="그림 96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98" name="그림 97"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99" name="그림 98">
            <a:extLst>
              <a:ext uri="{FF2B5EF4-FFF2-40B4-BE49-F238E27FC236}">
                <a16:creationId xmlns:a16="http://schemas.microsoft.com/office/drawing/2014/main" id="{00000000-0008-0000-0300-00006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" textlink="">
        <xdr:nvSpPr>
          <xdr:cNvPr id="103" name="Rectangle 724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급여설계" textlink="">
        <xdr:nvSpPr>
          <xdr:cNvPr id="77" name="Rectangle 724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>
            <a:spLocks noChangeArrowheads="1"/>
          </xdr:cNvSpPr>
        </xdr:nvSpPr>
        <xdr:spPr bwMode="auto">
          <a:xfrm>
            <a:off x="6885620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100" name="Picture 737">
            <a:extLst>
              <a:ext uri="{FF2B5EF4-FFF2-40B4-BE49-F238E27FC236}">
                <a16:creationId xmlns:a16="http://schemas.microsoft.com/office/drawing/2014/main" id="{00000000-0008-0000-0300-000064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158682</xdr:colOff>
      <xdr:row>0</xdr:row>
      <xdr:rowOff>952503</xdr:rowOff>
    </xdr:from>
    <xdr:to>
      <xdr:col>1</xdr:col>
      <xdr:colOff>1353751</xdr:colOff>
      <xdr:row>0</xdr:row>
      <xdr:rowOff>1301752</xdr:rowOff>
    </xdr:to>
    <xdr:grpSp>
      <xdr:nvGrpSpPr>
        <xdr:cNvPr id="105" name="그룹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GrpSpPr/>
      </xdr:nvGrpSpPr>
      <xdr:grpSpPr>
        <a:xfrm>
          <a:off x="158682" y="952503"/>
          <a:ext cx="1438486" cy="349249"/>
          <a:chOff x="0" y="15878"/>
          <a:chExt cx="1446721" cy="349249"/>
        </a:xfrm>
      </xdr:grpSpPr>
      <xdr:sp macro="" textlink="">
        <xdr:nvSpPr>
          <xdr:cNvPr id="109" name="Rounded Rectangle 11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10" name="모서리가 둥근 직사각형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퇴직금 검토보고서</a:t>
            </a:r>
          </a:p>
        </xdr:txBody>
      </xdr:sp>
    </xdr:grpSp>
    <xdr:clientData/>
  </xdr:twoCellAnchor>
  <xdr:twoCellAnchor>
    <xdr:from>
      <xdr:col>1</xdr:col>
      <xdr:colOff>1356121</xdr:colOff>
      <xdr:row>0</xdr:row>
      <xdr:rowOff>928687</xdr:rowOff>
    </xdr:from>
    <xdr:to>
      <xdr:col>2</xdr:col>
      <xdr:colOff>1341240</xdr:colOff>
      <xdr:row>0</xdr:row>
      <xdr:rowOff>1285875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GrpSpPr/>
      </xdr:nvGrpSpPr>
      <xdr:grpSpPr>
        <a:xfrm>
          <a:off x="1599538" y="928687"/>
          <a:ext cx="1477369" cy="357188"/>
          <a:chOff x="1293813" y="-15876"/>
          <a:chExt cx="1429183" cy="357188"/>
        </a:xfrm>
      </xdr:grpSpPr>
      <xdr:sp macro="[0]!goto퇴직소득세개정후" textlink="">
        <xdr:nvSpPr>
          <xdr:cNvPr id="112" name="모서리가 둥근 직사각형 111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퇴직소득세개정후" textlink="">
        <xdr:nvSpPr>
          <xdr:cNvPr id="113" name="모서리가 둥근 직사각형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퇴직소득세 계산 상세</a:t>
            </a:r>
          </a:p>
        </xdr:txBody>
      </xdr:sp>
    </xdr:grpSp>
    <xdr:clientData/>
  </xdr:twoCellAnchor>
  <xdr:twoCellAnchor>
    <xdr:from>
      <xdr:col>2</xdr:col>
      <xdr:colOff>1562550</xdr:colOff>
      <xdr:row>19</xdr:row>
      <xdr:rowOff>479651</xdr:rowOff>
    </xdr:from>
    <xdr:to>
      <xdr:col>5</xdr:col>
      <xdr:colOff>171200</xdr:colOff>
      <xdr:row>19</xdr:row>
      <xdr:rowOff>920926</xdr:rowOff>
    </xdr:to>
    <xdr:sp macro="" textlink="'1-2. 예상퇴직금계산'!P30">
      <xdr:nvSpPr>
        <xdr:cNvPr id="71" name="직사각형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295193" y="8807222"/>
          <a:ext cx="3144364" cy="441275"/>
        </a:xfrm>
        <a:prstGeom prst="rect">
          <a:avLst/>
        </a:prstGeom>
        <a:noFill/>
      </xdr:spPr>
      <xdr:txBody>
        <a:bodyPr wrap="square">
          <a:no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just">
            <a:lnSpc>
              <a:spcPct val="130000"/>
            </a:lnSpc>
          </a:pPr>
          <a:fld id="{49783553-559F-4570-AAB8-D17BE51239E4}" type="TxLink"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just">
              <a:lnSpc>
                <a:spcPct val="130000"/>
              </a:lnSpc>
            </a:pPr>
            <a:t>있습니다.</a:t>
          </a:fld>
          <a:endParaRPr lang="ko-KR" altLang="en-US" sz="14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4</xdr:col>
      <xdr:colOff>414037</xdr:colOff>
      <xdr:row>43</xdr:row>
      <xdr:rowOff>140724</xdr:rowOff>
    </xdr:from>
    <xdr:to>
      <xdr:col>6</xdr:col>
      <xdr:colOff>89723</xdr:colOff>
      <xdr:row>45</xdr:row>
      <xdr:rowOff>44156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5345870" y="16534307"/>
          <a:ext cx="2300353" cy="284432"/>
          <a:chOff x="5346818" y="15650321"/>
          <a:chExt cx="2019189" cy="280223"/>
        </a:xfrm>
      </xdr:grpSpPr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8" name="그룹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2</xdr:col>
      <xdr:colOff>245554</xdr:colOff>
      <xdr:row>6</xdr:row>
      <xdr:rowOff>6400</xdr:rowOff>
    </xdr:from>
    <xdr:to>
      <xdr:col>2</xdr:col>
      <xdr:colOff>931352</xdr:colOff>
      <xdr:row>7</xdr:row>
      <xdr:rowOff>94241</xdr:rowOff>
    </xdr:to>
    <xdr:sp macro="" textlink="입사나이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1981221" y="3742317"/>
          <a:ext cx="685798" cy="415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AD4DC10-23FF-4229-B069-FB6DA7663A0B}" type="TxLink">
            <a:rPr lang="en-US" altLang="en-US" sz="12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39 세</a:t>
          </a:fld>
          <a:endParaRPr lang="en-US" altLang="en-US" sz="20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2</xdr:col>
      <xdr:colOff>575403</xdr:colOff>
      <xdr:row>7</xdr:row>
      <xdr:rowOff>7208</xdr:rowOff>
    </xdr:from>
    <xdr:to>
      <xdr:col>2</xdr:col>
      <xdr:colOff>1261201</xdr:colOff>
      <xdr:row>7</xdr:row>
      <xdr:rowOff>282576</xdr:rowOff>
    </xdr:to>
    <xdr:sp macro="" textlink="퇴직나이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2311070" y="4071208"/>
          <a:ext cx="685798" cy="275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5C5B4B45-BA4F-430B-9C2B-ABC4D8C51DF6}" type="TxLink">
            <a:rPr lang="en-US" altLang="en-US" sz="12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78 세</a:t>
          </a:fld>
          <a:endParaRPr lang="en-US" altLang="en-US" sz="20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1</xdr:col>
      <xdr:colOff>1105660</xdr:colOff>
      <xdr:row>4</xdr:row>
      <xdr:rowOff>530476</xdr:rowOff>
    </xdr:from>
    <xdr:to>
      <xdr:col>2</xdr:col>
      <xdr:colOff>301022</xdr:colOff>
      <xdr:row>6</xdr:row>
      <xdr:rowOff>69748</xdr:rowOff>
    </xdr:to>
    <xdr:sp macro="" textlink="현재나이">
      <xdr:nvSpPr>
        <xdr:cNvPr id="79" name="TextBox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349077" y="3398559"/>
          <a:ext cx="687612" cy="407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291AC4C-2FE0-457E-89FC-EF20974AC3A0}" type="TxLink">
            <a:rPr lang="en-US" altLang="en-US" sz="1200" b="1" i="0" u="none" strike="noStrike">
              <a:solidFill>
                <a:srgbClr val="00000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pPr algn="r"/>
            <a:t>68 세</a:t>
          </a:fld>
          <a:endParaRPr lang="en-US" altLang="en-US" sz="1400" b="1" i="0" u="none" strike="noStrike">
            <a:solidFill>
              <a:srgbClr val="00000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218586</xdr:colOff>
          <xdr:row>28</xdr:row>
          <xdr:rowOff>978</xdr:rowOff>
        </xdr:from>
        <xdr:to>
          <xdr:col>11</xdr:col>
          <xdr:colOff>19538</xdr:colOff>
          <xdr:row>28</xdr:row>
          <xdr:rowOff>1640416</xdr:rowOff>
        </xdr:to>
        <xdr:pic>
          <xdr:nvPicPr>
            <xdr:cNvPr id="80" name="그림 79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1-2. 예상퇴직금계산'!$B$19:$E$22" spid="_x0000_s78573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218586" y="11674395"/>
              <a:ext cx="9791619" cy="163943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200526</xdr:colOff>
      <xdr:row>64</xdr:row>
      <xdr:rowOff>406725</xdr:rowOff>
    </xdr:from>
    <xdr:to>
      <xdr:col>5</xdr:col>
      <xdr:colOff>7055</xdr:colOff>
      <xdr:row>65</xdr:row>
      <xdr:rowOff>225778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200526" y="17989169"/>
          <a:ext cx="9169251" cy="235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4352</xdr:colOff>
      <xdr:row>0</xdr:row>
      <xdr:rowOff>6270</xdr:rowOff>
    </xdr:from>
    <xdr:to>
      <xdr:col>2</xdr:col>
      <xdr:colOff>15357</xdr:colOff>
      <xdr:row>0</xdr:row>
      <xdr:rowOff>644572</xdr:rowOff>
    </xdr:to>
    <xdr:grpSp>
      <xdr:nvGrpSpPr>
        <xdr:cNvPr id="258" name="그룹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GrpSpPr/>
      </xdr:nvGrpSpPr>
      <xdr:grpSpPr>
        <a:xfrm>
          <a:off x="247769" y="6270"/>
          <a:ext cx="2540421" cy="638302"/>
          <a:chOff x="197894" y="0"/>
          <a:chExt cx="2523531" cy="646454"/>
        </a:xfrm>
      </xdr:grpSpPr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400-000010010000}"/>
              </a:ext>
            </a:extLst>
          </xdr:cNvPr>
          <xdr:cNvSpPr txBox="1"/>
        </xdr:nvSpPr>
        <xdr:spPr>
          <a:xfrm>
            <a:off x="774755" y="157436"/>
            <a:ext cx="1946670" cy="34562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돋움" panose="020B0600000101010101" pitchFamily="50" charset="-127"/>
                <a:ea typeface="돋움" panose="020B0600000101010101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돋움" panose="020B0600000101010101" pitchFamily="50" charset="-127"/>
                <a:ea typeface="돋움" panose="020B0600000101010101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돋움" panose="020B0600000101010101" pitchFamily="50" charset="-127"/>
                <a:ea typeface="돋움" panose="020B0600000101010101" pitchFamily="50" charset="-127"/>
                <a:cs typeface="+mn-cs"/>
              </a:rPr>
              <a:t>배당플랜</a:t>
            </a:r>
          </a:p>
        </xdr:txBody>
      </xdr:sp>
      <xdr:pic>
        <xdr:nvPicPr>
          <xdr:cNvPr id="273" name="그림 272">
            <a:extLst>
              <a:ext uri="{FF2B5EF4-FFF2-40B4-BE49-F238E27FC236}">
                <a16:creationId xmlns:a16="http://schemas.microsoft.com/office/drawing/2014/main" id="{00000000-0008-0000-0400-00001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894" y="0"/>
            <a:ext cx="684481" cy="646454"/>
          </a:xfrm>
          <a:prstGeom prst="rect">
            <a:avLst/>
          </a:prstGeom>
          <a:ln w="6350">
            <a:noFill/>
          </a:ln>
        </xdr:spPr>
      </xdr:pic>
    </xdr:grpSp>
    <xdr:clientData/>
  </xdr:twoCellAnchor>
  <xdr:twoCellAnchor>
    <xdr:from>
      <xdr:col>3</xdr:col>
      <xdr:colOff>346731</xdr:colOff>
      <xdr:row>32</xdr:row>
      <xdr:rowOff>82652</xdr:rowOff>
    </xdr:from>
    <xdr:to>
      <xdr:col>4</xdr:col>
      <xdr:colOff>2245683</xdr:colOff>
      <xdr:row>32</xdr:row>
      <xdr:rowOff>386041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091088" y="9625795"/>
          <a:ext cx="4112381" cy="303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 </a:t>
          </a:r>
          <a:r>
            <a:rPr lang="ko-KR" altLang="en-US" sz="900"/>
            <a:t>원</a:t>
          </a:r>
          <a:r>
            <a:rPr lang="en-US" altLang="ko-KR" sz="900"/>
            <a:t>)</a:t>
          </a:r>
          <a:endParaRPr lang="ko-KR" altLang="en-US" sz="900"/>
        </a:p>
      </xdr:txBody>
    </xdr:sp>
    <xdr:clientData/>
  </xdr:twoCellAnchor>
  <xdr:twoCellAnchor>
    <xdr:from>
      <xdr:col>0</xdr:col>
      <xdr:colOff>6355</xdr:colOff>
      <xdr:row>0</xdr:row>
      <xdr:rowOff>660401</xdr:rowOff>
    </xdr:from>
    <xdr:to>
      <xdr:col>7</xdr:col>
      <xdr:colOff>825500</xdr:colOff>
      <xdr:row>4</xdr:row>
      <xdr:rowOff>63666</xdr:rowOff>
    </xdr:to>
    <xdr:pic>
      <xdr:nvPicPr>
        <xdr:cNvPr id="71" name="Picture 727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0401"/>
          <a:ext cx="10181867" cy="82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1944688</xdr:colOff>
      <xdr:row>1</xdr:row>
      <xdr:rowOff>7936</xdr:rowOff>
    </xdr:from>
    <xdr:to>
      <xdr:col>7</xdr:col>
      <xdr:colOff>146994</xdr:colOff>
      <xdr:row>3</xdr:row>
      <xdr:rowOff>388936</xdr:rowOff>
    </xdr:to>
    <xdr:pic macro="[0]!미리보기">
      <xdr:nvPicPr>
        <xdr:cNvPr id="72" name="Picture 8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56688" y="785811"/>
          <a:ext cx="448619" cy="595313"/>
        </a:xfrm>
        <a:prstGeom prst="rect">
          <a:avLst/>
        </a:prstGeom>
      </xdr:spPr>
    </xdr:pic>
    <xdr:clientData/>
  </xdr:twoCellAnchor>
  <xdr:twoCellAnchor>
    <xdr:from>
      <xdr:col>7</xdr:col>
      <xdr:colOff>168890</xdr:colOff>
      <xdr:row>1</xdr:row>
      <xdr:rowOff>14535</xdr:rowOff>
    </xdr:from>
    <xdr:to>
      <xdr:col>7</xdr:col>
      <xdr:colOff>631181</xdr:colOff>
      <xdr:row>3</xdr:row>
      <xdr:rowOff>380999</xdr:rowOff>
    </xdr:to>
    <xdr:pic macro="[0]!출력하기">
      <xdr:nvPicPr>
        <xdr:cNvPr id="73" name="Picture 9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7203" y="792410"/>
          <a:ext cx="462291" cy="580777"/>
        </a:xfrm>
        <a:prstGeom prst="rect">
          <a:avLst/>
        </a:prstGeom>
      </xdr:spPr>
    </xdr:pic>
    <xdr:clientData/>
  </xdr:twoCellAnchor>
  <xdr:twoCellAnchor>
    <xdr:from>
      <xdr:col>4</xdr:col>
      <xdr:colOff>1420813</xdr:colOff>
      <xdr:row>1</xdr:row>
      <xdr:rowOff>1</xdr:rowOff>
    </xdr:from>
    <xdr:to>
      <xdr:col>4</xdr:col>
      <xdr:colOff>1897063</xdr:colOff>
      <xdr:row>3</xdr:row>
      <xdr:rowOff>381000</xdr:rowOff>
    </xdr:to>
    <xdr:pic macro="[0]!pdf전환">
      <xdr:nvPicPr>
        <xdr:cNvPr id="74" name="그림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2813" y="777876"/>
          <a:ext cx="476250" cy="595312"/>
        </a:xfrm>
        <a:prstGeom prst="rect">
          <a:avLst/>
        </a:prstGeom>
      </xdr:spPr>
    </xdr:pic>
    <xdr:clientData/>
  </xdr:twoCellAnchor>
  <xdr:twoCellAnchor>
    <xdr:from>
      <xdr:col>1</xdr:col>
      <xdr:colOff>1325558</xdr:colOff>
      <xdr:row>2</xdr:row>
      <xdr:rowOff>63502</xdr:rowOff>
    </xdr:from>
    <xdr:to>
      <xdr:col>2</xdr:col>
      <xdr:colOff>227628</xdr:colOff>
      <xdr:row>3</xdr:row>
      <xdr:rowOff>325438</xdr:rowOff>
    </xdr:to>
    <xdr:grpSp>
      <xdr:nvGrpSpPr>
        <xdr:cNvPr id="88" name="그룹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pSpPr/>
      </xdr:nvGrpSpPr>
      <xdr:grpSpPr>
        <a:xfrm>
          <a:off x="1568975" y="973669"/>
          <a:ext cx="1431486" cy="346602"/>
          <a:chOff x="0" y="15878"/>
          <a:chExt cx="1446721" cy="349249"/>
        </a:xfrm>
      </xdr:grpSpPr>
      <xdr:sp macro="" textlink="">
        <xdr:nvSpPr>
          <xdr:cNvPr id="89" name="Rounded Rectangle 11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90" name="모서리가 둥근 직사각형 89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퇴직소득세 </a:t>
            </a:r>
            <a:r>
              <a:rPr kumimoji="0" lang="en-US" altLang="ko-KR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(</a:t>
            </a: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개정전</a:t>
            </a:r>
            <a:r>
              <a:rPr kumimoji="0" lang="en-US" altLang="ko-KR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)</a:t>
            </a:r>
            <a:endParaRPr kumimoji="0" lang="ko-KR" altLang="en-US" sz="1050" b="1">
              <a:solidFill>
                <a:schemeClr val="bg1"/>
              </a:solidFill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2</xdr:col>
      <xdr:colOff>210340</xdr:colOff>
      <xdr:row>2</xdr:row>
      <xdr:rowOff>39686</xdr:rowOff>
    </xdr:from>
    <xdr:to>
      <xdr:col>2</xdr:col>
      <xdr:colOff>1619247</xdr:colOff>
      <xdr:row>3</xdr:row>
      <xdr:rowOff>309561</xdr:rowOff>
    </xdr:to>
    <xdr:grpSp>
      <xdr:nvGrpSpPr>
        <xdr:cNvPr id="94" name="그룹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pSpPr/>
      </xdr:nvGrpSpPr>
      <xdr:grpSpPr>
        <a:xfrm>
          <a:off x="2983173" y="949853"/>
          <a:ext cx="1408907" cy="354541"/>
          <a:chOff x="1293813" y="-15876"/>
          <a:chExt cx="1429183" cy="357188"/>
        </a:xfrm>
      </xdr:grpSpPr>
      <xdr:sp macro="[0]!goto퇴직소득세개정후" textlink="">
        <xdr:nvSpPr>
          <xdr:cNvPr id="95" name="모서리가 둥근 직사각형 94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퇴직소득세개정후" textlink="">
        <xdr:nvSpPr>
          <xdr:cNvPr id="96" name="모서리가 둥근 직사각형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퇴직소득세 </a:t>
            </a:r>
            <a:r>
              <a:rPr kumimoji="0" lang="en-US" altLang="ko-KR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(</a:t>
            </a: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개정후</a:t>
            </a:r>
            <a:r>
              <a:rPr kumimoji="0" lang="en-US" altLang="ko-KR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)</a:t>
            </a:r>
            <a:endParaRPr kumimoji="0" lang="ko-KR" altLang="en-US" sz="1050" b="1">
              <a:solidFill>
                <a:schemeClr val="tx1"/>
              </a:solidFill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0</xdr:col>
      <xdr:colOff>202409</xdr:colOff>
      <xdr:row>2</xdr:row>
      <xdr:rowOff>39686</xdr:rowOff>
    </xdr:from>
    <xdr:to>
      <xdr:col>1</xdr:col>
      <xdr:colOff>1373191</xdr:colOff>
      <xdr:row>3</xdr:row>
      <xdr:rowOff>309561</xdr:rowOff>
    </xdr:to>
    <xdr:grpSp>
      <xdr:nvGrpSpPr>
        <xdr:cNvPr id="100" name="그룹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pSpPr/>
      </xdr:nvGrpSpPr>
      <xdr:grpSpPr>
        <a:xfrm>
          <a:off x="202409" y="949853"/>
          <a:ext cx="1414199" cy="354541"/>
          <a:chOff x="1293813" y="-15876"/>
          <a:chExt cx="1429183" cy="357188"/>
        </a:xfrm>
      </xdr:grpSpPr>
      <xdr:sp macro="[0]!goto퇴직금검토보고서" textlink="">
        <xdr:nvSpPr>
          <xdr:cNvPr id="101" name="모서리가 둥근 직사각형 100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퇴직금검토보고서" textlink="">
        <xdr:nvSpPr>
          <xdr:cNvPr id="102" name="모서리가 둥근 직사각형 101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퇴직금</a:t>
            </a:r>
            <a:r>
              <a:rPr kumimoji="0" lang="ko-KR" altLang="en-US" sz="1050" b="1" baseline="0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 검토보고서</a:t>
            </a:r>
            <a:endParaRPr kumimoji="0" lang="ko-KR" altLang="en-US" sz="1050" b="1">
              <a:solidFill>
                <a:schemeClr val="tx1"/>
              </a:solidFill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3</xdr:col>
      <xdr:colOff>254015</xdr:colOff>
      <xdr:row>65</xdr:row>
      <xdr:rowOff>7055</xdr:rowOff>
    </xdr:from>
    <xdr:to>
      <xdr:col>3</xdr:col>
      <xdr:colOff>2273204</xdr:colOff>
      <xdr:row>65</xdr:row>
      <xdr:rowOff>287278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5016515" y="18358555"/>
          <a:ext cx="2019189" cy="280223"/>
          <a:chOff x="5346818" y="15650321"/>
          <a:chExt cx="2019189" cy="280223"/>
        </a:xfrm>
      </xdr:grpSpPr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814917</xdr:colOff>
      <xdr:row>0</xdr:row>
      <xdr:rowOff>674688</xdr:rowOff>
    </xdr:to>
    <xdr:grpSp>
      <xdr:nvGrpSpPr>
        <xdr:cNvPr id="47" name="그룹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GrpSpPr/>
      </xdr:nvGrpSpPr>
      <xdr:grpSpPr>
        <a:xfrm>
          <a:off x="0" y="0"/>
          <a:ext cx="10191750" cy="674688"/>
          <a:chOff x="0" y="0"/>
          <a:chExt cx="10191750" cy="674688"/>
        </a:xfrm>
      </xdr:grpSpPr>
      <xdr:sp macro="" textlink="">
        <xdr:nvSpPr>
          <xdr:cNvPr id="48" name="Rectangle 10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[0]!goto예상퇴직금" textlink="">
        <xdr:nvSpPr>
          <xdr:cNvPr id="49" name="Rectangle 724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4440026" y="2162"/>
            <a:ext cx="817596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51" name="Rectangle 724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퇴직플랜절세효과" textlink="">
        <xdr:nvSpPr>
          <xdr:cNvPr id="52" name="Rectangle 724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5258235" y="3751"/>
            <a:ext cx="814068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sp macro="[0]!goto배당플랜절세효과" textlink="">
        <xdr:nvSpPr>
          <xdr:cNvPr id="53" name="Rectangle 724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54" name="그림 53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55" name="그림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56" name="그림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57" name="그림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" textlink="">
        <xdr:nvSpPr>
          <xdr:cNvPr id="58" name="Rectangle 724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급여설계" textlink="">
        <xdr:nvSpPr>
          <xdr:cNvPr id="59" name="Rectangle 724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885620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60" name="Picture 737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1832</xdr:colOff>
      <xdr:row>62</xdr:row>
      <xdr:rowOff>255650</xdr:rowOff>
    </xdr:from>
    <xdr:to>
      <xdr:col>4</xdr:col>
      <xdr:colOff>2222500</xdr:colOff>
      <xdr:row>63</xdr:row>
      <xdr:rowOff>253478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34665" y="17005539"/>
          <a:ext cx="8958724" cy="287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1298222</xdr:colOff>
      <xdr:row>31</xdr:row>
      <xdr:rowOff>155222</xdr:rowOff>
    </xdr:from>
    <xdr:to>
      <xdr:col>5</xdr:col>
      <xdr:colOff>0</xdr:colOff>
      <xdr:row>31</xdr:row>
      <xdr:rowOff>458611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8269111" y="9821333"/>
          <a:ext cx="938389" cy="303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 </a:t>
          </a:r>
          <a:r>
            <a:rPr lang="ko-KR" altLang="en-US" sz="900"/>
            <a:t>원</a:t>
          </a:r>
          <a:r>
            <a:rPr lang="en-US" altLang="ko-KR" sz="900"/>
            <a:t>)</a:t>
          </a:r>
          <a:endParaRPr lang="ko-KR" altLang="en-US" sz="900"/>
        </a:p>
      </xdr:txBody>
    </xdr:sp>
    <xdr:clientData/>
  </xdr:twoCellAnchor>
  <xdr:twoCellAnchor>
    <xdr:from>
      <xdr:col>0</xdr:col>
      <xdr:colOff>6355</xdr:colOff>
      <xdr:row>0</xdr:row>
      <xdr:rowOff>660401</xdr:rowOff>
    </xdr:from>
    <xdr:to>
      <xdr:col>5</xdr:col>
      <xdr:colOff>968375</xdr:colOff>
      <xdr:row>1</xdr:row>
      <xdr:rowOff>8104</xdr:rowOff>
    </xdr:to>
    <xdr:pic>
      <xdr:nvPicPr>
        <xdr:cNvPr id="30" name="Picture 727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0401"/>
          <a:ext cx="10169520" cy="829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2079625</xdr:colOff>
      <xdr:row>0</xdr:row>
      <xdr:rowOff>785811</xdr:rowOff>
    </xdr:from>
    <xdr:to>
      <xdr:col>5</xdr:col>
      <xdr:colOff>289869</xdr:colOff>
      <xdr:row>0</xdr:row>
      <xdr:rowOff>1381124</xdr:rowOff>
    </xdr:to>
    <xdr:pic macro="[0]!미리보기">
      <xdr:nvPicPr>
        <xdr:cNvPr id="31" name="Picture 8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6688" y="785811"/>
          <a:ext cx="448619" cy="595313"/>
        </a:xfrm>
        <a:prstGeom prst="rect">
          <a:avLst/>
        </a:prstGeom>
      </xdr:spPr>
    </xdr:pic>
    <xdr:clientData/>
  </xdr:twoCellAnchor>
  <xdr:twoCellAnchor>
    <xdr:from>
      <xdr:col>5</xdr:col>
      <xdr:colOff>311765</xdr:colOff>
      <xdr:row>0</xdr:row>
      <xdr:rowOff>792410</xdr:rowOff>
    </xdr:from>
    <xdr:to>
      <xdr:col>5</xdr:col>
      <xdr:colOff>774056</xdr:colOff>
      <xdr:row>0</xdr:row>
      <xdr:rowOff>1373187</xdr:rowOff>
    </xdr:to>
    <xdr:pic macro="[0]!출력하기">
      <xdr:nvPicPr>
        <xdr:cNvPr id="32" name="Picture 9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7203" y="792410"/>
          <a:ext cx="462291" cy="580777"/>
        </a:xfrm>
        <a:prstGeom prst="rect">
          <a:avLst/>
        </a:prstGeom>
      </xdr:spPr>
    </xdr:pic>
    <xdr:clientData/>
  </xdr:twoCellAnchor>
  <xdr:twoCellAnchor>
    <xdr:from>
      <xdr:col>4</xdr:col>
      <xdr:colOff>1555750</xdr:colOff>
      <xdr:row>0</xdr:row>
      <xdr:rowOff>777876</xdr:rowOff>
    </xdr:from>
    <xdr:to>
      <xdr:col>4</xdr:col>
      <xdr:colOff>2032000</xdr:colOff>
      <xdr:row>0</xdr:row>
      <xdr:rowOff>1373188</xdr:rowOff>
    </xdr:to>
    <xdr:pic macro="[0]!pdf전환">
      <xdr:nvPicPr>
        <xdr:cNvPr id="37" name="그림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2813" y="777876"/>
          <a:ext cx="476250" cy="595312"/>
        </a:xfrm>
        <a:prstGeom prst="rect">
          <a:avLst/>
        </a:prstGeom>
      </xdr:spPr>
    </xdr:pic>
    <xdr:clientData/>
  </xdr:twoCellAnchor>
  <xdr:twoCellAnchor>
    <xdr:from>
      <xdr:col>0</xdr:col>
      <xdr:colOff>186533</xdr:colOff>
      <xdr:row>0</xdr:row>
      <xdr:rowOff>944562</xdr:rowOff>
    </xdr:from>
    <xdr:to>
      <xdr:col>1</xdr:col>
      <xdr:colOff>1357315</xdr:colOff>
      <xdr:row>0</xdr:row>
      <xdr:rowOff>1301750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GrpSpPr/>
      </xdr:nvGrpSpPr>
      <xdr:grpSpPr>
        <a:xfrm>
          <a:off x="186533" y="944562"/>
          <a:ext cx="1408907" cy="357188"/>
          <a:chOff x="1293813" y="-15876"/>
          <a:chExt cx="1429183" cy="357188"/>
        </a:xfrm>
      </xdr:grpSpPr>
      <xdr:sp macro="[0]!goto퇴직금검토보고서" textlink="">
        <xdr:nvSpPr>
          <xdr:cNvPr id="58" name="모서리가 둥근 직사각형 57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퇴직금검토보고서" textlink="">
        <xdr:nvSpPr>
          <xdr:cNvPr id="59" name="모서리가 둥근 직사각형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퇴직금</a:t>
            </a:r>
            <a:r>
              <a:rPr kumimoji="0" lang="ko-KR" altLang="en-US" sz="1050" b="1" baseline="0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 검토보고서</a:t>
            </a:r>
            <a:endParaRPr kumimoji="0" lang="ko-KR" altLang="en-US" sz="1050" b="1">
              <a:solidFill>
                <a:schemeClr val="tx1"/>
              </a:solidFill>
              <a:latin typeface="나눔고딕" pitchFamily="50" charset="-127"/>
              <a:ea typeface="나눔고딕" pitchFamily="50" charset="-127"/>
            </a:endParaRPr>
          </a:p>
        </xdr:txBody>
      </xdr:sp>
    </xdr:grpSp>
    <xdr:clientData/>
  </xdr:twoCellAnchor>
  <xdr:twoCellAnchor>
    <xdr:from>
      <xdr:col>1</xdr:col>
      <xdr:colOff>1309582</xdr:colOff>
      <xdr:row>0</xdr:row>
      <xdr:rowOff>960441</xdr:rowOff>
    </xdr:from>
    <xdr:to>
      <xdr:col>2</xdr:col>
      <xdr:colOff>592667</xdr:colOff>
      <xdr:row>0</xdr:row>
      <xdr:rowOff>1309690</xdr:rowOff>
    </xdr:to>
    <xdr:grpSp>
      <xdr:nvGrpSpPr>
        <xdr:cNvPr id="60" name="그룹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1547707" y="960441"/>
          <a:ext cx="1578610" cy="349249"/>
          <a:chOff x="0" y="15878"/>
          <a:chExt cx="1491468" cy="349249"/>
        </a:xfrm>
      </xdr:grpSpPr>
      <xdr:sp macro="" textlink="">
        <xdr:nvSpPr>
          <xdr:cNvPr id="61" name="Rounded Rectangle 11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2" name="모서리가 둥근 직사각형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91468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퇴직소득세 </a:t>
            </a:r>
            <a:r>
              <a:rPr kumimoji="0" lang="en-US" altLang="ko-KR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 </a:t>
            </a: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계산 상세</a:t>
            </a:r>
          </a:p>
        </xdr:txBody>
      </xdr:sp>
    </xdr:grpSp>
    <xdr:clientData/>
  </xdr:twoCellAnchor>
  <xdr:twoCellAnchor>
    <xdr:from>
      <xdr:col>3</xdr:col>
      <xdr:colOff>70556</xdr:colOff>
      <xdr:row>62</xdr:row>
      <xdr:rowOff>275166</xdr:rowOff>
    </xdr:from>
    <xdr:to>
      <xdr:col>3</xdr:col>
      <xdr:colOff>2089745</xdr:colOff>
      <xdr:row>63</xdr:row>
      <xdr:rowOff>266111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4785431" y="17963091"/>
          <a:ext cx="2019189" cy="276695"/>
          <a:chOff x="5346818" y="15650321"/>
          <a:chExt cx="2019189" cy="280223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35" name="그룹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500-000034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500-000035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970139</xdr:colOff>
      <xdr:row>0</xdr:row>
      <xdr:rowOff>674688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pSpPr/>
      </xdr:nvGrpSpPr>
      <xdr:grpSpPr>
        <a:xfrm>
          <a:off x="0" y="0"/>
          <a:ext cx="10180814" cy="674688"/>
          <a:chOff x="0" y="0"/>
          <a:chExt cx="10191750" cy="674688"/>
        </a:xfrm>
      </xdr:grpSpPr>
      <xdr:sp macro="" textlink="">
        <xdr:nvSpPr>
          <xdr:cNvPr id="55" name="Rectangle 10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[0]!goto예상퇴직금" textlink="">
        <xdr:nvSpPr>
          <xdr:cNvPr id="56" name="Rectangle 724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440026" y="2162"/>
            <a:ext cx="817596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67" name="Rectangle 724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퇴직플랜절세효과" textlink="">
        <xdr:nvSpPr>
          <xdr:cNvPr id="68" name="Rectangle 724"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SpPr>
            <a:spLocks noChangeArrowheads="1"/>
          </xdr:cNvSpPr>
        </xdr:nvSpPr>
        <xdr:spPr bwMode="auto">
          <a:xfrm>
            <a:off x="5258235" y="3751"/>
            <a:ext cx="814068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sp macro="[0]!goto배당플랜절세효과" textlink="">
        <xdr:nvSpPr>
          <xdr:cNvPr id="69" name="Rectangle 724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70" name="그림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71" name="그림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72" name="그림 71">
            <a:extLst>
              <a:ext uri="{FF2B5EF4-FFF2-40B4-BE49-F238E27FC236}">
                <a16:creationId xmlns:a16="http://schemas.microsoft.com/office/drawing/2014/main" id="{00000000-0008-0000-0500-00004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73" name="그림 72">
            <a:extLst>
              <a:ext uri="{FF2B5EF4-FFF2-40B4-BE49-F238E27FC236}">
                <a16:creationId xmlns:a16="http://schemas.microsoft.com/office/drawing/2014/main" id="{00000000-0008-0000-0500-00004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" textlink="">
        <xdr:nvSpPr>
          <xdr:cNvPr id="74" name="Rectangle 724">
            <a:extLst>
              <a:ext uri="{FF2B5EF4-FFF2-40B4-BE49-F238E27FC236}">
                <a16:creationId xmlns:a16="http://schemas.microsoft.com/office/drawing/2014/main" id="{00000000-0008-0000-05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급여설계" textlink="">
        <xdr:nvSpPr>
          <xdr:cNvPr id="75" name="Rectangle 724">
            <a:extLst>
              <a:ext uri="{FF2B5EF4-FFF2-40B4-BE49-F238E27FC236}">
                <a16:creationId xmlns:a16="http://schemas.microsoft.com/office/drawing/2014/main" id="{00000000-0008-0000-05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6885620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76" name="Picture 737">
            <a:extLst>
              <a:ext uri="{FF2B5EF4-FFF2-40B4-BE49-F238E27FC236}">
                <a16:creationId xmlns:a16="http://schemas.microsoft.com/office/drawing/2014/main" id="{00000000-0008-0000-0500-00004C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6355</xdr:colOff>
      <xdr:row>0</xdr:row>
      <xdr:rowOff>667457</xdr:rowOff>
    </xdr:from>
    <xdr:to>
      <xdr:col>9</xdr:col>
      <xdr:colOff>1061861</xdr:colOff>
      <xdr:row>0</xdr:row>
      <xdr:rowOff>1491535</xdr:rowOff>
    </xdr:to>
    <xdr:pic>
      <xdr:nvPicPr>
        <xdr:cNvPr id="38" name="Picture 72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99506" cy="824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205694</xdr:colOff>
      <xdr:row>26</xdr:row>
      <xdr:rowOff>199695</xdr:rowOff>
    </xdr:from>
    <xdr:to>
      <xdr:col>9</xdr:col>
      <xdr:colOff>1171082</xdr:colOff>
      <xdr:row>39</xdr:row>
      <xdr:rowOff>578933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05694" y="10359695"/>
          <a:ext cx="10130555" cy="3130905"/>
          <a:chOff x="212750" y="10105695"/>
          <a:chExt cx="10109388" cy="3222627"/>
        </a:xfrm>
      </xdr:grpSpPr>
      <xdr:graphicFrame macro="">
        <xdr:nvGraphicFramePr>
          <xdr:cNvPr id="2" name="차트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GraphicFramePr>
            <a:graphicFrameLocks/>
          </xdr:cNvGraphicFramePr>
        </xdr:nvGraphicFramePr>
        <xdr:xfrm>
          <a:off x="212750" y="10105695"/>
          <a:ext cx="10109388" cy="32226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3747580" y="10510594"/>
            <a:ext cx="3009194" cy="3810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은퇴시점 예상 퇴직금 </a:t>
            </a:r>
            <a:r>
              <a:rPr lang="en-US" altLang="ko-KR" sz="1300" b="1">
                <a:latin typeface="나눔고딕" pitchFamily="50" charset="-127"/>
                <a:ea typeface="나눔고딕" pitchFamily="50" charset="-127"/>
              </a:rPr>
              <a:t>(</a:t>
            </a:r>
            <a:r>
              <a:rPr lang="ko-KR" altLang="en-US" sz="1300" b="1">
                <a:latin typeface="나눔고딕" pitchFamily="50" charset="-127"/>
                <a:ea typeface="나눔고딕" pitchFamily="50" charset="-127"/>
              </a:rPr>
              <a:t>현재연봉 기준</a:t>
            </a:r>
            <a:r>
              <a:rPr lang="en-US" altLang="ko-KR" sz="1300" b="1">
                <a:latin typeface="나눔고딕" pitchFamily="50" charset="-127"/>
                <a:ea typeface="나눔고딕" pitchFamily="50" charset="-127"/>
              </a:rPr>
              <a:t>)</a:t>
            </a:r>
            <a:endParaRPr lang="ko-KR" altLang="en-US" sz="1300" b="1">
              <a:latin typeface="나눔고딕" pitchFamily="50" charset="-127"/>
              <a:ea typeface="나눔고딕" pitchFamily="50" charset="-127"/>
            </a:endParaRPr>
          </a:p>
        </xdr:txBody>
      </xdr:sp>
      <xdr:sp macro="" textlink="$J$22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/>
        </xdr:nvSpPr>
        <xdr:spPr>
          <a:xfrm>
            <a:off x="6482291" y="10503220"/>
            <a:ext cx="1360839" cy="518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CDF79324-CC5A-456C-94F5-401053A298C1}" type="TxLink">
              <a:rPr lang="ko-KR" altLang="en-US" sz="2000">
                <a:latin typeface="HY견고딕" pitchFamily="18" charset="-127"/>
                <a:ea typeface="HY견고딕" pitchFamily="18" charset="-127"/>
              </a:rPr>
              <a:pPr algn="r"/>
              <a:t>11.90억원</a:t>
            </a:fld>
            <a:endParaRPr lang="ko-KR" altLang="en-US" sz="2000">
              <a:latin typeface="HY견고딕" pitchFamily="18" charset="-127"/>
              <a:ea typeface="HY견고딕" pitchFamily="18" charset="-127"/>
            </a:endParaRPr>
          </a:p>
        </xdr:txBody>
      </xdr:sp>
    </xdr:grpSp>
    <xdr:clientData/>
  </xdr:twoCellAnchor>
  <xdr:twoCellAnchor>
    <xdr:from>
      <xdr:col>4</xdr:col>
      <xdr:colOff>815</xdr:colOff>
      <xdr:row>15</xdr:row>
      <xdr:rowOff>214930</xdr:rowOff>
    </xdr:from>
    <xdr:to>
      <xdr:col>11</xdr:col>
      <xdr:colOff>160382</xdr:colOff>
      <xdr:row>20</xdr:row>
      <xdr:rowOff>24359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2932398" y="6586097"/>
          <a:ext cx="8266401" cy="1396929"/>
          <a:chOff x="2899833" y="5793381"/>
          <a:chExt cx="6879393" cy="1055591"/>
        </a:xfrm>
      </xdr:grpSpPr>
      <xdr:sp macro="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2899833" y="6596944"/>
            <a:ext cx="5201093" cy="252028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모서리가 둥근 사각형 설명선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7930669" y="5793381"/>
            <a:ext cx="1848557" cy="444500"/>
          </a:xfrm>
          <a:prstGeom prst="wedgeRoundRectCallout">
            <a:avLst>
              <a:gd name="adj1" fmla="val -58134"/>
              <a:gd name="adj2" fmla="val 130178"/>
              <a:gd name="adj3" fmla="val 16667"/>
            </a:avLst>
          </a:prstGeom>
          <a:noFill/>
          <a:ln w="952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>
              <a:lnSpc>
                <a:spcPts val="1200"/>
              </a:lnSpc>
            </a:pPr>
            <a:r>
              <a:rPr lang="ko-KR" altLang="en-US" sz="1000" b="1">
                <a:solidFill>
                  <a:schemeClr val="tx1"/>
                </a:solidFill>
              </a:rPr>
              <a:t>보고서에 표시하고 싶은 기간을 직접 입력하세요</a:t>
            </a:r>
            <a:r>
              <a:rPr lang="en-US" altLang="ko-KR" sz="1000" b="1">
                <a:solidFill>
                  <a:schemeClr val="tx1"/>
                </a:solidFill>
              </a:rPr>
              <a:t>. </a:t>
            </a:r>
            <a:endParaRPr lang="ko-KR" altLang="en-US" sz="1000" b="1">
              <a:solidFill>
                <a:schemeClr val="tx1"/>
              </a:solidFill>
            </a:endParaRPr>
          </a:p>
        </xdr:txBody>
      </xdr:sp>
    </xdr:grpSp>
    <xdr:clientData fPrintsWithSheet="0"/>
  </xdr:twoCellAnchor>
  <xdr:twoCellAnchor>
    <xdr:from>
      <xdr:col>0</xdr:col>
      <xdr:colOff>232832</xdr:colOff>
      <xdr:row>50</xdr:row>
      <xdr:rowOff>36632</xdr:rowOff>
    </xdr:from>
    <xdr:to>
      <xdr:col>10</xdr:col>
      <xdr:colOff>91721</xdr:colOff>
      <xdr:row>51</xdr:row>
      <xdr:rowOff>121297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232832" y="16758299"/>
          <a:ext cx="9094611" cy="2751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1105958</xdr:colOff>
      <xdr:row>0</xdr:row>
      <xdr:rowOff>785811</xdr:rowOff>
    </xdr:from>
    <xdr:to>
      <xdr:col>9</xdr:col>
      <xdr:colOff>381590</xdr:colOff>
      <xdr:row>0</xdr:row>
      <xdr:rowOff>1381124</xdr:rowOff>
    </xdr:to>
    <xdr:pic macro="[0]!미리보기">
      <xdr:nvPicPr>
        <xdr:cNvPr id="39" name="Picture 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71680" y="785811"/>
          <a:ext cx="453910" cy="595313"/>
        </a:xfrm>
        <a:prstGeom prst="rect">
          <a:avLst/>
        </a:prstGeom>
      </xdr:spPr>
    </xdr:pic>
    <xdr:clientData/>
  </xdr:twoCellAnchor>
  <xdr:twoCellAnchor>
    <xdr:from>
      <xdr:col>9</xdr:col>
      <xdr:colOff>403486</xdr:colOff>
      <xdr:row>0</xdr:row>
      <xdr:rowOff>792410</xdr:rowOff>
    </xdr:from>
    <xdr:to>
      <xdr:col>9</xdr:col>
      <xdr:colOff>867542</xdr:colOff>
      <xdr:row>0</xdr:row>
      <xdr:rowOff>1373187</xdr:rowOff>
    </xdr:to>
    <xdr:pic macro="[0]!출력하기">
      <xdr:nvPicPr>
        <xdr:cNvPr id="40" name="Picture 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47486" y="792410"/>
          <a:ext cx="464056" cy="580777"/>
        </a:xfrm>
        <a:prstGeom prst="rect">
          <a:avLst/>
        </a:prstGeom>
      </xdr:spPr>
    </xdr:pic>
    <xdr:clientData/>
  </xdr:twoCellAnchor>
  <xdr:twoCellAnchor>
    <xdr:from>
      <xdr:col>8</xdr:col>
      <xdr:colOff>582083</xdr:colOff>
      <xdr:row>0</xdr:row>
      <xdr:rowOff>777876</xdr:rowOff>
    </xdr:from>
    <xdr:to>
      <xdr:col>8</xdr:col>
      <xdr:colOff>1058333</xdr:colOff>
      <xdr:row>0</xdr:row>
      <xdr:rowOff>1373188</xdr:rowOff>
    </xdr:to>
    <xdr:pic macro="[0]!pdf전환"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7805" y="777876"/>
          <a:ext cx="476250" cy="59531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1069798</xdr:colOff>
      <xdr:row>0</xdr:row>
      <xdr:rowOff>674688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0" y="0"/>
          <a:ext cx="10234965" cy="674688"/>
          <a:chOff x="0" y="0"/>
          <a:chExt cx="10191750" cy="674688"/>
        </a:xfrm>
      </xdr:grpSpPr>
      <xdr:sp macro="" textlink="">
        <xdr:nvSpPr>
          <xdr:cNvPr id="43" name="Rectangle 10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46" name="Rectangle 724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퇴직플랜절세효과" textlink="">
        <xdr:nvSpPr>
          <xdr:cNvPr id="47" name="Rectangle 724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5258211" y="3751"/>
            <a:ext cx="814068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sp macro="[0]!goto배당플랜절세효과" textlink="">
        <xdr:nvSpPr>
          <xdr:cNvPr id="48" name="Rectangle 724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49" name="그림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50" name="그림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51" name="그림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52" name="그림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54" name="Rectangle 724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" textlink="">
        <xdr:nvSpPr>
          <xdr:cNvPr id="56" name="Rectangle 724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450461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[0]!goto급여설계" textlink="">
        <xdr:nvSpPr>
          <xdr:cNvPr id="44" name="Rectangle 724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882751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53" name="Picture 737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7</xdr:col>
      <xdr:colOff>82903</xdr:colOff>
      <xdr:row>5</xdr:row>
      <xdr:rowOff>366658</xdr:rowOff>
    </xdr:from>
    <xdr:to>
      <xdr:col>9</xdr:col>
      <xdr:colOff>475370</xdr:colOff>
      <xdr:row>13</xdr:row>
      <xdr:rowOff>125647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63292" y="3654547"/>
          <a:ext cx="2749022" cy="222462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206374</xdr:rowOff>
    </xdr:from>
    <xdr:to>
      <xdr:col>1</xdr:col>
      <xdr:colOff>362857</xdr:colOff>
      <xdr:row>4</xdr:row>
      <xdr:rowOff>283442</xdr:rowOff>
    </xdr:to>
    <xdr:grpSp>
      <xdr:nvGrpSpPr>
        <xdr:cNvPr id="29" name="그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243417" y="2862791"/>
          <a:ext cx="362857" cy="299318"/>
          <a:chOff x="-1387475" y="3281363"/>
          <a:chExt cx="1082675" cy="827088"/>
        </a:xfrm>
        <a:solidFill>
          <a:schemeClr val="tx1">
            <a:lumMod val="85000"/>
            <a:lumOff val="15000"/>
          </a:schemeClr>
        </a:solidFill>
      </xdr:grpSpPr>
      <xdr:sp macro="" textlink="">
        <xdr:nvSpPr>
          <xdr:cNvPr id="30" name="Freeform 1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 bwMode="auto">
          <a:xfrm>
            <a:off x="-1203325" y="3449638"/>
            <a:ext cx="339725" cy="38100"/>
          </a:xfrm>
          <a:custGeom>
            <a:avLst/>
            <a:gdLst/>
            <a:ahLst/>
            <a:cxnLst>
              <a:cxn ang="0">
                <a:pos x="214" y="0"/>
              </a:cxn>
              <a:cxn ang="0">
                <a:pos x="0" y="0"/>
              </a:cxn>
              <a:cxn ang="0">
                <a:pos x="0" y="24"/>
              </a:cxn>
              <a:cxn ang="0">
                <a:pos x="209" y="24"/>
              </a:cxn>
              <a:cxn ang="0">
                <a:pos x="209" y="24"/>
              </a:cxn>
              <a:cxn ang="0">
                <a:pos x="211" y="11"/>
              </a:cxn>
              <a:cxn ang="0">
                <a:pos x="214" y="0"/>
              </a:cxn>
              <a:cxn ang="0">
                <a:pos x="214" y="0"/>
              </a:cxn>
            </a:cxnLst>
            <a:rect l="0" t="0" r="r" b="b"/>
            <a:pathLst>
              <a:path w="214" h="24">
                <a:moveTo>
                  <a:pt x="214" y="0"/>
                </a:moveTo>
                <a:lnTo>
                  <a:pt x="0" y="0"/>
                </a:lnTo>
                <a:lnTo>
                  <a:pt x="0" y="24"/>
                </a:lnTo>
                <a:lnTo>
                  <a:pt x="209" y="24"/>
                </a:lnTo>
                <a:lnTo>
                  <a:pt x="209" y="24"/>
                </a:lnTo>
                <a:lnTo>
                  <a:pt x="211" y="11"/>
                </a:lnTo>
                <a:lnTo>
                  <a:pt x="214" y="0"/>
                </a:lnTo>
                <a:lnTo>
                  <a:pt x="214" y="0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32" name="Freeform 12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>
            <a:spLocks/>
          </xdr:cNvSpPr>
        </xdr:nvSpPr>
        <xdr:spPr bwMode="auto">
          <a:xfrm>
            <a:off x="-1387475" y="3328988"/>
            <a:ext cx="930275" cy="779463"/>
          </a:xfrm>
          <a:custGeom>
            <a:avLst/>
            <a:gdLst/>
            <a:ahLst/>
            <a:cxnLst>
              <a:cxn ang="0">
                <a:pos x="548" y="420"/>
              </a:cxn>
              <a:cxn ang="0">
                <a:pos x="546" y="426"/>
              </a:cxn>
              <a:cxn ang="0">
                <a:pos x="542" y="438"/>
              </a:cxn>
              <a:cxn ang="0">
                <a:pos x="533" y="446"/>
              </a:cxn>
              <a:cxn ang="0">
                <a:pos x="522" y="452"/>
              </a:cxn>
              <a:cxn ang="0">
                <a:pos x="70" y="452"/>
              </a:cxn>
              <a:cxn ang="0">
                <a:pos x="64" y="452"/>
              </a:cxn>
              <a:cxn ang="0">
                <a:pos x="53" y="446"/>
              </a:cxn>
              <a:cxn ang="0">
                <a:pos x="44" y="438"/>
              </a:cxn>
              <a:cxn ang="0">
                <a:pos x="39" y="426"/>
              </a:cxn>
              <a:cxn ang="0">
                <a:pos x="39" y="206"/>
              </a:cxn>
              <a:cxn ang="0">
                <a:pos x="39" y="199"/>
              </a:cxn>
              <a:cxn ang="0">
                <a:pos x="44" y="187"/>
              </a:cxn>
              <a:cxn ang="0">
                <a:pos x="53" y="179"/>
              </a:cxn>
              <a:cxn ang="0">
                <a:pos x="64" y="175"/>
              </a:cxn>
              <a:cxn ang="0">
                <a:pos x="329" y="175"/>
              </a:cxn>
              <a:cxn ang="0">
                <a:pos x="325" y="155"/>
              </a:cxn>
              <a:cxn ang="0">
                <a:pos x="83" y="136"/>
              </a:cxn>
              <a:cxn ang="0">
                <a:pos x="352" y="26"/>
              </a:cxn>
              <a:cxn ang="0">
                <a:pos x="362" y="12"/>
              </a:cxn>
              <a:cxn ang="0">
                <a:pos x="56" y="0"/>
              </a:cxn>
              <a:cxn ang="0">
                <a:pos x="56" y="137"/>
              </a:cxn>
              <a:cxn ang="0">
                <a:pos x="34" y="146"/>
              </a:cxn>
              <a:cxn ang="0">
                <a:pos x="16" y="162"/>
              </a:cxn>
              <a:cxn ang="0">
                <a:pos x="4" y="182"/>
              </a:cxn>
              <a:cxn ang="0">
                <a:pos x="0" y="206"/>
              </a:cxn>
              <a:cxn ang="0">
                <a:pos x="0" y="420"/>
              </a:cxn>
              <a:cxn ang="0">
                <a:pos x="6" y="448"/>
              </a:cxn>
              <a:cxn ang="0">
                <a:pos x="20" y="471"/>
              </a:cxn>
              <a:cxn ang="0">
                <a:pos x="43" y="485"/>
              </a:cxn>
              <a:cxn ang="0">
                <a:pos x="70" y="491"/>
              </a:cxn>
              <a:cxn ang="0">
                <a:pos x="515" y="491"/>
              </a:cxn>
              <a:cxn ang="0">
                <a:pos x="543" y="485"/>
              </a:cxn>
              <a:cxn ang="0">
                <a:pos x="565" y="471"/>
              </a:cxn>
              <a:cxn ang="0">
                <a:pos x="580" y="448"/>
              </a:cxn>
              <a:cxn ang="0">
                <a:pos x="586" y="420"/>
              </a:cxn>
              <a:cxn ang="0">
                <a:pos x="548" y="298"/>
              </a:cxn>
            </a:cxnLst>
            <a:rect l="0" t="0" r="r" b="b"/>
            <a:pathLst>
              <a:path w="586" h="491">
                <a:moveTo>
                  <a:pt x="548" y="298"/>
                </a:moveTo>
                <a:lnTo>
                  <a:pt x="548" y="420"/>
                </a:lnTo>
                <a:lnTo>
                  <a:pt x="548" y="420"/>
                </a:lnTo>
                <a:lnTo>
                  <a:pt x="546" y="426"/>
                </a:lnTo>
                <a:lnTo>
                  <a:pt x="545" y="432"/>
                </a:lnTo>
                <a:lnTo>
                  <a:pt x="542" y="438"/>
                </a:lnTo>
                <a:lnTo>
                  <a:pt x="538" y="442"/>
                </a:lnTo>
                <a:lnTo>
                  <a:pt x="533" y="446"/>
                </a:lnTo>
                <a:lnTo>
                  <a:pt x="528" y="449"/>
                </a:lnTo>
                <a:lnTo>
                  <a:pt x="522" y="452"/>
                </a:lnTo>
                <a:lnTo>
                  <a:pt x="515" y="452"/>
                </a:lnTo>
                <a:lnTo>
                  <a:pt x="70" y="452"/>
                </a:lnTo>
                <a:lnTo>
                  <a:pt x="70" y="452"/>
                </a:lnTo>
                <a:lnTo>
                  <a:pt x="64" y="452"/>
                </a:lnTo>
                <a:lnTo>
                  <a:pt x="57" y="449"/>
                </a:lnTo>
                <a:lnTo>
                  <a:pt x="53" y="446"/>
                </a:lnTo>
                <a:lnTo>
                  <a:pt x="47" y="442"/>
                </a:lnTo>
                <a:lnTo>
                  <a:pt x="44" y="438"/>
                </a:lnTo>
                <a:lnTo>
                  <a:pt x="42" y="432"/>
                </a:lnTo>
                <a:lnTo>
                  <a:pt x="39" y="426"/>
                </a:lnTo>
                <a:lnTo>
                  <a:pt x="39" y="420"/>
                </a:lnTo>
                <a:lnTo>
                  <a:pt x="39" y="206"/>
                </a:lnTo>
                <a:lnTo>
                  <a:pt x="39" y="206"/>
                </a:lnTo>
                <a:lnTo>
                  <a:pt x="39" y="199"/>
                </a:lnTo>
                <a:lnTo>
                  <a:pt x="42" y="193"/>
                </a:lnTo>
                <a:lnTo>
                  <a:pt x="44" y="187"/>
                </a:lnTo>
                <a:lnTo>
                  <a:pt x="47" y="183"/>
                </a:lnTo>
                <a:lnTo>
                  <a:pt x="53" y="179"/>
                </a:lnTo>
                <a:lnTo>
                  <a:pt x="57" y="176"/>
                </a:lnTo>
                <a:lnTo>
                  <a:pt x="64" y="175"/>
                </a:lnTo>
                <a:lnTo>
                  <a:pt x="70" y="175"/>
                </a:lnTo>
                <a:lnTo>
                  <a:pt x="329" y="175"/>
                </a:lnTo>
                <a:lnTo>
                  <a:pt x="329" y="175"/>
                </a:lnTo>
                <a:lnTo>
                  <a:pt x="325" y="155"/>
                </a:lnTo>
                <a:lnTo>
                  <a:pt x="322" y="136"/>
                </a:lnTo>
                <a:lnTo>
                  <a:pt x="83" y="136"/>
                </a:lnTo>
                <a:lnTo>
                  <a:pt x="83" y="26"/>
                </a:lnTo>
                <a:lnTo>
                  <a:pt x="352" y="26"/>
                </a:lnTo>
                <a:lnTo>
                  <a:pt x="352" y="26"/>
                </a:lnTo>
                <a:lnTo>
                  <a:pt x="362" y="12"/>
                </a:lnTo>
                <a:lnTo>
                  <a:pt x="375" y="0"/>
                </a:lnTo>
                <a:lnTo>
                  <a:pt x="56" y="0"/>
                </a:lnTo>
                <a:lnTo>
                  <a:pt x="56" y="137"/>
                </a:lnTo>
                <a:lnTo>
                  <a:pt x="56" y="137"/>
                </a:lnTo>
                <a:lnTo>
                  <a:pt x="44" y="140"/>
                </a:lnTo>
                <a:lnTo>
                  <a:pt x="34" y="146"/>
                </a:lnTo>
                <a:lnTo>
                  <a:pt x="24" y="153"/>
                </a:lnTo>
                <a:lnTo>
                  <a:pt x="16" y="162"/>
                </a:lnTo>
                <a:lnTo>
                  <a:pt x="9" y="170"/>
                </a:lnTo>
                <a:lnTo>
                  <a:pt x="4" y="182"/>
                </a:lnTo>
                <a:lnTo>
                  <a:pt x="1" y="193"/>
                </a:lnTo>
                <a:lnTo>
                  <a:pt x="0" y="206"/>
                </a:lnTo>
                <a:lnTo>
                  <a:pt x="0" y="420"/>
                </a:lnTo>
                <a:lnTo>
                  <a:pt x="0" y="420"/>
                </a:lnTo>
                <a:lnTo>
                  <a:pt x="1" y="435"/>
                </a:lnTo>
                <a:lnTo>
                  <a:pt x="6" y="448"/>
                </a:lnTo>
                <a:lnTo>
                  <a:pt x="11" y="459"/>
                </a:lnTo>
                <a:lnTo>
                  <a:pt x="20" y="471"/>
                </a:lnTo>
                <a:lnTo>
                  <a:pt x="31" y="479"/>
                </a:lnTo>
                <a:lnTo>
                  <a:pt x="43" y="485"/>
                </a:lnTo>
                <a:lnTo>
                  <a:pt x="56" y="489"/>
                </a:lnTo>
                <a:lnTo>
                  <a:pt x="70" y="491"/>
                </a:lnTo>
                <a:lnTo>
                  <a:pt x="515" y="491"/>
                </a:lnTo>
                <a:lnTo>
                  <a:pt x="515" y="491"/>
                </a:lnTo>
                <a:lnTo>
                  <a:pt x="529" y="489"/>
                </a:lnTo>
                <a:lnTo>
                  <a:pt x="543" y="485"/>
                </a:lnTo>
                <a:lnTo>
                  <a:pt x="555" y="479"/>
                </a:lnTo>
                <a:lnTo>
                  <a:pt x="565" y="471"/>
                </a:lnTo>
                <a:lnTo>
                  <a:pt x="573" y="459"/>
                </a:lnTo>
                <a:lnTo>
                  <a:pt x="580" y="448"/>
                </a:lnTo>
                <a:lnTo>
                  <a:pt x="585" y="435"/>
                </a:lnTo>
                <a:lnTo>
                  <a:pt x="586" y="420"/>
                </a:lnTo>
                <a:lnTo>
                  <a:pt x="586" y="365"/>
                </a:lnTo>
                <a:lnTo>
                  <a:pt x="548" y="298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33" name="Freeform 13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>
            <a:spLocks noEditPoints="1"/>
          </xdr:cNvSpPr>
        </xdr:nvSpPr>
        <xdr:spPr bwMode="auto">
          <a:xfrm>
            <a:off x="-849313" y="3281363"/>
            <a:ext cx="487363" cy="485775"/>
          </a:xfrm>
          <a:custGeom>
            <a:avLst/>
            <a:gdLst/>
            <a:ahLst/>
            <a:cxnLst>
              <a:cxn ang="0">
                <a:pos x="139" y="306"/>
              </a:cxn>
              <a:cxn ang="0">
                <a:pos x="94" y="295"/>
              </a:cxn>
              <a:cxn ang="0">
                <a:pos x="57" y="272"/>
              </a:cxn>
              <a:cxn ang="0">
                <a:pos x="27" y="239"/>
              </a:cxn>
              <a:cxn ang="0">
                <a:pos x="7" y="199"/>
              </a:cxn>
              <a:cxn ang="0">
                <a:pos x="0" y="153"/>
              </a:cxn>
              <a:cxn ang="0">
                <a:pos x="4" y="122"/>
              </a:cxn>
              <a:cxn ang="0">
                <a:pos x="18" y="80"/>
              </a:cxn>
              <a:cxn ang="0">
                <a:pos x="46" y="44"/>
              </a:cxn>
              <a:cxn ang="0">
                <a:pos x="81" y="19"/>
              </a:cxn>
              <a:cxn ang="0">
                <a:pos x="123" y="3"/>
              </a:cxn>
              <a:cxn ang="0">
                <a:pos x="154" y="0"/>
              </a:cxn>
              <a:cxn ang="0">
                <a:pos x="200" y="6"/>
              </a:cxn>
              <a:cxn ang="0">
                <a:pos x="240" y="26"/>
              </a:cxn>
              <a:cxn ang="0">
                <a:pos x="273" y="56"/>
              </a:cxn>
              <a:cxn ang="0">
                <a:pos x="296" y="93"/>
              </a:cxn>
              <a:cxn ang="0">
                <a:pos x="307" y="137"/>
              </a:cxn>
              <a:cxn ang="0">
                <a:pos x="307" y="169"/>
              </a:cxn>
              <a:cxn ang="0">
                <a:pos x="296" y="213"/>
              </a:cxn>
              <a:cxn ang="0">
                <a:pos x="273" y="250"/>
              </a:cxn>
              <a:cxn ang="0">
                <a:pos x="240" y="280"/>
              </a:cxn>
              <a:cxn ang="0">
                <a:pos x="200" y="300"/>
              </a:cxn>
              <a:cxn ang="0">
                <a:pos x="154" y="306"/>
              </a:cxn>
              <a:cxn ang="0">
                <a:pos x="154" y="42"/>
              </a:cxn>
              <a:cxn ang="0">
                <a:pos x="120" y="46"/>
              </a:cxn>
              <a:cxn ang="0">
                <a:pos x="91" y="60"/>
              </a:cxn>
              <a:cxn ang="0">
                <a:pos x="67" y="82"/>
              </a:cxn>
              <a:cxn ang="0">
                <a:pos x="50" y="110"/>
              </a:cxn>
              <a:cxn ang="0">
                <a:pos x="43" y="142"/>
              </a:cxn>
              <a:cxn ang="0">
                <a:pos x="43" y="165"/>
              </a:cxn>
              <a:cxn ang="0">
                <a:pos x="50" y="197"/>
              </a:cxn>
              <a:cxn ang="0">
                <a:pos x="67" y="225"/>
              </a:cxn>
              <a:cxn ang="0">
                <a:pos x="91" y="246"/>
              </a:cxn>
              <a:cxn ang="0">
                <a:pos x="120" y="260"/>
              </a:cxn>
              <a:cxn ang="0">
                <a:pos x="154" y="266"/>
              </a:cxn>
              <a:cxn ang="0">
                <a:pos x="177" y="263"/>
              </a:cxn>
              <a:cxn ang="0">
                <a:pos x="207" y="252"/>
              </a:cxn>
              <a:cxn ang="0">
                <a:pos x="233" y="233"/>
              </a:cxn>
              <a:cxn ang="0">
                <a:pos x="253" y="206"/>
              </a:cxn>
              <a:cxn ang="0">
                <a:pos x="264" y="176"/>
              </a:cxn>
              <a:cxn ang="0">
                <a:pos x="266" y="153"/>
              </a:cxn>
              <a:cxn ang="0">
                <a:pos x="262" y="120"/>
              </a:cxn>
              <a:cxn ang="0">
                <a:pos x="247" y="90"/>
              </a:cxn>
              <a:cxn ang="0">
                <a:pos x="226" y="66"/>
              </a:cxn>
              <a:cxn ang="0">
                <a:pos x="197" y="50"/>
              </a:cxn>
              <a:cxn ang="0">
                <a:pos x="166" y="42"/>
              </a:cxn>
            </a:cxnLst>
            <a:rect l="0" t="0" r="r" b="b"/>
            <a:pathLst>
              <a:path w="307" h="306">
                <a:moveTo>
                  <a:pt x="154" y="306"/>
                </a:moveTo>
                <a:lnTo>
                  <a:pt x="154" y="306"/>
                </a:lnTo>
                <a:lnTo>
                  <a:pt x="139" y="306"/>
                </a:lnTo>
                <a:lnTo>
                  <a:pt x="123" y="303"/>
                </a:lnTo>
                <a:lnTo>
                  <a:pt x="109" y="300"/>
                </a:lnTo>
                <a:lnTo>
                  <a:pt x="94" y="295"/>
                </a:lnTo>
                <a:lnTo>
                  <a:pt x="81" y="288"/>
                </a:lnTo>
                <a:lnTo>
                  <a:pt x="69" y="280"/>
                </a:lnTo>
                <a:lnTo>
                  <a:pt x="57" y="272"/>
                </a:lnTo>
                <a:lnTo>
                  <a:pt x="46" y="262"/>
                </a:lnTo>
                <a:lnTo>
                  <a:pt x="36" y="250"/>
                </a:lnTo>
                <a:lnTo>
                  <a:pt x="27" y="239"/>
                </a:lnTo>
                <a:lnTo>
                  <a:pt x="18" y="226"/>
                </a:lnTo>
                <a:lnTo>
                  <a:pt x="13" y="213"/>
                </a:lnTo>
                <a:lnTo>
                  <a:pt x="7" y="199"/>
                </a:lnTo>
                <a:lnTo>
                  <a:pt x="4" y="185"/>
                </a:lnTo>
                <a:lnTo>
                  <a:pt x="1" y="169"/>
                </a:lnTo>
                <a:lnTo>
                  <a:pt x="0" y="153"/>
                </a:lnTo>
                <a:lnTo>
                  <a:pt x="0" y="153"/>
                </a:lnTo>
                <a:lnTo>
                  <a:pt x="1" y="137"/>
                </a:lnTo>
                <a:lnTo>
                  <a:pt x="4" y="122"/>
                </a:lnTo>
                <a:lnTo>
                  <a:pt x="7" y="107"/>
                </a:lnTo>
                <a:lnTo>
                  <a:pt x="13" y="93"/>
                </a:lnTo>
                <a:lnTo>
                  <a:pt x="18" y="80"/>
                </a:lnTo>
                <a:lnTo>
                  <a:pt x="27" y="67"/>
                </a:lnTo>
                <a:lnTo>
                  <a:pt x="36" y="56"/>
                </a:lnTo>
                <a:lnTo>
                  <a:pt x="46" y="44"/>
                </a:lnTo>
                <a:lnTo>
                  <a:pt x="57" y="34"/>
                </a:lnTo>
                <a:lnTo>
                  <a:pt x="69" y="26"/>
                </a:lnTo>
                <a:lnTo>
                  <a:pt x="81" y="19"/>
                </a:lnTo>
                <a:lnTo>
                  <a:pt x="94" y="12"/>
                </a:lnTo>
                <a:lnTo>
                  <a:pt x="109" y="6"/>
                </a:lnTo>
                <a:lnTo>
                  <a:pt x="123" y="3"/>
                </a:lnTo>
                <a:lnTo>
                  <a:pt x="139" y="0"/>
                </a:lnTo>
                <a:lnTo>
                  <a:pt x="154" y="0"/>
                </a:lnTo>
                <a:lnTo>
                  <a:pt x="154" y="0"/>
                </a:lnTo>
                <a:lnTo>
                  <a:pt x="170" y="0"/>
                </a:lnTo>
                <a:lnTo>
                  <a:pt x="184" y="3"/>
                </a:lnTo>
                <a:lnTo>
                  <a:pt x="200" y="6"/>
                </a:lnTo>
                <a:lnTo>
                  <a:pt x="214" y="12"/>
                </a:lnTo>
                <a:lnTo>
                  <a:pt x="227" y="19"/>
                </a:lnTo>
                <a:lnTo>
                  <a:pt x="240" y="26"/>
                </a:lnTo>
                <a:lnTo>
                  <a:pt x="252" y="34"/>
                </a:lnTo>
                <a:lnTo>
                  <a:pt x="263" y="44"/>
                </a:lnTo>
                <a:lnTo>
                  <a:pt x="273" y="56"/>
                </a:lnTo>
                <a:lnTo>
                  <a:pt x="282" y="67"/>
                </a:lnTo>
                <a:lnTo>
                  <a:pt x="289" y="80"/>
                </a:lnTo>
                <a:lnTo>
                  <a:pt x="296" y="93"/>
                </a:lnTo>
                <a:lnTo>
                  <a:pt x="300" y="107"/>
                </a:lnTo>
                <a:lnTo>
                  <a:pt x="304" y="122"/>
                </a:lnTo>
                <a:lnTo>
                  <a:pt x="307" y="137"/>
                </a:lnTo>
                <a:lnTo>
                  <a:pt x="307" y="153"/>
                </a:lnTo>
                <a:lnTo>
                  <a:pt x="307" y="153"/>
                </a:lnTo>
                <a:lnTo>
                  <a:pt x="307" y="169"/>
                </a:lnTo>
                <a:lnTo>
                  <a:pt x="304" y="185"/>
                </a:lnTo>
                <a:lnTo>
                  <a:pt x="300" y="199"/>
                </a:lnTo>
                <a:lnTo>
                  <a:pt x="296" y="213"/>
                </a:lnTo>
                <a:lnTo>
                  <a:pt x="289" y="226"/>
                </a:lnTo>
                <a:lnTo>
                  <a:pt x="282" y="239"/>
                </a:lnTo>
                <a:lnTo>
                  <a:pt x="273" y="250"/>
                </a:lnTo>
                <a:lnTo>
                  <a:pt x="263" y="262"/>
                </a:lnTo>
                <a:lnTo>
                  <a:pt x="252" y="272"/>
                </a:lnTo>
                <a:lnTo>
                  <a:pt x="240" y="280"/>
                </a:lnTo>
                <a:lnTo>
                  <a:pt x="227" y="288"/>
                </a:lnTo>
                <a:lnTo>
                  <a:pt x="214" y="295"/>
                </a:lnTo>
                <a:lnTo>
                  <a:pt x="200" y="300"/>
                </a:lnTo>
                <a:lnTo>
                  <a:pt x="184" y="303"/>
                </a:lnTo>
                <a:lnTo>
                  <a:pt x="170" y="306"/>
                </a:lnTo>
                <a:lnTo>
                  <a:pt x="154" y="306"/>
                </a:lnTo>
                <a:lnTo>
                  <a:pt x="154" y="306"/>
                </a:lnTo>
                <a:close/>
                <a:moveTo>
                  <a:pt x="154" y="42"/>
                </a:moveTo>
                <a:lnTo>
                  <a:pt x="154" y="42"/>
                </a:lnTo>
                <a:lnTo>
                  <a:pt x="143" y="42"/>
                </a:lnTo>
                <a:lnTo>
                  <a:pt x="131" y="43"/>
                </a:lnTo>
                <a:lnTo>
                  <a:pt x="120" y="46"/>
                </a:lnTo>
                <a:lnTo>
                  <a:pt x="110" y="50"/>
                </a:lnTo>
                <a:lnTo>
                  <a:pt x="100" y="54"/>
                </a:lnTo>
                <a:lnTo>
                  <a:pt x="91" y="60"/>
                </a:lnTo>
                <a:lnTo>
                  <a:pt x="83" y="66"/>
                </a:lnTo>
                <a:lnTo>
                  <a:pt x="74" y="75"/>
                </a:lnTo>
                <a:lnTo>
                  <a:pt x="67" y="82"/>
                </a:lnTo>
                <a:lnTo>
                  <a:pt x="61" y="90"/>
                </a:lnTo>
                <a:lnTo>
                  <a:pt x="56" y="100"/>
                </a:lnTo>
                <a:lnTo>
                  <a:pt x="50" y="110"/>
                </a:lnTo>
                <a:lnTo>
                  <a:pt x="47" y="120"/>
                </a:lnTo>
                <a:lnTo>
                  <a:pt x="44" y="130"/>
                </a:lnTo>
                <a:lnTo>
                  <a:pt x="43" y="142"/>
                </a:lnTo>
                <a:lnTo>
                  <a:pt x="41" y="153"/>
                </a:lnTo>
                <a:lnTo>
                  <a:pt x="41" y="153"/>
                </a:lnTo>
                <a:lnTo>
                  <a:pt x="43" y="165"/>
                </a:lnTo>
                <a:lnTo>
                  <a:pt x="44" y="176"/>
                </a:lnTo>
                <a:lnTo>
                  <a:pt x="47" y="186"/>
                </a:lnTo>
                <a:lnTo>
                  <a:pt x="50" y="197"/>
                </a:lnTo>
                <a:lnTo>
                  <a:pt x="56" y="206"/>
                </a:lnTo>
                <a:lnTo>
                  <a:pt x="61" y="216"/>
                </a:lnTo>
                <a:lnTo>
                  <a:pt x="67" y="225"/>
                </a:lnTo>
                <a:lnTo>
                  <a:pt x="74" y="233"/>
                </a:lnTo>
                <a:lnTo>
                  <a:pt x="83" y="240"/>
                </a:lnTo>
                <a:lnTo>
                  <a:pt x="91" y="246"/>
                </a:lnTo>
                <a:lnTo>
                  <a:pt x="100" y="252"/>
                </a:lnTo>
                <a:lnTo>
                  <a:pt x="110" y="256"/>
                </a:lnTo>
                <a:lnTo>
                  <a:pt x="120" y="260"/>
                </a:lnTo>
                <a:lnTo>
                  <a:pt x="131" y="263"/>
                </a:lnTo>
                <a:lnTo>
                  <a:pt x="143" y="265"/>
                </a:lnTo>
                <a:lnTo>
                  <a:pt x="154" y="266"/>
                </a:lnTo>
                <a:lnTo>
                  <a:pt x="154" y="266"/>
                </a:lnTo>
                <a:lnTo>
                  <a:pt x="166" y="265"/>
                </a:lnTo>
                <a:lnTo>
                  <a:pt x="177" y="263"/>
                </a:lnTo>
                <a:lnTo>
                  <a:pt x="187" y="260"/>
                </a:lnTo>
                <a:lnTo>
                  <a:pt x="197" y="256"/>
                </a:lnTo>
                <a:lnTo>
                  <a:pt x="207" y="252"/>
                </a:lnTo>
                <a:lnTo>
                  <a:pt x="217" y="246"/>
                </a:lnTo>
                <a:lnTo>
                  <a:pt x="226" y="240"/>
                </a:lnTo>
                <a:lnTo>
                  <a:pt x="233" y="233"/>
                </a:lnTo>
                <a:lnTo>
                  <a:pt x="240" y="225"/>
                </a:lnTo>
                <a:lnTo>
                  <a:pt x="247" y="216"/>
                </a:lnTo>
                <a:lnTo>
                  <a:pt x="253" y="206"/>
                </a:lnTo>
                <a:lnTo>
                  <a:pt x="257" y="197"/>
                </a:lnTo>
                <a:lnTo>
                  <a:pt x="262" y="186"/>
                </a:lnTo>
                <a:lnTo>
                  <a:pt x="264" y="176"/>
                </a:lnTo>
                <a:lnTo>
                  <a:pt x="266" y="165"/>
                </a:lnTo>
                <a:lnTo>
                  <a:pt x="266" y="153"/>
                </a:lnTo>
                <a:lnTo>
                  <a:pt x="266" y="153"/>
                </a:lnTo>
                <a:lnTo>
                  <a:pt x="266" y="142"/>
                </a:lnTo>
                <a:lnTo>
                  <a:pt x="264" y="130"/>
                </a:lnTo>
                <a:lnTo>
                  <a:pt x="262" y="120"/>
                </a:lnTo>
                <a:lnTo>
                  <a:pt x="257" y="110"/>
                </a:lnTo>
                <a:lnTo>
                  <a:pt x="253" y="100"/>
                </a:lnTo>
                <a:lnTo>
                  <a:pt x="247" y="90"/>
                </a:lnTo>
                <a:lnTo>
                  <a:pt x="240" y="82"/>
                </a:lnTo>
                <a:lnTo>
                  <a:pt x="233" y="75"/>
                </a:lnTo>
                <a:lnTo>
                  <a:pt x="226" y="66"/>
                </a:lnTo>
                <a:lnTo>
                  <a:pt x="217" y="60"/>
                </a:lnTo>
                <a:lnTo>
                  <a:pt x="207" y="54"/>
                </a:lnTo>
                <a:lnTo>
                  <a:pt x="197" y="50"/>
                </a:lnTo>
                <a:lnTo>
                  <a:pt x="187" y="46"/>
                </a:lnTo>
                <a:lnTo>
                  <a:pt x="177" y="43"/>
                </a:lnTo>
                <a:lnTo>
                  <a:pt x="166" y="42"/>
                </a:lnTo>
                <a:lnTo>
                  <a:pt x="154" y="42"/>
                </a:lnTo>
                <a:lnTo>
                  <a:pt x="154" y="4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34" name="Freeform 14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>
            <a:spLocks/>
          </xdr:cNvSpPr>
        </xdr:nvSpPr>
        <xdr:spPr bwMode="auto">
          <a:xfrm>
            <a:off x="-514350" y="3692525"/>
            <a:ext cx="209550" cy="290513"/>
          </a:xfrm>
          <a:custGeom>
            <a:avLst/>
            <a:gdLst/>
            <a:ahLst/>
            <a:cxnLst>
              <a:cxn ang="0">
                <a:pos x="129" y="144"/>
              </a:cxn>
              <a:cxn ang="0">
                <a:pos x="129" y="144"/>
              </a:cxn>
              <a:cxn ang="0">
                <a:pos x="131" y="149"/>
              </a:cxn>
              <a:cxn ang="0">
                <a:pos x="132" y="153"/>
              </a:cxn>
              <a:cxn ang="0">
                <a:pos x="132" y="157"/>
              </a:cxn>
              <a:cxn ang="0">
                <a:pos x="131" y="163"/>
              </a:cxn>
              <a:cxn ang="0">
                <a:pos x="128" y="167"/>
              </a:cxn>
              <a:cxn ang="0">
                <a:pos x="125" y="171"/>
              </a:cxn>
              <a:cxn ang="0">
                <a:pos x="121" y="176"/>
              </a:cxn>
              <a:cxn ang="0">
                <a:pos x="115" y="179"/>
              </a:cxn>
              <a:cxn ang="0">
                <a:pos x="115" y="179"/>
              </a:cxn>
              <a:cxn ang="0">
                <a:pos x="115" y="179"/>
              </a:cxn>
              <a:cxn ang="0">
                <a:pos x="111" y="181"/>
              </a:cxn>
              <a:cxn ang="0">
                <a:pos x="105" y="183"/>
              </a:cxn>
              <a:cxn ang="0">
                <a:pos x="99" y="183"/>
              </a:cxn>
              <a:cxn ang="0">
                <a:pos x="93" y="183"/>
              </a:cxn>
              <a:cxn ang="0">
                <a:pos x="89" y="181"/>
              </a:cxn>
              <a:cxn ang="0">
                <a:pos x="85" y="180"/>
              </a:cxn>
              <a:cxn ang="0">
                <a:pos x="81" y="177"/>
              </a:cxn>
              <a:cxn ang="0">
                <a:pos x="78" y="173"/>
              </a:cxn>
              <a:cxn ang="0">
                <a:pos x="2" y="40"/>
              </a:cxn>
              <a:cxn ang="0">
                <a:pos x="2" y="40"/>
              </a:cxn>
              <a:cxn ang="0">
                <a:pos x="0" y="36"/>
              </a:cxn>
              <a:cxn ang="0">
                <a:pos x="0" y="31"/>
              </a:cxn>
              <a:cxn ang="0">
                <a:pos x="0" y="26"/>
              </a:cxn>
              <a:cxn ang="0">
                <a:pos x="2" y="21"/>
              </a:cxn>
              <a:cxn ang="0">
                <a:pos x="3" y="17"/>
              </a:cxn>
              <a:cxn ang="0">
                <a:pos x="8" y="13"/>
              </a:cxn>
              <a:cxn ang="0">
                <a:pos x="12" y="9"/>
              </a:cxn>
              <a:cxn ang="0">
                <a:pos x="16" y="6"/>
              </a:cxn>
              <a:cxn ang="0">
                <a:pos x="16" y="6"/>
              </a:cxn>
              <a:cxn ang="0">
                <a:pos x="16" y="6"/>
              </a:cxn>
              <a:cxn ang="0">
                <a:pos x="22" y="3"/>
              </a:cxn>
              <a:cxn ang="0">
                <a:pos x="28" y="1"/>
              </a:cxn>
              <a:cxn ang="0">
                <a:pos x="32" y="0"/>
              </a:cxn>
              <a:cxn ang="0">
                <a:pos x="38" y="1"/>
              </a:cxn>
              <a:cxn ang="0">
                <a:pos x="42" y="3"/>
              </a:cxn>
              <a:cxn ang="0">
                <a:pos x="46" y="4"/>
              </a:cxn>
              <a:cxn ang="0">
                <a:pos x="51" y="7"/>
              </a:cxn>
              <a:cxn ang="0">
                <a:pos x="53" y="11"/>
              </a:cxn>
              <a:cxn ang="0">
                <a:pos x="129" y="144"/>
              </a:cxn>
            </a:cxnLst>
            <a:rect l="0" t="0" r="r" b="b"/>
            <a:pathLst>
              <a:path w="132" h="183">
                <a:moveTo>
                  <a:pt x="129" y="144"/>
                </a:moveTo>
                <a:lnTo>
                  <a:pt x="129" y="144"/>
                </a:lnTo>
                <a:lnTo>
                  <a:pt x="131" y="149"/>
                </a:lnTo>
                <a:lnTo>
                  <a:pt x="132" y="153"/>
                </a:lnTo>
                <a:lnTo>
                  <a:pt x="132" y="157"/>
                </a:lnTo>
                <a:lnTo>
                  <a:pt x="131" y="163"/>
                </a:lnTo>
                <a:lnTo>
                  <a:pt x="128" y="167"/>
                </a:lnTo>
                <a:lnTo>
                  <a:pt x="125" y="171"/>
                </a:lnTo>
                <a:lnTo>
                  <a:pt x="121" y="176"/>
                </a:lnTo>
                <a:lnTo>
                  <a:pt x="115" y="179"/>
                </a:lnTo>
                <a:lnTo>
                  <a:pt x="115" y="179"/>
                </a:lnTo>
                <a:lnTo>
                  <a:pt x="115" y="179"/>
                </a:lnTo>
                <a:lnTo>
                  <a:pt x="111" y="181"/>
                </a:lnTo>
                <a:lnTo>
                  <a:pt x="105" y="183"/>
                </a:lnTo>
                <a:lnTo>
                  <a:pt x="99" y="183"/>
                </a:lnTo>
                <a:lnTo>
                  <a:pt x="93" y="183"/>
                </a:lnTo>
                <a:lnTo>
                  <a:pt x="89" y="181"/>
                </a:lnTo>
                <a:lnTo>
                  <a:pt x="85" y="180"/>
                </a:lnTo>
                <a:lnTo>
                  <a:pt x="81" y="177"/>
                </a:lnTo>
                <a:lnTo>
                  <a:pt x="78" y="173"/>
                </a:lnTo>
                <a:lnTo>
                  <a:pt x="2" y="40"/>
                </a:lnTo>
                <a:lnTo>
                  <a:pt x="2" y="40"/>
                </a:lnTo>
                <a:lnTo>
                  <a:pt x="0" y="36"/>
                </a:lnTo>
                <a:lnTo>
                  <a:pt x="0" y="31"/>
                </a:lnTo>
                <a:lnTo>
                  <a:pt x="0" y="26"/>
                </a:lnTo>
                <a:lnTo>
                  <a:pt x="2" y="21"/>
                </a:lnTo>
                <a:lnTo>
                  <a:pt x="3" y="17"/>
                </a:lnTo>
                <a:lnTo>
                  <a:pt x="8" y="13"/>
                </a:lnTo>
                <a:lnTo>
                  <a:pt x="12" y="9"/>
                </a:lnTo>
                <a:lnTo>
                  <a:pt x="16" y="6"/>
                </a:lnTo>
                <a:lnTo>
                  <a:pt x="16" y="6"/>
                </a:lnTo>
                <a:lnTo>
                  <a:pt x="16" y="6"/>
                </a:lnTo>
                <a:lnTo>
                  <a:pt x="22" y="3"/>
                </a:lnTo>
                <a:lnTo>
                  <a:pt x="28" y="1"/>
                </a:lnTo>
                <a:lnTo>
                  <a:pt x="32" y="0"/>
                </a:lnTo>
                <a:lnTo>
                  <a:pt x="38" y="1"/>
                </a:lnTo>
                <a:lnTo>
                  <a:pt x="42" y="3"/>
                </a:lnTo>
                <a:lnTo>
                  <a:pt x="46" y="4"/>
                </a:lnTo>
                <a:lnTo>
                  <a:pt x="51" y="7"/>
                </a:lnTo>
                <a:lnTo>
                  <a:pt x="53" y="11"/>
                </a:lnTo>
                <a:lnTo>
                  <a:pt x="129" y="144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35" name="Freeform 15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>
            <a:spLocks/>
          </xdr:cNvSpPr>
        </xdr:nvSpPr>
        <xdr:spPr bwMode="auto">
          <a:xfrm>
            <a:off x="-722313" y="3490913"/>
            <a:ext cx="236538" cy="55563"/>
          </a:xfrm>
          <a:custGeom>
            <a:avLst/>
            <a:gdLst/>
            <a:ahLst/>
            <a:cxnLst>
              <a:cxn ang="0">
                <a:pos x="149" y="17"/>
              </a:cxn>
              <a:cxn ang="0">
                <a:pos x="149" y="17"/>
              </a:cxn>
              <a:cxn ang="0">
                <a:pos x="147" y="24"/>
              </a:cxn>
              <a:cxn ang="0">
                <a:pos x="143" y="30"/>
              </a:cxn>
              <a:cxn ang="0">
                <a:pos x="137" y="34"/>
              </a:cxn>
              <a:cxn ang="0">
                <a:pos x="130" y="35"/>
              </a:cxn>
              <a:cxn ang="0">
                <a:pos x="19" y="35"/>
              </a:cxn>
              <a:cxn ang="0">
                <a:pos x="19" y="35"/>
              </a:cxn>
              <a:cxn ang="0">
                <a:pos x="11" y="34"/>
              </a:cxn>
              <a:cxn ang="0">
                <a:pos x="6" y="30"/>
              </a:cxn>
              <a:cxn ang="0">
                <a:pos x="1" y="24"/>
              </a:cxn>
              <a:cxn ang="0">
                <a:pos x="0" y="17"/>
              </a:cxn>
              <a:cxn ang="0">
                <a:pos x="0" y="17"/>
              </a:cxn>
              <a:cxn ang="0">
                <a:pos x="0" y="17"/>
              </a:cxn>
              <a:cxn ang="0">
                <a:pos x="1" y="11"/>
              </a:cxn>
              <a:cxn ang="0">
                <a:pos x="6" y="5"/>
              </a:cxn>
              <a:cxn ang="0">
                <a:pos x="11" y="1"/>
              </a:cxn>
              <a:cxn ang="0">
                <a:pos x="19" y="0"/>
              </a:cxn>
              <a:cxn ang="0">
                <a:pos x="130" y="0"/>
              </a:cxn>
              <a:cxn ang="0">
                <a:pos x="130" y="0"/>
              </a:cxn>
              <a:cxn ang="0">
                <a:pos x="137" y="1"/>
              </a:cxn>
              <a:cxn ang="0">
                <a:pos x="143" y="5"/>
              </a:cxn>
              <a:cxn ang="0">
                <a:pos x="147" y="11"/>
              </a:cxn>
              <a:cxn ang="0">
                <a:pos x="149" y="17"/>
              </a:cxn>
              <a:cxn ang="0">
                <a:pos x="149" y="17"/>
              </a:cxn>
            </a:cxnLst>
            <a:rect l="0" t="0" r="r" b="b"/>
            <a:pathLst>
              <a:path w="149" h="35">
                <a:moveTo>
                  <a:pt x="149" y="17"/>
                </a:moveTo>
                <a:lnTo>
                  <a:pt x="149" y="17"/>
                </a:lnTo>
                <a:lnTo>
                  <a:pt x="147" y="24"/>
                </a:lnTo>
                <a:lnTo>
                  <a:pt x="143" y="30"/>
                </a:lnTo>
                <a:lnTo>
                  <a:pt x="137" y="34"/>
                </a:lnTo>
                <a:lnTo>
                  <a:pt x="130" y="35"/>
                </a:lnTo>
                <a:lnTo>
                  <a:pt x="19" y="35"/>
                </a:lnTo>
                <a:lnTo>
                  <a:pt x="19" y="35"/>
                </a:lnTo>
                <a:lnTo>
                  <a:pt x="11" y="34"/>
                </a:lnTo>
                <a:lnTo>
                  <a:pt x="6" y="30"/>
                </a:lnTo>
                <a:lnTo>
                  <a:pt x="1" y="24"/>
                </a:lnTo>
                <a:lnTo>
                  <a:pt x="0" y="17"/>
                </a:lnTo>
                <a:lnTo>
                  <a:pt x="0" y="17"/>
                </a:lnTo>
                <a:lnTo>
                  <a:pt x="0" y="17"/>
                </a:lnTo>
                <a:lnTo>
                  <a:pt x="1" y="11"/>
                </a:lnTo>
                <a:lnTo>
                  <a:pt x="6" y="5"/>
                </a:lnTo>
                <a:lnTo>
                  <a:pt x="11" y="1"/>
                </a:lnTo>
                <a:lnTo>
                  <a:pt x="19" y="0"/>
                </a:lnTo>
                <a:lnTo>
                  <a:pt x="130" y="0"/>
                </a:lnTo>
                <a:lnTo>
                  <a:pt x="130" y="0"/>
                </a:lnTo>
                <a:lnTo>
                  <a:pt x="137" y="1"/>
                </a:lnTo>
                <a:lnTo>
                  <a:pt x="143" y="5"/>
                </a:lnTo>
                <a:lnTo>
                  <a:pt x="147" y="11"/>
                </a:lnTo>
                <a:lnTo>
                  <a:pt x="149" y="17"/>
                </a:lnTo>
                <a:lnTo>
                  <a:pt x="149" y="17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  <xdr:sp macro="" textlink="">
        <xdr:nvSpPr>
          <xdr:cNvPr id="36" name="Freeform 16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>
            <a:spLocks/>
          </xdr:cNvSpPr>
        </xdr:nvSpPr>
        <xdr:spPr bwMode="auto">
          <a:xfrm>
            <a:off x="-633413" y="3402013"/>
            <a:ext cx="58738" cy="233363"/>
          </a:xfrm>
          <a:custGeom>
            <a:avLst/>
            <a:gdLst/>
            <a:ahLst/>
            <a:cxnLst>
              <a:cxn ang="0">
                <a:pos x="18" y="0"/>
              </a:cxn>
              <a:cxn ang="0">
                <a:pos x="18" y="0"/>
              </a:cxn>
              <a:cxn ang="0">
                <a:pos x="25" y="1"/>
              </a:cxn>
              <a:cxn ang="0">
                <a:pos x="31" y="4"/>
              </a:cxn>
              <a:cxn ang="0">
                <a:pos x="35" y="10"/>
              </a:cxn>
              <a:cxn ang="0">
                <a:pos x="37" y="17"/>
              </a:cxn>
              <a:cxn ang="0">
                <a:pos x="37" y="130"/>
              </a:cxn>
              <a:cxn ang="0">
                <a:pos x="37" y="130"/>
              </a:cxn>
              <a:cxn ang="0">
                <a:pos x="35" y="136"/>
              </a:cxn>
              <a:cxn ang="0">
                <a:pos x="31" y="141"/>
              </a:cxn>
              <a:cxn ang="0">
                <a:pos x="25" y="146"/>
              </a:cxn>
              <a:cxn ang="0">
                <a:pos x="18" y="147"/>
              </a:cxn>
              <a:cxn ang="0">
                <a:pos x="18" y="147"/>
              </a:cxn>
              <a:cxn ang="0">
                <a:pos x="18" y="147"/>
              </a:cxn>
              <a:cxn ang="0">
                <a:pos x="11" y="146"/>
              </a:cxn>
              <a:cxn ang="0">
                <a:pos x="5" y="141"/>
              </a:cxn>
              <a:cxn ang="0">
                <a:pos x="1" y="136"/>
              </a:cxn>
              <a:cxn ang="0">
                <a:pos x="0" y="130"/>
              </a:cxn>
              <a:cxn ang="0">
                <a:pos x="0" y="17"/>
              </a:cxn>
              <a:cxn ang="0">
                <a:pos x="0" y="17"/>
              </a:cxn>
              <a:cxn ang="0">
                <a:pos x="1" y="10"/>
              </a:cxn>
              <a:cxn ang="0">
                <a:pos x="5" y="4"/>
              </a:cxn>
              <a:cxn ang="0">
                <a:pos x="11" y="1"/>
              </a:cxn>
              <a:cxn ang="0">
                <a:pos x="18" y="0"/>
              </a:cxn>
              <a:cxn ang="0">
                <a:pos x="18" y="0"/>
              </a:cxn>
            </a:cxnLst>
            <a:rect l="0" t="0" r="r" b="b"/>
            <a:pathLst>
              <a:path w="37" h="147">
                <a:moveTo>
                  <a:pt x="18" y="0"/>
                </a:moveTo>
                <a:lnTo>
                  <a:pt x="18" y="0"/>
                </a:lnTo>
                <a:lnTo>
                  <a:pt x="25" y="1"/>
                </a:lnTo>
                <a:lnTo>
                  <a:pt x="31" y="4"/>
                </a:lnTo>
                <a:lnTo>
                  <a:pt x="35" y="10"/>
                </a:lnTo>
                <a:lnTo>
                  <a:pt x="37" y="17"/>
                </a:lnTo>
                <a:lnTo>
                  <a:pt x="37" y="130"/>
                </a:lnTo>
                <a:lnTo>
                  <a:pt x="37" y="130"/>
                </a:lnTo>
                <a:lnTo>
                  <a:pt x="35" y="136"/>
                </a:lnTo>
                <a:lnTo>
                  <a:pt x="31" y="141"/>
                </a:lnTo>
                <a:lnTo>
                  <a:pt x="25" y="146"/>
                </a:lnTo>
                <a:lnTo>
                  <a:pt x="18" y="147"/>
                </a:lnTo>
                <a:lnTo>
                  <a:pt x="18" y="147"/>
                </a:lnTo>
                <a:lnTo>
                  <a:pt x="18" y="147"/>
                </a:lnTo>
                <a:lnTo>
                  <a:pt x="11" y="146"/>
                </a:lnTo>
                <a:lnTo>
                  <a:pt x="5" y="141"/>
                </a:lnTo>
                <a:lnTo>
                  <a:pt x="1" y="136"/>
                </a:lnTo>
                <a:lnTo>
                  <a:pt x="0" y="130"/>
                </a:lnTo>
                <a:lnTo>
                  <a:pt x="0" y="17"/>
                </a:lnTo>
                <a:lnTo>
                  <a:pt x="0" y="17"/>
                </a:lnTo>
                <a:lnTo>
                  <a:pt x="1" y="10"/>
                </a:lnTo>
                <a:lnTo>
                  <a:pt x="5" y="4"/>
                </a:lnTo>
                <a:lnTo>
                  <a:pt x="11" y="1"/>
                </a:lnTo>
                <a:lnTo>
                  <a:pt x="18" y="0"/>
                </a:lnTo>
                <a:lnTo>
                  <a:pt x="18" y="0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ko-KR" altLang="en-US"/>
          </a:p>
        </xdr:txBody>
      </xdr:sp>
    </xdr:grpSp>
    <xdr:clientData/>
  </xdr:twoCellAnchor>
  <xdr:twoCellAnchor>
    <xdr:from>
      <xdr:col>0</xdr:col>
      <xdr:colOff>134066</xdr:colOff>
      <xdr:row>50</xdr:row>
      <xdr:rowOff>14110</xdr:rowOff>
    </xdr:from>
    <xdr:to>
      <xdr:col>2</xdr:col>
      <xdr:colOff>643366</xdr:colOff>
      <xdr:row>51</xdr:row>
      <xdr:rowOff>103833</xdr:rowOff>
    </xdr:to>
    <xdr:grpSp>
      <xdr:nvGrpSpPr>
        <xdr:cNvPr id="61" name="그룹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GrpSpPr/>
      </xdr:nvGrpSpPr>
      <xdr:grpSpPr>
        <a:xfrm>
          <a:off x="134066" y="17402527"/>
          <a:ext cx="2022717" cy="280223"/>
          <a:chOff x="5346818" y="15650321"/>
          <a:chExt cx="2019189" cy="280223"/>
        </a:xfrm>
      </xdr:grpSpPr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63" name="그룹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700-000041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700-000042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171178</xdr:colOff>
      <xdr:row>30</xdr:row>
      <xdr:rowOff>482874</xdr:rowOff>
    </xdr:from>
    <xdr:to>
      <xdr:col>5</xdr:col>
      <xdr:colOff>444500</xdr:colOff>
      <xdr:row>30</xdr:row>
      <xdr:rowOff>800374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1178" y="10007874"/>
          <a:ext cx="9516100" cy="317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0">
              <a:latin typeface="나눔고딕" pitchFamily="50" charset="-127"/>
              <a:ea typeface="나눔고딕" pitchFamily="50" charset="-127"/>
            </a:rPr>
            <a:t>※ </a:t>
          </a:r>
          <a:r>
            <a:rPr lang="ko-KR" altLang="en-US" sz="1000" b="0">
              <a:latin typeface="나눔고딕" pitchFamily="50" charset="-127"/>
              <a:ea typeface="나눔고딕" pitchFamily="50" charset="-127"/>
            </a:rPr>
            <a:t>상기 퇴직금은 한도부인금액을 제외한 퇴직소득 적용분만을 반영한 것으로 고객의 예상퇴직일 가정 </a:t>
          </a:r>
          <a:r>
            <a:rPr lang="en-US" altLang="ko-KR" sz="1000" b="0">
              <a:latin typeface="나눔고딕" pitchFamily="50" charset="-127"/>
              <a:ea typeface="나눔고딕" pitchFamily="50" charset="-127"/>
            </a:rPr>
            <a:t>(2020. 1. 1 </a:t>
          </a:r>
          <a:r>
            <a:rPr lang="ko-KR" altLang="en-US" sz="1000" b="0">
              <a:latin typeface="나눔고딕" pitchFamily="50" charset="-127"/>
              <a:ea typeface="나눔고딕" pitchFamily="50" charset="-127"/>
            </a:rPr>
            <a:t>이후</a:t>
          </a:r>
          <a:r>
            <a:rPr lang="en-US" altLang="ko-KR" sz="1000" b="0">
              <a:latin typeface="나눔고딕" pitchFamily="50" charset="-127"/>
              <a:ea typeface="나눔고딕" pitchFamily="50" charset="-127"/>
            </a:rPr>
            <a:t>) </a:t>
          </a:r>
          <a:r>
            <a:rPr lang="ko-KR" altLang="en-US" sz="1000" b="0">
              <a:latin typeface="나눔고딕" pitchFamily="50" charset="-127"/>
              <a:ea typeface="나눔고딕" pitchFamily="50" charset="-127"/>
            </a:rPr>
            <a:t>에 따른 </a:t>
          </a:r>
          <a:r>
            <a:rPr lang="ko-KR" altLang="en-US" sz="1000" b="0" baseline="0">
              <a:latin typeface="나눔고딕" pitchFamily="50" charset="-127"/>
              <a:ea typeface="나눔고딕" pitchFamily="50" charset="-127"/>
            </a:rPr>
            <a:t>퇴직소득세 계산방법에 따라 산출</a:t>
          </a:r>
          <a:endParaRPr lang="ko-KR" altLang="en-US" sz="1000" b="0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7327</xdr:colOff>
          <xdr:row>32</xdr:row>
          <xdr:rowOff>37609</xdr:rowOff>
        </xdr:from>
        <xdr:to>
          <xdr:col>3</xdr:col>
          <xdr:colOff>691446</xdr:colOff>
          <xdr:row>55</xdr:row>
          <xdr:rowOff>49389</xdr:rowOff>
        </xdr:to>
        <xdr:pic>
          <xdr:nvPicPr>
            <xdr:cNvPr id="26" name="그림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3-1. 세금계산상세'!$B$6:$C$21" spid="_x0000_s954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40160" y="11397053"/>
              <a:ext cx="5178508" cy="439327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3</xdr:col>
      <xdr:colOff>1264365</xdr:colOff>
      <xdr:row>46</xdr:row>
      <xdr:rowOff>122654</xdr:rowOff>
    </xdr:from>
    <xdr:to>
      <xdr:col>4</xdr:col>
      <xdr:colOff>2109619</xdr:colOff>
      <xdr:row>55</xdr:row>
      <xdr:rowOff>23519</xdr:rowOff>
    </xdr:to>
    <xdr:pic>
      <xdr:nvPicPr>
        <xdr:cNvPr id="35" name="table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91587" y="14480710"/>
          <a:ext cx="3103032" cy="1615365"/>
        </a:xfrm>
        <a:prstGeom prst="rect">
          <a:avLst/>
        </a:prstGeom>
      </xdr:spPr>
    </xdr:pic>
    <xdr:clientData/>
  </xdr:twoCellAnchor>
  <xdr:twoCellAnchor editAs="oneCell">
    <xdr:from>
      <xdr:col>3</xdr:col>
      <xdr:colOff>1264364</xdr:colOff>
      <xdr:row>44</xdr:row>
      <xdr:rowOff>101600</xdr:rowOff>
    </xdr:from>
    <xdr:to>
      <xdr:col>3</xdr:col>
      <xdr:colOff>1611681</xdr:colOff>
      <xdr:row>46</xdr:row>
      <xdr:rowOff>33866</xdr:rowOff>
    </xdr:to>
    <xdr:pic>
      <xdr:nvPicPr>
        <xdr:cNvPr id="43" name="그림 42" descr="02.png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53269" t="71437" r="27116" b="2613"/>
        <a:stretch>
          <a:fillRect/>
        </a:stretch>
      </xdr:blipFill>
      <xdr:spPr>
        <a:xfrm>
          <a:off x="5991586" y="14078656"/>
          <a:ext cx="347317" cy="313266"/>
        </a:xfrm>
        <a:prstGeom prst="rect">
          <a:avLst/>
        </a:prstGeom>
      </xdr:spPr>
    </xdr:pic>
    <xdr:clientData/>
  </xdr:twoCellAnchor>
  <xdr:twoCellAnchor>
    <xdr:from>
      <xdr:col>3</xdr:col>
      <xdr:colOff>1596515</xdr:colOff>
      <xdr:row>44</xdr:row>
      <xdr:rowOff>144294</xdr:rowOff>
    </xdr:from>
    <xdr:to>
      <xdr:col>4</xdr:col>
      <xdr:colOff>2088444</xdr:colOff>
      <xdr:row>46</xdr:row>
      <xdr:rowOff>104926</xdr:rowOff>
    </xdr:to>
    <xdr:sp macro="" textlink="">
      <xdr:nvSpPr>
        <xdr:cNvPr id="44" name="TextBox 1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6323737" y="13549850"/>
          <a:ext cx="2749707" cy="34163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차등공제 </a:t>
          </a:r>
          <a:r>
            <a:rPr lang="en-US" altLang="ko-KR" sz="13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환산급여공제</a:t>
          </a:r>
          <a:r>
            <a:rPr lang="en-US" altLang="ko-KR" sz="13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ko-KR" altLang="en-US" sz="13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 editAs="oneCell">
    <xdr:from>
      <xdr:col>3</xdr:col>
      <xdr:colOff>1285532</xdr:colOff>
      <xdr:row>32</xdr:row>
      <xdr:rowOff>25400</xdr:rowOff>
    </xdr:from>
    <xdr:to>
      <xdr:col>3</xdr:col>
      <xdr:colOff>1632849</xdr:colOff>
      <xdr:row>33</xdr:row>
      <xdr:rowOff>148166</xdr:rowOff>
    </xdr:to>
    <xdr:pic>
      <xdr:nvPicPr>
        <xdr:cNvPr id="51" name="그림 50" descr="02.png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53269" t="71437" r="27116" b="2613"/>
        <a:stretch>
          <a:fillRect/>
        </a:stretch>
      </xdr:blipFill>
      <xdr:spPr>
        <a:xfrm>
          <a:off x="6012754" y="11716456"/>
          <a:ext cx="347317" cy="313266"/>
        </a:xfrm>
        <a:prstGeom prst="rect">
          <a:avLst/>
        </a:prstGeom>
      </xdr:spPr>
    </xdr:pic>
    <xdr:clientData/>
  </xdr:twoCellAnchor>
  <xdr:twoCellAnchor>
    <xdr:from>
      <xdr:col>3</xdr:col>
      <xdr:colOff>1617683</xdr:colOff>
      <xdr:row>32</xdr:row>
      <xdr:rowOff>42694</xdr:rowOff>
    </xdr:from>
    <xdr:to>
      <xdr:col>4</xdr:col>
      <xdr:colOff>2236611</xdr:colOff>
      <xdr:row>34</xdr:row>
      <xdr:rowOff>3326</xdr:rowOff>
    </xdr:to>
    <xdr:sp macro="" textlink="">
      <xdr:nvSpPr>
        <xdr:cNvPr id="52" name="TextBox 1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6344905" y="11162250"/>
          <a:ext cx="2876706" cy="34163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퇴직소득 근속연수 공제</a:t>
          </a:r>
        </a:p>
      </xdr:txBody>
    </xdr:sp>
    <xdr:clientData/>
  </xdr:twoCellAnchor>
  <xdr:twoCellAnchor>
    <xdr:from>
      <xdr:col>0</xdr:col>
      <xdr:colOff>232833</xdr:colOff>
      <xdr:row>13</xdr:row>
      <xdr:rowOff>154516</xdr:rowOff>
    </xdr:from>
    <xdr:to>
      <xdr:col>4</xdr:col>
      <xdr:colOff>2006600</xdr:colOff>
      <xdr:row>14</xdr:row>
      <xdr:rowOff>88900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232833" y="6364816"/>
          <a:ext cx="8504767" cy="8614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900" b="1">
              <a:solidFill>
                <a:srgbClr val="0070C0"/>
              </a:solidFill>
              <a:latin typeface="나눔고딕" pitchFamily="50" charset="-127"/>
              <a:ea typeface="나눔고딕" pitchFamily="50" charset="-127"/>
            </a:rPr>
            <a:t>퇴직소득은 분류과세</a:t>
          </a:r>
          <a:r>
            <a:rPr lang="ko-KR" altLang="en-US" sz="1800" b="1">
              <a:solidFill>
                <a:schemeClr val="accent6">
                  <a:lumMod val="75000"/>
                </a:schemeClr>
              </a:solidFill>
              <a:latin typeface="나눔고딕" pitchFamily="50" charset="-127"/>
              <a:ea typeface="나눔고딕" pitchFamily="50" charset="-127"/>
            </a:rPr>
            <a:t> </a:t>
          </a:r>
          <a:r>
            <a:rPr lang="ko-KR" altLang="en-US" sz="1500" b="1">
              <a:latin typeface="나눔고딕" pitchFamily="50" charset="-127"/>
              <a:ea typeface="나눔고딕" pitchFamily="50" charset="-127"/>
            </a:rPr>
            <a:t>대상이며 공제금액이 크기 때문에 </a:t>
          </a:r>
          <a:endParaRPr lang="en-US" altLang="ko-KR" sz="1500" b="1">
            <a:latin typeface="나눔고딕" pitchFamily="50" charset="-127"/>
            <a:ea typeface="나눔고딕" pitchFamily="50" charset="-127"/>
          </a:endParaRPr>
        </a:p>
        <a:p>
          <a:pPr algn="ctr"/>
          <a:r>
            <a:rPr lang="ko-KR" altLang="en-US" sz="1500" b="1">
              <a:latin typeface="나눔고딕" pitchFamily="50" charset="-127"/>
              <a:ea typeface="나눔고딕" pitchFamily="50" charset="-127"/>
            </a:rPr>
            <a:t>근로소득 및 배당소득대비 세부담이 훨씬 줄어듭니다</a:t>
          </a:r>
          <a:r>
            <a:rPr lang="en-US" altLang="ko-KR" sz="1500" b="1">
              <a:latin typeface="나눔고딕" pitchFamily="50" charset="-127"/>
              <a:ea typeface="나눔고딕" pitchFamily="50" charset="-127"/>
            </a:rPr>
            <a:t>. </a:t>
          </a:r>
          <a:endParaRPr lang="ko-KR" altLang="en-US" sz="1500" b="1">
            <a:latin typeface="나눔고딕" pitchFamily="50" charset="-127"/>
            <a:ea typeface="나눔고딕" pitchFamily="50" charset="-127"/>
          </a:endParaRPr>
        </a:p>
      </xdr:txBody>
    </xdr:sp>
    <xdr:clientData/>
  </xdr:twoCellAnchor>
  <xdr:twoCellAnchor>
    <xdr:from>
      <xdr:col>2</xdr:col>
      <xdr:colOff>1509886</xdr:colOff>
      <xdr:row>31</xdr:row>
      <xdr:rowOff>176395</xdr:rowOff>
    </xdr:from>
    <xdr:to>
      <xdr:col>3</xdr:col>
      <xdr:colOff>747886</xdr:colOff>
      <xdr:row>32</xdr:row>
      <xdr:rowOff>42339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979330" y="11183062"/>
          <a:ext cx="1495778" cy="282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 </a:t>
          </a:r>
          <a:r>
            <a:rPr lang="ko-KR" altLang="en-US" sz="900"/>
            <a:t>원</a:t>
          </a:r>
          <a:r>
            <a:rPr lang="en-US" altLang="ko-KR" sz="900"/>
            <a:t>)</a:t>
          </a:r>
          <a:endParaRPr lang="ko-KR" altLang="en-US" sz="900"/>
        </a:p>
      </xdr:txBody>
    </xdr:sp>
    <xdr:clientData/>
  </xdr:twoCellAnchor>
  <xdr:twoCellAnchor>
    <xdr:from>
      <xdr:col>1</xdr:col>
      <xdr:colOff>5341</xdr:colOff>
      <xdr:row>14</xdr:row>
      <xdr:rowOff>129821</xdr:rowOff>
    </xdr:from>
    <xdr:to>
      <xdr:col>5</xdr:col>
      <xdr:colOff>0</xdr:colOff>
      <xdr:row>30</xdr:row>
      <xdr:rowOff>479778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248758" y="7104238"/>
          <a:ext cx="9001075" cy="2868790"/>
          <a:chOff x="7465997" y="9369542"/>
          <a:chExt cx="4953000" cy="2904024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GraphicFramePr/>
        </xdr:nvGraphicFramePr>
        <xdr:xfrm>
          <a:off x="7465997" y="9369542"/>
          <a:ext cx="4953000" cy="29040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E$12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 txBox="1"/>
        </xdr:nvSpPr>
        <xdr:spPr>
          <a:xfrm>
            <a:off x="10553869" y="9737540"/>
            <a:ext cx="936286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9FDEC22-31EC-496F-B587-880D6A15C5E3}" type="TxLink">
              <a:rPr lang="en-US" altLang="en-US" sz="1800" b="1">
                <a:solidFill>
                  <a:schemeClr val="accent6">
                    <a:lumMod val="75000"/>
                  </a:schemeClr>
                </a:solidFill>
                <a:latin typeface="+mn-ea"/>
                <a:ea typeface="+mn-ea"/>
              </a:rPr>
              <a:pPr algn="ctr"/>
              <a:t>11.4%</a:t>
            </a:fld>
            <a:endParaRPr lang="en-US" altLang="en-US" sz="1800" b="1">
              <a:solidFill>
                <a:schemeClr val="accent6">
                  <a:lumMod val="75000"/>
                </a:schemeClr>
              </a:solidFill>
              <a:latin typeface="+mn-ea"/>
              <a:ea typeface="+mn-ea"/>
            </a:endParaRPr>
          </a:p>
        </xdr:txBody>
      </xdr:sp>
      <xdr:grpSp>
        <xdr:nvGrpSpPr>
          <xdr:cNvPr id="7" name="그룹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/>
        </xdr:nvGrpSpPr>
        <xdr:grpSpPr>
          <a:xfrm>
            <a:off x="7867659" y="9459513"/>
            <a:ext cx="1846070" cy="647601"/>
            <a:chOff x="7762307" y="8564163"/>
            <a:chExt cx="1341679" cy="647601"/>
          </a:xfrm>
        </xdr:grpSpPr>
        <xdr:sp macro="" textlink="$C$12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 txBox="1"/>
          </xdr:nvSpPr>
          <xdr:spPr>
            <a:xfrm>
              <a:off x="7762307" y="8840644"/>
              <a:ext cx="1341679" cy="3711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D03A96A8-184E-4ECE-9DDC-D5FAA6CE926E}" type="TxLink">
                <a:rPr lang="en-US" altLang="en-US" sz="1800" b="1">
                  <a:solidFill>
                    <a:schemeClr val="accent6">
                      <a:lumMod val="75000"/>
                    </a:schemeClr>
                  </a:solidFill>
                  <a:latin typeface="+mn-ea"/>
                  <a:ea typeface="+mn-ea"/>
                </a:rPr>
                <a:pPr algn="ctr"/>
                <a:t>45.3%</a:t>
              </a:fld>
              <a:endParaRPr lang="en-US" altLang="en-US" sz="1800" b="1">
                <a:solidFill>
                  <a:schemeClr val="accent6">
                    <a:lumMod val="75000"/>
                  </a:schemeClr>
                </a:solidFill>
                <a:latin typeface="+mn-ea"/>
                <a:ea typeface="+mn-ea"/>
              </a:endParaRPr>
            </a:p>
          </xdr:txBody>
        </xdr:sp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 txBox="1"/>
          </xdr:nvSpPr>
          <xdr:spPr>
            <a:xfrm>
              <a:off x="7977599" y="8564163"/>
              <a:ext cx="914400" cy="34091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ko-KR" altLang="en-US" sz="1050" b="1">
                  <a:solidFill>
                    <a:schemeClr val="accent6">
                      <a:lumMod val="75000"/>
                    </a:schemeClr>
                  </a:solidFill>
                  <a:latin typeface="+mn-ea"/>
                  <a:ea typeface="+mn-ea"/>
                </a:rPr>
                <a:t>실효세율</a:t>
              </a:r>
            </a:p>
          </xdr:txBody>
        </xdr:sp>
      </xdr:grpSp>
      <xdr:sp macro="" textlink="$D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9459093" y="9706828"/>
            <a:ext cx="9048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B5F0C9E-D884-40BF-9ACD-59A492C048B4}" type="TxLink">
              <a:rPr lang="en-US" altLang="en-US" sz="1800" b="1">
                <a:solidFill>
                  <a:schemeClr val="accent6">
                    <a:lumMod val="75000"/>
                  </a:schemeClr>
                </a:solidFill>
                <a:latin typeface="+mn-ea"/>
                <a:ea typeface="+mn-ea"/>
              </a:rPr>
              <a:pPr algn="ctr"/>
              <a:t>40.3%</a:t>
            </a:fld>
            <a:endParaRPr lang="en-US" altLang="en-US" sz="1800" b="1">
              <a:solidFill>
                <a:schemeClr val="accent6">
                  <a:lumMod val="75000"/>
                </a:schemeClr>
              </a:solidFill>
              <a:latin typeface="+mn-ea"/>
              <a:ea typeface="+mn-ea"/>
            </a:endParaRPr>
          </a:p>
        </xdr:txBody>
      </xdr:sp>
    </xdr:grpSp>
    <xdr:clientData/>
  </xdr:twoCellAnchor>
  <xdr:twoCellAnchor>
    <xdr:from>
      <xdr:col>1</xdr:col>
      <xdr:colOff>0</xdr:colOff>
      <xdr:row>55</xdr:row>
      <xdr:rowOff>56445</xdr:rowOff>
    </xdr:from>
    <xdr:to>
      <xdr:col>4</xdr:col>
      <xdr:colOff>2137833</xdr:colOff>
      <xdr:row>56</xdr:row>
      <xdr:rowOff>145995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232833" y="15557501"/>
          <a:ext cx="8890000" cy="28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6355</xdr:colOff>
      <xdr:row>0</xdr:row>
      <xdr:rowOff>667457</xdr:rowOff>
    </xdr:from>
    <xdr:to>
      <xdr:col>5</xdr:col>
      <xdr:colOff>944563</xdr:colOff>
      <xdr:row>0</xdr:row>
      <xdr:rowOff>1491535</xdr:rowOff>
    </xdr:to>
    <xdr:pic>
      <xdr:nvPicPr>
        <xdr:cNvPr id="50" name="Picture 727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77458" cy="824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2071688</xdr:colOff>
      <xdr:row>0</xdr:row>
      <xdr:rowOff>785811</xdr:rowOff>
    </xdr:from>
    <xdr:to>
      <xdr:col>5</xdr:col>
      <xdr:colOff>266057</xdr:colOff>
      <xdr:row>0</xdr:row>
      <xdr:rowOff>1381124</xdr:rowOff>
    </xdr:to>
    <xdr:pic macro="[0]!미리보기">
      <xdr:nvPicPr>
        <xdr:cNvPr id="55" name="Picture 8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56688" y="785811"/>
          <a:ext cx="448619" cy="595313"/>
        </a:xfrm>
        <a:prstGeom prst="rect">
          <a:avLst/>
        </a:prstGeom>
      </xdr:spPr>
    </xdr:pic>
    <xdr:clientData/>
  </xdr:twoCellAnchor>
  <xdr:twoCellAnchor>
    <xdr:from>
      <xdr:col>5</xdr:col>
      <xdr:colOff>287953</xdr:colOff>
      <xdr:row>0</xdr:row>
      <xdr:rowOff>792410</xdr:rowOff>
    </xdr:from>
    <xdr:to>
      <xdr:col>5</xdr:col>
      <xdr:colOff>750244</xdr:colOff>
      <xdr:row>0</xdr:row>
      <xdr:rowOff>1373187</xdr:rowOff>
    </xdr:to>
    <xdr:pic macro="[0]!출력하기">
      <xdr:nvPicPr>
        <xdr:cNvPr id="56" name="Picture 9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527203" y="792410"/>
          <a:ext cx="462291" cy="580777"/>
        </a:xfrm>
        <a:prstGeom prst="rect">
          <a:avLst/>
        </a:prstGeom>
      </xdr:spPr>
    </xdr:pic>
    <xdr:clientData/>
  </xdr:twoCellAnchor>
  <xdr:twoCellAnchor>
    <xdr:from>
      <xdr:col>4</xdr:col>
      <xdr:colOff>1547813</xdr:colOff>
      <xdr:row>0</xdr:row>
      <xdr:rowOff>777876</xdr:rowOff>
    </xdr:from>
    <xdr:to>
      <xdr:col>4</xdr:col>
      <xdr:colOff>2024063</xdr:colOff>
      <xdr:row>0</xdr:row>
      <xdr:rowOff>1373188</xdr:rowOff>
    </xdr:to>
    <xdr:pic macro="[0]!pdf전환"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2813" y="777876"/>
          <a:ext cx="476250" cy="59531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952500</xdr:colOff>
      <xdr:row>0</xdr:row>
      <xdr:rowOff>674688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pSpPr/>
      </xdr:nvGrpSpPr>
      <xdr:grpSpPr>
        <a:xfrm>
          <a:off x="0" y="0"/>
          <a:ext cx="10202333" cy="674688"/>
          <a:chOff x="0" y="0"/>
          <a:chExt cx="10191750" cy="674688"/>
        </a:xfrm>
      </xdr:grpSpPr>
      <xdr:sp macro="" textlink="">
        <xdr:nvSpPr>
          <xdr:cNvPr id="59" name="Rectangle 10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64" name="Rectangle 724">
            <a:extLst>
              <a:ext uri="{FF2B5EF4-FFF2-40B4-BE49-F238E27FC236}">
                <a16:creationId xmlns:a16="http://schemas.microsoft.com/office/drawing/2014/main" id="{00000000-0008-0000-0800-000040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배당플랜절세효과" textlink="">
        <xdr:nvSpPr>
          <xdr:cNvPr id="66" name="Rectangle 724">
            <a:extLst>
              <a:ext uri="{FF2B5EF4-FFF2-40B4-BE49-F238E27FC236}">
                <a16:creationId xmlns:a16="http://schemas.microsoft.com/office/drawing/2014/main" id="{00000000-0008-0000-0800-000042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67" name="그림 66">
            <a:extLst>
              <a:ext uri="{FF2B5EF4-FFF2-40B4-BE49-F238E27FC236}">
                <a16:creationId xmlns:a16="http://schemas.microsoft.com/office/drawing/2014/main" id="{00000000-0008-0000-0800-00004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68" name="그림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69" name="그림 68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70" name="그림 69">
            <a:extLst>
              <a:ext uri="{FF2B5EF4-FFF2-40B4-BE49-F238E27FC236}">
                <a16:creationId xmlns:a16="http://schemas.microsoft.com/office/drawing/2014/main" id="{00000000-0008-0000-0800-00004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71" name="Rectangle 724">
            <a:extLst>
              <a:ext uri="{FF2B5EF4-FFF2-40B4-BE49-F238E27FC236}">
                <a16:creationId xmlns:a16="http://schemas.microsoft.com/office/drawing/2014/main" id="{00000000-0008-0000-0800-000047000000}"/>
              </a:ext>
            </a:extLst>
          </xdr:cNvPr>
          <xdr:cNvSpPr>
            <a:spLocks noChangeArrowheads="1"/>
          </xdr:cNvSpPr>
        </xdr:nvSpPr>
        <xdr:spPr bwMode="auto">
          <a:xfrm>
            <a:off x="3640848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72" name="Rectangle 724">
            <a:extLst>
              <a:ext uri="{FF2B5EF4-FFF2-40B4-BE49-F238E27FC236}">
                <a16:creationId xmlns:a16="http://schemas.microsoft.com/office/drawing/2014/main" id="{00000000-0008-0000-0800-000048000000}"/>
              </a:ext>
            </a:extLst>
          </xdr:cNvPr>
          <xdr:cNvSpPr>
            <a:spLocks noChangeArrowheads="1"/>
          </xdr:cNvSpPr>
        </xdr:nvSpPr>
        <xdr:spPr bwMode="auto">
          <a:xfrm>
            <a:off x="44504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83" name="Rectangle 724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SpPr>
            <a:spLocks noChangeArrowheads="1"/>
          </xdr:cNvSpPr>
        </xdr:nvSpPr>
        <xdr:spPr bwMode="auto">
          <a:xfrm>
            <a:off x="5260959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급여설계" textlink="">
        <xdr:nvSpPr>
          <xdr:cNvPr id="74" name="Rectangle 724">
            <a:extLst>
              <a:ext uri="{FF2B5EF4-FFF2-40B4-BE49-F238E27FC236}">
                <a16:creationId xmlns:a16="http://schemas.microsoft.com/office/drawing/2014/main" id="{00000000-0008-0000-08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6891287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73" name="Picture 737">
            <a:extLst>
              <a:ext uri="{FF2B5EF4-FFF2-40B4-BE49-F238E27FC236}">
                <a16:creationId xmlns:a16="http://schemas.microsoft.com/office/drawing/2014/main" id="{00000000-0008-0000-0800-000049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158738</xdr:colOff>
      <xdr:row>0</xdr:row>
      <xdr:rowOff>944567</xdr:rowOff>
    </xdr:from>
    <xdr:to>
      <xdr:col>1</xdr:col>
      <xdr:colOff>1346808</xdr:colOff>
      <xdr:row>0</xdr:row>
      <xdr:rowOff>1293816</xdr:rowOff>
    </xdr:to>
    <xdr:grpSp>
      <xdr:nvGrpSpPr>
        <xdr:cNvPr id="77" name="그룹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GrpSpPr/>
      </xdr:nvGrpSpPr>
      <xdr:grpSpPr>
        <a:xfrm>
          <a:off x="158738" y="944567"/>
          <a:ext cx="1431487" cy="349249"/>
          <a:chOff x="0" y="15878"/>
          <a:chExt cx="1446721" cy="349249"/>
        </a:xfrm>
      </xdr:grpSpPr>
      <xdr:sp macro="" textlink="">
        <xdr:nvSpPr>
          <xdr:cNvPr id="78" name="Rounded Rectangle 11">
            <a:extLst>
              <a:ext uri="{FF2B5EF4-FFF2-40B4-BE49-F238E27FC236}">
                <a16:creationId xmlns:a16="http://schemas.microsoft.com/office/drawing/2014/main" id="{00000000-0008-0000-0800-00004E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79" name="모서리가 둥근 직사각형 78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퇴직소득 절세효과</a:t>
            </a:r>
          </a:p>
        </xdr:txBody>
      </xdr:sp>
    </xdr:grpSp>
    <xdr:clientData/>
  </xdr:twoCellAnchor>
  <xdr:twoCellAnchor>
    <xdr:from>
      <xdr:col>1</xdr:col>
      <xdr:colOff>1329520</xdr:colOff>
      <xdr:row>0</xdr:row>
      <xdr:rowOff>920751</xdr:rowOff>
    </xdr:from>
    <xdr:to>
      <xdr:col>2</xdr:col>
      <xdr:colOff>500052</xdr:colOff>
      <xdr:row>0</xdr:row>
      <xdr:rowOff>1277939</xdr:rowOff>
    </xdr:to>
    <xdr:grpSp>
      <xdr:nvGrpSpPr>
        <xdr:cNvPr id="80" name="그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GrpSpPr/>
      </xdr:nvGrpSpPr>
      <xdr:grpSpPr>
        <a:xfrm>
          <a:off x="1572937" y="920751"/>
          <a:ext cx="1414198" cy="357188"/>
          <a:chOff x="1293813" y="-15876"/>
          <a:chExt cx="1429183" cy="357188"/>
        </a:xfrm>
      </xdr:grpSpPr>
      <xdr:sp macro="[0]!goto세금계산상세" textlink="">
        <xdr:nvSpPr>
          <xdr:cNvPr id="81" name="모서리가 둥근 직사각형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세금계산상세" textlink="">
        <xdr:nvSpPr>
          <xdr:cNvPr id="82" name="모서리가 둥근 직사각형 81">
            <a:extLst>
              <a:ext uri="{FF2B5EF4-FFF2-40B4-BE49-F238E27FC236}">
                <a16:creationId xmlns:a16="http://schemas.microsoft.com/office/drawing/2014/main" id="{00000000-0008-0000-0800-000052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세금계산 상세 내역</a:t>
            </a:r>
          </a:p>
        </xdr:txBody>
      </xdr:sp>
    </xdr:grpSp>
    <xdr:clientData/>
  </xdr:twoCellAnchor>
  <xdr:twoCellAnchor>
    <xdr:from>
      <xdr:col>3</xdr:col>
      <xdr:colOff>7060</xdr:colOff>
      <xdr:row>55</xdr:row>
      <xdr:rowOff>84667</xdr:rowOff>
    </xdr:from>
    <xdr:to>
      <xdr:col>3</xdr:col>
      <xdr:colOff>2026249</xdr:colOff>
      <xdr:row>56</xdr:row>
      <xdr:rowOff>174390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4748393" y="15568084"/>
          <a:ext cx="2019189" cy="280223"/>
          <a:chOff x="5346818" y="15650321"/>
          <a:chExt cx="2019189" cy="280223"/>
        </a:xfrm>
      </xdr:grpSpPr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49" name="그룹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38100</xdr:rowOff>
        </xdr:from>
        <xdr:to>
          <xdr:col>3</xdr:col>
          <xdr:colOff>695325</xdr:colOff>
          <xdr:row>55</xdr:row>
          <xdr:rowOff>47625</xdr:rowOff>
        </xdr:to>
        <xdr:pic>
          <xdr:nvPicPr>
            <xdr:cNvPr id="65560" name="그림 25">
              <a:extLst>
                <a:ext uri="{FF2B5EF4-FFF2-40B4-BE49-F238E27FC236}">
                  <a16:creationId xmlns:a16="http://schemas.microsoft.com/office/drawing/2014/main" id="{00000000-0008-0000-0800-00001800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3-1. 세금계산상세'!$B$6:$C$21" spid="_x0000_s9544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247650" y="11125200"/>
              <a:ext cx="5181600" cy="4391025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xdr:twoCellAnchor editAs="oneCell">
    <xdr:from>
      <xdr:col>3</xdr:col>
      <xdr:colOff>1238250</xdr:colOff>
      <xdr:row>34</xdr:row>
      <xdr:rowOff>102619</xdr:rowOff>
    </xdr:from>
    <xdr:to>
      <xdr:col>4</xdr:col>
      <xdr:colOff>2106083</xdr:colOff>
      <xdr:row>42</xdr:row>
      <xdr:rowOff>43694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6FDFBFE-52F1-E33E-40AA-219B7999D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979583" y="11585536"/>
          <a:ext cx="3122083" cy="1465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228424</xdr:colOff>
      <xdr:row>46</xdr:row>
      <xdr:rowOff>14118</xdr:rowOff>
    </xdr:from>
    <xdr:to>
      <xdr:col>4</xdr:col>
      <xdr:colOff>28223</xdr:colOff>
      <xdr:row>46</xdr:row>
      <xdr:rowOff>310444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SpPr txBox="1"/>
      </xdr:nvSpPr>
      <xdr:spPr>
        <a:xfrm>
          <a:off x="228424" y="15338785"/>
          <a:ext cx="7730243" cy="296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230285</xdr:colOff>
      <xdr:row>0</xdr:row>
      <xdr:rowOff>7035</xdr:rowOff>
    </xdr:from>
    <xdr:to>
      <xdr:col>1</xdr:col>
      <xdr:colOff>456235</xdr:colOff>
      <xdr:row>0</xdr:row>
      <xdr:rowOff>653489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285" y="7035"/>
          <a:ext cx="684561" cy="646454"/>
        </a:xfrm>
        <a:prstGeom prst="rect">
          <a:avLst/>
        </a:prstGeom>
        <a:ln w="6350">
          <a:noFill/>
        </a:ln>
      </xdr:spPr>
    </xdr:pic>
    <xdr:clientData/>
  </xdr:twoCellAnchor>
  <xdr:twoCellAnchor>
    <xdr:from>
      <xdr:col>0</xdr:col>
      <xdr:colOff>6355</xdr:colOff>
      <xdr:row>0</xdr:row>
      <xdr:rowOff>667457</xdr:rowOff>
    </xdr:from>
    <xdr:to>
      <xdr:col>7</xdr:col>
      <xdr:colOff>127000</xdr:colOff>
      <xdr:row>1</xdr:row>
      <xdr:rowOff>7222</xdr:rowOff>
    </xdr:to>
    <xdr:pic>
      <xdr:nvPicPr>
        <xdr:cNvPr id="103" name="Picture 727"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77458" cy="824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301625</xdr:colOff>
      <xdr:row>0</xdr:row>
      <xdr:rowOff>785811</xdr:rowOff>
    </xdr:from>
    <xdr:to>
      <xdr:col>6</xdr:col>
      <xdr:colOff>99369</xdr:colOff>
      <xdr:row>0</xdr:row>
      <xdr:rowOff>1381124</xdr:rowOff>
    </xdr:to>
    <xdr:pic macro="[0]!미리보기">
      <xdr:nvPicPr>
        <xdr:cNvPr id="104" name="Picture 8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56688" y="785811"/>
          <a:ext cx="448619" cy="595313"/>
        </a:xfrm>
        <a:prstGeom prst="rect">
          <a:avLst/>
        </a:prstGeom>
      </xdr:spPr>
    </xdr:pic>
    <xdr:clientData/>
  </xdr:twoCellAnchor>
  <xdr:twoCellAnchor>
    <xdr:from>
      <xdr:col>6</xdr:col>
      <xdr:colOff>121265</xdr:colOff>
      <xdr:row>0</xdr:row>
      <xdr:rowOff>792410</xdr:rowOff>
    </xdr:from>
    <xdr:to>
      <xdr:col>6</xdr:col>
      <xdr:colOff>583556</xdr:colOff>
      <xdr:row>0</xdr:row>
      <xdr:rowOff>1373187</xdr:rowOff>
    </xdr:to>
    <xdr:pic macro="[0]!출력하기">
      <xdr:nvPicPr>
        <xdr:cNvPr id="105" name="Picture 9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7203" y="792410"/>
          <a:ext cx="462291" cy="580777"/>
        </a:xfrm>
        <a:prstGeom prst="rect">
          <a:avLst/>
        </a:prstGeom>
      </xdr:spPr>
    </xdr:pic>
    <xdr:clientData/>
  </xdr:twoCellAnchor>
  <xdr:twoCellAnchor>
    <xdr:from>
      <xdr:col>1</xdr:col>
      <xdr:colOff>1325567</xdr:colOff>
      <xdr:row>0</xdr:row>
      <xdr:rowOff>976320</xdr:rowOff>
    </xdr:from>
    <xdr:to>
      <xdr:col>1</xdr:col>
      <xdr:colOff>2751762</xdr:colOff>
      <xdr:row>0</xdr:row>
      <xdr:rowOff>1325569</xdr:rowOff>
    </xdr:to>
    <xdr:grpSp>
      <xdr:nvGrpSpPr>
        <xdr:cNvPr id="133" name="그룹 132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GrpSpPr/>
      </xdr:nvGrpSpPr>
      <xdr:grpSpPr>
        <a:xfrm>
          <a:off x="1563692" y="976320"/>
          <a:ext cx="1426195" cy="349249"/>
          <a:chOff x="0" y="15878"/>
          <a:chExt cx="1446721" cy="349249"/>
        </a:xfrm>
      </xdr:grpSpPr>
      <xdr:sp macro="" textlink="">
        <xdr:nvSpPr>
          <xdr:cNvPr id="136" name="Rounded Rectangle 11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37" name="모서리가 둥근 직사각형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세금계산 상세 내역</a:t>
            </a:r>
          </a:p>
        </xdr:txBody>
      </xdr:sp>
    </xdr:grpSp>
    <xdr:clientData/>
  </xdr:twoCellAnchor>
  <xdr:twoCellAnchor>
    <xdr:from>
      <xdr:col>0</xdr:col>
      <xdr:colOff>194469</xdr:colOff>
      <xdr:row>0</xdr:row>
      <xdr:rowOff>952504</xdr:rowOff>
    </xdr:from>
    <xdr:to>
      <xdr:col>1</xdr:col>
      <xdr:colOff>1365251</xdr:colOff>
      <xdr:row>0</xdr:row>
      <xdr:rowOff>1309692</xdr:rowOff>
    </xdr:to>
    <xdr:grpSp>
      <xdr:nvGrpSpPr>
        <xdr:cNvPr id="138" name="그룹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94469" y="952504"/>
          <a:ext cx="1408907" cy="357188"/>
          <a:chOff x="1293813" y="-15876"/>
          <a:chExt cx="1429183" cy="357188"/>
        </a:xfrm>
      </xdr:grpSpPr>
      <xdr:sp macro="[0]!goto퇴직플랜절세효과" textlink="">
        <xdr:nvSpPr>
          <xdr:cNvPr id="139" name="모서리가 둥근 직사각형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퇴직플랜절세효과" textlink="">
        <xdr:nvSpPr>
          <xdr:cNvPr id="140" name="모서리가 둥근 직사각형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퇴직소득 절세효과</a:t>
            </a:r>
          </a:p>
        </xdr:txBody>
      </xdr:sp>
    </xdr:grpSp>
    <xdr:clientData/>
  </xdr:twoCellAnchor>
  <xdr:twoCellAnchor>
    <xdr:from>
      <xdr:col>2</xdr:col>
      <xdr:colOff>42333</xdr:colOff>
      <xdr:row>46</xdr:row>
      <xdr:rowOff>35277</xdr:rowOff>
    </xdr:from>
    <xdr:to>
      <xdr:col>2</xdr:col>
      <xdr:colOff>2061522</xdr:colOff>
      <xdr:row>46</xdr:row>
      <xdr:rowOff>315500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pSpPr/>
      </xdr:nvGrpSpPr>
      <xdr:grpSpPr>
        <a:xfrm>
          <a:off x="3547533" y="15589602"/>
          <a:ext cx="2019189" cy="280223"/>
          <a:chOff x="5346818" y="15650321"/>
          <a:chExt cx="2019189" cy="280223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28" name="그룹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900-00001E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900-00001F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900-000020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127000</xdr:colOff>
      <xdr:row>0</xdr:row>
      <xdr:rowOff>674688</xdr:rowOff>
    </xdr:to>
    <xdr:grpSp>
      <xdr:nvGrpSpPr>
        <xdr:cNvPr id="35" name="그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GrpSpPr/>
      </xdr:nvGrpSpPr>
      <xdr:grpSpPr>
        <a:xfrm>
          <a:off x="0" y="0"/>
          <a:ext cx="10271125" cy="674688"/>
          <a:chOff x="0" y="0"/>
          <a:chExt cx="10191750" cy="674688"/>
        </a:xfrm>
      </xdr:grpSpPr>
      <xdr:sp macro="" textlink="">
        <xdr:nvSpPr>
          <xdr:cNvPr id="36" name="Rectangle 10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38" name="Rectangle 724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[0]!goto배당플랜절세효과" textlink="">
        <xdr:nvSpPr>
          <xdr:cNvPr id="39" name="Rectangle 724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066074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</a:p>
        </xdr:txBody>
      </xdr:sp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41" name="그림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42" name="그림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43" name="그림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44" name="Rectangle 724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3640848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45" name="Rectangle 72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44504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" textlink="">
        <xdr:nvSpPr>
          <xdr:cNvPr id="46" name="Rectangle 724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5260959" y="618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급여설계" textlink="">
        <xdr:nvSpPr>
          <xdr:cNvPr id="62" name="Rectangle 724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6891287" y="0"/>
            <a:ext cx="822005" cy="572653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</a:p>
        </xdr:txBody>
      </xdr:sp>
      <xdr:pic>
        <xdr:nvPicPr>
          <xdr:cNvPr id="63" name="Picture 737">
            <a:extLst>
              <a:ext uri="{FF2B5EF4-FFF2-40B4-BE49-F238E27FC236}">
                <a16:creationId xmlns:a16="http://schemas.microsoft.com/office/drawing/2014/main" id="{00000000-0008-0000-0900-00003F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6355</xdr:colOff>
      <xdr:row>0</xdr:row>
      <xdr:rowOff>667457</xdr:rowOff>
    </xdr:from>
    <xdr:to>
      <xdr:col>6</xdr:col>
      <xdr:colOff>381000</xdr:colOff>
      <xdr:row>1</xdr:row>
      <xdr:rowOff>427910</xdr:rowOff>
    </xdr:to>
    <xdr:pic>
      <xdr:nvPicPr>
        <xdr:cNvPr id="40" name="Picture 727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77458" cy="824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1928813</xdr:colOff>
      <xdr:row>0</xdr:row>
      <xdr:rowOff>785811</xdr:rowOff>
    </xdr:from>
    <xdr:to>
      <xdr:col>5</xdr:col>
      <xdr:colOff>107307</xdr:colOff>
      <xdr:row>1</xdr:row>
      <xdr:rowOff>317499</xdr:rowOff>
    </xdr:to>
    <xdr:pic macro="[0]!미리보기">
      <xdr:nvPicPr>
        <xdr:cNvPr id="41" name="Picture 8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6688" y="785811"/>
          <a:ext cx="448619" cy="595313"/>
        </a:xfrm>
        <a:prstGeom prst="rect">
          <a:avLst/>
        </a:prstGeom>
      </xdr:spPr>
    </xdr:pic>
    <xdr:clientData/>
  </xdr:twoCellAnchor>
  <xdr:twoCellAnchor>
    <xdr:from>
      <xdr:col>5</xdr:col>
      <xdr:colOff>129203</xdr:colOff>
      <xdr:row>0</xdr:row>
      <xdr:rowOff>792410</xdr:rowOff>
    </xdr:from>
    <xdr:to>
      <xdr:col>6</xdr:col>
      <xdr:colOff>186681</xdr:colOff>
      <xdr:row>1</xdr:row>
      <xdr:rowOff>309562</xdr:rowOff>
    </xdr:to>
    <xdr:pic macro="[0]!출력하기">
      <xdr:nvPicPr>
        <xdr:cNvPr id="46" name="Picture 9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7203" y="792410"/>
          <a:ext cx="462291" cy="580777"/>
        </a:xfrm>
        <a:prstGeom prst="rect">
          <a:avLst/>
        </a:prstGeom>
      </xdr:spPr>
    </xdr:pic>
    <xdr:clientData/>
  </xdr:twoCellAnchor>
  <xdr:twoCellAnchor>
    <xdr:from>
      <xdr:col>4</xdr:col>
      <xdr:colOff>1404938</xdr:colOff>
      <xdr:row>0</xdr:row>
      <xdr:rowOff>777876</xdr:rowOff>
    </xdr:from>
    <xdr:to>
      <xdr:col>4</xdr:col>
      <xdr:colOff>1881188</xdr:colOff>
      <xdr:row>1</xdr:row>
      <xdr:rowOff>309563</xdr:rowOff>
    </xdr:to>
    <xdr:pic macro="[0]!pdf전환">
      <xdr:nvPicPr>
        <xdr:cNvPr id="47" name="그림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2813" y="777876"/>
          <a:ext cx="476250" cy="59531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388937</xdr:colOff>
      <xdr:row>0</xdr:row>
      <xdr:rowOff>674688</xdr:rowOff>
    </xdr:to>
    <xdr:grpSp>
      <xdr:nvGrpSpPr>
        <xdr:cNvPr id="48" name="그룹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GrpSpPr/>
      </xdr:nvGrpSpPr>
      <xdr:grpSpPr>
        <a:xfrm>
          <a:off x="0" y="0"/>
          <a:ext cx="10220854" cy="674688"/>
          <a:chOff x="0" y="0"/>
          <a:chExt cx="10191750" cy="674688"/>
        </a:xfrm>
      </xdr:grpSpPr>
      <xdr:sp macro="" textlink="">
        <xdr:nvSpPr>
          <xdr:cNvPr id="49" name="Rectangle 10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A00-000032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51" name="Rectangle 724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pic>
        <xdr:nvPicPr>
          <xdr:cNvPr id="53" name="그림 5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54" name="그림 53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55" name="그림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56" name="그림 55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57" name="Rectangle 724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58" name="Rectangle 724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4443420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[0]!goto퇴직플랜절세효과" textlink="">
        <xdr:nvSpPr>
          <xdr:cNvPr id="60" name="Rectangle 724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5253021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" textlink="">
        <xdr:nvSpPr>
          <xdr:cNvPr id="73" name="Rectangle 724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>
            <a:spLocks noChangeArrowheads="1"/>
          </xdr:cNvSpPr>
        </xdr:nvSpPr>
        <xdr:spPr bwMode="auto">
          <a:xfrm>
            <a:off x="6062623" y="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급여설계" textlink="">
        <xdr:nvSpPr>
          <xdr:cNvPr id="62" name="Rectangle 724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6868037" y="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pic>
        <xdr:nvPicPr>
          <xdr:cNvPr id="59" name="Picture 737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7054</xdr:colOff>
      <xdr:row>29</xdr:row>
      <xdr:rowOff>247498</xdr:rowOff>
    </xdr:from>
    <xdr:to>
      <xdr:col>4</xdr:col>
      <xdr:colOff>2265406</xdr:colOff>
      <xdr:row>38</xdr:row>
      <xdr:rowOff>324923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250471" y="11391748"/>
          <a:ext cx="9158685" cy="3919175"/>
          <a:chOff x="7068135" y="1307552"/>
          <a:chExt cx="5714415" cy="3363105"/>
        </a:xfrm>
      </xdr:grpSpPr>
      <xdr:grpSp>
        <xdr:nvGrpSpPr>
          <xdr:cNvPr id="3" name="그룹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7068135" y="1307552"/>
            <a:ext cx="5714415" cy="3363105"/>
            <a:chOff x="6276974" y="7129462"/>
            <a:chExt cx="4953000" cy="2743200"/>
          </a:xfrm>
        </xdr:grpSpPr>
        <xdr:graphicFrame macro="">
          <xdr:nvGraphicFramePr>
            <xdr:cNvPr id="9" name="차트 8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GraphicFramePr/>
          </xdr:nvGraphicFramePr>
          <xdr:xfrm>
            <a:off x="6276974" y="7129462"/>
            <a:ext cx="495300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$D$27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 txBox="1"/>
          </xdr:nvSpPr>
          <xdr:spPr>
            <a:xfrm>
              <a:off x="9017415" y="7609150"/>
              <a:ext cx="904875" cy="304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4932390B-14DF-48D0-880F-18BF51223423}" type="TxLink">
                <a:rPr lang="en-US" altLang="en-US" sz="2000" b="0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19%</a:t>
              </a:fld>
              <a:endParaRPr lang="en-US" altLang="en-US" sz="20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$C$27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 txBox="1"/>
          </xdr:nvSpPr>
          <xdr:spPr>
            <a:xfrm>
              <a:off x="7172104" y="7596132"/>
              <a:ext cx="904875" cy="304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CAC10CB7-FA7E-40D2-A11F-B1AF033CF4B5}" type="TxLink">
                <a:rPr lang="en-US" altLang="en-US" sz="2000" b="0">
                  <a:solidFill>
                    <a:schemeClr val="accent6">
                      <a:lumMod val="75000"/>
                    </a:schemeClr>
                  </a:solidFill>
                  <a:latin typeface="HY견고딕" panose="02030600000101010101" pitchFamily="18" charset="-127"/>
                  <a:ea typeface="HY견고딕" panose="02030600000101010101" pitchFamily="18" charset="-127"/>
                </a:rPr>
                <a:pPr algn="ctr"/>
                <a:t>30%</a:t>
              </a:fld>
              <a:endParaRPr lang="en-US" altLang="en-US" sz="2000" b="0">
                <a:solidFill>
                  <a:schemeClr val="accent6">
                    <a:lumMod val="7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 txBox="1"/>
          </xdr:nvSpPr>
          <xdr:spPr>
            <a:xfrm>
              <a:off x="7147620" y="7355340"/>
              <a:ext cx="904875" cy="2362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ko-KR" altLang="en-US" sz="1400" b="1">
                  <a:solidFill>
                    <a:schemeClr val="accent6">
                      <a:lumMod val="75000"/>
                    </a:schemeClr>
                  </a:solidFill>
                  <a:latin typeface="나눔고딕" pitchFamily="50" charset="-127"/>
                  <a:ea typeface="나눔고딕" pitchFamily="50" charset="-127"/>
                </a:rPr>
                <a:t>실효세율</a:t>
              </a:r>
              <a:endParaRPr lang="en-US" altLang="en-US" sz="1400" b="1">
                <a:solidFill>
                  <a:schemeClr val="accent6">
                    <a:lumMod val="75000"/>
                  </a:schemeClr>
                </a:solidFill>
                <a:latin typeface="나눔고딕" pitchFamily="50" charset="-127"/>
                <a:ea typeface="나눔고딕" pitchFamily="50" charset="-127"/>
              </a:endParaRPr>
            </a:p>
          </xdr:txBody>
        </xdr:sp>
      </xdr:grpSp>
      <xdr:sp macro="" textlink="$C$21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/>
        </xdr:nvSpPr>
        <xdr:spPr>
          <a:xfrm>
            <a:off x="7899329" y="4067808"/>
            <a:ext cx="1390650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220AEAE-3CE4-4B92-8A91-EAD7C85C5E9E}" type="TxLink">
              <a:rPr lang="ko-KR" altLang="en-US" sz="1300" b="1">
                <a:latin typeface="나눔고딕" pitchFamily="50" charset="-127"/>
                <a:ea typeface="나눔고딕" pitchFamily="50" charset="-127"/>
              </a:rPr>
              <a:pPr algn="ctr"/>
              <a:t>급여 1.80억원</a:t>
            </a:fld>
            <a:endParaRPr lang="ko-KR" altLang="en-US" sz="1300" b="1">
              <a:latin typeface="나눔고딕" pitchFamily="50" charset="-127"/>
              <a:ea typeface="나눔고딕" pitchFamily="50" charset="-127"/>
            </a:endParaRPr>
          </a:p>
        </xdr:txBody>
      </xdr:sp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GrpSpPr/>
        </xdr:nvGrpSpPr>
        <xdr:grpSpPr>
          <a:xfrm>
            <a:off x="9359776" y="4066797"/>
            <a:ext cx="2766835" cy="299172"/>
            <a:chOff x="9464551" y="4066797"/>
            <a:chExt cx="2766835" cy="299172"/>
          </a:xfrm>
        </xdr:grpSpPr>
        <xdr:sp macro="" textlink="$D$21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9464551" y="4070693"/>
              <a:ext cx="1140385" cy="29527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34C42DB2-9121-4C35-927E-A3166A532D24}" type="TxLink">
                <a:rPr lang="ko-KR" altLang="en-US" sz="1300" b="1">
                  <a:latin typeface="나눔고딕" pitchFamily="50" charset="-127"/>
                  <a:ea typeface="나눔고딕" pitchFamily="50" charset="-127"/>
                </a:rPr>
                <a:pPr algn="r"/>
                <a:t>급여 1.00억원</a:t>
              </a:fld>
              <a:endParaRPr lang="ko-KR" altLang="en-US" sz="1300" b="1">
                <a:latin typeface="나눔고딕" pitchFamily="50" charset="-127"/>
                <a:ea typeface="나눔고딕" pitchFamily="50" charset="-127"/>
              </a:endParaRP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10530144" y="4066797"/>
              <a:ext cx="530467" cy="2838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1300">
                  <a:latin typeface="+mn-ea"/>
                  <a:ea typeface="+mn-ea"/>
                </a:rPr>
                <a:t>+</a:t>
              </a:r>
              <a:endParaRPr lang="en-US" altLang="en-US" sz="1300">
                <a:latin typeface="+mn-ea"/>
                <a:ea typeface="+mn-ea"/>
              </a:endParaRPr>
            </a:p>
          </xdr:txBody>
        </xdr:sp>
        <xdr:sp macro="" textlink="$E$32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 txBox="1"/>
          </xdr:nvSpPr>
          <xdr:spPr>
            <a:xfrm>
              <a:off x="10653332" y="4070658"/>
              <a:ext cx="1578054" cy="2952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F81B782C-6146-455E-891E-90C15B588971}" type="TxLink">
                <a:rPr lang="ko-KR" altLang="en-US" sz="1300" b="1">
                  <a:latin typeface="나눔고딕" pitchFamily="50" charset="-127"/>
                  <a:ea typeface="나눔고딕" pitchFamily="50" charset="-127"/>
                </a:rPr>
                <a:pPr algn="l"/>
                <a:t>본인 및 가족배당 0.8억원</a:t>
              </a:fld>
              <a:endParaRPr lang="ko-KR" altLang="en-US" sz="1300" b="1">
                <a:latin typeface="나눔고딕" pitchFamily="50" charset="-127"/>
                <a:ea typeface="나눔고딕" pitchFamily="50" charset="-127"/>
              </a:endParaRPr>
            </a:p>
          </xdr:txBody>
        </xdr:sp>
      </xdr:grpSp>
    </xdr:grpSp>
    <xdr:clientData/>
  </xdr:twoCellAnchor>
  <xdr:twoCellAnchor>
    <xdr:from>
      <xdr:col>2</xdr:col>
      <xdr:colOff>2243667</xdr:colOff>
      <xdr:row>39</xdr:row>
      <xdr:rowOff>35275</xdr:rowOff>
    </xdr:from>
    <xdr:to>
      <xdr:col>4</xdr:col>
      <xdr:colOff>2264833</xdr:colOff>
      <xdr:row>40</xdr:row>
      <xdr:rowOff>49387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SpPr txBox="1"/>
      </xdr:nvSpPr>
      <xdr:spPr>
        <a:xfrm>
          <a:off x="4826000" y="14915442"/>
          <a:ext cx="4564944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173041</xdr:colOff>
      <xdr:row>0</xdr:row>
      <xdr:rowOff>945273</xdr:rowOff>
    </xdr:from>
    <xdr:to>
      <xdr:col>1</xdr:col>
      <xdr:colOff>1361111</xdr:colOff>
      <xdr:row>1</xdr:row>
      <xdr:rowOff>230897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GrpSpPr/>
      </xdr:nvGrpSpPr>
      <xdr:grpSpPr>
        <a:xfrm>
          <a:off x="173041" y="945273"/>
          <a:ext cx="1431487" cy="354541"/>
          <a:chOff x="0" y="15878"/>
          <a:chExt cx="1446721" cy="349249"/>
        </a:xfrm>
      </xdr:grpSpPr>
      <xdr:sp macro="" textlink="">
        <xdr:nvSpPr>
          <xdr:cNvPr id="68" name="Rounded Rectangle 11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9" name="모서리가 둥근 직사각형 68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배당플랜 절세효과</a:t>
            </a:r>
          </a:p>
        </xdr:txBody>
      </xdr:sp>
    </xdr:grpSp>
    <xdr:clientData/>
  </xdr:twoCellAnchor>
  <xdr:twoCellAnchor>
    <xdr:from>
      <xdr:col>1</xdr:col>
      <xdr:colOff>1343823</xdr:colOff>
      <xdr:row>0</xdr:row>
      <xdr:rowOff>921457</xdr:rowOff>
    </xdr:from>
    <xdr:to>
      <xdr:col>2</xdr:col>
      <xdr:colOff>403230</xdr:colOff>
      <xdr:row>1</xdr:row>
      <xdr:rowOff>215020</xdr:rowOff>
    </xdr:to>
    <xdr:grpSp>
      <xdr:nvGrpSpPr>
        <xdr:cNvPr id="70" name="그룹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GrpSpPr/>
      </xdr:nvGrpSpPr>
      <xdr:grpSpPr>
        <a:xfrm>
          <a:off x="1587240" y="921457"/>
          <a:ext cx="1408907" cy="362480"/>
          <a:chOff x="1293813" y="-15876"/>
          <a:chExt cx="1429183" cy="357188"/>
        </a:xfrm>
      </xdr:grpSpPr>
      <xdr:sp macro="[0]!goto세금계산상세급여배당" textlink="">
        <xdr:nvSpPr>
          <xdr:cNvPr id="71" name="모서리가 둥근 직사각형 70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세금계산상세급여배당" textlink="">
        <xdr:nvSpPr>
          <xdr:cNvPr id="72" name="모서리가 둥근 직사각형 71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세금계산 상세 내역</a:t>
            </a:r>
          </a:p>
        </xdr:txBody>
      </xdr:sp>
    </xdr:grpSp>
    <xdr:clientData/>
  </xdr:twoCellAnchor>
  <xdr:twoCellAnchor>
    <xdr:from>
      <xdr:col>3</xdr:col>
      <xdr:colOff>127011</xdr:colOff>
      <xdr:row>39</xdr:row>
      <xdr:rowOff>14110</xdr:rowOff>
    </xdr:from>
    <xdr:to>
      <xdr:col>3</xdr:col>
      <xdr:colOff>2146200</xdr:colOff>
      <xdr:row>40</xdr:row>
      <xdr:rowOff>96778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GrpSpPr/>
      </xdr:nvGrpSpPr>
      <xdr:grpSpPr>
        <a:xfrm>
          <a:off x="4995344" y="15359943"/>
          <a:ext cx="2019189" cy="273168"/>
          <a:chOff x="5346818" y="15650321"/>
          <a:chExt cx="2019189" cy="280223"/>
        </a:xfrm>
      </xdr:grpSpPr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A00-000027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A00-00002B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A00-00002C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A00-00002D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A00-000034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3704</xdr:colOff>
      <xdr:row>67</xdr:row>
      <xdr:rowOff>31750</xdr:rowOff>
    </xdr:from>
    <xdr:to>
      <xdr:col>5</xdr:col>
      <xdr:colOff>56445</xdr:colOff>
      <xdr:row>67</xdr:row>
      <xdr:rowOff>263553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36537" y="15229417"/>
          <a:ext cx="8103130" cy="231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Copyright ⓒ LearnInvest</a:t>
          </a:r>
          <a:r>
            <a:rPr lang="en-US" altLang="ko-KR" sz="90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Co., Ltd.   </a:t>
          </a:r>
          <a:r>
            <a:rPr lang="en-US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All right reserved.</a:t>
          </a:r>
          <a:endParaRPr lang="ko-KR" altLang="ko-KR" sz="900">
            <a:solidFill>
              <a:schemeClr val="tx1">
                <a:lumMod val="50000"/>
                <a:lumOff val="50000"/>
              </a:schemeClr>
            </a:solidFill>
            <a:effectLst/>
          </a:endParaRPr>
        </a:p>
        <a:p>
          <a:pPr algn="r"/>
          <a:endParaRPr lang="ko-KR" alt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6354</xdr:colOff>
      <xdr:row>0</xdr:row>
      <xdr:rowOff>660401</xdr:rowOff>
    </xdr:from>
    <xdr:to>
      <xdr:col>7</xdr:col>
      <xdr:colOff>910165</xdr:colOff>
      <xdr:row>0</xdr:row>
      <xdr:rowOff>1477071</xdr:rowOff>
    </xdr:to>
    <xdr:pic>
      <xdr:nvPicPr>
        <xdr:cNvPr id="10" name="Picture 727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4" y="660401"/>
          <a:ext cx="10181867" cy="8166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1321596</xdr:colOff>
      <xdr:row>0</xdr:row>
      <xdr:rowOff>960439</xdr:rowOff>
    </xdr:from>
    <xdr:to>
      <xdr:col>2</xdr:col>
      <xdr:colOff>112541</xdr:colOff>
      <xdr:row>0</xdr:row>
      <xdr:rowOff>1309688</xdr:rowOff>
    </xdr:to>
    <xdr:grpSp>
      <xdr:nvGrpSpPr>
        <xdr:cNvPr id="28" name="그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65013" y="960439"/>
          <a:ext cx="1426195" cy="349249"/>
          <a:chOff x="0" y="15878"/>
          <a:chExt cx="1446721" cy="349249"/>
        </a:xfrm>
      </xdr:grpSpPr>
      <xdr:sp macro="" textlink="">
        <xdr:nvSpPr>
          <xdr:cNvPr id="29" name="Rounded Rectangle 11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0" name="모서리가 둥근 직사각형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세금계산 상세 내역</a:t>
            </a:r>
          </a:p>
        </xdr:txBody>
      </xdr:sp>
    </xdr:grpSp>
    <xdr:clientData/>
  </xdr:twoCellAnchor>
  <xdr:twoCellAnchor>
    <xdr:from>
      <xdr:col>0</xdr:col>
      <xdr:colOff>190498</xdr:colOff>
      <xdr:row>0</xdr:row>
      <xdr:rowOff>936623</xdr:rowOff>
    </xdr:from>
    <xdr:to>
      <xdr:col>1</xdr:col>
      <xdr:colOff>1361280</xdr:colOff>
      <xdr:row>0</xdr:row>
      <xdr:rowOff>1293811</xdr:rowOff>
    </xdr:to>
    <xdr:grpSp>
      <xdr:nvGrpSpPr>
        <xdr:cNvPr id="31" name="그룹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pSpPr/>
      </xdr:nvGrpSpPr>
      <xdr:grpSpPr>
        <a:xfrm>
          <a:off x="190498" y="936623"/>
          <a:ext cx="1414199" cy="357188"/>
          <a:chOff x="1293813" y="-15876"/>
          <a:chExt cx="1429183" cy="357188"/>
        </a:xfrm>
      </xdr:grpSpPr>
      <xdr:sp macro="[0]!goto배당플랜절세효과" textlink="">
        <xdr:nvSpPr>
          <xdr:cNvPr id="32" name="모서리가 둥근 직사각형 31"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배당플랜절세효과" textlink="">
        <xdr:nvSpPr>
          <xdr:cNvPr id="33" name="모서리가 둥근 직사각형 32"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배당플랜 절세효과</a:t>
            </a:r>
          </a:p>
        </xdr:txBody>
      </xdr:sp>
    </xdr:grpSp>
    <xdr:clientData/>
  </xdr:twoCellAnchor>
  <xdr:twoCellAnchor>
    <xdr:from>
      <xdr:col>2</xdr:col>
      <xdr:colOff>1114778</xdr:colOff>
      <xdr:row>67</xdr:row>
      <xdr:rowOff>56444</xdr:rowOff>
    </xdr:from>
    <xdr:to>
      <xdr:col>3</xdr:col>
      <xdr:colOff>1130189</xdr:colOff>
      <xdr:row>68</xdr:row>
      <xdr:rowOff>7056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GrpSpPr/>
      </xdr:nvGrpSpPr>
      <xdr:grpSpPr>
        <a:xfrm>
          <a:off x="3993445" y="18460861"/>
          <a:ext cx="2005077" cy="246945"/>
          <a:chOff x="5346818" y="15650321"/>
          <a:chExt cx="2019189" cy="280223"/>
        </a:xfrm>
      </xdr:grpSpPr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36" name="그룹 35"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'고객 기본 정보 입력'!I2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C7C0A9CA-915E-4C15-AAFE-4E7FD359FE07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8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  <xdr:twoCellAnchor>
    <xdr:from>
      <xdr:col>5</xdr:col>
      <xdr:colOff>791987</xdr:colOff>
      <xdr:row>0</xdr:row>
      <xdr:rowOff>741713</xdr:rowOff>
    </xdr:from>
    <xdr:to>
      <xdr:col>7</xdr:col>
      <xdr:colOff>247536</xdr:colOff>
      <xdr:row>0</xdr:row>
      <xdr:rowOff>1338790</xdr:rowOff>
    </xdr:to>
    <xdr:pic macro="[0]!미리보기">
      <xdr:nvPicPr>
        <xdr:cNvPr id="55" name="Picture 8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75209" y="741713"/>
          <a:ext cx="450383" cy="597077"/>
        </a:xfrm>
        <a:prstGeom prst="rect">
          <a:avLst/>
        </a:prstGeom>
      </xdr:spPr>
    </xdr:pic>
    <xdr:clientData/>
  </xdr:twoCellAnchor>
  <xdr:twoCellAnchor>
    <xdr:from>
      <xdr:col>7</xdr:col>
      <xdr:colOff>269432</xdr:colOff>
      <xdr:row>0</xdr:row>
      <xdr:rowOff>748312</xdr:rowOff>
    </xdr:from>
    <xdr:to>
      <xdr:col>7</xdr:col>
      <xdr:colOff>736132</xdr:colOff>
      <xdr:row>0</xdr:row>
      <xdr:rowOff>1330853</xdr:rowOff>
    </xdr:to>
    <xdr:pic macro="[0]!출력하기">
      <xdr:nvPicPr>
        <xdr:cNvPr id="56" name="Picture 9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47488" y="748312"/>
          <a:ext cx="466700" cy="582541"/>
        </a:xfrm>
        <a:prstGeom prst="rect">
          <a:avLst/>
        </a:prstGeom>
      </xdr:spPr>
    </xdr:pic>
    <xdr:clientData/>
  </xdr:twoCellAnchor>
  <xdr:twoCellAnchor>
    <xdr:from>
      <xdr:col>5</xdr:col>
      <xdr:colOff>268112</xdr:colOff>
      <xdr:row>0</xdr:row>
      <xdr:rowOff>733778</xdr:rowOff>
    </xdr:from>
    <xdr:to>
      <xdr:col>5</xdr:col>
      <xdr:colOff>744362</xdr:colOff>
      <xdr:row>0</xdr:row>
      <xdr:rowOff>1330854</xdr:rowOff>
    </xdr:to>
    <xdr:pic macro="[0]!pdf전환">
      <xdr:nvPicPr>
        <xdr:cNvPr id="57" name="그림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1334" y="733778"/>
          <a:ext cx="476250" cy="5970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7</xdr:col>
      <xdr:colOff>918103</xdr:colOff>
      <xdr:row>0</xdr:row>
      <xdr:rowOff>674688</xdr:rowOff>
    </xdr:to>
    <xdr:grpSp>
      <xdr:nvGrpSpPr>
        <xdr:cNvPr id="47" name="그룹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/>
      </xdr:nvGrpSpPr>
      <xdr:grpSpPr>
        <a:xfrm>
          <a:off x="0" y="0"/>
          <a:ext cx="10178520" cy="674688"/>
          <a:chOff x="0" y="0"/>
          <a:chExt cx="10191750" cy="674688"/>
        </a:xfrm>
      </xdr:grpSpPr>
      <xdr:sp macro="" textlink="">
        <xdr:nvSpPr>
          <xdr:cNvPr id="48" name="Rectangle 10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50" name="Rectangle 724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pic>
        <xdr:nvPicPr>
          <xdr:cNvPr id="51" name="그림 50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52" name="그림 51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53" name="그림 5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54" name="그림 53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73" name="Rectangle 724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SpPr>
            <a:spLocks noChangeArrowheads="1"/>
          </xdr:cNvSpPr>
        </xdr:nvSpPr>
        <xdr:spPr bwMode="auto">
          <a:xfrm>
            <a:off x="3633794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74" name="Rectangle 724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4443420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[0]!goto퇴직플랜절세효과" textlink="">
        <xdr:nvSpPr>
          <xdr:cNvPr id="75" name="Rectangle 724">
            <a:extLst>
              <a:ext uri="{FF2B5EF4-FFF2-40B4-BE49-F238E27FC236}">
                <a16:creationId xmlns:a16="http://schemas.microsoft.com/office/drawing/2014/main" id="{00000000-0008-0000-0B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5253021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" textlink="">
        <xdr:nvSpPr>
          <xdr:cNvPr id="76" name="Rectangle 724">
            <a:extLst>
              <a:ext uri="{FF2B5EF4-FFF2-40B4-BE49-F238E27FC236}">
                <a16:creationId xmlns:a16="http://schemas.microsoft.com/office/drawing/2014/main" id="{00000000-0008-0000-0B00-00004C000000}"/>
              </a:ext>
            </a:extLst>
          </xdr:cNvPr>
          <xdr:cNvSpPr>
            <a:spLocks noChangeArrowheads="1"/>
          </xdr:cNvSpPr>
        </xdr:nvSpPr>
        <xdr:spPr bwMode="auto">
          <a:xfrm>
            <a:off x="6062623" y="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급여설계" textlink="">
        <xdr:nvSpPr>
          <xdr:cNvPr id="77" name="Rectangle 724">
            <a:extLst>
              <a:ext uri="{FF2B5EF4-FFF2-40B4-BE49-F238E27FC236}">
                <a16:creationId xmlns:a16="http://schemas.microsoft.com/office/drawing/2014/main" id="{00000000-0008-0000-0B00-00004D000000}"/>
              </a:ext>
            </a:extLst>
          </xdr:cNvPr>
          <xdr:cNvSpPr>
            <a:spLocks noChangeArrowheads="1"/>
          </xdr:cNvSpPr>
        </xdr:nvSpPr>
        <xdr:spPr bwMode="auto">
          <a:xfrm>
            <a:off x="6868037" y="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pic>
        <xdr:nvPicPr>
          <xdr:cNvPr id="78" name="Picture 737">
            <a:extLst>
              <a:ext uri="{FF2B5EF4-FFF2-40B4-BE49-F238E27FC236}">
                <a16:creationId xmlns:a16="http://schemas.microsoft.com/office/drawing/2014/main" id="{00000000-0008-0000-0B00-00004E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10165</xdr:colOff>
      <xdr:row>0</xdr:row>
      <xdr:rowOff>667457</xdr:rowOff>
    </xdr:from>
    <xdr:to>
      <xdr:col>12</xdr:col>
      <xdr:colOff>211949</xdr:colOff>
      <xdr:row>1</xdr:row>
      <xdr:rowOff>0</xdr:rowOff>
    </xdr:to>
    <xdr:pic>
      <xdr:nvPicPr>
        <xdr:cNvPr id="63" name="Picture 727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5" y="667457"/>
          <a:ext cx="10245367" cy="814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810790</xdr:colOff>
      <xdr:row>0</xdr:row>
      <xdr:rowOff>778191</xdr:rowOff>
    </xdr:from>
    <xdr:to>
      <xdr:col>11</xdr:col>
      <xdr:colOff>340139</xdr:colOff>
      <xdr:row>0</xdr:row>
      <xdr:rowOff>1388603</xdr:rowOff>
    </xdr:to>
    <xdr:pic macro="[0]!미리보기">
      <xdr:nvPicPr>
        <xdr:cNvPr id="64" name="Picture 8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18707" y="778191"/>
          <a:ext cx="450099" cy="610412"/>
        </a:xfrm>
        <a:prstGeom prst="rect">
          <a:avLst/>
        </a:prstGeom>
      </xdr:spPr>
    </xdr:pic>
    <xdr:clientData/>
  </xdr:twoCellAnchor>
  <xdr:twoCellAnchor>
    <xdr:from>
      <xdr:col>11</xdr:col>
      <xdr:colOff>362035</xdr:colOff>
      <xdr:row>0</xdr:row>
      <xdr:rowOff>788600</xdr:rowOff>
    </xdr:from>
    <xdr:to>
      <xdr:col>12</xdr:col>
      <xdr:colOff>17630</xdr:colOff>
      <xdr:row>0</xdr:row>
      <xdr:rowOff>1374951</xdr:rowOff>
    </xdr:to>
    <xdr:pic macro="[0]!출력하기">
      <xdr:nvPicPr>
        <xdr:cNvPr id="65" name="Picture 9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90702" y="788600"/>
          <a:ext cx="470511" cy="586351"/>
        </a:xfrm>
        <a:prstGeom prst="rect">
          <a:avLst/>
        </a:prstGeom>
      </xdr:spPr>
    </xdr:pic>
    <xdr:clientData/>
  </xdr:twoCellAnchor>
  <xdr:twoCellAnchor>
    <xdr:from>
      <xdr:col>10</xdr:col>
      <xdr:colOff>290725</xdr:colOff>
      <xdr:row>0</xdr:row>
      <xdr:rowOff>777876</xdr:rowOff>
    </xdr:from>
    <xdr:to>
      <xdr:col>10</xdr:col>
      <xdr:colOff>757450</xdr:colOff>
      <xdr:row>0</xdr:row>
      <xdr:rowOff>1374952</xdr:rowOff>
    </xdr:to>
    <xdr:pic macro="[0]!pdf전환">
      <xdr:nvPicPr>
        <xdr:cNvPr id="66" name="그림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8642" y="777876"/>
          <a:ext cx="466725" cy="5970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216076</xdr:colOff>
      <xdr:row>0</xdr:row>
      <xdr:rowOff>668973</xdr:rowOff>
    </xdr:to>
    <xdr:grpSp>
      <xdr:nvGrpSpPr>
        <xdr:cNvPr id="74" name="그룹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pSpPr/>
      </xdr:nvGrpSpPr>
      <xdr:grpSpPr>
        <a:xfrm>
          <a:off x="0" y="0"/>
          <a:ext cx="10259659" cy="668973"/>
          <a:chOff x="0" y="0"/>
          <a:chExt cx="10191750" cy="674688"/>
        </a:xfrm>
      </xdr:grpSpPr>
      <xdr:sp macro="" textlink="">
        <xdr:nvSpPr>
          <xdr:cNvPr id="75" name="Rectangle 10">
            <a:extLst>
              <a:ext uri="{FF2B5EF4-FFF2-40B4-BE49-F238E27FC236}">
                <a16:creationId xmlns:a16="http://schemas.microsoft.com/office/drawing/2014/main" id="{00000000-0008-0000-0D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D00-00004C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77" name="Rectangle 724">
            <a:extLst>
              <a:ext uri="{FF2B5EF4-FFF2-40B4-BE49-F238E27FC236}">
                <a16:creationId xmlns:a16="http://schemas.microsoft.com/office/drawing/2014/main" id="{00000000-0008-0000-0D00-00004D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pic>
        <xdr:nvPicPr>
          <xdr:cNvPr id="78" name="그림 77">
            <a:extLst>
              <a:ext uri="{FF2B5EF4-FFF2-40B4-BE49-F238E27FC236}">
                <a16:creationId xmlns:a16="http://schemas.microsoft.com/office/drawing/2014/main" id="{00000000-0008-0000-0D00-00004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79" name="그림 78">
            <a:extLst>
              <a:ext uri="{FF2B5EF4-FFF2-40B4-BE49-F238E27FC236}">
                <a16:creationId xmlns:a16="http://schemas.microsoft.com/office/drawing/2014/main" id="{00000000-0008-0000-0D00-00004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80" name="그림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81" name="그림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82" name="Rectangle 724">
            <a:extLst>
              <a:ext uri="{FF2B5EF4-FFF2-40B4-BE49-F238E27FC236}">
                <a16:creationId xmlns:a16="http://schemas.microsoft.com/office/drawing/2014/main" id="{00000000-0008-0000-0D00-000052000000}"/>
              </a:ext>
            </a:extLst>
          </xdr:cNvPr>
          <xdr:cNvSpPr>
            <a:spLocks noChangeArrowheads="1"/>
          </xdr:cNvSpPr>
        </xdr:nvSpPr>
        <xdr:spPr bwMode="auto">
          <a:xfrm>
            <a:off x="3640847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83" name="Rectangle 724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SpPr>
            <a:spLocks noChangeArrowheads="1"/>
          </xdr:cNvSpPr>
        </xdr:nvSpPr>
        <xdr:spPr bwMode="auto">
          <a:xfrm>
            <a:off x="44504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[0]!goto퇴직플랜절세효과" textlink="">
        <xdr:nvSpPr>
          <xdr:cNvPr id="84" name="Rectangle 724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Arrowheads="1"/>
          </xdr:cNvSpPr>
        </xdr:nvSpPr>
        <xdr:spPr bwMode="auto">
          <a:xfrm>
            <a:off x="52600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배당플랜절세효과" textlink="">
        <xdr:nvSpPr>
          <xdr:cNvPr id="85" name="Rectangle 724">
            <a:extLst>
              <a:ext uri="{FF2B5EF4-FFF2-40B4-BE49-F238E27FC236}">
                <a16:creationId xmlns:a16="http://schemas.microsoft.com/office/drawing/2014/main" id="{00000000-0008-0000-0D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6071112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" textlink="">
        <xdr:nvSpPr>
          <xdr:cNvPr id="86" name="Rectangle 724">
            <a:extLst>
              <a:ext uri="{FF2B5EF4-FFF2-40B4-BE49-F238E27FC236}">
                <a16:creationId xmlns:a16="http://schemas.microsoft.com/office/drawing/2014/main" id="{00000000-0008-0000-0D00-000056000000}"/>
              </a:ext>
            </a:extLst>
          </xdr:cNvPr>
          <xdr:cNvSpPr>
            <a:spLocks noChangeArrowheads="1"/>
          </xdr:cNvSpPr>
        </xdr:nvSpPr>
        <xdr:spPr bwMode="auto">
          <a:xfrm>
            <a:off x="6880714" y="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pic>
        <xdr:nvPicPr>
          <xdr:cNvPr id="87" name="Picture 737">
            <a:extLst>
              <a:ext uri="{FF2B5EF4-FFF2-40B4-BE49-F238E27FC236}">
                <a16:creationId xmlns:a16="http://schemas.microsoft.com/office/drawing/2014/main" id="{00000000-0008-0000-0D00-000057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6</xdr:col>
      <xdr:colOff>613833</xdr:colOff>
      <xdr:row>38</xdr:row>
      <xdr:rowOff>56445</xdr:rowOff>
    </xdr:from>
    <xdr:to>
      <xdr:col>12</xdr:col>
      <xdr:colOff>14109</xdr:colOff>
      <xdr:row>39</xdr:row>
      <xdr:rowOff>117946</xdr:rowOff>
    </xdr:to>
    <xdr:grpSp>
      <xdr:nvGrpSpPr>
        <xdr:cNvPr id="36" name="그룹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/>
      </xdr:nvGrpSpPr>
      <xdr:grpSpPr>
        <a:xfrm>
          <a:off x="5090583" y="15751528"/>
          <a:ext cx="4967109" cy="273168"/>
          <a:chOff x="7866944" y="12446000"/>
          <a:chExt cx="4564944" cy="280224"/>
        </a:xfrm>
      </xdr:grpSpPr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 txBox="1"/>
        </xdr:nvSpPr>
        <xdr:spPr>
          <a:xfrm>
            <a:off x="7866944" y="12460111"/>
            <a:ext cx="4564944" cy="2116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9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Copyright ⓒ LearnInvest</a:t>
            </a:r>
            <a:r>
              <a:rPr lang="en-US" altLang="ko-KR" sz="9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Co., Ltd.   </a:t>
            </a:r>
            <a:r>
              <a:rPr lang="en-US" altLang="ko-KR" sz="9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All right reserved.</a:t>
            </a:r>
            <a:endParaRPr lang="ko-KR" altLang="ko-KR" sz="900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r"/>
            <a:endParaRPr lang="ko-KR" altLang="en-US" sz="9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38" name="그룹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GrpSpPr/>
        </xdr:nvGrpSpPr>
        <xdr:grpSpPr>
          <a:xfrm>
            <a:off x="7972777" y="12446000"/>
            <a:ext cx="2019189" cy="280224"/>
            <a:chOff x="5346818" y="15650321"/>
            <a:chExt cx="2019189" cy="280223"/>
          </a:xfrm>
        </xdr:grpSpPr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D00-000027000000}"/>
                </a:ext>
              </a:extLst>
            </xdr:cNvPr>
            <xdr:cNvSpPr txBox="1"/>
          </xdr:nvSpPr>
          <xdr:spPr>
            <a:xfrm>
              <a:off x="5346818" y="15657377"/>
              <a:ext cx="98908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1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고객 리포트 </a:t>
              </a:r>
              <a:endParaRPr lang="ko-KR" altLang="ko-KR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</a:endParaRPr>
            </a:p>
            <a:p>
              <a:pPr algn="l"/>
              <a:endPara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grpSp>
          <xdr:nvGrpSpPr>
            <xdr:cNvPr id="40" name="그룹 39">
              <a:extLst>
                <a:ext uri="{FF2B5EF4-FFF2-40B4-BE49-F238E27FC236}">
                  <a16:creationId xmlns:a16="http://schemas.microsoft.com/office/drawing/2014/main" id="{00000000-0008-0000-0D00-000028000000}"/>
                </a:ext>
              </a:extLst>
            </xdr:cNvPr>
            <xdr:cNvGrpSpPr/>
          </xdr:nvGrpSpPr>
          <xdr:grpSpPr>
            <a:xfrm>
              <a:off x="6018396" y="15650321"/>
              <a:ext cx="1347611" cy="273167"/>
              <a:chOff x="4854222" y="15664437"/>
              <a:chExt cx="1347611" cy="273167"/>
            </a:xfrm>
          </xdr:grpSpPr>
          <xdr:sp macro="" textlink="'고객 기본 정보 입력'!I2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00000000-0008-0000-0D00-000029000000}"/>
                  </a:ext>
                </a:extLst>
              </xdr:cNvPr>
              <xdr:cNvSpPr txBox="1"/>
            </xdr:nvSpPr>
            <xdr:spPr>
              <a:xfrm>
                <a:off x="5390444" y="15664437"/>
                <a:ext cx="811389" cy="2731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C7C0A9CA-915E-4C15-AAFE-4E7FD359FE07}" type="TxLink">
                  <a:rPr lang="ko-KR" altLang="en-US" sz="900" b="0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effectLst/>
                    <a:latin typeface="맑은 고딕"/>
                    <a:ea typeface="맑은 고딕"/>
                    <a:cs typeface="+mn-cs"/>
                  </a:rPr>
                  <a:pPr marL="0" marR="0" indent="0" algn="l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엄태오</a:t>
                </a:fld>
                <a:endParaRPr lang="ko-KR" altLang="en-US" sz="800" b="0">
                  <a:solidFill>
                    <a:schemeClr val="tx1">
                      <a:lumMod val="50000"/>
                      <a:lumOff val="50000"/>
                    </a:schemeClr>
                  </a:solidFill>
                </a:endParaRPr>
              </a:p>
            </xdr:txBody>
          </xdr:sp>
          <xdr:sp macro="" textlink="">
            <xdr:nvSpPr>
              <xdr:cNvPr id="42" name="TextBox 41">
                <a:extLst>
                  <a:ext uri="{FF2B5EF4-FFF2-40B4-BE49-F238E27FC236}">
                    <a16:creationId xmlns:a16="http://schemas.microsoft.com/office/drawing/2014/main" id="{00000000-0008-0000-0D00-00002A000000}"/>
                  </a:ext>
                </a:extLst>
              </xdr:cNvPr>
              <xdr:cNvSpPr txBox="1"/>
            </xdr:nvSpPr>
            <xdr:spPr>
              <a:xfrm>
                <a:off x="4930531" y="15664437"/>
                <a:ext cx="650421" cy="2731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ko-KR" altLang="en-US" sz="900" b="0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맑은 고딕"/>
                    <a:ea typeface="맑은 고딕"/>
                  </a:rPr>
                  <a:t>작성자</a:t>
                </a:r>
                <a:r>
                  <a:rPr lang="en-US" altLang="ko-KR" sz="900" b="0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맑은 고딕"/>
                    <a:ea typeface="맑은 고딕"/>
                  </a:rPr>
                  <a:t>:</a:t>
                </a:r>
                <a:endPara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endParaRPr>
              </a:p>
            </xdr:txBody>
          </xdr:sp>
          <xdr:sp macro="" textlink="">
            <xdr:nvSpPr>
              <xdr:cNvPr id="43" name="TextBox 42">
                <a:extLst>
                  <a:ext uri="{FF2B5EF4-FFF2-40B4-BE49-F238E27FC236}">
                    <a16:creationId xmlns:a16="http://schemas.microsoft.com/office/drawing/2014/main" id="{00000000-0008-0000-0D00-00002B000000}"/>
                  </a:ext>
                </a:extLst>
              </xdr:cNvPr>
              <xdr:cNvSpPr txBox="1"/>
            </xdr:nvSpPr>
            <xdr:spPr>
              <a:xfrm>
                <a:off x="4854222" y="15664437"/>
                <a:ext cx="395112" cy="2731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altLang="ko-KR" sz="900" b="0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맑은 고딕"/>
                    <a:ea typeface="맑은 고딕"/>
                  </a:rPr>
                  <a:t>(</a:t>
                </a:r>
                <a:endPara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endParaRPr>
              </a:p>
            </xdr:txBody>
          </xdr:sp>
          <xdr:sp macro="" textlink="">
            <xdr:nvSpPr>
              <xdr:cNvPr id="44" name="TextBox 43">
                <a:extLst>
                  <a:ext uri="{FF2B5EF4-FFF2-40B4-BE49-F238E27FC236}">
                    <a16:creationId xmlns:a16="http://schemas.microsoft.com/office/drawing/2014/main" id="{00000000-0008-0000-0D00-00002C000000}"/>
                  </a:ext>
                </a:extLst>
              </xdr:cNvPr>
              <xdr:cNvSpPr txBox="1"/>
            </xdr:nvSpPr>
            <xdr:spPr>
              <a:xfrm>
                <a:off x="5785556" y="15664437"/>
                <a:ext cx="289278" cy="2731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altLang="ko-KR" sz="900" b="0" i="0" u="none" strike="noStrik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맑은 고딕"/>
                    <a:ea typeface="맑은 고딕"/>
                  </a:rPr>
                  <a:t>)</a:t>
                </a:r>
                <a:endPara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endParaRPr>
              </a:p>
            </xdr:txBody>
          </xdr:sp>
        </xdr:grpSp>
      </xdr:grpSp>
    </xdr:grpSp>
    <xdr:clientData/>
  </xdr:twoCellAnchor>
  <xdr:twoCellAnchor>
    <xdr:from>
      <xdr:col>2</xdr:col>
      <xdr:colOff>237069</xdr:colOff>
      <xdr:row>4</xdr:row>
      <xdr:rowOff>1546576</xdr:rowOff>
    </xdr:from>
    <xdr:to>
      <xdr:col>11</xdr:col>
      <xdr:colOff>134056</xdr:colOff>
      <xdr:row>6</xdr:row>
      <xdr:rowOff>176389</xdr:rowOff>
    </xdr:to>
    <xdr:graphicFrame macro="">
      <xdr:nvGraphicFramePr>
        <xdr:cNvPr id="51" name="차트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330200</xdr:colOff>
      <xdr:row>4</xdr:row>
      <xdr:rowOff>7054</xdr:rowOff>
    </xdr:from>
    <xdr:to>
      <xdr:col>11</xdr:col>
      <xdr:colOff>702734</xdr:colOff>
      <xdr:row>4</xdr:row>
      <xdr:rowOff>1422400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567267" y="3046587"/>
          <a:ext cx="7772400" cy="1415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30000"/>
            </a:lnSpc>
          </a:pP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급여 인상에 따라 개인이 부담하는 소득세 및 </a:t>
          </a:r>
          <a:r>
            <a:rPr lang="en-US" altLang="ko-KR" sz="1300" b="1">
              <a:latin typeface="나눔고딕" panose="020D0604000000000000" pitchFamily="50" charset="-127"/>
              <a:ea typeface="나눔고딕" panose="020D0604000000000000" pitchFamily="50" charset="-127"/>
            </a:rPr>
            <a:t>4</a:t>
          </a: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대보험료 부담액은 증가하지만 동시에 </a:t>
          </a:r>
          <a:endParaRPr lang="en-US" altLang="ko-KR" sz="1300" b="1"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>
            <a:lnSpc>
              <a:spcPct val="130000"/>
            </a:lnSpc>
          </a:pP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법인에서는  급여 및 보험료에 대해 비용처리함으로써 법인세를 절감할 수 있습니다</a:t>
          </a:r>
          <a:r>
            <a:rPr lang="en-US" altLang="ko-KR" sz="1300" b="1"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따라서 </a:t>
          </a:r>
          <a:r>
            <a:rPr lang="ko-KR" altLang="en-US" sz="1600" b="1">
              <a:solidFill>
                <a:srgbClr val="0070C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개인은 물론 </a:t>
          </a:r>
          <a:endParaRPr lang="en-US" altLang="ko-KR" sz="1600" b="1">
            <a:solidFill>
              <a:srgbClr val="0070C0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ctr">
            <a:lnSpc>
              <a:spcPct val="130000"/>
            </a:lnSpc>
          </a:pPr>
          <a:r>
            <a:rPr lang="ko-KR" altLang="en-US" sz="1600" b="1">
              <a:solidFill>
                <a:srgbClr val="0070C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법인 차원의 비용효과까지 감안</a:t>
          </a:r>
          <a:r>
            <a:rPr lang="ko-KR" altLang="en-US" sz="1400" b="1">
              <a:latin typeface="나눔고딕" panose="020D0604000000000000" pitchFamily="50" charset="-127"/>
              <a:ea typeface="나눔고딕" panose="020D0604000000000000" pitchFamily="50" charset="-127"/>
            </a:rPr>
            <a:t>하면 급여 인상에 따른 </a:t>
          </a:r>
          <a:r>
            <a:rPr lang="ko-KR" altLang="en-US" sz="1600" b="1">
              <a:solidFill>
                <a:srgbClr val="0070C0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세금부담은 생각보다 훨씬 낮아질 수</a:t>
          </a:r>
          <a:r>
            <a:rPr lang="ko-KR" altLang="en-US" sz="1200" b="1"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300" b="1">
              <a:latin typeface="나눔고딕" panose="020D0604000000000000" pitchFamily="50" charset="-127"/>
              <a:ea typeface="나눔고딕" panose="020D0604000000000000" pitchFamily="50" charset="-127"/>
            </a:rPr>
            <a:t>있습니다</a:t>
          </a:r>
          <a:r>
            <a:rPr lang="en-US" altLang="ko-KR" sz="1300" b="1"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</a:p>
      </xdr:txBody>
    </xdr:sp>
    <xdr:clientData/>
  </xdr:twoCellAnchor>
  <xdr:twoCellAnchor>
    <xdr:from>
      <xdr:col>10</xdr:col>
      <xdr:colOff>519288</xdr:colOff>
      <xdr:row>5</xdr:row>
      <xdr:rowOff>1110543</xdr:rowOff>
    </xdr:from>
    <xdr:to>
      <xdr:col>13</xdr:col>
      <xdr:colOff>224365</xdr:colOff>
      <xdr:row>5</xdr:row>
      <xdr:rowOff>1392765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 txBox="1"/>
      </xdr:nvSpPr>
      <xdr:spPr>
        <a:xfrm>
          <a:off x="8562621" y="6874932"/>
          <a:ext cx="2040466" cy="2822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200" b="1"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200" b="1">
              <a:latin typeface="나눔고딕" panose="020D0604000000000000" pitchFamily="50" charset="-127"/>
              <a:ea typeface="나눔고딕" panose="020D0604000000000000" pitchFamily="50" charset="-127"/>
            </a:rPr>
            <a:t>월급여</a:t>
          </a:r>
          <a:r>
            <a:rPr lang="en-US" altLang="ko-KR" sz="1200" b="1"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ko-KR" altLang="en-US" sz="1200" b="1"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1</xdr:col>
      <xdr:colOff>146756</xdr:colOff>
      <xdr:row>4</xdr:row>
      <xdr:rowOff>1333497</xdr:rowOff>
    </xdr:from>
    <xdr:to>
      <xdr:col>12</xdr:col>
      <xdr:colOff>79023</xdr:colOff>
      <xdr:row>6</xdr:row>
      <xdr:rowOff>232832</xdr:rowOff>
    </xdr:to>
    <xdr:sp macro="" textlink="">
      <xdr:nvSpPr>
        <xdr:cNvPr id="54" name="직사각형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/>
      </xdr:nvSpPr>
      <xdr:spPr>
        <a:xfrm>
          <a:off x="379589" y="4360330"/>
          <a:ext cx="9414934" cy="3196169"/>
        </a:xfrm>
        <a:prstGeom prst="rect">
          <a:avLst/>
        </a:prstGeom>
        <a:noFill/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</xdr:colOff>
      <xdr:row>28</xdr:row>
      <xdr:rowOff>4</xdr:rowOff>
    </xdr:from>
    <xdr:to>
      <xdr:col>4</xdr:col>
      <xdr:colOff>0</xdr:colOff>
      <xdr:row>38</xdr:row>
      <xdr:rowOff>19403</xdr:rowOff>
    </xdr:to>
    <xdr:sp macro="" textlink="">
      <xdr:nvSpPr>
        <xdr:cNvPr id="106" name="직사각형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SpPr/>
      </xdr:nvSpPr>
      <xdr:spPr>
        <a:xfrm>
          <a:off x="1566334" y="13589004"/>
          <a:ext cx="1079499" cy="2188982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1</xdr:col>
      <xdr:colOff>437445</xdr:colOff>
      <xdr:row>11</xdr:row>
      <xdr:rowOff>16588</xdr:rowOff>
    </xdr:from>
    <xdr:to>
      <xdr:col>3</xdr:col>
      <xdr:colOff>14111</xdr:colOff>
      <xdr:row>16</xdr:row>
      <xdr:rowOff>3</xdr:rowOff>
    </xdr:to>
    <xdr:sp macro="" textlink="">
      <xdr:nvSpPr>
        <xdr:cNvPr id="111" name="직사각형 110">
          <a:extLst>
            <a:ext uri="{FF2B5EF4-FFF2-40B4-BE49-F238E27FC236}">
              <a16:creationId xmlns:a16="http://schemas.microsoft.com/office/drawing/2014/main" id="{00000000-0008-0000-0D00-00006F000000}"/>
            </a:ext>
          </a:extLst>
        </xdr:cNvPr>
        <xdr:cNvSpPr/>
      </xdr:nvSpPr>
      <xdr:spPr>
        <a:xfrm>
          <a:off x="670278" y="8864255"/>
          <a:ext cx="959555" cy="1500359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0</xdr:col>
      <xdr:colOff>151045</xdr:colOff>
      <xdr:row>0</xdr:row>
      <xdr:rowOff>942093</xdr:rowOff>
    </xdr:from>
    <xdr:to>
      <xdr:col>3</xdr:col>
      <xdr:colOff>9397</xdr:colOff>
      <xdr:row>0</xdr:row>
      <xdr:rowOff>1291342</xdr:rowOff>
    </xdr:to>
    <xdr:grpSp>
      <xdr:nvGrpSpPr>
        <xdr:cNvPr id="120" name="그룹 119">
          <a:extLst>
            <a:ext uri="{FF2B5EF4-FFF2-40B4-BE49-F238E27FC236}">
              <a16:creationId xmlns:a16="http://schemas.microsoft.com/office/drawing/2014/main" id="{00000000-0008-0000-0D00-000078000000}"/>
            </a:ext>
          </a:extLst>
        </xdr:cNvPr>
        <xdr:cNvGrpSpPr/>
      </xdr:nvGrpSpPr>
      <xdr:grpSpPr>
        <a:xfrm>
          <a:off x="151045" y="942093"/>
          <a:ext cx="1424685" cy="349249"/>
          <a:chOff x="0" y="15878"/>
          <a:chExt cx="1446721" cy="349249"/>
        </a:xfrm>
      </xdr:grpSpPr>
      <xdr:sp macro="" textlink="">
        <xdr:nvSpPr>
          <xdr:cNvPr id="121" name="Rounded Rectangle 11">
            <a:extLst>
              <a:ext uri="{FF2B5EF4-FFF2-40B4-BE49-F238E27FC236}">
                <a16:creationId xmlns:a16="http://schemas.microsoft.com/office/drawing/2014/main" id="{00000000-0008-0000-0D00-000079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22" name="모서리가 둥근 직사각형 121">
            <a:extLst>
              <a:ext uri="{FF2B5EF4-FFF2-40B4-BE49-F238E27FC236}">
                <a16:creationId xmlns:a16="http://schemas.microsoft.com/office/drawing/2014/main" id="{00000000-0008-0000-0D00-00007A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급여설계 분석결과</a:t>
            </a:r>
          </a:p>
        </xdr:txBody>
      </xdr:sp>
    </xdr:grpSp>
    <xdr:clientData/>
  </xdr:twoCellAnchor>
  <xdr:twoCellAnchor>
    <xdr:from>
      <xdr:col>3</xdr:col>
      <xdr:colOff>16794</xdr:colOff>
      <xdr:row>0</xdr:row>
      <xdr:rowOff>925333</xdr:rowOff>
    </xdr:from>
    <xdr:to>
      <xdr:col>4</xdr:col>
      <xdr:colOff>453796</xdr:colOff>
      <xdr:row>0</xdr:row>
      <xdr:rowOff>1282521</xdr:rowOff>
    </xdr:to>
    <xdr:grpSp>
      <xdr:nvGrpSpPr>
        <xdr:cNvPr id="123" name="그룹 122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pSpPr/>
      </xdr:nvGrpSpPr>
      <xdr:grpSpPr>
        <a:xfrm>
          <a:off x="1583127" y="925333"/>
          <a:ext cx="1516502" cy="357188"/>
          <a:chOff x="1293813" y="-15876"/>
          <a:chExt cx="1429183" cy="357188"/>
        </a:xfrm>
      </xdr:grpSpPr>
      <xdr:sp macro="[0]!goto급여배당소득세" textlink="">
        <xdr:nvSpPr>
          <xdr:cNvPr id="124" name="모서리가 둥근 직사각형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급여배당소득세" textlink="">
        <xdr:nvSpPr>
          <xdr:cNvPr id="125" name="모서리가 둥근 직사각형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세금계산 상세내역</a:t>
            </a:r>
          </a:p>
        </xdr:txBody>
      </xdr:sp>
    </xdr:grpSp>
    <xdr:clientData/>
  </xdr:twoCellAnchor>
  <xdr:twoCellAnchor>
    <xdr:from>
      <xdr:col>10</xdr:col>
      <xdr:colOff>1023056</xdr:colOff>
      <xdr:row>7</xdr:row>
      <xdr:rowOff>0</xdr:rowOff>
    </xdr:from>
    <xdr:to>
      <xdr:col>11</xdr:col>
      <xdr:colOff>910167</xdr:colOff>
      <xdr:row>7</xdr:row>
      <xdr:rowOff>338667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8036278" y="8156222"/>
          <a:ext cx="917222" cy="33866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 fPrintsWithSheet="0"/>
  </xdr:twoCellAnchor>
  <xdr:twoCellAnchor>
    <xdr:from>
      <xdr:col>2</xdr:col>
      <xdr:colOff>204613</xdr:colOff>
      <xdr:row>21</xdr:row>
      <xdr:rowOff>219006</xdr:rowOff>
    </xdr:from>
    <xdr:to>
      <xdr:col>2</xdr:col>
      <xdr:colOff>696593</xdr:colOff>
      <xdr:row>22</xdr:row>
      <xdr:rowOff>211667</xdr:rowOff>
    </xdr:to>
    <xdr:sp macro="" textlink="$L$8">
      <xdr:nvSpPr>
        <xdr:cNvPr id="3" name="직사각형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765530" y="11490256"/>
          <a:ext cx="491980" cy="2360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5DF02F62-9AC6-4286-85D9-45D00D7547EA}" type="TxLink">
            <a:rPr lang="en-US" altLang="en-US" sz="900" b="0" i="0" u="none" strike="noStrike">
              <a:solidFill>
                <a:srgbClr val="000000"/>
              </a:solidFill>
              <a:latin typeface="나눔고딕"/>
              <a:ea typeface="나눔고딕"/>
            </a:rPr>
            <a:pPr algn="r"/>
            <a:t>19%</a:t>
          </a:fld>
          <a:endParaRPr lang="ko-KR" altLang="en-US" sz="900" b="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6355</xdr:colOff>
      <xdr:row>0</xdr:row>
      <xdr:rowOff>667457</xdr:rowOff>
    </xdr:from>
    <xdr:to>
      <xdr:col>10</xdr:col>
      <xdr:colOff>917222</xdr:colOff>
      <xdr:row>1</xdr:row>
      <xdr:rowOff>4577</xdr:rowOff>
    </xdr:to>
    <xdr:pic>
      <xdr:nvPicPr>
        <xdr:cNvPr id="103" name="Picture 727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" y="667457"/>
          <a:ext cx="10181867" cy="8258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806980</xdr:colOff>
      <xdr:row>0</xdr:row>
      <xdr:rowOff>785811</xdr:rowOff>
    </xdr:from>
    <xdr:to>
      <xdr:col>10</xdr:col>
      <xdr:colOff>234306</xdr:colOff>
      <xdr:row>0</xdr:row>
      <xdr:rowOff>1382888</xdr:rowOff>
    </xdr:to>
    <xdr:pic macro="[0]!미리보기">
      <xdr:nvPicPr>
        <xdr:cNvPr id="104" name="Picture 8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4924" y="785811"/>
          <a:ext cx="450382" cy="597077"/>
        </a:xfrm>
        <a:prstGeom prst="rect">
          <a:avLst/>
        </a:prstGeom>
      </xdr:spPr>
    </xdr:pic>
    <xdr:clientData/>
  </xdr:twoCellAnchor>
  <xdr:twoCellAnchor>
    <xdr:from>
      <xdr:col>10</xdr:col>
      <xdr:colOff>256202</xdr:colOff>
      <xdr:row>0</xdr:row>
      <xdr:rowOff>792410</xdr:rowOff>
    </xdr:from>
    <xdr:to>
      <xdr:col>10</xdr:col>
      <xdr:colOff>722903</xdr:colOff>
      <xdr:row>0</xdr:row>
      <xdr:rowOff>1374951</xdr:rowOff>
    </xdr:to>
    <xdr:pic macro="[0]!출력하기">
      <xdr:nvPicPr>
        <xdr:cNvPr id="105" name="Picture 9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7202" y="792410"/>
          <a:ext cx="466701" cy="582541"/>
        </a:xfrm>
        <a:prstGeom prst="rect">
          <a:avLst/>
        </a:prstGeom>
      </xdr:spPr>
    </xdr:pic>
    <xdr:clientData/>
  </xdr:twoCellAnchor>
  <xdr:twoCellAnchor>
    <xdr:from>
      <xdr:col>9</xdr:col>
      <xdr:colOff>283105</xdr:colOff>
      <xdr:row>0</xdr:row>
      <xdr:rowOff>777876</xdr:rowOff>
    </xdr:from>
    <xdr:to>
      <xdr:col>9</xdr:col>
      <xdr:colOff>759355</xdr:colOff>
      <xdr:row>0</xdr:row>
      <xdr:rowOff>1374952</xdr:rowOff>
    </xdr:to>
    <xdr:pic macro="[0]!pdf전환">
      <xdr:nvPicPr>
        <xdr:cNvPr id="106" name="그림 105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1049" y="777876"/>
          <a:ext cx="476250" cy="597076"/>
        </a:xfrm>
        <a:prstGeom prst="rect">
          <a:avLst/>
        </a:prstGeom>
      </xdr:spPr>
    </xdr:pic>
    <xdr:clientData/>
  </xdr:twoCellAnchor>
  <xdr:twoCellAnchor>
    <xdr:from>
      <xdr:col>2</xdr:col>
      <xdr:colOff>651315</xdr:colOff>
      <xdr:row>0</xdr:row>
      <xdr:rowOff>960439</xdr:rowOff>
    </xdr:from>
    <xdr:to>
      <xdr:col>3</xdr:col>
      <xdr:colOff>796930</xdr:colOff>
      <xdr:row>0</xdr:row>
      <xdr:rowOff>1309688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pSpPr/>
      </xdr:nvGrpSpPr>
      <xdr:grpSpPr>
        <a:xfrm>
          <a:off x="1656732" y="960439"/>
          <a:ext cx="1373281" cy="349249"/>
          <a:chOff x="0" y="15878"/>
          <a:chExt cx="1446721" cy="349249"/>
        </a:xfrm>
      </xdr:grpSpPr>
      <xdr:sp macro="" textlink="">
        <xdr:nvSpPr>
          <xdr:cNvPr id="45" name="Rounded Rectangle 11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/>
        </xdr:nvSpPr>
        <xdr:spPr>
          <a:xfrm>
            <a:off x="61378" y="22914"/>
            <a:ext cx="1349376" cy="333374"/>
          </a:xfrm>
          <a:prstGeom prst="roundRect">
            <a:avLst/>
          </a:prstGeom>
          <a:gradFill rotWithShape="1">
            <a:gsLst>
              <a:gs pos="0">
                <a:srgbClr val="4472C4">
                  <a:satMod val="103000"/>
                  <a:lumMod val="102000"/>
                  <a:tint val="94000"/>
                </a:srgbClr>
              </a:gs>
              <a:gs pos="50000">
                <a:srgbClr val="4472C4">
                  <a:satMod val="110000"/>
                  <a:lumMod val="100000"/>
                  <a:shade val="100000"/>
                </a:srgbClr>
              </a:gs>
              <a:gs pos="100000">
                <a:srgbClr val="4472C4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 w="6350" cap="flat" cmpd="sng" algn="ctr">
            <a:noFill/>
            <a:prstDash val="solid"/>
            <a:miter lim="800000"/>
          </a:ln>
          <a:effectLst/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6" name="모서리가 둥근 직사각형 4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15878"/>
            <a:ext cx="1446721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00000"/>
              </a:lnSpc>
            </a:pPr>
            <a:r>
              <a:rPr kumimoji="0" lang="ko-KR" altLang="en-US" sz="1050" b="1">
                <a:solidFill>
                  <a:schemeClr val="bg1"/>
                </a:solidFill>
                <a:latin typeface="나눔고딕" pitchFamily="50" charset="-127"/>
                <a:ea typeface="나눔고딕" pitchFamily="50" charset="-127"/>
              </a:rPr>
              <a:t>세금계산 상세 내역</a:t>
            </a:r>
          </a:p>
        </xdr:txBody>
      </xdr:sp>
    </xdr:grpSp>
    <xdr:clientData/>
  </xdr:twoCellAnchor>
  <xdr:twoCellAnchor>
    <xdr:from>
      <xdr:col>0</xdr:col>
      <xdr:colOff>190498</xdr:colOff>
      <xdr:row>0</xdr:row>
      <xdr:rowOff>936623</xdr:rowOff>
    </xdr:from>
    <xdr:to>
      <xdr:col>2</xdr:col>
      <xdr:colOff>690999</xdr:colOff>
      <xdr:row>0</xdr:row>
      <xdr:rowOff>1293811</xdr:rowOff>
    </xdr:to>
    <xdr:grpSp>
      <xdr:nvGrpSpPr>
        <xdr:cNvPr id="47" name="그룹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pSpPr/>
      </xdr:nvGrpSpPr>
      <xdr:grpSpPr>
        <a:xfrm>
          <a:off x="190498" y="936623"/>
          <a:ext cx="1505918" cy="357188"/>
          <a:chOff x="1293813" y="-15876"/>
          <a:chExt cx="1429183" cy="357188"/>
        </a:xfrm>
      </xdr:grpSpPr>
      <xdr:sp macro="[0]!goto급여설계" textlink="">
        <xdr:nvSpPr>
          <xdr:cNvPr id="48" name="모서리가 둥근 직사각형 47">
            <a:extLst>
              <a:ext uri="{FF2B5EF4-FFF2-40B4-BE49-F238E27FC236}">
                <a16:creationId xmlns:a16="http://schemas.microsoft.com/office/drawing/2014/main" id="{00000000-0008-0000-0E00-000030000000}"/>
              </a:ext>
            </a:extLst>
          </xdr:cNvPr>
          <xdr:cNvSpPr/>
        </xdr:nvSpPr>
        <xdr:spPr bwMode="auto">
          <a:xfrm>
            <a:off x="1329560" y="16891"/>
            <a:ext cx="1340820" cy="324421"/>
          </a:xfrm>
          <a:prstGeom prst="roundRect">
            <a:avLst>
              <a:gd name="adj" fmla="val 15334"/>
            </a:avLst>
          </a:prstGeom>
          <a:gradFill flip="none" rotWithShape="1">
            <a:gsLst>
              <a:gs pos="30000">
                <a:sysClr val="window" lastClr="FFFFFF"/>
              </a:gs>
              <a:gs pos="100000">
                <a:srgbClr val="DAE6FE"/>
              </a:gs>
            </a:gsLst>
            <a:lin ang="0" scaled="1"/>
            <a:tileRect/>
          </a:gradFill>
          <a:ln w="6350" cap="flat" cmpd="sng" algn="ctr">
            <a:solidFill>
              <a:srgbClr val="91AFDF"/>
            </a:solidFill>
            <a:prstDash val="solid"/>
          </a:ln>
          <a:effectLst/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 latinLnBrk="0">
              <a:lnSpc>
                <a:spcPct val="150000"/>
              </a:lnSpc>
              <a:spcBef>
                <a:spcPts val="0"/>
              </a:spcBef>
              <a:spcAft>
                <a:spcPts val="0"/>
              </a:spcAft>
              <a:defRPr/>
            </a:pPr>
            <a:endParaRPr kumimoji="0" lang="ko-KR" altLang="en-US" sz="1200" kern="0">
              <a:solidFill>
                <a:sysClr val="windowText" lastClr="000000"/>
              </a:solidFill>
              <a:latin typeface="나눔고딕" pitchFamily="50" charset="-127"/>
              <a:ea typeface="나눔고딕" pitchFamily="50" charset="-127"/>
            </a:endParaRPr>
          </a:p>
        </xdr:txBody>
      </xdr:sp>
      <xdr:sp macro="[0]!goto급여설계" textlink="">
        <xdr:nvSpPr>
          <xdr:cNvPr id="49" name="모서리가 둥근 직사각형 48">
            <a:extLst>
              <a:ext uri="{FF2B5EF4-FFF2-40B4-BE49-F238E27FC236}">
                <a16:creationId xmlns:a16="http://schemas.microsoft.com/office/drawing/2014/main" id="{00000000-0008-0000-0E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293813" y="-15876"/>
            <a:ext cx="1429183" cy="349249"/>
          </a:xfrm>
          <a:prstGeom prst="roundRect">
            <a:avLst>
              <a:gd name="adj" fmla="val 16667"/>
            </a:avLst>
          </a:prstGeom>
          <a:noFill/>
          <a:ln w="9525" algn="ctr">
            <a:noFill/>
            <a:round/>
            <a:headEnd/>
            <a:tailEnd/>
          </a:ln>
        </xdr:spPr>
        <xdr:txBody>
          <a:bodyPr wrap="square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2813">
              <a:lnSpc>
                <a:spcPct val="150000"/>
              </a:lnSpc>
            </a:pPr>
            <a:r>
              <a:rPr kumimoji="0" lang="ko-KR" altLang="en-US" sz="1050" b="1">
                <a:solidFill>
                  <a:schemeClr val="tx1"/>
                </a:solidFill>
                <a:latin typeface="나눔고딕" pitchFamily="50" charset="-127"/>
                <a:ea typeface="나눔고딕" pitchFamily="50" charset="-127"/>
              </a:rPr>
              <a:t>급여설계 분석결과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925159</xdr:colOff>
      <xdr:row>0</xdr:row>
      <xdr:rowOff>674688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0" y="0"/>
          <a:ext cx="10249076" cy="674688"/>
          <a:chOff x="0" y="0"/>
          <a:chExt cx="10191750" cy="674688"/>
        </a:xfrm>
      </xdr:grpSpPr>
      <xdr:sp macro="" textlink="">
        <xdr:nvSpPr>
          <xdr:cNvPr id="28" name="Rectangle 10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0"/>
            <a:ext cx="10175875" cy="601912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 txBox="1"/>
        </xdr:nvSpPr>
        <xdr:spPr>
          <a:xfrm>
            <a:off x="721104" y="153784"/>
            <a:ext cx="2168146" cy="34126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CEO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퇴직금 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&amp; </a:t>
            </a: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나눔고딕" pitchFamily="50" charset="-127"/>
                <a:ea typeface="나눔고딕" pitchFamily="50" charset="-127"/>
                <a:cs typeface="+mn-cs"/>
              </a:rPr>
              <a:t>배당플랜</a:t>
            </a:r>
          </a:p>
        </xdr:txBody>
      </xdr:sp>
      <xdr:sp macro="[0]!goto재무정보입력" textlink="">
        <xdr:nvSpPr>
          <xdr:cNvPr id="30" name="Rectangle 724">
            <a:extLst>
              <a:ext uri="{FF2B5EF4-FFF2-40B4-BE49-F238E27FC236}">
                <a16:creationId xmlns:a16="http://schemas.microsoft.com/office/drawing/2014/main" id="{00000000-0008-0000-0E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2824169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pic>
        <xdr:nvPicPr>
          <xdr:cNvPr id="31" name="그림 30">
            <a:extLst>
              <a:ext uri="{FF2B5EF4-FFF2-40B4-BE49-F238E27FC236}">
                <a16:creationId xmlns:a16="http://schemas.microsoft.com/office/drawing/2014/main" id="{00000000-0008-0000-0E00-00001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0" y="15875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32" name="그림 31">
            <a:extLst>
              <a:ext uri="{FF2B5EF4-FFF2-40B4-BE49-F238E27FC236}">
                <a16:creationId xmlns:a16="http://schemas.microsoft.com/office/drawing/2014/main" id="{00000000-0008-0000-0E00-00002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485336" y="87313"/>
            <a:ext cx="579437" cy="357188"/>
          </a:xfrm>
          <a:prstGeom prst="rect">
            <a:avLst/>
          </a:prstGeom>
        </xdr:spPr>
      </xdr:pic>
      <xdr:pic macro="[0]!전체화면2">
        <xdr:nvPicPr>
          <xdr:cNvPr id="33" name="그림 32">
            <a:extLst>
              <a:ext uri="{FF2B5EF4-FFF2-40B4-BE49-F238E27FC236}">
                <a16:creationId xmlns:a16="http://schemas.microsoft.com/office/drawing/2014/main" id="{00000000-0008-0000-0E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9079453" y="79375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34" name="그림 33">
            <a:extLst>
              <a:ext uri="{FF2B5EF4-FFF2-40B4-BE49-F238E27FC236}">
                <a16:creationId xmlns:a16="http://schemas.microsoft.com/office/drawing/2014/main" id="{00000000-0008-0000-0E00-00002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667773" y="39687"/>
            <a:ext cx="484188" cy="585391"/>
          </a:xfrm>
          <a:prstGeom prst="rect">
            <a:avLst/>
          </a:prstGeom>
        </xdr:spPr>
      </xdr:pic>
      <xdr:sp macro="[0]!goto퇴직금검토보고서" textlink="">
        <xdr:nvSpPr>
          <xdr:cNvPr id="35" name="Rectangle 724">
            <a:extLst>
              <a:ext uri="{FF2B5EF4-FFF2-40B4-BE49-F238E27FC236}">
                <a16:creationId xmlns:a16="http://schemas.microsoft.com/office/drawing/2014/main" id="{00000000-0008-0000-0E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3640847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검토보고서</a:t>
            </a:r>
          </a:p>
        </xdr:txBody>
      </xdr:sp>
      <xdr:sp macro="[0]!goto예상퇴직금" textlink="">
        <xdr:nvSpPr>
          <xdr:cNvPr id="36" name="Rectangle 724">
            <a:extLst>
              <a:ext uri="{FF2B5EF4-FFF2-40B4-BE49-F238E27FC236}">
                <a16:creationId xmlns:a16="http://schemas.microsoft.com/office/drawing/2014/main" id="{00000000-0008-0000-0E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44504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예상퇴직금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시뮬레이션</a:t>
            </a:r>
          </a:p>
        </xdr:txBody>
      </xdr:sp>
      <xdr:sp macro="[0]!goto퇴직플랜절세효과" textlink="">
        <xdr:nvSpPr>
          <xdr:cNvPr id="37" name="Rectangle 724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5260073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퇴직소득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[0]!goto배당플랜절세효과" textlink="">
        <xdr:nvSpPr>
          <xdr:cNvPr id="38" name="Rectangle 724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6071112" y="6180"/>
            <a:ext cx="811981" cy="572653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배당플랜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절세효과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sp macro="" textlink="">
        <xdr:nvSpPr>
          <xdr:cNvPr id="39" name="Rectangle 724">
            <a:extLst>
              <a:ext uri="{FF2B5EF4-FFF2-40B4-BE49-F238E27FC236}">
                <a16:creationId xmlns:a16="http://schemas.microsoft.com/office/drawing/2014/main" id="{00000000-0008-0000-0E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880714" y="0"/>
            <a:ext cx="811981" cy="5726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급여설계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세금검토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</xdr:txBody>
      </xdr:sp>
      <xdr:pic>
        <xdr:nvPicPr>
          <xdr:cNvPr id="40" name="Picture 737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70" y="572370"/>
            <a:ext cx="10183180" cy="1023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E9C886-640A-4D13-B28E-15880A4A43EE}" name="표7" displayName="표7" ref="C3:E6" totalsRowShown="0" headerRowDxfId="48" dataDxfId="46" headerRowBorderDxfId="47" tableBorderDxfId="45" totalsRowBorderDxfId="44">
  <autoFilter ref="C3:E6" xr:uid="{E10FBA6D-6337-461F-8705-FC571152EBDB}"/>
  <tableColumns count="3">
    <tableColumn id="1" xr3:uid="{A0642157-F3D6-42BA-8FE4-86A5705EC408}" name="과세표준" dataDxfId="43"/>
    <tableColumn id="2" xr3:uid="{087EC7D5-54FA-4BEA-A463-4BE7C0505691}" name="세율" dataDxfId="42"/>
    <tableColumn id="3" xr3:uid="{AFEF8004-D359-4D3D-82C6-E20E7C140A95}" name="누진공제" dataDxfId="41" dataCellStyle="쉼표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493D0C-ED67-44AF-805E-17581CA13FD9}" name="표8" displayName="표8" ref="C14:E22" totalsRowShown="0" headerRowDxfId="40" dataDxfId="38" headerRowBorderDxfId="39" tableBorderDxfId="37" totalsRowBorderDxfId="36">
  <autoFilter ref="C14:E22" xr:uid="{EA6D058A-ADD4-45F9-93D2-D59BD56CC238}"/>
  <tableColumns count="3">
    <tableColumn id="1" xr3:uid="{F929EDF4-C583-4883-8D92-3BEF2754715A}" name="과세표준" dataDxfId="35" dataCellStyle="쉼표 [0]"/>
    <tableColumn id="2" xr3:uid="{B3B35B7E-CCC4-4750-8FA1-DD5087B2A433}" name="세율" dataDxfId="34" dataCellStyle="백분율"/>
    <tableColumn id="3" xr3:uid="{0B2F9F7C-007D-40E5-A405-F058484C5F37}" name="누진공제" dataDxfId="33" dataCellStyle="쉼표 [0]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C23BDA-261D-47C0-8B98-FBF386746D56}" name="표9" displayName="표9" ref="C46:E51" totalsRowShown="0" headerRowDxfId="32" dataDxfId="30" headerRowBorderDxfId="31" tableBorderDxfId="29" totalsRowBorderDxfId="28">
  <autoFilter ref="C46:E51" xr:uid="{12CE4BCA-8FC0-4CF7-8C2B-28809C2ACCD6}"/>
  <tableColumns count="3">
    <tableColumn id="1" xr3:uid="{38515FF0-6FF8-4E0C-BBF5-910E10FEFE41}" name="과세표준" dataDxfId="27" dataCellStyle="쉼표 [0]"/>
    <tableColumn id="2" xr3:uid="{504AEB08-A0CE-4F74-9DEC-E5CC25252AA6}" name="세율" dataDxfId="26"/>
    <tableColumn id="3" xr3:uid="{222F0B00-5083-47A1-AC6A-54ECD380821B}" name="누진공제" dataDxfId="25" dataCellStyle="쉼표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CFC493-14E5-4337-A829-442F7D729E0E}" name="주식양도세테이블" displayName="주식양도세테이블" ref="C54:E56" totalsRowShown="0" headerRowDxfId="24" dataDxfId="22" headerRowBorderDxfId="23" tableBorderDxfId="21" totalsRowBorderDxfId="20">
  <autoFilter ref="C54:E56" xr:uid="{3D0485E8-3EDB-4ADD-96FB-DCBD1ABC92DB}"/>
  <tableColumns count="3">
    <tableColumn id="1" xr3:uid="{2E499AEE-C19E-4048-8E87-2BAAE1F2FDAE}" name="과세표준" dataDxfId="19"/>
    <tableColumn id="2" xr3:uid="{EF798E95-CADC-4166-AD62-2AA3D11F328B}" name="세율" dataDxfId="18"/>
    <tableColumn id="3" xr3:uid="{A0621DD4-FCE9-400A-8881-B693D8A6F2A9}" name="누진공제" dataDxfId="17" dataCellStyle="쉼표 [0]">
      <calculatedColumnFormula>300000000*20%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4E9BC3-24AD-41E1-AC3B-0CB56ACD6780}" name="표8_3" displayName="표8_3" ref="C25:E30" totalsRowShown="0" headerRowDxfId="16" dataDxfId="14" headerRowBorderDxfId="15" tableBorderDxfId="13" totalsRowBorderDxfId="12">
  <autoFilter ref="C25:E30" xr:uid="{539F29B1-53D6-4F1C-AEEC-5A7DF7331039}"/>
  <tableColumns count="3">
    <tableColumn id="1" xr3:uid="{7FD8D3C0-FCEB-418F-9EBC-D42C0F2C2575}" name="총급여액구간" dataDxfId="11" dataCellStyle="쉼표 [0]"/>
    <tableColumn id="2" xr3:uid="{CCD0AD03-CB12-47A4-84F5-6FB9CAFCBC8B}" name="공제금액" dataDxfId="10" dataCellStyle="백분율"/>
    <tableColumn id="3" xr3:uid="{4F35E688-37B1-4962-8F03-3CC1140F995C}" name="합산금액" dataDxfId="9" dataCellStyle="쉼표 [0]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A0547D-83FD-4ADC-B01F-DF5DDBCD8AB7}" name="표8_356" displayName="표8_356" ref="C39:F43" totalsRowShown="0" headerRowDxfId="8" dataDxfId="6" headerRowBorderDxfId="7" tableBorderDxfId="5" totalsRowBorderDxfId="4">
  <autoFilter ref="C39:F43" xr:uid="{C4A0547D-83FD-4ADC-B01F-DF5DDBCD8AB7}">
    <filterColumn colId="0" hiddenButton="1"/>
    <filterColumn colId="1" hiddenButton="1"/>
    <filterColumn colId="2" hiddenButton="1"/>
    <filterColumn colId="3" hiddenButton="1"/>
  </autoFilter>
  <tableColumns count="4">
    <tableColumn id="1" xr3:uid="{92CB4D43-FC95-4C04-B80C-A3F9CD82BA2A}" name="총급여액구간" dataDxfId="3" dataCellStyle="쉼표 [0]"/>
    <tableColumn id="2" xr3:uid="{79D70CC5-A95F-4168-A362-0FF2A86F58F1}" name="공제한도율" dataDxfId="2" dataCellStyle="백분율"/>
    <tableColumn id="3" xr3:uid="{E3CB5FE2-5895-4924-BF2C-62F44E4D91D7}" name="세액공제 " dataDxfId="1" dataCellStyle="쉼표 [0]"/>
    <tableColumn id="4" xr3:uid="{4D92072B-89C3-4E8F-9EEB-60260F8A1584}" name="최저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B5:B7"/>
  <sheetViews>
    <sheetView showRowColHeaders="0" tabSelected="1" workbookViewId="0">
      <selection activeCell="L13" sqref="L13"/>
    </sheetView>
  </sheetViews>
  <sheetFormatPr defaultColWidth="8.625" defaultRowHeight="16.5" x14ac:dyDescent="0.3"/>
  <cols>
    <col min="1" max="16384" width="8.625" style="1"/>
  </cols>
  <sheetData>
    <row r="5" spans="2:2" x14ac:dyDescent="0.3">
      <c r="B5" s="1" t="s">
        <v>253</v>
      </c>
    </row>
    <row r="7" spans="2:2" x14ac:dyDescent="0.3">
      <c r="B7" s="1" t="s">
        <v>254</v>
      </c>
    </row>
  </sheetData>
  <sheetProtection selectLockedCells="1"/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Q41"/>
  <sheetViews>
    <sheetView showGridLines="0" showRowColHeaders="0" zoomScaleNormal="100" workbookViewId="0">
      <pane ySplit="2" topLeftCell="A3" activePane="bottomLeft" state="frozen"/>
      <selection pane="bottomLeft" activeCell="E10" sqref="E10:F10"/>
    </sheetView>
  </sheetViews>
  <sheetFormatPr defaultRowHeight="15" customHeight="1" x14ac:dyDescent="0.3"/>
  <cols>
    <col min="1" max="1" width="5.375" style="64" customWidth="1"/>
    <col min="2" max="2" width="2" style="64" customWidth="1"/>
    <col min="3" max="3" width="18" style="64" customWidth="1"/>
    <col min="4" max="4" width="29.375" style="64" customWidth="1"/>
    <col min="5" max="5" width="19.375" style="64" customWidth="1"/>
    <col min="6" max="6" width="21.125" style="64" customWidth="1"/>
    <col min="7" max="7" width="2.5" style="64" customWidth="1"/>
    <col min="8" max="8" width="10.5" style="64" customWidth="1"/>
    <col min="9" max="9" width="10.375" style="64" customWidth="1"/>
    <col min="10" max="10" width="8.625" style="64" hidden="1" customWidth="1"/>
    <col min="11" max="11" width="6.875" style="64" customWidth="1"/>
    <col min="12" max="12" width="9.375" style="64" customWidth="1"/>
    <col min="13" max="13" width="8.625" style="64" hidden="1" customWidth="1"/>
    <col min="14" max="14" width="13.125" style="64" hidden="1" customWidth="1"/>
    <col min="15" max="17" width="8.625" style="64" hidden="1" customWidth="1"/>
    <col min="18" max="18" width="8.625" style="64" customWidth="1"/>
    <col min="19" max="112" width="9" style="64"/>
    <col min="113" max="113" width="1.5" style="64" customWidth="1"/>
    <col min="114" max="117" width="12.875" style="64" customWidth="1"/>
    <col min="118" max="118" width="12.625" style="64" customWidth="1"/>
    <col min="119" max="122" width="12.875" style="64" customWidth="1"/>
    <col min="123" max="124" width="11.5" style="64" customWidth="1"/>
    <col min="125" max="125" width="11.625" style="64" bestFit="1" customWidth="1"/>
    <col min="126" max="126" width="9" style="64"/>
    <col min="127" max="127" width="9.125" style="64" bestFit="1" customWidth="1"/>
    <col min="128" max="368" width="9" style="64"/>
    <col min="369" max="369" width="1.5" style="64" customWidth="1"/>
    <col min="370" max="373" width="12.875" style="64" customWidth="1"/>
    <col min="374" max="374" width="12.625" style="64" customWidth="1"/>
    <col min="375" max="378" width="12.875" style="64" customWidth="1"/>
    <col min="379" max="380" width="11.5" style="64" customWidth="1"/>
    <col min="381" max="381" width="11.625" style="64" bestFit="1" customWidth="1"/>
    <col min="382" max="382" width="9" style="64"/>
    <col min="383" max="383" width="9.125" style="64" bestFit="1" customWidth="1"/>
    <col min="384" max="624" width="9" style="64"/>
    <col min="625" max="625" width="1.5" style="64" customWidth="1"/>
    <col min="626" max="629" width="12.875" style="64" customWidth="1"/>
    <col min="630" max="630" width="12.625" style="64" customWidth="1"/>
    <col min="631" max="634" width="12.875" style="64" customWidth="1"/>
    <col min="635" max="636" width="11.5" style="64" customWidth="1"/>
    <col min="637" max="637" width="11.625" style="64" bestFit="1" customWidth="1"/>
    <col min="638" max="638" width="9" style="64"/>
    <col min="639" max="639" width="9.125" style="64" bestFit="1" customWidth="1"/>
    <col min="640" max="880" width="9" style="64"/>
    <col min="881" max="881" width="1.5" style="64" customWidth="1"/>
    <col min="882" max="885" width="12.875" style="64" customWidth="1"/>
    <col min="886" max="886" width="12.625" style="64" customWidth="1"/>
    <col min="887" max="890" width="12.875" style="64" customWidth="1"/>
    <col min="891" max="892" width="11.5" style="64" customWidth="1"/>
    <col min="893" max="893" width="11.625" style="64" bestFit="1" customWidth="1"/>
    <col min="894" max="894" width="9" style="64"/>
    <col min="895" max="895" width="9.125" style="64" bestFit="1" customWidth="1"/>
    <col min="896" max="1136" width="9" style="64"/>
    <col min="1137" max="1137" width="1.5" style="64" customWidth="1"/>
    <col min="1138" max="1141" width="12.875" style="64" customWidth="1"/>
    <col min="1142" max="1142" width="12.625" style="64" customWidth="1"/>
    <col min="1143" max="1146" width="12.875" style="64" customWidth="1"/>
    <col min="1147" max="1148" width="11.5" style="64" customWidth="1"/>
    <col min="1149" max="1149" width="11.625" style="64" bestFit="1" customWidth="1"/>
    <col min="1150" max="1150" width="9" style="64"/>
    <col min="1151" max="1151" width="9.125" style="64" bestFit="1" customWidth="1"/>
    <col min="1152" max="1392" width="9" style="64"/>
    <col min="1393" max="1393" width="1.5" style="64" customWidth="1"/>
    <col min="1394" max="1397" width="12.875" style="64" customWidth="1"/>
    <col min="1398" max="1398" width="12.625" style="64" customWidth="1"/>
    <col min="1399" max="1402" width="12.875" style="64" customWidth="1"/>
    <col min="1403" max="1404" width="11.5" style="64" customWidth="1"/>
    <col min="1405" max="1405" width="11.625" style="64" bestFit="1" customWidth="1"/>
    <col min="1406" max="1406" width="9" style="64"/>
    <col min="1407" max="1407" width="9.125" style="64" bestFit="1" customWidth="1"/>
    <col min="1408" max="1648" width="9" style="64"/>
    <col min="1649" max="1649" width="1.5" style="64" customWidth="1"/>
    <col min="1650" max="1653" width="12.875" style="64" customWidth="1"/>
    <col min="1654" max="1654" width="12.625" style="64" customWidth="1"/>
    <col min="1655" max="1658" width="12.875" style="64" customWidth="1"/>
    <col min="1659" max="1660" width="11.5" style="64" customWidth="1"/>
    <col min="1661" max="1661" width="11.625" style="64" bestFit="1" customWidth="1"/>
    <col min="1662" max="1662" width="9" style="64"/>
    <col min="1663" max="1663" width="9.125" style="64" bestFit="1" customWidth="1"/>
    <col min="1664" max="1904" width="9" style="64"/>
    <col min="1905" max="1905" width="1.5" style="64" customWidth="1"/>
    <col min="1906" max="1909" width="12.875" style="64" customWidth="1"/>
    <col min="1910" max="1910" width="12.625" style="64" customWidth="1"/>
    <col min="1911" max="1914" width="12.875" style="64" customWidth="1"/>
    <col min="1915" max="1916" width="11.5" style="64" customWidth="1"/>
    <col min="1917" max="1917" width="11.625" style="64" bestFit="1" customWidth="1"/>
    <col min="1918" max="1918" width="9" style="64"/>
    <col min="1919" max="1919" width="9.125" style="64" bestFit="1" customWidth="1"/>
    <col min="1920" max="2160" width="9" style="64"/>
    <col min="2161" max="2161" width="1.5" style="64" customWidth="1"/>
    <col min="2162" max="2165" width="12.875" style="64" customWidth="1"/>
    <col min="2166" max="2166" width="12.625" style="64" customWidth="1"/>
    <col min="2167" max="2170" width="12.875" style="64" customWidth="1"/>
    <col min="2171" max="2172" width="11.5" style="64" customWidth="1"/>
    <col min="2173" max="2173" width="11.625" style="64" bestFit="1" customWidth="1"/>
    <col min="2174" max="2174" width="9" style="64"/>
    <col min="2175" max="2175" width="9.125" style="64" bestFit="1" customWidth="1"/>
    <col min="2176" max="2416" width="9" style="64"/>
    <col min="2417" max="2417" width="1.5" style="64" customWidth="1"/>
    <col min="2418" max="2421" width="12.875" style="64" customWidth="1"/>
    <col min="2422" max="2422" width="12.625" style="64" customWidth="1"/>
    <col min="2423" max="2426" width="12.875" style="64" customWidth="1"/>
    <col min="2427" max="2428" width="11.5" style="64" customWidth="1"/>
    <col min="2429" max="2429" width="11.625" style="64" bestFit="1" customWidth="1"/>
    <col min="2430" max="2430" width="9" style="64"/>
    <col min="2431" max="2431" width="9.125" style="64" bestFit="1" customWidth="1"/>
    <col min="2432" max="2672" width="9" style="64"/>
    <col min="2673" max="2673" width="1.5" style="64" customWidth="1"/>
    <col min="2674" max="2677" width="12.875" style="64" customWidth="1"/>
    <col min="2678" max="2678" width="12.625" style="64" customWidth="1"/>
    <col min="2679" max="2682" width="12.875" style="64" customWidth="1"/>
    <col min="2683" max="2684" width="11.5" style="64" customWidth="1"/>
    <col min="2685" max="2685" width="11.625" style="64" bestFit="1" customWidth="1"/>
    <col min="2686" max="2686" width="9" style="64"/>
    <col min="2687" max="2687" width="9.125" style="64" bestFit="1" customWidth="1"/>
    <col min="2688" max="2928" width="9" style="64"/>
    <col min="2929" max="2929" width="1.5" style="64" customWidth="1"/>
    <col min="2930" max="2933" width="12.875" style="64" customWidth="1"/>
    <col min="2934" max="2934" width="12.625" style="64" customWidth="1"/>
    <col min="2935" max="2938" width="12.875" style="64" customWidth="1"/>
    <col min="2939" max="2940" width="11.5" style="64" customWidth="1"/>
    <col min="2941" max="2941" width="11.625" style="64" bestFit="1" customWidth="1"/>
    <col min="2942" max="2942" width="9" style="64"/>
    <col min="2943" max="2943" width="9.125" style="64" bestFit="1" customWidth="1"/>
    <col min="2944" max="3184" width="9" style="64"/>
    <col min="3185" max="3185" width="1.5" style="64" customWidth="1"/>
    <col min="3186" max="3189" width="12.875" style="64" customWidth="1"/>
    <col min="3190" max="3190" width="12.625" style="64" customWidth="1"/>
    <col min="3191" max="3194" width="12.875" style="64" customWidth="1"/>
    <col min="3195" max="3196" width="11.5" style="64" customWidth="1"/>
    <col min="3197" max="3197" width="11.625" style="64" bestFit="1" customWidth="1"/>
    <col min="3198" max="3198" width="9" style="64"/>
    <col min="3199" max="3199" width="9.125" style="64" bestFit="1" customWidth="1"/>
    <col min="3200" max="3440" width="9" style="64"/>
    <col min="3441" max="3441" width="1.5" style="64" customWidth="1"/>
    <col min="3442" max="3445" width="12.875" style="64" customWidth="1"/>
    <col min="3446" max="3446" width="12.625" style="64" customWidth="1"/>
    <col min="3447" max="3450" width="12.875" style="64" customWidth="1"/>
    <col min="3451" max="3452" width="11.5" style="64" customWidth="1"/>
    <col min="3453" max="3453" width="11.625" style="64" bestFit="1" customWidth="1"/>
    <col min="3454" max="3454" width="9" style="64"/>
    <col min="3455" max="3455" width="9.125" style="64" bestFit="1" customWidth="1"/>
    <col min="3456" max="3696" width="9" style="64"/>
    <col min="3697" max="3697" width="1.5" style="64" customWidth="1"/>
    <col min="3698" max="3701" width="12.875" style="64" customWidth="1"/>
    <col min="3702" max="3702" width="12.625" style="64" customWidth="1"/>
    <col min="3703" max="3706" width="12.875" style="64" customWidth="1"/>
    <col min="3707" max="3708" width="11.5" style="64" customWidth="1"/>
    <col min="3709" max="3709" width="11.625" style="64" bestFit="1" customWidth="1"/>
    <col min="3710" max="3710" width="9" style="64"/>
    <col min="3711" max="3711" width="9.125" style="64" bestFit="1" customWidth="1"/>
    <col min="3712" max="3952" width="9" style="64"/>
    <col min="3953" max="3953" width="1.5" style="64" customWidth="1"/>
    <col min="3954" max="3957" width="12.875" style="64" customWidth="1"/>
    <col min="3958" max="3958" width="12.625" style="64" customWidth="1"/>
    <col min="3959" max="3962" width="12.875" style="64" customWidth="1"/>
    <col min="3963" max="3964" width="11.5" style="64" customWidth="1"/>
    <col min="3965" max="3965" width="11.625" style="64" bestFit="1" customWidth="1"/>
    <col min="3966" max="3966" width="9" style="64"/>
    <col min="3967" max="3967" width="9.125" style="64" bestFit="1" customWidth="1"/>
    <col min="3968" max="4208" width="9" style="64"/>
    <col min="4209" max="4209" width="1.5" style="64" customWidth="1"/>
    <col min="4210" max="4213" width="12.875" style="64" customWidth="1"/>
    <col min="4214" max="4214" width="12.625" style="64" customWidth="1"/>
    <col min="4215" max="4218" width="12.875" style="64" customWidth="1"/>
    <col min="4219" max="4220" width="11.5" style="64" customWidth="1"/>
    <col min="4221" max="4221" width="11.625" style="64" bestFit="1" customWidth="1"/>
    <col min="4222" max="4222" width="9" style="64"/>
    <col min="4223" max="4223" width="9.125" style="64" bestFit="1" customWidth="1"/>
    <col min="4224" max="4464" width="9" style="64"/>
    <col min="4465" max="4465" width="1.5" style="64" customWidth="1"/>
    <col min="4466" max="4469" width="12.875" style="64" customWidth="1"/>
    <col min="4470" max="4470" width="12.625" style="64" customWidth="1"/>
    <col min="4471" max="4474" width="12.875" style="64" customWidth="1"/>
    <col min="4475" max="4476" width="11.5" style="64" customWidth="1"/>
    <col min="4477" max="4477" width="11.625" style="64" bestFit="1" customWidth="1"/>
    <col min="4478" max="4478" width="9" style="64"/>
    <col min="4479" max="4479" width="9.125" style="64" bestFit="1" customWidth="1"/>
    <col min="4480" max="4720" width="9" style="64"/>
    <col min="4721" max="4721" width="1.5" style="64" customWidth="1"/>
    <col min="4722" max="4725" width="12.875" style="64" customWidth="1"/>
    <col min="4726" max="4726" width="12.625" style="64" customWidth="1"/>
    <col min="4727" max="4730" width="12.875" style="64" customWidth="1"/>
    <col min="4731" max="4732" width="11.5" style="64" customWidth="1"/>
    <col min="4733" max="4733" width="11.625" style="64" bestFit="1" customWidth="1"/>
    <col min="4734" max="4734" width="9" style="64"/>
    <col min="4735" max="4735" width="9.125" style="64" bestFit="1" customWidth="1"/>
    <col min="4736" max="4976" width="9" style="64"/>
    <col min="4977" max="4977" width="1.5" style="64" customWidth="1"/>
    <col min="4978" max="4981" width="12.875" style="64" customWidth="1"/>
    <col min="4982" max="4982" width="12.625" style="64" customWidth="1"/>
    <col min="4983" max="4986" width="12.875" style="64" customWidth="1"/>
    <col min="4987" max="4988" width="11.5" style="64" customWidth="1"/>
    <col min="4989" max="4989" width="11.625" style="64" bestFit="1" customWidth="1"/>
    <col min="4990" max="4990" width="9" style="64"/>
    <col min="4991" max="4991" width="9.125" style="64" bestFit="1" customWidth="1"/>
    <col min="4992" max="5232" width="9" style="64"/>
    <col min="5233" max="5233" width="1.5" style="64" customWidth="1"/>
    <col min="5234" max="5237" width="12.875" style="64" customWidth="1"/>
    <col min="5238" max="5238" width="12.625" style="64" customWidth="1"/>
    <col min="5239" max="5242" width="12.875" style="64" customWidth="1"/>
    <col min="5243" max="5244" width="11.5" style="64" customWidth="1"/>
    <col min="5245" max="5245" width="11.625" style="64" bestFit="1" customWidth="1"/>
    <col min="5246" max="5246" width="9" style="64"/>
    <col min="5247" max="5247" width="9.125" style="64" bestFit="1" customWidth="1"/>
    <col min="5248" max="5488" width="9" style="64"/>
    <col min="5489" max="5489" width="1.5" style="64" customWidth="1"/>
    <col min="5490" max="5493" width="12.875" style="64" customWidth="1"/>
    <col min="5494" max="5494" width="12.625" style="64" customWidth="1"/>
    <col min="5495" max="5498" width="12.875" style="64" customWidth="1"/>
    <col min="5499" max="5500" width="11.5" style="64" customWidth="1"/>
    <col min="5501" max="5501" width="11.625" style="64" bestFit="1" customWidth="1"/>
    <col min="5502" max="5502" width="9" style="64"/>
    <col min="5503" max="5503" width="9.125" style="64" bestFit="1" customWidth="1"/>
    <col min="5504" max="5744" width="9" style="64"/>
    <col min="5745" max="5745" width="1.5" style="64" customWidth="1"/>
    <col min="5746" max="5749" width="12.875" style="64" customWidth="1"/>
    <col min="5750" max="5750" width="12.625" style="64" customWidth="1"/>
    <col min="5751" max="5754" width="12.875" style="64" customWidth="1"/>
    <col min="5755" max="5756" width="11.5" style="64" customWidth="1"/>
    <col min="5757" max="5757" width="11.625" style="64" bestFit="1" customWidth="1"/>
    <col min="5758" max="5758" width="9" style="64"/>
    <col min="5759" max="5759" width="9.125" style="64" bestFit="1" customWidth="1"/>
    <col min="5760" max="6000" width="9" style="64"/>
    <col min="6001" max="6001" width="1.5" style="64" customWidth="1"/>
    <col min="6002" max="6005" width="12.875" style="64" customWidth="1"/>
    <col min="6006" max="6006" width="12.625" style="64" customWidth="1"/>
    <col min="6007" max="6010" width="12.875" style="64" customWidth="1"/>
    <col min="6011" max="6012" width="11.5" style="64" customWidth="1"/>
    <col min="6013" max="6013" width="11.625" style="64" bestFit="1" customWidth="1"/>
    <col min="6014" max="6014" width="9" style="64"/>
    <col min="6015" max="6015" width="9.125" style="64" bestFit="1" customWidth="1"/>
    <col min="6016" max="6256" width="9" style="64"/>
    <col min="6257" max="6257" width="1.5" style="64" customWidth="1"/>
    <col min="6258" max="6261" width="12.875" style="64" customWidth="1"/>
    <col min="6262" max="6262" width="12.625" style="64" customWidth="1"/>
    <col min="6263" max="6266" width="12.875" style="64" customWidth="1"/>
    <col min="6267" max="6268" width="11.5" style="64" customWidth="1"/>
    <col min="6269" max="6269" width="11.625" style="64" bestFit="1" customWidth="1"/>
    <col min="6270" max="6270" width="9" style="64"/>
    <col min="6271" max="6271" width="9.125" style="64" bestFit="1" customWidth="1"/>
    <col min="6272" max="6512" width="9" style="64"/>
    <col min="6513" max="6513" width="1.5" style="64" customWidth="1"/>
    <col min="6514" max="6517" width="12.875" style="64" customWidth="1"/>
    <col min="6518" max="6518" width="12.625" style="64" customWidth="1"/>
    <col min="6519" max="6522" width="12.875" style="64" customWidth="1"/>
    <col min="6523" max="6524" width="11.5" style="64" customWidth="1"/>
    <col min="6525" max="6525" width="11.625" style="64" bestFit="1" customWidth="1"/>
    <col min="6526" max="6526" width="9" style="64"/>
    <col min="6527" max="6527" width="9.125" style="64" bestFit="1" customWidth="1"/>
    <col min="6528" max="6768" width="9" style="64"/>
    <col min="6769" max="6769" width="1.5" style="64" customWidth="1"/>
    <col min="6770" max="6773" width="12.875" style="64" customWidth="1"/>
    <col min="6774" max="6774" width="12.625" style="64" customWidth="1"/>
    <col min="6775" max="6778" width="12.875" style="64" customWidth="1"/>
    <col min="6779" max="6780" width="11.5" style="64" customWidth="1"/>
    <col min="6781" max="6781" width="11.625" style="64" bestFit="1" customWidth="1"/>
    <col min="6782" max="6782" width="9" style="64"/>
    <col min="6783" max="6783" width="9.125" style="64" bestFit="1" customWidth="1"/>
    <col min="6784" max="7024" width="9" style="64"/>
    <col min="7025" max="7025" width="1.5" style="64" customWidth="1"/>
    <col min="7026" max="7029" width="12.875" style="64" customWidth="1"/>
    <col min="7030" max="7030" width="12.625" style="64" customWidth="1"/>
    <col min="7031" max="7034" width="12.875" style="64" customWidth="1"/>
    <col min="7035" max="7036" width="11.5" style="64" customWidth="1"/>
    <col min="7037" max="7037" width="11.625" style="64" bestFit="1" customWidth="1"/>
    <col min="7038" max="7038" width="9" style="64"/>
    <col min="7039" max="7039" width="9.125" style="64" bestFit="1" customWidth="1"/>
    <col min="7040" max="7280" width="9" style="64"/>
    <col min="7281" max="7281" width="1.5" style="64" customWidth="1"/>
    <col min="7282" max="7285" width="12.875" style="64" customWidth="1"/>
    <col min="7286" max="7286" width="12.625" style="64" customWidth="1"/>
    <col min="7287" max="7290" width="12.875" style="64" customWidth="1"/>
    <col min="7291" max="7292" width="11.5" style="64" customWidth="1"/>
    <col min="7293" max="7293" width="11.625" style="64" bestFit="1" customWidth="1"/>
    <col min="7294" max="7294" width="9" style="64"/>
    <col min="7295" max="7295" width="9.125" style="64" bestFit="1" customWidth="1"/>
    <col min="7296" max="7536" width="9" style="64"/>
    <col min="7537" max="7537" width="1.5" style="64" customWidth="1"/>
    <col min="7538" max="7541" width="12.875" style="64" customWidth="1"/>
    <col min="7542" max="7542" width="12.625" style="64" customWidth="1"/>
    <col min="7543" max="7546" width="12.875" style="64" customWidth="1"/>
    <col min="7547" max="7548" width="11.5" style="64" customWidth="1"/>
    <col min="7549" max="7549" width="11.625" style="64" bestFit="1" customWidth="1"/>
    <col min="7550" max="7550" width="9" style="64"/>
    <col min="7551" max="7551" width="9.125" style="64" bestFit="1" customWidth="1"/>
    <col min="7552" max="7792" width="9" style="64"/>
    <col min="7793" max="7793" width="1.5" style="64" customWidth="1"/>
    <col min="7794" max="7797" width="12.875" style="64" customWidth="1"/>
    <col min="7798" max="7798" width="12.625" style="64" customWidth="1"/>
    <col min="7799" max="7802" width="12.875" style="64" customWidth="1"/>
    <col min="7803" max="7804" width="11.5" style="64" customWidth="1"/>
    <col min="7805" max="7805" width="11.625" style="64" bestFit="1" customWidth="1"/>
    <col min="7806" max="7806" width="9" style="64"/>
    <col min="7807" max="7807" width="9.125" style="64" bestFit="1" customWidth="1"/>
    <col min="7808" max="8048" width="9" style="64"/>
    <col min="8049" max="8049" width="1.5" style="64" customWidth="1"/>
    <col min="8050" max="8053" width="12.875" style="64" customWidth="1"/>
    <col min="8054" max="8054" width="12.625" style="64" customWidth="1"/>
    <col min="8055" max="8058" width="12.875" style="64" customWidth="1"/>
    <col min="8059" max="8060" width="11.5" style="64" customWidth="1"/>
    <col min="8061" max="8061" width="11.625" style="64" bestFit="1" customWidth="1"/>
    <col min="8062" max="8062" width="9" style="64"/>
    <col min="8063" max="8063" width="9.125" style="64" bestFit="1" customWidth="1"/>
    <col min="8064" max="8304" width="9" style="64"/>
    <col min="8305" max="8305" width="1.5" style="64" customWidth="1"/>
    <col min="8306" max="8309" width="12.875" style="64" customWidth="1"/>
    <col min="8310" max="8310" width="12.625" style="64" customWidth="1"/>
    <col min="8311" max="8314" width="12.875" style="64" customWidth="1"/>
    <col min="8315" max="8316" width="11.5" style="64" customWidth="1"/>
    <col min="8317" max="8317" width="11.625" style="64" bestFit="1" customWidth="1"/>
    <col min="8318" max="8318" width="9" style="64"/>
    <col min="8319" max="8319" width="9.125" style="64" bestFit="1" customWidth="1"/>
    <col min="8320" max="8560" width="9" style="64"/>
    <col min="8561" max="8561" width="1.5" style="64" customWidth="1"/>
    <col min="8562" max="8565" width="12.875" style="64" customWidth="1"/>
    <col min="8566" max="8566" width="12.625" style="64" customWidth="1"/>
    <col min="8567" max="8570" width="12.875" style="64" customWidth="1"/>
    <col min="8571" max="8572" width="11.5" style="64" customWidth="1"/>
    <col min="8573" max="8573" width="11.625" style="64" bestFit="1" customWidth="1"/>
    <col min="8574" max="8574" width="9" style="64"/>
    <col min="8575" max="8575" width="9.125" style="64" bestFit="1" customWidth="1"/>
    <col min="8576" max="8816" width="9" style="64"/>
    <col min="8817" max="8817" width="1.5" style="64" customWidth="1"/>
    <col min="8818" max="8821" width="12.875" style="64" customWidth="1"/>
    <col min="8822" max="8822" width="12.625" style="64" customWidth="1"/>
    <col min="8823" max="8826" width="12.875" style="64" customWidth="1"/>
    <col min="8827" max="8828" width="11.5" style="64" customWidth="1"/>
    <col min="8829" max="8829" width="11.625" style="64" bestFit="1" customWidth="1"/>
    <col min="8830" max="8830" width="9" style="64"/>
    <col min="8831" max="8831" width="9.125" style="64" bestFit="1" customWidth="1"/>
    <col min="8832" max="9072" width="9" style="64"/>
    <col min="9073" max="9073" width="1.5" style="64" customWidth="1"/>
    <col min="9074" max="9077" width="12.875" style="64" customWidth="1"/>
    <col min="9078" max="9078" width="12.625" style="64" customWidth="1"/>
    <col min="9079" max="9082" width="12.875" style="64" customWidth="1"/>
    <col min="9083" max="9084" width="11.5" style="64" customWidth="1"/>
    <col min="9085" max="9085" width="11.625" style="64" bestFit="1" customWidth="1"/>
    <col min="9086" max="9086" width="9" style="64"/>
    <col min="9087" max="9087" width="9.125" style="64" bestFit="1" customWidth="1"/>
    <col min="9088" max="9328" width="9" style="64"/>
    <col min="9329" max="9329" width="1.5" style="64" customWidth="1"/>
    <col min="9330" max="9333" width="12.875" style="64" customWidth="1"/>
    <col min="9334" max="9334" width="12.625" style="64" customWidth="1"/>
    <col min="9335" max="9338" width="12.875" style="64" customWidth="1"/>
    <col min="9339" max="9340" width="11.5" style="64" customWidth="1"/>
    <col min="9341" max="9341" width="11.625" style="64" bestFit="1" customWidth="1"/>
    <col min="9342" max="9342" width="9" style="64"/>
    <col min="9343" max="9343" width="9.125" style="64" bestFit="1" customWidth="1"/>
    <col min="9344" max="9584" width="9" style="64"/>
    <col min="9585" max="9585" width="1.5" style="64" customWidth="1"/>
    <col min="9586" max="9589" width="12.875" style="64" customWidth="1"/>
    <col min="9590" max="9590" width="12.625" style="64" customWidth="1"/>
    <col min="9591" max="9594" width="12.875" style="64" customWidth="1"/>
    <col min="9595" max="9596" width="11.5" style="64" customWidth="1"/>
    <col min="9597" max="9597" width="11.625" style="64" bestFit="1" customWidth="1"/>
    <col min="9598" max="9598" width="9" style="64"/>
    <col min="9599" max="9599" width="9.125" style="64" bestFit="1" customWidth="1"/>
    <col min="9600" max="9840" width="9" style="64"/>
    <col min="9841" max="9841" width="1.5" style="64" customWidth="1"/>
    <col min="9842" max="9845" width="12.875" style="64" customWidth="1"/>
    <col min="9846" max="9846" width="12.625" style="64" customWidth="1"/>
    <col min="9847" max="9850" width="12.875" style="64" customWidth="1"/>
    <col min="9851" max="9852" width="11.5" style="64" customWidth="1"/>
    <col min="9853" max="9853" width="11.625" style="64" bestFit="1" customWidth="1"/>
    <col min="9854" max="9854" width="9" style="64"/>
    <col min="9855" max="9855" width="9.125" style="64" bestFit="1" customWidth="1"/>
    <col min="9856" max="10096" width="9" style="64"/>
    <col min="10097" max="10097" width="1.5" style="64" customWidth="1"/>
    <col min="10098" max="10101" width="12.875" style="64" customWidth="1"/>
    <col min="10102" max="10102" width="12.625" style="64" customWidth="1"/>
    <col min="10103" max="10106" width="12.875" style="64" customWidth="1"/>
    <col min="10107" max="10108" width="11.5" style="64" customWidth="1"/>
    <col min="10109" max="10109" width="11.625" style="64" bestFit="1" customWidth="1"/>
    <col min="10110" max="10110" width="9" style="64"/>
    <col min="10111" max="10111" width="9.125" style="64" bestFit="1" customWidth="1"/>
    <col min="10112" max="10352" width="9" style="64"/>
    <col min="10353" max="10353" width="1.5" style="64" customWidth="1"/>
    <col min="10354" max="10357" width="12.875" style="64" customWidth="1"/>
    <col min="10358" max="10358" width="12.625" style="64" customWidth="1"/>
    <col min="10359" max="10362" width="12.875" style="64" customWidth="1"/>
    <col min="10363" max="10364" width="11.5" style="64" customWidth="1"/>
    <col min="10365" max="10365" width="11.625" style="64" bestFit="1" customWidth="1"/>
    <col min="10366" max="10366" width="9" style="64"/>
    <col min="10367" max="10367" width="9.125" style="64" bestFit="1" customWidth="1"/>
    <col min="10368" max="10608" width="9" style="64"/>
    <col min="10609" max="10609" width="1.5" style="64" customWidth="1"/>
    <col min="10610" max="10613" width="12.875" style="64" customWidth="1"/>
    <col min="10614" max="10614" width="12.625" style="64" customWidth="1"/>
    <col min="10615" max="10618" width="12.875" style="64" customWidth="1"/>
    <col min="10619" max="10620" width="11.5" style="64" customWidth="1"/>
    <col min="10621" max="10621" width="11.625" style="64" bestFit="1" customWidth="1"/>
    <col min="10622" max="10622" width="9" style="64"/>
    <col min="10623" max="10623" width="9.125" style="64" bestFit="1" customWidth="1"/>
    <col min="10624" max="10864" width="9" style="64"/>
    <col min="10865" max="10865" width="1.5" style="64" customWidth="1"/>
    <col min="10866" max="10869" width="12.875" style="64" customWidth="1"/>
    <col min="10870" max="10870" width="12.625" style="64" customWidth="1"/>
    <col min="10871" max="10874" width="12.875" style="64" customWidth="1"/>
    <col min="10875" max="10876" width="11.5" style="64" customWidth="1"/>
    <col min="10877" max="10877" width="11.625" style="64" bestFit="1" customWidth="1"/>
    <col min="10878" max="10878" width="9" style="64"/>
    <col min="10879" max="10879" width="9.125" style="64" bestFit="1" customWidth="1"/>
    <col min="10880" max="11120" width="9" style="64"/>
    <col min="11121" max="11121" width="1.5" style="64" customWidth="1"/>
    <col min="11122" max="11125" width="12.875" style="64" customWidth="1"/>
    <col min="11126" max="11126" width="12.625" style="64" customWidth="1"/>
    <col min="11127" max="11130" width="12.875" style="64" customWidth="1"/>
    <col min="11131" max="11132" width="11.5" style="64" customWidth="1"/>
    <col min="11133" max="11133" width="11.625" style="64" bestFit="1" customWidth="1"/>
    <col min="11134" max="11134" width="9" style="64"/>
    <col min="11135" max="11135" width="9.125" style="64" bestFit="1" customWidth="1"/>
    <col min="11136" max="11376" width="9" style="64"/>
    <col min="11377" max="11377" width="1.5" style="64" customWidth="1"/>
    <col min="11378" max="11381" width="12.875" style="64" customWidth="1"/>
    <col min="11382" max="11382" width="12.625" style="64" customWidth="1"/>
    <col min="11383" max="11386" width="12.875" style="64" customWidth="1"/>
    <col min="11387" max="11388" width="11.5" style="64" customWidth="1"/>
    <col min="11389" max="11389" width="11.625" style="64" bestFit="1" customWidth="1"/>
    <col min="11390" max="11390" width="9" style="64"/>
    <col min="11391" max="11391" width="9.125" style="64" bestFit="1" customWidth="1"/>
    <col min="11392" max="11632" width="9" style="64"/>
    <col min="11633" max="11633" width="1.5" style="64" customWidth="1"/>
    <col min="11634" max="11637" width="12.875" style="64" customWidth="1"/>
    <col min="11638" max="11638" width="12.625" style="64" customWidth="1"/>
    <col min="11639" max="11642" width="12.875" style="64" customWidth="1"/>
    <col min="11643" max="11644" width="11.5" style="64" customWidth="1"/>
    <col min="11645" max="11645" width="11.625" style="64" bestFit="1" customWidth="1"/>
    <col min="11646" max="11646" width="9" style="64"/>
    <col min="11647" max="11647" width="9.125" style="64" bestFit="1" customWidth="1"/>
    <col min="11648" max="11888" width="9" style="64"/>
    <col min="11889" max="11889" width="1.5" style="64" customWidth="1"/>
    <col min="11890" max="11893" width="12.875" style="64" customWidth="1"/>
    <col min="11894" max="11894" width="12.625" style="64" customWidth="1"/>
    <col min="11895" max="11898" width="12.875" style="64" customWidth="1"/>
    <col min="11899" max="11900" width="11.5" style="64" customWidth="1"/>
    <col min="11901" max="11901" width="11.625" style="64" bestFit="1" customWidth="1"/>
    <col min="11902" max="11902" width="9" style="64"/>
    <col min="11903" max="11903" width="9.125" style="64" bestFit="1" customWidth="1"/>
    <col min="11904" max="12144" width="9" style="64"/>
    <col min="12145" max="12145" width="1.5" style="64" customWidth="1"/>
    <col min="12146" max="12149" width="12.875" style="64" customWidth="1"/>
    <col min="12150" max="12150" width="12.625" style="64" customWidth="1"/>
    <col min="12151" max="12154" width="12.875" style="64" customWidth="1"/>
    <col min="12155" max="12156" width="11.5" style="64" customWidth="1"/>
    <col min="12157" max="12157" width="11.625" style="64" bestFit="1" customWidth="1"/>
    <col min="12158" max="12158" width="9" style="64"/>
    <col min="12159" max="12159" width="9.125" style="64" bestFit="1" customWidth="1"/>
    <col min="12160" max="12400" width="9" style="64"/>
    <col min="12401" max="12401" width="1.5" style="64" customWidth="1"/>
    <col min="12402" max="12405" width="12.875" style="64" customWidth="1"/>
    <col min="12406" max="12406" width="12.625" style="64" customWidth="1"/>
    <col min="12407" max="12410" width="12.875" style="64" customWidth="1"/>
    <col min="12411" max="12412" width="11.5" style="64" customWidth="1"/>
    <col min="12413" max="12413" width="11.625" style="64" bestFit="1" customWidth="1"/>
    <col min="12414" max="12414" width="9" style="64"/>
    <col min="12415" max="12415" width="9.125" style="64" bestFit="1" customWidth="1"/>
    <col min="12416" max="12656" width="9" style="64"/>
    <col min="12657" max="12657" width="1.5" style="64" customWidth="1"/>
    <col min="12658" max="12661" width="12.875" style="64" customWidth="1"/>
    <col min="12662" max="12662" width="12.625" style="64" customWidth="1"/>
    <col min="12663" max="12666" width="12.875" style="64" customWidth="1"/>
    <col min="12667" max="12668" width="11.5" style="64" customWidth="1"/>
    <col min="12669" max="12669" width="11.625" style="64" bestFit="1" customWidth="1"/>
    <col min="12670" max="12670" width="9" style="64"/>
    <col min="12671" max="12671" width="9.125" style="64" bestFit="1" customWidth="1"/>
    <col min="12672" max="12912" width="9" style="64"/>
    <col min="12913" max="12913" width="1.5" style="64" customWidth="1"/>
    <col min="12914" max="12917" width="12.875" style="64" customWidth="1"/>
    <col min="12918" max="12918" width="12.625" style="64" customWidth="1"/>
    <col min="12919" max="12922" width="12.875" style="64" customWidth="1"/>
    <col min="12923" max="12924" width="11.5" style="64" customWidth="1"/>
    <col min="12925" max="12925" width="11.625" style="64" bestFit="1" customWidth="1"/>
    <col min="12926" max="12926" width="9" style="64"/>
    <col min="12927" max="12927" width="9.125" style="64" bestFit="1" customWidth="1"/>
    <col min="12928" max="13168" width="9" style="64"/>
    <col min="13169" max="13169" width="1.5" style="64" customWidth="1"/>
    <col min="13170" max="13173" width="12.875" style="64" customWidth="1"/>
    <col min="13174" max="13174" width="12.625" style="64" customWidth="1"/>
    <col min="13175" max="13178" width="12.875" style="64" customWidth="1"/>
    <col min="13179" max="13180" width="11.5" style="64" customWidth="1"/>
    <col min="13181" max="13181" width="11.625" style="64" bestFit="1" customWidth="1"/>
    <col min="13182" max="13182" width="9" style="64"/>
    <col min="13183" max="13183" width="9.125" style="64" bestFit="1" customWidth="1"/>
    <col min="13184" max="13424" width="9" style="64"/>
    <col min="13425" max="13425" width="1.5" style="64" customWidth="1"/>
    <col min="13426" max="13429" width="12.875" style="64" customWidth="1"/>
    <col min="13430" max="13430" width="12.625" style="64" customWidth="1"/>
    <col min="13431" max="13434" width="12.875" style="64" customWidth="1"/>
    <col min="13435" max="13436" width="11.5" style="64" customWidth="1"/>
    <col min="13437" max="13437" width="11.625" style="64" bestFit="1" customWidth="1"/>
    <col min="13438" max="13438" width="9" style="64"/>
    <col min="13439" max="13439" width="9.125" style="64" bestFit="1" customWidth="1"/>
    <col min="13440" max="13680" width="9" style="64"/>
    <col min="13681" max="13681" width="1.5" style="64" customWidth="1"/>
    <col min="13682" max="13685" width="12.875" style="64" customWidth="1"/>
    <col min="13686" max="13686" width="12.625" style="64" customWidth="1"/>
    <col min="13687" max="13690" width="12.875" style="64" customWidth="1"/>
    <col min="13691" max="13692" width="11.5" style="64" customWidth="1"/>
    <col min="13693" max="13693" width="11.625" style="64" bestFit="1" customWidth="1"/>
    <col min="13694" max="13694" width="9" style="64"/>
    <col min="13695" max="13695" width="9.125" style="64" bestFit="1" customWidth="1"/>
    <col min="13696" max="13936" width="9" style="64"/>
    <col min="13937" max="13937" width="1.5" style="64" customWidth="1"/>
    <col min="13938" max="13941" width="12.875" style="64" customWidth="1"/>
    <col min="13942" max="13942" width="12.625" style="64" customWidth="1"/>
    <col min="13943" max="13946" width="12.875" style="64" customWidth="1"/>
    <col min="13947" max="13948" width="11.5" style="64" customWidth="1"/>
    <col min="13949" max="13949" width="11.625" style="64" bestFit="1" customWidth="1"/>
    <col min="13950" max="13950" width="9" style="64"/>
    <col min="13951" max="13951" width="9.125" style="64" bestFit="1" customWidth="1"/>
    <col min="13952" max="14192" width="9" style="64"/>
    <col min="14193" max="14193" width="1.5" style="64" customWidth="1"/>
    <col min="14194" max="14197" width="12.875" style="64" customWidth="1"/>
    <col min="14198" max="14198" width="12.625" style="64" customWidth="1"/>
    <col min="14199" max="14202" width="12.875" style="64" customWidth="1"/>
    <col min="14203" max="14204" width="11.5" style="64" customWidth="1"/>
    <col min="14205" max="14205" width="11.625" style="64" bestFit="1" customWidth="1"/>
    <col min="14206" max="14206" width="9" style="64"/>
    <col min="14207" max="14207" width="9.125" style="64" bestFit="1" customWidth="1"/>
    <col min="14208" max="14448" width="9" style="64"/>
    <col min="14449" max="14449" width="1.5" style="64" customWidth="1"/>
    <col min="14450" max="14453" width="12.875" style="64" customWidth="1"/>
    <col min="14454" max="14454" width="12.625" style="64" customWidth="1"/>
    <col min="14455" max="14458" width="12.875" style="64" customWidth="1"/>
    <col min="14459" max="14460" width="11.5" style="64" customWidth="1"/>
    <col min="14461" max="14461" width="11.625" style="64" bestFit="1" customWidth="1"/>
    <col min="14462" max="14462" width="9" style="64"/>
    <col min="14463" max="14463" width="9.125" style="64" bestFit="1" customWidth="1"/>
    <col min="14464" max="14704" width="9" style="64"/>
    <col min="14705" max="14705" width="1.5" style="64" customWidth="1"/>
    <col min="14706" max="14709" width="12.875" style="64" customWidth="1"/>
    <col min="14710" max="14710" width="12.625" style="64" customWidth="1"/>
    <col min="14711" max="14714" width="12.875" style="64" customWidth="1"/>
    <col min="14715" max="14716" width="11.5" style="64" customWidth="1"/>
    <col min="14717" max="14717" width="11.625" style="64" bestFit="1" customWidth="1"/>
    <col min="14718" max="14718" width="9" style="64"/>
    <col min="14719" max="14719" width="9.125" style="64" bestFit="1" customWidth="1"/>
    <col min="14720" max="14960" width="9" style="64"/>
    <col min="14961" max="14961" width="1.5" style="64" customWidth="1"/>
    <col min="14962" max="14965" width="12.875" style="64" customWidth="1"/>
    <col min="14966" max="14966" width="12.625" style="64" customWidth="1"/>
    <col min="14967" max="14970" width="12.875" style="64" customWidth="1"/>
    <col min="14971" max="14972" width="11.5" style="64" customWidth="1"/>
    <col min="14973" max="14973" width="11.625" style="64" bestFit="1" customWidth="1"/>
    <col min="14974" max="14974" width="9" style="64"/>
    <col min="14975" max="14975" width="9.125" style="64" bestFit="1" customWidth="1"/>
    <col min="14976" max="15216" width="9" style="64"/>
    <col min="15217" max="15217" width="1.5" style="64" customWidth="1"/>
    <col min="15218" max="15221" width="12.875" style="64" customWidth="1"/>
    <col min="15222" max="15222" width="12.625" style="64" customWidth="1"/>
    <col min="15223" max="15226" width="12.875" style="64" customWidth="1"/>
    <col min="15227" max="15228" width="11.5" style="64" customWidth="1"/>
    <col min="15229" max="15229" width="11.625" style="64" bestFit="1" customWidth="1"/>
    <col min="15230" max="15230" width="9" style="64"/>
    <col min="15231" max="15231" width="9.125" style="64" bestFit="1" customWidth="1"/>
    <col min="15232" max="15472" width="9" style="64"/>
    <col min="15473" max="15473" width="1.5" style="64" customWidth="1"/>
    <col min="15474" max="15477" width="12.875" style="64" customWidth="1"/>
    <col min="15478" max="15478" width="12.625" style="64" customWidth="1"/>
    <col min="15479" max="15482" width="12.875" style="64" customWidth="1"/>
    <col min="15483" max="15484" width="11.5" style="64" customWidth="1"/>
    <col min="15485" max="15485" width="11.625" style="64" bestFit="1" customWidth="1"/>
    <col min="15486" max="15486" width="9" style="64"/>
    <col min="15487" max="15487" width="9.125" style="64" bestFit="1" customWidth="1"/>
    <col min="15488" max="15728" width="9" style="64"/>
    <col min="15729" max="15729" width="1.5" style="64" customWidth="1"/>
    <col min="15730" max="15733" width="12.875" style="64" customWidth="1"/>
    <col min="15734" max="15734" width="12.625" style="64" customWidth="1"/>
    <col min="15735" max="15738" width="12.875" style="64" customWidth="1"/>
    <col min="15739" max="15740" width="11.5" style="64" customWidth="1"/>
    <col min="15741" max="15741" width="11.625" style="64" bestFit="1" customWidth="1"/>
    <col min="15742" max="15742" width="9" style="64"/>
    <col min="15743" max="15743" width="9.125" style="64" bestFit="1" customWidth="1"/>
    <col min="15744" max="15984" width="9" style="64"/>
    <col min="15985" max="15985" width="1.5" style="64" customWidth="1"/>
    <col min="15986" max="15989" width="12.875" style="64" customWidth="1"/>
    <col min="15990" max="15990" width="12.625" style="64" customWidth="1"/>
    <col min="15991" max="15994" width="12.875" style="64" customWidth="1"/>
    <col min="15995" max="15996" width="11.5" style="64" customWidth="1"/>
    <col min="15997" max="15997" width="11.625" style="64" bestFit="1" customWidth="1"/>
    <col min="15998" max="15998" width="9" style="64"/>
    <col min="15999" max="15999" width="9.125" style="64" bestFit="1" customWidth="1"/>
    <col min="16000" max="16273" width="9" style="64"/>
    <col min="16274" max="16384" width="9" style="64" customWidth="1"/>
  </cols>
  <sheetData>
    <row r="1" spans="2:17" ht="135.94999999999999" customHeight="1" x14ac:dyDescent="0.3"/>
    <row r="2" spans="2:17" ht="21.6" customHeight="1" x14ac:dyDescent="0.3">
      <c r="B2" s="1142" t="s">
        <v>222</v>
      </c>
      <c r="C2" s="1142"/>
      <c r="D2" s="14" t="s">
        <v>561</v>
      </c>
      <c r="E2" s="77" t="s">
        <v>223</v>
      </c>
      <c r="F2" s="244">
        <v>44937.689467592594</v>
      </c>
      <c r="G2" s="244"/>
      <c r="H2" s="515" t="s">
        <v>283</v>
      </c>
      <c r="I2" s="516" t="str">
        <f>M2</f>
        <v>엄태오</v>
      </c>
      <c r="K2" s="1138"/>
      <c r="L2" s="1138"/>
      <c r="M2" s="810" t="s">
        <v>467</v>
      </c>
    </row>
    <row r="3" spans="2:17" ht="17.100000000000001" customHeight="1" thickBot="1" x14ac:dyDescent="0.35">
      <c r="H3" s="807"/>
      <c r="I3" s="807"/>
      <c r="J3" s="807"/>
      <c r="K3" s="807"/>
    </row>
    <row r="4" spans="2:17" ht="69.95" customHeight="1" thickBot="1" x14ac:dyDescent="0.35">
      <c r="B4" s="1155" t="s">
        <v>227</v>
      </c>
      <c r="C4" s="1156"/>
      <c r="D4" s="1156"/>
      <c r="E4" s="1156"/>
      <c r="F4" s="1156"/>
      <c r="G4" s="1157"/>
      <c r="H4" s="813"/>
      <c r="I4" s="813"/>
      <c r="J4" s="807"/>
      <c r="K4" s="814"/>
      <c r="L4" s="78"/>
    </row>
    <row r="5" spans="2:17" ht="11.25" customHeight="1" x14ac:dyDescent="0.3">
      <c r="C5" s="67"/>
      <c r="D5" s="67"/>
      <c r="G5" s="79"/>
      <c r="H5" s="807"/>
      <c r="I5" s="807"/>
      <c r="J5" s="807"/>
      <c r="K5" s="807"/>
    </row>
    <row r="6" spans="2:17" ht="43.5" customHeight="1" x14ac:dyDescent="0.3">
      <c r="B6" s="480" t="s">
        <v>181</v>
      </c>
      <c r="C6" s="481"/>
      <c r="D6" s="482"/>
      <c r="E6" s="19"/>
      <c r="F6" s="19"/>
      <c r="G6" s="79"/>
      <c r="H6" s="185"/>
      <c r="I6" s="185"/>
      <c r="J6" s="185"/>
      <c r="K6" s="185"/>
      <c r="L6" s="189"/>
      <c r="M6" s="189"/>
      <c r="N6" s="189"/>
      <c r="O6" s="189"/>
    </row>
    <row r="7" spans="2:17" ht="8.25" customHeight="1" x14ac:dyDescent="0.3">
      <c r="B7" s="483"/>
      <c r="C7" s="484"/>
      <c r="D7" s="485"/>
      <c r="E7" s="486"/>
      <c r="F7" s="486"/>
      <c r="G7" s="82"/>
      <c r="H7" s="807"/>
      <c r="I7" s="807"/>
      <c r="J7" s="807"/>
      <c r="K7" s="807"/>
      <c r="L7" s="224"/>
      <c r="M7" s="224"/>
      <c r="N7" s="224"/>
      <c r="O7" s="189"/>
    </row>
    <row r="8" spans="2:17" ht="32.1" customHeight="1" x14ac:dyDescent="0.3">
      <c r="B8" s="483"/>
      <c r="C8" s="484" t="s">
        <v>388</v>
      </c>
      <c r="D8" s="485"/>
      <c r="E8" s="1140" t="s">
        <v>476</v>
      </c>
      <c r="F8" s="1141"/>
      <c r="G8" s="82"/>
      <c r="H8" s="807"/>
      <c r="I8" s="807"/>
      <c r="J8" s="807"/>
      <c r="K8" s="807"/>
      <c r="L8" s="807"/>
      <c r="M8" s="807"/>
      <c r="N8" s="807"/>
      <c r="O8" s="185"/>
      <c r="P8" s="185"/>
    </row>
    <row r="9" spans="2:17" ht="32.1" customHeight="1" x14ac:dyDescent="0.3">
      <c r="B9" s="483"/>
      <c r="C9" s="484" t="s">
        <v>443</v>
      </c>
      <c r="D9" s="485"/>
      <c r="E9" s="1139">
        <v>20527</v>
      </c>
      <c r="F9" s="1139"/>
      <c r="G9" s="82"/>
      <c r="H9" s="807"/>
      <c r="I9" s="830">
        <f ca="1">IF(E9=0,"",YEAR(TODAY())-YEAR(E9)+1)</f>
        <v>68</v>
      </c>
      <c r="J9" s="807"/>
      <c r="K9" s="807" t="s">
        <v>351</v>
      </c>
      <c r="L9" s="807"/>
      <c r="M9" s="807"/>
      <c r="N9" s="807"/>
      <c r="O9" s="185"/>
      <c r="P9" s="185"/>
    </row>
    <row r="10" spans="2:17" ht="32.1" customHeight="1" x14ac:dyDescent="0.3">
      <c r="B10" s="483"/>
      <c r="C10" s="1158" t="s">
        <v>444</v>
      </c>
      <c r="D10" s="1158"/>
      <c r="E10" s="1139">
        <v>34465</v>
      </c>
      <c r="F10" s="1139"/>
      <c r="G10" s="83"/>
      <c r="L10" s="185"/>
      <c r="M10" s="807"/>
      <c r="N10" s="185"/>
      <c r="O10" s="895">
        <f>IF(입사일자=0,"",YEAR(E10)-YEAR(E9)+1)</f>
        <v>39</v>
      </c>
      <c r="P10" s="185"/>
      <c r="Q10" s="185"/>
    </row>
    <row r="11" spans="2:17" ht="32.1" customHeight="1" x14ac:dyDescent="0.3">
      <c r="B11" s="483"/>
      <c r="C11" s="1158" t="s">
        <v>445</v>
      </c>
      <c r="D11" s="1159"/>
      <c r="E11" s="1143">
        <v>48944</v>
      </c>
      <c r="F11" s="1144"/>
      <c r="G11" s="84"/>
      <c r="L11" s="185"/>
      <c r="M11" s="185"/>
      <c r="N11" s="185"/>
      <c r="O11" s="895">
        <f>IF(퇴직시점=0,"",YEAR(E11)-YEAR(E9)+1)</f>
        <v>78</v>
      </c>
      <c r="P11" s="185"/>
      <c r="Q11" s="185"/>
    </row>
    <row r="12" spans="2:17" ht="32.1" customHeight="1" x14ac:dyDescent="0.3">
      <c r="B12" s="483"/>
      <c r="C12" s="487" t="s">
        <v>454</v>
      </c>
      <c r="D12" s="487"/>
      <c r="E12" s="1145">
        <v>100000000</v>
      </c>
      <c r="F12" s="1146"/>
      <c r="G12" s="81"/>
      <c r="L12" s="189"/>
      <c r="M12" s="189"/>
      <c r="N12" s="185"/>
      <c r="O12" s="185"/>
      <c r="P12" s="185"/>
      <c r="Q12" s="185"/>
    </row>
    <row r="13" spans="2:17" ht="32.1" customHeight="1" x14ac:dyDescent="0.3">
      <c r="B13" s="483"/>
      <c r="C13" s="487" t="s">
        <v>449</v>
      </c>
      <c r="D13" s="487"/>
      <c r="E13" s="1145">
        <v>80000000</v>
      </c>
      <c r="F13" s="1146"/>
      <c r="G13" s="81"/>
      <c r="L13" s="189"/>
      <c r="M13" s="189"/>
      <c r="N13" s="889">
        <f>IF(평균급여=1,1/10,1/12)</f>
        <v>0.1</v>
      </c>
      <c r="O13" s="889"/>
      <c r="P13" s="889"/>
      <c r="Q13" s="889"/>
    </row>
    <row r="14" spans="2:17" ht="32.1" customHeight="1" x14ac:dyDescent="0.3">
      <c r="B14" s="483"/>
      <c r="C14" s="487" t="s">
        <v>457</v>
      </c>
      <c r="D14" s="487"/>
      <c r="E14" s="1140" t="s">
        <v>458</v>
      </c>
      <c r="F14" s="1141"/>
      <c r="G14" s="81"/>
      <c r="L14" s="189"/>
      <c r="M14" s="189"/>
      <c r="N14" s="889"/>
      <c r="O14" s="889"/>
      <c r="P14" s="889"/>
      <c r="Q14" s="889"/>
    </row>
    <row r="15" spans="2:17" ht="36.950000000000003" customHeight="1" x14ac:dyDescent="0.3">
      <c r="B15" s="483"/>
      <c r="C15" s="487" t="s">
        <v>417</v>
      </c>
      <c r="D15" s="487"/>
      <c r="E15" s="1149">
        <v>3</v>
      </c>
      <c r="F15" s="1150"/>
      <c r="G15" s="81"/>
      <c r="L15" s="189"/>
      <c r="M15" s="189"/>
      <c r="N15" s="889"/>
      <c r="O15" s="889"/>
      <c r="P15" s="889"/>
      <c r="Q15" s="889"/>
    </row>
    <row r="16" spans="2:17" ht="36.950000000000003" customHeight="1" x14ac:dyDescent="0.3">
      <c r="B16" s="483"/>
      <c r="C16" s="487" t="s">
        <v>418</v>
      </c>
      <c r="D16" s="487"/>
      <c r="E16" s="1151">
        <v>3</v>
      </c>
      <c r="F16" s="1152"/>
      <c r="G16" s="81"/>
      <c r="L16" s="888"/>
      <c r="M16" s="189"/>
      <c r="N16" s="889"/>
      <c r="O16" s="889"/>
      <c r="P16" s="890"/>
      <c r="Q16" s="891"/>
    </row>
    <row r="17" spans="2:17" ht="38.1" customHeight="1" x14ac:dyDescent="0.3">
      <c r="B17" s="483"/>
      <c r="C17" s="488" t="s">
        <v>450</v>
      </c>
      <c r="D17" s="488"/>
      <c r="E17" s="1143" t="s">
        <v>477</v>
      </c>
      <c r="F17" s="1144"/>
      <c r="G17" s="84"/>
      <c r="L17" s="887"/>
      <c r="M17" s="185"/>
      <c r="N17" s="893" t="b">
        <f>IF(E17="있음",TRUE,IF(E17="없음",FALSE,0))</f>
        <v>0</v>
      </c>
      <c r="O17" s="892"/>
      <c r="P17" s="890"/>
      <c r="Q17" s="890"/>
    </row>
    <row r="18" spans="2:17" ht="30.95" customHeight="1" x14ac:dyDescent="0.3">
      <c r="B18" s="483"/>
      <c r="C18" s="487" t="s">
        <v>451</v>
      </c>
      <c r="D18" s="488"/>
      <c r="E18" s="1145">
        <v>50000000</v>
      </c>
      <c r="F18" s="1146"/>
      <c r="G18" s="81"/>
      <c r="L18" s="189"/>
      <c r="M18" s="224"/>
      <c r="N18" s="889"/>
      <c r="O18" s="889"/>
      <c r="P18" s="889"/>
      <c r="Q18" s="889"/>
    </row>
    <row r="19" spans="2:17" ht="29.45" customHeight="1" x14ac:dyDescent="0.3">
      <c r="B19" s="483"/>
      <c r="C19" s="808" t="s">
        <v>393</v>
      </c>
      <c r="D19" s="488"/>
      <c r="E19" s="811"/>
      <c r="F19" s="812"/>
      <c r="G19" s="84"/>
      <c r="L19" s="887"/>
      <c r="M19" s="185"/>
      <c r="N19" s="894">
        <f>IF(규정="없음",지급배수2,이전배수)</f>
        <v>3</v>
      </c>
      <c r="O19" s="894"/>
      <c r="P19" s="890"/>
      <c r="Q19" s="890"/>
    </row>
    <row r="20" spans="2:17" ht="31.5" customHeight="1" x14ac:dyDescent="0.3">
      <c r="B20" s="483"/>
      <c r="C20" s="487" t="s">
        <v>452</v>
      </c>
      <c r="D20" s="487"/>
      <c r="E20" s="1149"/>
      <c r="F20" s="1150"/>
      <c r="G20" s="83"/>
      <c r="L20" s="888"/>
      <c r="M20" s="189"/>
      <c r="N20" s="1153">
        <f>IF(AND(규정="없음",한도개정전연평균급여적용="퇴직시점 연봉 적용"),퇴직시점연봉,IF(AND(규정="없음",한도개정전연평균급여적용="2019년 연봉 적용"),한도개정전연평균급여,IF(AND(규정="있음",적용연봉="퇴직시점 연봉 적용"),퇴직시점연봉,기준일이전실제연봉)))</f>
        <v>100000000</v>
      </c>
      <c r="O20" s="1153"/>
      <c r="P20" s="890"/>
      <c r="Q20" s="890"/>
    </row>
    <row r="21" spans="2:17" ht="39.950000000000003" customHeight="1" x14ac:dyDescent="0.3">
      <c r="B21" s="483"/>
      <c r="C21" s="702" t="s">
        <v>453</v>
      </c>
      <c r="D21" s="487"/>
      <c r="E21" s="1147"/>
      <c r="F21" s="1148"/>
      <c r="G21" s="83"/>
      <c r="L21" s="888"/>
      <c r="M21" s="189"/>
      <c r="N21" s="893">
        <v>1</v>
      </c>
      <c r="O21" s="889"/>
      <c r="P21" s="890"/>
      <c r="Q21" s="890"/>
    </row>
    <row r="22" spans="2:17" ht="8.4499999999999993" customHeight="1" x14ac:dyDescent="0.3">
      <c r="B22" s="483"/>
      <c r="C22" s="486"/>
      <c r="D22" s="486"/>
      <c r="E22" s="486"/>
      <c r="F22" s="486"/>
      <c r="G22" s="81"/>
      <c r="H22" s="838"/>
      <c r="I22" s="838"/>
      <c r="J22" s="185"/>
      <c r="K22" s="185"/>
      <c r="L22" s="189"/>
      <c r="M22" s="189"/>
      <c r="N22" s="189"/>
      <c r="O22" s="189"/>
    </row>
    <row r="23" spans="2:17" ht="6.95" customHeight="1" x14ac:dyDescent="0.3">
      <c r="B23" s="19"/>
      <c r="C23" s="19"/>
      <c r="D23" s="19"/>
      <c r="E23" s="19"/>
      <c r="F23" s="19"/>
      <c r="H23" s="189"/>
      <c r="I23" s="189"/>
      <c r="J23" s="189"/>
      <c r="K23" s="189"/>
      <c r="L23" s="189"/>
      <c r="M23" s="189"/>
      <c r="N23" s="189"/>
      <c r="O23" s="189"/>
    </row>
    <row r="24" spans="2:17" ht="32.450000000000003" customHeight="1" x14ac:dyDescent="0.3">
      <c r="B24" s="1154" t="s">
        <v>255</v>
      </c>
      <c r="C24" s="1154"/>
      <c r="D24" s="1154"/>
      <c r="E24" s="19"/>
      <c r="F24" s="19"/>
      <c r="H24" s="189"/>
      <c r="I24" s="189"/>
      <c r="J24" s="189"/>
      <c r="K24" s="189"/>
      <c r="L24" s="189"/>
      <c r="M24" s="189"/>
      <c r="N24" s="189"/>
      <c r="O24" s="189"/>
    </row>
    <row r="25" spans="2:17" ht="7.5" customHeight="1" x14ac:dyDescent="0.3">
      <c r="B25" s="483"/>
      <c r="C25" s="484"/>
      <c r="D25" s="485"/>
      <c r="E25" s="486"/>
      <c r="F25" s="486"/>
      <c r="G25" s="82"/>
      <c r="H25" s="189"/>
      <c r="I25" s="189"/>
      <c r="J25" s="189"/>
      <c r="K25" s="189"/>
      <c r="L25" s="189"/>
      <c r="M25" s="189"/>
      <c r="N25" s="189"/>
      <c r="O25" s="189"/>
    </row>
    <row r="26" spans="2:17" ht="26.25" customHeight="1" x14ac:dyDescent="0.3">
      <c r="B26" s="483"/>
      <c r="C26" s="1158" t="s">
        <v>178</v>
      </c>
      <c r="D26" s="1158"/>
      <c r="E26" s="1136">
        <f>퇴직시점연봉</f>
        <v>100000000</v>
      </c>
      <c r="F26" s="1136"/>
      <c r="G26" s="84"/>
      <c r="H26" s="189"/>
      <c r="I26" s="189"/>
      <c r="J26" s="189"/>
      <c r="K26" s="189"/>
      <c r="L26" s="189"/>
      <c r="M26" s="189"/>
      <c r="N26" s="915">
        <f>IF(규정="없음",연봉,IF(AND(규정="있음",적용연봉="퇴직시점 연봉 적용"),연봉,기준일이전실제연봉))</f>
        <v>100000000</v>
      </c>
      <c r="O26" s="189"/>
    </row>
    <row r="27" spans="2:17" ht="26.25" customHeight="1" x14ac:dyDescent="0.3">
      <c r="B27" s="483"/>
      <c r="C27" s="488" t="s">
        <v>179</v>
      </c>
      <c r="D27" s="488"/>
      <c r="E27" s="1137">
        <f>연봉+50000000</f>
        <v>150000000</v>
      </c>
      <c r="F27" s="1137"/>
      <c r="G27" s="84"/>
      <c r="H27" s="189"/>
      <c r="I27" s="189"/>
      <c r="J27" s="189"/>
      <c r="K27" s="189"/>
      <c r="L27" s="189"/>
      <c r="M27" s="189"/>
      <c r="N27" s="915">
        <f>IF(규정="없음",연봉가정1,IF(AND(규정="있음",적용연봉="퇴직시점 연봉 적용"),연봉가정1,기준일이전실제연봉))</f>
        <v>150000000</v>
      </c>
      <c r="O27" s="189"/>
    </row>
    <row r="28" spans="2:17" ht="26.25" customHeight="1" x14ac:dyDescent="0.3">
      <c r="B28" s="483"/>
      <c r="C28" s="487" t="s">
        <v>180</v>
      </c>
      <c r="D28" s="487"/>
      <c r="E28" s="1137">
        <f>연봉가정1+100000000</f>
        <v>250000000</v>
      </c>
      <c r="F28" s="1137"/>
      <c r="G28" s="83"/>
      <c r="H28" s="189"/>
      <c r="I28" s="189"/>
      <c r="J28" s="189"/>
      <c r="K28" s="189"/>
      <c r="L28" s="189"/>
      <c r="M28" s="189"/>
      <c r="N28" s="915">
        <f>IF(규정="없음",연봉가정2,IF(AND(규정="있음",적용연봉="퇴직시점 연봉 적용"),연봉가정2,기준일이전실제연봉))</f>
        <v>250000000</v>
      </c>
      <c r="O28" s="189"/>
    </row>
    <row r="29" spans="2:17" ht="7.5" customHeight="1" x14ac:dyDescent="0.3">
      <c r="B29" s="483"/>
      <c r="C29" s="483"/>
      <c r="D29" s="483"/>
      <c r="E29" s="483"/>
      <c r="F29" s="483"/>
      <c r="G29" s="80"/>
      <c r="H29" s="189"/>
      <c r="I29" s="189"/>
      <c r="J29" s="189"/>
      <c r="K29" s="189"/>
      <c r="L29" s="189"/>
      <c r="M29" s="189"/>
      <c r="N29" s="189"/>
      <c r="O29" s="189"/>
    </row>
    <row r="30" spans="2:17" ht="17.100000000000001" customHeight="1" x14ac:dyDescent="0.3">
      <c r="B30" s="19"/>
      <c r="C30" s="19"/>
      <c r="D30" s="19"/>
      <c r="E30" s="19"/>
      <c r="F30" s="19"/>
      <c r="H30" s="189"/>
      <c r="I30" s="189"/>
      <c r="J30" s="189"/>
      <c r="K30" s="189"/>
      <c r="L30" s="189"/>
      <c r="M30" s="189"/>
      <c r="N30" s="189"/>
      <c r="O30" s="189"/>
    </row>
    <row r="31" spans="2:17" ht="36.950000000000003" customHeight="1" x14ac:dyDescent="0.3">
      <c r="B31" s="489" t="s">
        <v>256</v>
      </c>
      <c r="C31" s="489"/>
      <c r="D31" s="489"/>
      <c r="E31" s="490"/>
      <c r="F31" s="19"/>
      <c r="H31" s="189"/>
      <c r="I31" s="189"/>
      <c r="J31" s="189"/>
      <c r="K31" s="189"/>
      <c r="L31" s="189"/>
      <c r="M31" s="189"/>
      <c r="N31" s="189"/>
      <c r="O31" s="189"/>
    </row>
    <row r="32" spans="2:17" ht="27.95" customHeight="1" x14ac:dyDescent="0.3">
      <c r="B32" s="483"/>
      <c r="C32" s="484"/>
      <c r="D32" s="485"/>
      <c r="E32" s="486"/>
      <c r="F32" s="486"/>
      <c r="G32" s="82"/>
      <c r="H32" s="224"/>
      <c r="I32" s="224"/>
      <c r="J32" s="224"/>
      <c r="K32" s="224"/>
      <c r="L32" s="224"/>
      <c r="M32" s="224"/>
    </row>
    <row r="33" spans="2:13" ht="26.25" customHeight="1" x14ac:dyDescent="0.3">
      <c r="B33" s="483"/>
      <c r="C33" s="491" t="s">
        <v>460</v>
      </c>
      <c r="D33" s="487"/>
      <c r="E33" s="1136">
        <v>20000000</v>
      </c>
      <c r="F33" s="1136"/>
      <c r="G33" s="84"/>
      <c r="H33" s="224"/>
      <c r="I33" s="224"/>
      <c r="J33" s="224"/>
      <c r="K33" s="224"/>
      <c r="L33" s="224"/>
      <c r="M33" s="224"/>
    </row>
    <row r="34" spans="2:13" ht="26.25" customHeight="1" x14ac:dyDescent="0.3">
      <c r="B34" s="483"/>
      <c r="C34" s="491" t="s">
        <v>461</v>
      </c>
      <c r="D34" s="488"/>
      <c r="E34" s="1136">
        <v>20000000</v>
      </c>
      <c r="F34" s="1136"/>
      <c r="G34" s="84"/>
      <c r="H34" s="224"/>
      <c r="I34" s="224"/>
      <c r="J34" s="224"/>
      <c r="K34" s="224"/>
      <c r="L34" s="224"/>
      <c r="M34" s="224"/>
    </row>
    <row r="35" spans="2:13" ht="26.25" customHeight="1" x14ac:dyDescent="0.3">
      <c r="B35" s="483"/>
      <c r="C35" s="491" t="s">
        <v>462</v>
      </c>
      <c r="D35" s="488"/>
      <c r="E35" s="1136">
        <v>20000000</v>
      </c>
      <c r="F35" s="1136"/>
      <c r="G35" s="84"/>
      <c r="H35" s="224"/>
      <c r="I35" s="224"/>
      <c r="J35" s="224"/>
      <c r="K35" s="224"/>
      <c r="L35" s="224"/>
      <c r="M35" s="224"/>
    </row>
    <row r="36" spans="2:13" ht="26.25" customHeight="1" x14ac:dyDescent="0.3">
      <c r="B36" s="483"/>
      <c r="C36" s="491" t="s">
        <v>463</v>
      </c>
      <c r="D36" s="488"/>
      <c r="E36" s="1136">
        <v>20000000</v>
      </c>
      <c r="F36" s="1136"/>
      <c r="G36" s="84"/>
      <c r="H36" s="224"/>
      <c r="I36" s="224"/>
      <c r="J36" s="224"/>
      <c r="K36" s="224"/>
      <c r="L36" s="224"/>
      <c r="M36" s="224"/>
    </row>
    <row r="37" spans="2:13" ht="26.25" customHeight="1" x14ac:dyDescent="0.3">
      <c r="B37" s="483"/>
      <c r="C37" s="491"/>
      <c r="D37" s="487"/>
      <c r="E37" s="1136"/>
      <c r="F37" s="1136"/>
      <c r="G37" s="83"/>
    </row>
    <row r="38" spans="2:13" ht="26.25" customHeight="1" x14ac:dyDescent="0.3">
      <c r="B38" s="483"/>
      <c r="C38" s="491"/>
      <c r="D38" s="487"/>
      <c r="E38" s="1136"/>
      <c r="F38" s="1136"/>
      <c r="G38" s="83"/>
    </row>
    <row r="39" spans="2:13" ht="26.25" customHeight="1" x14ac:dyDescent="0.3">
      <c r="B39" s="483"/>
      <c r="C39" s="491"/>
      <c r="D39" s="487"/>
      <c r="E39" s="1136"/>
      <c r="F39" s="1136"/>
      <c r="G39" s="83"/>
    </row>
    <row r="40" spans="2:13" ht="7.5" customHeight="1" x14ac:dyDescent="0.3">
      <c r="B40" s="80"/>
      <c r="C40" s="80"/>
      <c r="D40" s="80"/>
      <c r="E40" s="80"/>
      <c r="F40" s="80"/>
      <c r="G40" s="80"/>
    </row>
    <row r="41" spans="2:13" ht="25.5" customHeight="1" x14ac:dyDescent="0.3"/>
  </sheetData>
  <sheetProtection algorithmName="SHA-512" hashValue="M2CCUNgUgG2tLhkEnex6JBFlpWQmR3LSqZRlJeFFzf+zmonMHH8nuWGjJTsvV8mVGr7XqfBT3BnWxPg3KZ3CaA==" saltValue="0Suyxyt0pvZRnQ2M24vLEQ==" spinCount="100000" sheet="1" objects="1" scenarios="1" selectLockedCells="1"/>
  <mergeCells count="31">
    <mergeCell ref="N20:O20"/>
    <mergeCell ref="E18:F18"/>
    <mergeCell ref="B24:D24"/>
    <mergeCell ref="B4:G4"/>
    <mergeCell ref="C26:D26"/>
    <mergeCell ref="C10:D10"/>
    <mergeCell ref="C11:D11"/>
    <mergeCell ref="E10:F10"/>
    <mergeCell ref="E11:F11"/>
    <mergeCell ref="E12:F12"/>
    <mergeCell ref="E15:F15"/>
    <mergeCell ref="K2:L2"/>
    <mergeCell ref="E9:F9"/>
    <mergeCell ref="E8:F8"/>
    <mergeCell ref="B2:C2"/>
    <mergeCell ref="E35:F35"/>
    <mergeCell ref="E17:F17"/>
    <mergeCell ref="E13:F13"/>
    <mergeCell ref="E21:F21"/>
    <mergeCell ref="E20:F20"/>
    <mergeCell ref="E16:F16"/>
    <mergeCell ref="E14:F14"/>
    <mergeCell ref="E38:F38"/>
    <mergeCell ref="E39:F39"/>
    <mergeCell ref="E37:F37"/>
    <mergeCell ref="E26:F26"/>
    <mergeCell ref="E27:F27"/>
    <mergeCell ref="E28:F28"/>
    <mergeCell ref="E33:F33"/>
    <mergeCell ref="E34:F34"/>
    <mergeCell ref="E36:F36"/>
  </mergeCells>
  <phoneticPr fontId="4" type="noConversion"/>
  <conditionalFormatting sqref="G2">
    <cfRule type="expression" dxfId="119" priority="2">
      <formula>$D$2=0</formula>
    </cfRule>
  </conditionalFormatting>
  <dataValidations count="3">
    <dataValidation type="list" allowBlank="1" showInputMessage="1" showErrorMessage="1" sqref="E17:F17" xr:uid="{00000000-0002-0000-0100-000000000000}">
      <formula1>"있음, 없음"</formula1>
    </dataValidation>
    <dataValidation type="list" allowBlank="1" showInputMessage="1" showErrorMessage="1" sqref="E21:F21" xr:uid="{00000000-0002-0000-0100-000001000000}">
      <formula1>"선택하세요,퇴직시점 연봉 적용, 2011년 연봉 적용"</formula1>
    </dataValidation>
    <dataValidation type="list" allowBlank="1" showInputMessage="1" showErrorMessage="1" sqref="E14:F14" xr:uid="{00000000-0002-0000-0100-000002000000}">
      <formula1>"2019년 연봉 적용, 퇴직시점 연봉 적용"</formula1>
    </dataValidation>
  </dataValidations>
  <printOptions horizontalCentered="1"/>
  <pageMargins left="0.511811023622047" right="0.511811023622047" top="0.74803149606299202" bottom="0.24803149599999999" header="0.31496062992126" footer="6.4960630000000005E-2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9" r:id="rId4" name="Option Button 21">
              <controlPr defaultSize="0" autoFill="0" autoLine="0" autoPict="0">
                <anchor moveWithCells="1">
                  <from>
                    <xdr:col>2</xdr:col>
                    <xdr:colOff>180975</xdr:colOff>
                    <xdr:row>20</xdr:row>
                    <xdr:rowOff>257175</xdr:rowOff>
                  </from>
                  <to>
                    <xdr:col>3</xdr:col>
                    <xdr:colOff>66675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Option Button 28">
              <controlPr defaultSize="0" autoFill="0" autoLine="0" autoPict="0">
                <anchor moveWithCells="1">
                  <from>
                    <xdr:col>3</xdr:col>
                    <xdr:colOff>123825</xdr:colOff>
                    <xdr:row>20</xdr:row>
                    <xdr:rowOff>238125</xdr:rowOff>
                  </from>
                  <to>
                    <xdr:col>3</xdr:col>
                    <xdr:colOff>1362075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B1:AM9"/>
  <sheetViews>
    <sheetView showRowColHeaders="0" zoomScaleNormal="100" workbookViewId="0">
      <selection activeCell="B9" sqref="B9"/>
    </sheetView>
  </sheetViews>
  <sheetFormatPr defaultColWidth="8.625" defaultRowHeight="12" x14ac:dyDescent="0.3"/>
  <cols>
    <col min="1" max="1" width="2.875" style="815" customWidth="1"/>
    <col min="2" max="2" width="19.875" style="819" customWidth="1"/>
    <col min="3" max="3" width="17.625" style="815" bestFit="1" customWidth="1"/>
    <col min="4" max="4" width="11.375" style="815" bestFit="1" customWidth="1"/>
    <col min="5" max="5" width="14" style="815" customWidth="1"/>
    <col min="6" max="6" width="11.625" style="815" customWidth="1"/>
    <col min="7" max="7" width="17.875" style="815" customWidth="1"/>
    <col min="8" max="8" width="10.625" style="815" customWidth="1"/>
    <col min="9" max="9" width="10.125" style="815" customWidth="1"/>
    <col min="10" max="10" width="9.875" style="815" customWidth="1"/>
    <col min="11" max="11" width="4.625" style="818" customWidth="1"/>
    <col min="12" max="12" width="9.625" style="815" customWidth="1"/>
    <col min="13" max="13" width="5.375" style="815" customWidth="1"/>
    <col min="14" max="16" width="9.625" style="815" bestFit="1" customWidth="1"/>
    <col min="17" max="21" width="8.875" style="815" bestFit="1" customWidth="1"/>
    <col min="22" max="22" width="9.5" style="815" bestFit="1" customWidth="1"/>
    <col min="23" max="23" width="8.875" style="815" bestFit="1" customWidth="1"/>
    <col min="24" max="25" width="9.625" style="815" bestFit="1" customWidth="1"/>
    <col min="26" max="26" width="8.875" style="815" bestFit="1" customWidth="1"/>
    <col min="27" max="27" width="13.125" style="815" customWidth="1"/>
    <col min="28" max="28" width="9.875" style="815" bestFit="1" customWidth="1"/>
    <col min="29" max="29" width="11.625" style="815" customWidth="1"/>
    <col min="30" max="31" width="8.625" style="815"/>
    <col min="32" max="32" width="14.375" style="815" customWidth="1"/>
    <col min="33" max="34" width="8.625" style="815"/>
    <col min="35" max="35" width="8.625" style="815" customWidth="1"/>
    <col min="36" max="16384" width="8.625" style="815"/>
  </cols>
  <sheetData>
    <row r="1" spans="2:39" x14ac:dyDescent="0.3">
      <c r="B1" s="816" t="s">
        <v>224</v>
      </c>
      <c r="D1" s="817"/>
    </row>
    <row r="2" spans="2:39" x14ac:dyDescent="0.3">
      <c r="B2" s="819">
        <v>25</v>
      </c>
      <c r="D2" s="817"/>
      <c r="F2" s="820"/>
    </row>
    <row r="4" spans="2:39" x14ac:dyDescent="0.3">
      <c r="B4" s="819" t="s">
        <v>394</v>
      </c>
      <c r="C4" s="815">
        <v>1</v>
      </c>
      <c r="D4" s="815">
        <v>2</v>
      </c>
      <c r="E4" s="815">
        <v>3</v>
      </c>
      <c r="F4" s="815">
        <v>4</v>
      </c>
      <c r="G4" s="815">
        <v>5</v>
      </c>
      <c r="H4" s="815">
        <v>6</v>
      </c>
      <c r="I4" s="815">
        <v>7</v>
      </c>
      <c r="J4" s="815">
        <v>8</v>
      </c>
      <c r="K4" s="818">
        <v>9</v>
      </c>
      <c r="L4" s="815">
        <v>10</v>
      </c>
      <c r="M4" s="815">
        <v>11</v>
      </c>
      <c r="N4" s="815">
        <v>12</v>
      </c>
      <c r="O4" s="815">
        <v>13</v>
      </c>
      <c r="P4" s="815">
        <v>14</v>
      </c>
      <c r="Q4" s="815">
        <v>15</v>
      </c>
      <c r="R4" s="815">
        <v>16</v>
      </c>
      <c r="S4" s="815">
        <v>17</v>
      </c>
      <c r="T4" s="815">
        <v>18</v>
      </c>
      <c r="U4" s="815">
        <v>19</v>
      </c>
      <c r="V4" s="815">
        <v>20</v>
      </c>
      <c r="W4" s="815">
        <v>21</v>
      </c>
      <c r="X4" s="815">
        <v>22</v>
      </c>
      <c r="Y4" s="815">
        <v>23</v>
      </c>
      <c r="Z4" s="815">
        <v>24</v>
      </c>
      <c r="AA4" s="815">
        <v>25</v>
      </c>
      <c r="AB4" s="815">
        <v>26</v>
      </c>
      <c r="AC4" s="815">
        <v>27</v>
      </c>
      <c r="AD4" s="815">
        <v>28</v>
      </c>
      <c r="AE4" s="815">
        <v>29</v>
      </c>
      <c r="AF4" s="815">
        <v>30</v>
      </c>
      <c r="AG4" s="815">
        <v>31</v>
      </c>
      <c r="AH4" s="815">
        <v>32</v>
      </c>
      <c r="AI4" s="815">
        <v>33</v>
      </c>
      <c r="AJ4" s="815">
        <v>34</v>
      </c>
      <c r="AK4" s="815">
        <v>35</v>
      </c>
      <c r="AL4" s="815">
        <v>36</v>
      </c>
      <c r="AM4" s="815">
        <v>37</v>
      </c>
    </row>
    <row r="5" spans="2:39" x14ac:dyDescent="0.3">
      <c r="B5" s="819" t="s">
        <v>405</v>
      </c>
      <c r="C5" s="820">
        <v>44036.596354166664</v>
      </c>
      <c r="D5" s="817">
        <v>40179</v>
      </c>
      <c r="E5" s="817">
        <v>49674</v>
      </c>
      <c r="F5" s="815">
        <v>100000000</v>
      </c>
      <c r="H5" s="815">
        <v>150000000</v>
      </c>
      <c r="I5" s="815">
        <v>5</v>
      </c>
      <c r="J5" s="815">
        <v>3</v>
      </c>
      <c r="K5" s="818">
        <v>0</v>
      </c>
      <c r="N5" s="815">
        <v>150000000</v>
      </c>
      <c r="O5" s="815">
        <v>200000000</v>
      </c>
      <c r="P5" s="815">
        <v>250000000</v>
      </c>
      <c r="Q5" s="815" t="s">
        <v>177</v>
      </c>
      <c r="R5" s="815" t="s">
        <v>395</v>
      </c>
      <c r="S5" s="815" t="s">
        <v>396</v>
      </c>
      <c r="T5" s="815" t="s">
        <v>406</v>
      </c>
      <c r="V5" s="815">
        <v>20000000</v>
      </c>
      <c r="W5" s="815">
        <v>20000000</v>
      </c>
      <c r="X5" s="815">
        <v>20000000</v>
      </c>
      <c r="Y5" s="815">
        <v>20000000</v>
      </c>
      <c r="AA5" s="815" t="s">
        <v>407</v>
      </c>
      <c r="AB5" s="817">
        <v>28126</v>
      </c>
      <c r="AC5" s="815">
        <v>100000000</v>
      </c>
      <c r="AD5" s="815" t="s">
        <v>459</v>
      </c>
      <c r="AG5" s="815">
        <v>1</v>
      </c>
      <c r="AH5" s="815">
        <v>3</v>
      </c>
      <c r="AI5" s="815" t="s">
        <v>458</v>
      </c>
    </row>
    <row r="6" spans="2:39" x14ac:dyDescent="0.3">
      <c r="B6" s="819" t="s">
        <v>448</v>
      </c>
      <c r="C6" s="820">
        <v>44531.704305555555</v>
      </c>
      <c r="D6" s="817">
        <v>36892</v>
      </c>
      <c r="E6" s="817">
        <v>49674</v>
      </c>
      <c r="H6" s="815">
        <v>150000000</v>
      </c>
      <c r="J6" s="815">
        <v>3</v>
      </c>
      <c r="N6" s="815">
        <v>150000000</v>
      </c>
      <c r="O6" s="815">
        <v>150000000</v>
      </c>
      <c r="P6" s="815">
        <v>150000000</v>
      </c>
      <c r="Q6" s="815" t="s">
        <v>177</v>
      </c>
      <c r="R6" s="815" t="s">
        <v>395</v>
      </c>
      <c r="S6" s="815" t="s">
        <v>396</v>
      </c>
      <c r="T6" s="815" t="s">
        <v>406</v>
      </c>
      <c r="V6" s="815">
        <v>20000000</v>
      </c>
      <c r="W6" s="815">
        <v>20000000</v>
      </c>
      <c r="X6" s="815">
        <v>20000000</v>
      </c>
      <c r="Y6" s="815">
        <v>20000000</v>
      </c>
      <c r="AA6" s="815" t="s">
        <v>407</v>
      </c>
      <c r="AB6" s="817">
        <v>28126</v>
      </c>
      <c r="AC6" s="815">
        <v>80000000</v>
      </c>
      <c r="AD6" s="815" t="s">
        <v>459</v>
      </c>
      <c r="AG6" s="815">
        <v>1</v>
      </c>
      <c r="AH6" s="815">
        <v>2</v>
      </c>
      <c r="AI6" s="815" t="s">
        <v>455</v>
      </c>
    </row>
    <row r="7" spans="2:39" x14ac:dyDescent="0.3">
      <c r="B7" s="819" t="s">
        <v>456</v>
      </c>
      <c r="C7" s="820">
        <v>44033.770729166667</v>
      </c>
      <c r="D7" s="817">
        <v>36892</v>
      </c>
      <c r="E7" s="817">
        <v>49674</v>
      </c>
      <c r="G7" s="815">
        <v>100000000</v>
      </c>
      <c r="H7" s="815">
        <v>150000000</v>
      </c>
      <c r="J7" s="815">
        <v>3</v>
      </c>
      <c r="N7" s="815">
        <v>150000000</v>
      </c>
      <c r="O7" s="815">
        <v>200000000</v>
      </c>
      <c r="P7" s="815">
        <v>250000000</v>
      </c>
      <c r="Q7" s="815" t="s">
        <v>177</v>
      </c>
      <c r="R7" s="815" t="s">
        <v>395</v>
      </c>
      <c r="S7" s="815" t="s">
        <v>396</v>
      </c>
      <c r="T7" s="815" t="s">
        <v>406</v>
      </c>
      <c r="V7" s="815">
        <v>20000000</v>
      </c>
      <c r="W7" s="815">
        <v>20000000</v>
      </c>
      <c r="X7" s="815">
        <v>20000000</v>
      </c>
      <c r="Y7" s="815">
        <v>20000000</v>
      </c>
      <c r="AA7" s="815" t="s">
        <v>407</v>
      </c>
      <c r="AB7" s="817">
        <v>28126</v>
      </c>
      <c r="AC7" s="815">
        <v>100000000</v>
      </c>
      <c r="AD7" s="815" t="s">
        <v>397</v>
      </c>
      <c r="AE7" s="815">
        <v>5</v>
      </c>
      <c r="AF7" s="815" t="s">
        <v>398</v>
      </c>
      <c r="AG7" s="815">
        <v>1</v>
      </c>
    </row>
    <row r="8" spans="2:39" x14ac:dyDescent="0.3">
      <c r="B8" s="819" t="s">
        <v>465</v>
      </c>
      <c r="C8" s="820">
        <v>44887.433240740742</v>
      </c>
      <c r="D8" s="817">
        <v>35395</v>
      </c>
      <c r="E8" s="817">
        <v>47848</v>
      </c>
      <c r="G8" s="815">
        <v>100000000</v>
      </c>
      <c r="H8" s="815">
        <v>250000000</v>
      </c>
      <c r="J8" s="815">
        <v>5</v>
      </c>
      <c r="N8" s="815">
        <v>300000000</v>
      </c>
      <c r="O8" s="815">
        <v>350000000</v>
      </c>
      <c r="P8" s="815">
        <v>400000000</v>
      </c>
      <c r="Q8" s="815" t="s">
        <v>469</v>
      </c>
      <c r="R8" s="815" t="s">
        <v>470</v>
      </c>
      <c r="S8" s="815" t="s">
        <v>471</v>
      </c>
      <c r="T8" s="815" t="s">
        <v>472</v>
      </c>
      <c r="V8" s="815">
        <v>20000000</v>
      </c>
      <c r="W8" s="815">
        <v>20000000</v>
      </c>
      <c r="X8" s="815">
        <v>20000000</v>
      </c>
      <c r="Y8" s="815">
        <v>20000000</v>
      </c>
      <c r="AA8" s="815" t="s">
        <v>473</v>
      </c>
      <c r="AB8" s="817">
        <v>21839</v>
      </c>
      <c r="AC8" s="815">
        <v>166666666</v>
      </c>
      <c r="AD8" s="815" t="s">
        <v>474</v>
      </c>
      <c r="AF8" s="815" t="s">
        <v>468</v>
      </c>
      <c r="AG8" s="815">
        <v>1</v>
      </c>
      <c r="AH8" s="815">
        <v>3</v>
      </c>
      <c r="AI8" s="815" t="s">
        <v>475</v>
      </c>
    </row>
    <row r="9" spans="2:39" x14ac:dyDescent="0.3">
      <c r="B9" s="819" t="s">
        <v>560</v>
      </c>
      <c r="C9" s="820">
        <v>44937.689467592594</v>
      </c>
      <c r="D9" s="817">
        <v>34465</v>
      </c>
      <c r="E9" s="817">
        <v>44926</v>
      </c>
      <c r="G9" s="815">
        <v>50000000</v>
      </c>
      <c r="H9" s="815">
        <v>100000000</v>
      </c>
      <c r="J9" s="815">
        <v>3</v>
      </c>
      <c r="N9" s="815">
        <v>100000000</v>
      </c>
      <c r="O9" s="815">
        <v>150000000</v>
      </c>
      <c r="P9" s="815">
        <v>250000000</v>
      </c>
      <c r="Q9" s="815" t="s">
        <v>460</v>
      </c>
      <c r="R9" s="815" t="s">
        <v>461</v>
      </c>
      <c r="S9" s="815" t="s">
        <v>462</v>
      </c>
      <c r="T9" s="815" t="s">
        <v>463</v>
      </c>
      <c r="V9" s="815">
        <v>20000000</v>
      </c>
      <c r="W9" s="815">
        <v>20000000</v>
      </c>
      <c r="X9" s="815">
        <v>20000000</v>
      </c>
      <c r="Y9" s="815">
        <v>20000000</v>
      </c>
      <c r="AA9" s="815" t="s">
        <v>562</v>
      </c>
      <c r="AB9" s="817">
        <v>20527</v>
      </c>
      <c r="AC9" s="815">
        <v>80000000</v>
      </c>
      <c r="AD9" s="815" t="s">
        <v>477</v>
      </c>
      <c r="AG9" s="815">
        <v>1</v>
      </c>
      <c r="AH9" s="815">
        <v>3</v>
      </c>
      <c r="AI9" s="815" t="s">
        <v>458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autoPageBreaks="0" fitToPage="1"/>
  </sheetPr>
  <dimension ref="B1:P33"/>
  <sheetViews>
    <sheetView showGridLines="0" showRowColHeaders="0" zoomScale="90" zoomScaleNormal="90" workbookViewId="0">
      <pane ySplit="3" topLeftCell="A41" activePane="bottomLeft" state="frozen"/>
      <selection pane="bottomLeft" activeCell="N42" sqref="N42"/>
    </sheetView>
  </sheetViews>
  <sheetFormatPr defaultRowHeight="15" customHeight="1" x14ac:dyDescent="0.3"/>
  <cols>
    <col min="1" max="1" width="3.125" style="64" customWidth="1"/>
    <col min="2" max="2" width="19.625" style="64" customWidth="1"/>
    <col min="3" max="3" width="23.625" style="64" customWidth="1"/>
    <col min="4" max="4" width="18.375" style="64" customWidth="1"/>
    <col min="5" max="5" width="17.5" style="64" customWidth="1"/>
    <col min="6" max="6" width="16.875" style="64" customWidth="1"/>
    <col min="7" max="7" width="12.125" style="64" customWidth="1"/>
    <col min="8" max="8" width="10.875" style="64" customWidth="1"/>
    <col min="9" max="9" width="6.375" style="64" customWidth="1"/>
    <col min="10" max="10" width="2.625" style="64" customWidth="1"/>
    <col min="11" max="11" width="10.5" style="65" hidden="1" customWidth="1"/>
    <col min="12" max="15" width="9" style="64"/>
    <col min="16" max="16" width="9" style="189"/>
    <col min="17" max="225" width="9" style="64"/>
    <col min="226" max="226" width="1.5" style="64" customWidth="1"/>
    <col min="227" max="230" width="12.875" style="64" customWidth="1"/>
    <col min="231" max="231" width="12.625" style="64" customWidth="1"/>
    <col min="232" max="235" width="12.875" style="64" customWidth="1"/>
    <col min="236" max="237" width="11.5" style="64" customWidth="1"/>
    <col min="238" max="238" width="11.625" style="64" bestFit="1" customWidth="1"/>
    <col min="239" max="239" width="9" style="64"/>
    <col min="240" max="240" width="9.125" style="64" bestFit="1" customWidth="1"/>
    <col min="241" max="481" width="9" style="64"/>
    <col min="482" max="482" width="1.5" style="64" customWidth="1"/>
    <col min="483" max="486" width="12.875" style="64" customWidth="1"/>
    <col min="487" max="487" width="12.625" style="64" customWidth="1"/>
    <col min="488" max="491" width="12.875" style="64" customWidth="1"/>
    <col min="492" max="493" width="11.5" style="64" customWidth="1"/>
    <col min="494" max="494" width="11.625" style="64" bestFit="1" customWidth="1"/>
    <col min="495" max="495" width="9" style="64"/>
    <col min="496" max="496" width="9.125" style="64" bestFit="1" customWidth="1"/>
    <col min="497" max="737" width="9" style="64"/>
    <col min="738" max="738" width="1.5" style="64" customWidth="1"/>
    <col min="739" max="742" width="12.875" style="64" customWidth="1"/>
    <col min="743" max="743" width="12.625" style="64" customWidth="1"/>
    <col min="744" max="747" width="12.875" style="64" customWidth="1"/>
    <col min="748" max="749" width="11.5" style="64" customWidth="1"/>
    <col min="750" max="750" width="11.625" style="64" bestFit="1" customWidth="1"/>
    <col min="751" max="751" width="9" style="64"/>
    <col min="752" max="752" width="9.125" style="64" bestFit="1" customWidth="1"/>
    <col min="753" max="993" width="9" style="64"/>
    <col min="994" max="994" width="1.5" style="64" customWidth="1"/>
    <col min="995" max="998" width="12.875" style="64" customWidth="1"/>
    <col min="999" max="999" width="12.625" style="64" customWidth="1"/>
    <col min="1000" max="1003" width="12.875" style="64" customWidth="1"/>
    <col min="1004" max="1005" width="11.5" style="64" customWidth="1"/>
    <col min="1006" max="1006" width="11.625" style="64" bestFit="1" customWidth="1"/>
    <col min="1007" max="1007" width="9" style="64"/>
    <col min="1008" max="1008" width="9.125" style="64" bestFit="1" customWidth="1"/>
    <col min="1009" max="1249" width="9" style="64"/>
    <col min="1250" max="1250" width="1.5" style="64" customWidth="1"/>
    <col min="1251" max="1254" width="12.875" style="64" customWidth="1"/>
    <col min="1255" max="1255" width="12.625" style="64" customWidth="1"/>
    <col min="1256" max="1259" width="12.875" style="64" customWidth="1"/>
    <col min="1260" max="1261" width="11.5" style="64" customWidth="1"/>
    <col min="1262" max="1262" width="11.625" style="64" bestFit="1" customWidth="1"/>
    <col min="1263" max="1263" width="9" style="64"/>
    <col min="1264" max="1264" width="9.125" style="64" bestFit="1" customWidth="1"/>
    <col min="1265" max="1505" width="9" style="64"/>
    <col min="1506" max="1506" width="1.5" style="64" customWidth="1"/>
    <col min="1507" max="1510" width="12.875" style="64" customWidth="1"/>
    <col min="1511" max="1511" width="12.625" style="64" customWidth="1"/>
    <col min="1512" max="1515" width="12.875" style="64" customWidth="1"/>
    <col min="1516" max="1517" width="11.5" style="64" customWidth="1"/>
    <col min="1518" max="1518" width="11.625" style="64" bestFit="1" customWidth="1"/>
    <col min="1519" max="1519" width="9" style="64"/>
    <col min="1520" max="1520" width="9.125" style="64" bestFit="1" customWidth="1"/>
    <col min="1521" max="1761" width="9" style="64"/>
    <col min="1762" max="1762" width="1.5" style="64" customWidth="1"/>
    <col min="1763" max="1766" width="12.875" style="64" customWidth="1"/>
    <col min="1767" max="1767" width="12.625" style="64" customWidth="1"/>
    <col min="1768" max="1771" width="12.875" style="64" customWidth="1"/>
    <col min="1772" max="1773" width="11.5" style="64" customWidth="1"/>
    <col min="1774" max="1774" width="11.625" style="64" bestFit="1" customWidth="1"/>
    <col min="1775" max="1775" width="9" style="64"/>
    <col min="1776" max="1776" width="9.125" style="64" bestFit="1" customWidth="1"/>
    <col min="1777" max="2017" width="9" style="64"/>
    <col min="2018" max="2018" width="1.5" style="64" customWidth="1"/>
    <col min="2019" max="2022" width="12.875" style="64" customWidth="1"/>
    <col min="2023" max="2023" width="12.625" style="64" customWidth="1"/>
    <col min="2024" max="2027" width="12.875" style="64" customWidth="1"/>
    <col min="2028" max="2029" width="11.5" style="64" customWidth="1"/>
    <col min="2030" max="2030" width="11.625" style="64" bestFit="1" customWidth="1"/>
    <col min="2031" max="2031" width="9" style="64"/>
    <col min="2032" max="2032" width="9.125" style="64" bestFit="1" customWidth="1"/>
    <col min="2033" max="2273" width="9" style="64"/>
    <col min="2274" max="2274" width="1.5" style="64" customWidth="1"/>
    <col min="2275" max="2278" width="12.875" style="64" customWidth="1"/>
    <col min="2279" max="2279" width="12.625" style="64" customWidth="1"/>
    <col min="2280" max="2283" width="12.875" style="64" customWidth="1"/>
    <col min="2284" max="2285" width="11.5" style="64" customWidth="1"/>
    <col min="2286" max="2286" width="11.625" style="64" bestFit="1" customWidth="1"/>
    <col min="2287" max="2287" width="9" style="64"/>
    <col min="2288" max="2288" width="9.125" style="64" bestFit="1" customWidth="1"/>
    <col min="2289" max="2529" width="9" style="64"/>
    <col min="2530" max="2530" width="1.5" style="64" customWidth="1"/>
    <col min="2531" max="2534" width="12.875" style="64" customWidth="1"/>
    <col min="2535" max="2535" width="12.625" style="64" customWidth="1"/>
    <col min="2536" max="2539" width="12.875" style="64" customWidth="1"/>
    <col min="2540" max="2541" width="11.5" style="64" customWidth="1"/>
    <col min="2542" max="2542" width="11.625" style="64" bestFit="1" customWidth="1"/>
    <col min="2543" max="2543" width="9" style="64"/>
    <col min="2544" max="2544" width="9.125" style="64" bestFit="1" customWidth="1"/>
    <col min="2545" max="2785" width="9" style="64"/>
    <col min="2786" max="2786" width="1.5" style="64" customWidth="1"/>
    <col min="2787" max="2790" width="12.875" style="64" customWidth="1"/>
    <col min="2791" max="2791" width="12.625" style="64" customWidth="1"/>
    <col min="2792" max="2795" width="12.875" style="64" customWidth="1"/>
    <col min="2796" max="2797" width="11.5" style="64" customWidth="1"/>
    <col min="2798" max="2798" width="11.625" style="64" bestFit="1" customWidth="1"/>
    <col min="2799" max="2799" width="9" style="64"/>
    <col min="2800" max="2800" width="9.125" style="64" bestFit="1" customWidth="1"/>
    <col min="2801" max="3041" width="9" style="64"/>
    <col min="3042" max="3042" width="1.5" style="64" customWidth="1"/>
    <col min="3043" max="3046" width="12.875" style="64" customWidth="1"/>
    <col min="3047" max="3047" width="12.625" style="64" customWidth="1"/>
    <col min="3048" max="3051" width="12.875" style="64" customWidth="1"/>
    <col min="3052" max="3053" width="11.5" style="64" customWidth="1"/>
    <col min="3054" max="3054" width="11.625" style="64" bestFit="1" customWidth="1"/>
    <col min="3055" max="3055" width="9" style="64"/>
    <col min="3056" max="3056" width="9.125" style="64" bestFit="1" customWidth="1"/>
    <col min="3057" max="3297" width="9" style="64"/>
    <col min="3298" max="3298" width="1.5" style="64" customWidth="1"/>
    <col min="3299" max="3302" width="12.875" style="64" customWidth="1"/>
    <col min="3303" max="3303" width="12.625" style="64" customWidth="1"/>
    <col min="3304" max="3307" width="12.875" style="64" customWidth="1"/>
    <col min="3308" max="3309" width="11.5" style="64" customWidth="1"/>
    <col min="3310" max="3310" width="11.625" style="64" bestFit="1" customWidth="1"/>
    <col min="3311" max="3311" width="9" style="64"/>
    <col min="3312" max="3312" width="9.125" style="64" bestFit="1" customWidth="1"/>
    <col min="3313" max="3553" width="9" style="64"/>
    <col min="3554" max="3554" width="1.5" style="64" customWidth="1"/>
    <col min="3555" max="3558" width="12.875" style="64" customWidth="1"/>
    <col min="3559" max="3559" width="12.625" style="64" customWidth="1"/>
    <col min="3560" max="3563" width="12.875" style="64" customWidth="1"/>
    <col min="3564" max="3565" width="11.5" style="64" customWidth="1"/>
    <col min="3566" max="3566" width="11.625" style="64" bestFit="1" customWidth="1"/>
    <col min="3567" max="3567" width="9" style="64"/>
    <col min="3568" max="3568" width="9.125" style="64" bestFit="1" customWidth="1"/>
    <col min="3569" max="3809" width="9" style="64"/>
    <col min="3810" max="3810" width="1.5" style="64" customWidth="1"/>
    <col min="3811" max="3814" width="12.875" style="64" customWidth="1"/>
    <col min="3815" max="3815" width="12.625" style="64" customWidth="1"/>
    <col min="3816" max="3819" width="12.875" style="64" customWidth="1"/>
    <col min="3820" max="3821" width="11.5" style="64" customWidth="1"/>
    <col min="3822" max="3822" width="11.625" style="64" bestFit="1" customWidth="1"/>
    <col min="3823" max="3823" width="9" style="64"/>
    <col min="3824" max="3824" width="9.125" style="64" bestFit="1" customWidth="1"/>
    <col min="3825" max="4065" width="9" style="64"/>
    <col min="4066" max="4066" width="1.5" style="64" customWidth="1"/>
    <col min="4067" max="4070" width="12.875" style="64" customWidth="1"/>
    <col min="4071" max="4071" width="12.625" style="64" customWidth="1"/>
    <col min="4072" max="4075" width="12.875" style="64" customWidth="1"/>
    <col min="4076" max="4077" width="11.5" style="64" customWidth="1"/>
    <col min="4078" max="4078" width="11.625" style="64" bestFit="1" customWidth="1"/>
    <col min="4079" max="4079" width="9" style="64"/>
    <col min="4080" max="4080" width="9.125" style="64" bestFit="1" customWidth="1"/>
    <col min="4081" max="4321" width="9" style="64"/>
    <col min="4322" max="4322" width="1.5" style="64" customWidth="1"/>
    <col min="4323" max="4326" width="12.875" style="64" customWidth="1"/>
    <col min="4327" max="4327" width="12.625" style="64" customWidth="1"/>
    <col min="4328" max="4331" width="12.875" style="64" customWidth="1"/>
    <col min="4332" max="4333" width="11.5" style="64" customWidth="1"/>
    <col min="4334" max="4334" width="11.625" style="64" bestFit="1" customWidth="1"/>
    <col min="4335" max="4335" width="9" style="64"/>
    <col min="4336" max="4336" width="9.125" style="64" bestFit="1" customWidth="1"/>
    <col min="4337" max="4577" width="9" style="64"/>
    <col min="4578" max="4578" width="1.5" style="64" customWidth="1"/>
    <col min="4579" max="4582" width="12.875" style="64" customWidth="1"/>
    <col min="4583" max="4583" width="12.625" style="64" customWidth="1"/>
    <col min="4584" max="4587" width="12.875" style="64" customWidth="1"/>
    <col min="4588" max="4589" width="11.5" style="64" customWidth="1"/>
    <col min="4590" max="4590" width="11.625" style="64" bestFit="1" customWidth="1"/>
    <col min="4591" max="4591" width="9" style="64"/>
    <col min="4592" max="4592" width="9.125" style="64" bestFit="1" customWidth="1"/>
    <col min="4593" max="4833" width="9" style="64"/>
    <col min="4834" max="4834" width="1.5" style="64" customWidth="1"/>
    <col min="4835" max="4838" width="12.875" style="64" customWidth="1"/>
    <col min="4839" max="4839" width="12.625" style="64" customWidth="1"/>
    <col min="4840" max="4843" width="12.875" style="64" customWidth="1"/>
    <col min="4844" max="4845" width="11.5" style="64" customWidth="1"/>
    <col min="4846" max="4846" width="11.625" style="64" bestFit="1" customWidth="1"/>
    <col min="4847" max="4847" width="9" style="64"/>
    <col min="4848" max="4848" width="9.125" style="64" bestFit="1" customWidth="1"/>
    <col min="4849" max="5089" width="9" style="64"/>
    <col min="5090" max="5090" width="1.5" style="64" customWidth="1"/>
    <col min="5091" max="5094" width="12.875" style="64" customWidth="1"/>
    <col min="5095" max="5095" width="12.625" style="64" customWidth="1"/>
    <col min="5096" max="5099" width="12.875" style="64" customWidth="1"/>
    <col min="5100" max="5101" width="11.5" style="64" customWidth="1"/>
    <col min="5102" max="5102" width="11.625" style="64" bestFit="1" customWidth="1"/>
    <col min="5103" max="5103" width="9" style="64"/>
    <col min="5104" max="5104" width="9.125" style="64" bestFit="1" customWidth="1"/>
    <col min="5105" max="5345" width="9" style="64"/>
    <col min="5346" max="5346" width="1.5" style="64" customWidth="1"/>
    <col min="5347" max="5350" width="12.875" style="64" customWidth="1"/>
    <col min="5351" max="5351" width="12.625" style="64" customWidth="1"/>
    <col min="5352" max="5355" width="12.875" style="64" customWidth="1"/>
    <col min="5356" max="5357" width="11.5" style="64" customWidth="1"/>
    <col min="5358" max="5358" width="11.625" style="64" bestFit="1" customWidth="1"/>
    <col min="5359" max="5359" width="9" style="64"/>
    <col min="5360" max="5360" width="9.125" style="64" bestFit="1" customWidth="1"/>
    <col min="5361" max="5601" width="9" style="64"/>
    <col min="5602" max="5602" width="1.5" style="64" customWidth="1"/>
    <col min="5603" max="5606" width="12.875" style="64" customWidth="1"/>
    <col min="5607" max="5607" width="12.625" style="64" customWidth="1"/>
    <col min="5608" max="5611" width="12.875" style="64" customWidth="1"/>
    <col min="5612" max="5613" width="11.5" style="64" customWidth="1"/>
    <col min="5614" max="5614" width="11.625" style="64" bestFit="1" customWidth="1"/>
    <col min="5615" max="5615" width="9" style="64"/>
    <col min="5616" max="5616" width="9.125" style="64" bestFit="1" customWidth="1"/>
    <col min="5617" max="5857" width="9" style="64"/>
    <col min="5858" max="5858" width="1.5" style="64" customWidth="1"/>
    <col min="5859" max="5862" width="12.875" style="64" customWidth="1"/>
    <col min="5863" max="5863" width="12.625" style="64" customWidth="1"/>
    <col min="5864" max="5867" width="12.875" style="64" customWidth="1"/>
    <col min="5868" max="5869" width="11.5" style="64" customWidth="1"/>
    <col min="5870" max="5870" width="11.625" style="64" bestFit="1" customWidth="1"/>
    <col min="5871" max="5871" width="9" style="64"/>
    <col min="5872" max="5872" width="9.125" style="64" bestFit="1" customWidth="1"/>
    <col min="5873" max="6113" width="9" style="64"/>
    <col min="6114" max="6114" width="1.5" style="64" customWidth="1"/>
    <col min="6115" max="6118" width="12.875" style="64" customWidth="1"/>
    <col min="6119" max="6119" width="12.625" style="64" customWidth="1"/>
    <col min="6120" max="6123" width="12.875" style="64" customWidth="1"/>
    <col min="6124" max="6125" width="11.5" style="64" customWidth="1"/>
    <col min="6126" max="6126" width="11.625" style="64" bestFit="1" customWidth="1"/>
    <col min="6127" max="6127" width="9" style="64"/>
    <col min="6128" max="6128" width="9.125" style="64" bestFit="1" customWidth="1"/>
    <col min="6129" max="6369" width="9" style="64"/>
    <col min="6370" max="6370" width="1.5" style="64" customWidth="1"/>
    <col min="6371" max="6374" width="12.875" style="64" customWidth="1"/>
    <col min="6375" max="6375" width="12.625" style="64" customWidth="1"/>
    <col min="6376" max="6379" width="12.875" style="64" customWidth="1"/>
    <col min="6380" max="6381" width="11.5" style="64" customWidth="1"/>
    <col min="6382" max="6382" width="11.625" style="64" bestFit="1" customWidth="1"/>
    <col min="6383" max="6383" width="9" style="64"/>
    <col min="6384" max="6384" width="9.125" style="64" bestFit="1" customWidth="1"/>
    <col min="6385" max="6625" width="9" style="64"/>
    <col min="6626" max="6626" width="1.5" style="64" customWidth="1"/>
    <col min="6627" max="6630" width="12.875" style="64" customWidth="1"/>
    <col min="6631" max="6631" width="12.625" style="64" customWidth="1"/>
    <col min="6632" max="6635" width="12.875" style="64" customWidth="1"/>
    <col min="6636" max="6637" width="11.5" style="64" customWidth="1"/>
    <col min="6638" max="6638" width="11.625" style="64" bestFit="1" customWidth="1"/>
    <col min="6639" max="6639" width="9" style="64"/>
    <col min="6640" max="6640" width="9.125" style="64" bestFit="1" customWidth="1"/>
    <col min="6641" max="6881" width="9" style="64"/>
    <col min="6882" max="6882" width="1.5" style="64" customWidth="1"/>
    <col min="6883" max="6886" width="12.875" style="64" customWidth="1"/>
    <col min="6887" max="6887" width="12.625" style="64" customWidth="1"/>
    <col min="6888" max="6891" width="12.875" style="64" customWidth="1"/>
    <col min="6892" max="6893" width="11.5" style="64" customWidth="1"/>
    <col min="6894" max="6894" width="11.625" style="64" bestFit="1" customWidth="1"/>
    <col min="6895" max="6895" width="9" style="64"/>
    <col min="6896" max="6896" width="9.125" style="64" bestFit="1" customWidth="1"/>
    <col min="6897" max="7137" width="9" style="64"/>
    <col min="7138" max="7138" width="1.5" style="64" customWidth="1"/>
    <col min="7139" max="7142" width="12.875" style="64" customWidth="1"/>
    <col min="7143" max="7143" width="12.625" style="64" customWidth="1"/>
    <col min="7144" max="7147" width="12.875" style="64" customWidth="1"/>
    <col min="7148" max="7149" width="11.5" style="64" customWidth="1"/>
    <col min="7150" max="7150" width="11.625" style="64" bestFit="1" customWidth="1"/>
    <col min="7151" max="7151" width="9" style="64"/>
    <col min="7152" max="7152" width="9.125" style="64" bestFit="1" customWidth="1"/>
    <col min="7153" max="7393" width="9" style="64"/>
    <col min="7394" max="7394" width="1.5" style="64" customWidth="1"/>
    <col min="7395" max="7398" width="12.875" style="64" customWidth="1"/>
    <col min="7399" max="7399" width="12.625" style="64" customWidth="1"/>
    <col min="7400" max="7403" width="12.875" style="64" customWidth="1"/>
    <col min="7404" max="7405" width="11.5" style="64" customWidth="1"/>
    <col min="7406" max="7406" width="11.625" style="64" bestFit="1" customWidth="1"/>
    <col min="7407" max="7407" width="9" style="64"/>
    <col min="7408" max="7408" width="9.125" style="64" bestFit="1" customWidth="1"/>
    <col min="7409" max="7649" width="9" style="64"/>
    <col min="7650" max="7650" width="1.5" style="64" customWidth="1"/>
    <col min="7651" max="7654" width="12.875" style="64" customWidth="1"/>
    <col min="7655" max="7655" width="12.625" style="64" customWidth="1"/>
    <col min="7656" max="7659" width="12.875" style="64" customWidth="1"/>
    <col min="7660" max="7661" width="11.5" style="64" customWidth="1"/>
    <col min="7662" max="7662" width="11.625" style="64" bestFit="1" customWidth="1"/>
    <col min="7663" max="7663" width="9" style="64"/>
    <col min="7664" max="7664" width="9.125" style="64" bestFit="1" customWidth="1"/>
    <col min="7665" max="7905" width="9" style="64"/>
    <col min="7906" max="7906" width="1.5" style="64" customWidth="1"/>
    <col min="7907" max="7910" width="12.875" style="64" customWidth="1"/>
    <col min="7911" max="7911" width="12.625" style="64" customWidth="1"/>
    <col min="7912" max="7915" width="12.875" style="64" customWidth="1"/>
    <col min="7916" max="7917" width="11.5" style="64" customWidth="1"/>
    <col min="7918" max="7918" width="11.625" style="64" bestFit="1" customWidth="1"/>
    <col min="7919" max="7919" width="9" style="64"/>
    <col min="7920" max="7920" width="9.125" style="64" bestFit="1" customWidth="1"/>
    <col min="7921" max="8161" width="9" style="64"/>
    <col min="8162" max="8162" width="1.5" style="64" customWidth="1"/>
    <col min="8163" max="8166" width="12.875" style="64" customWidth="1"/>
    <col min="8167" max="8167" width="12.625" style="64" customWidth="1"/>
    <col min="8168" max="8171" width="12.875" style="64" customWidth="1"/>
    <col min="8172" max="8173" width="11.5" style="64" customWidth="1"/>
    <col min="8174" max="8174" width="11.625" style="64" bestFit="1" customWidth="1"/>
    <col min="8175" max="8175" width="9" style="64"/>
    <col min="8176" max="8176" width="9.125" style="64" bestFit="1" customWidth="1"/>
    <col min="8177" max="8417" width="9" style="64"/>
    <col min="8418" max="8418" width="1.5" style="64" customWidth="1"/>
    <col min="8419" max="8422" width="12.875" style="64" customWidth="1"/>
    <col min="8423" max="8423" width="12.625" style="64" customWidth="1"/>
    <col min="8424" max="8427" width="12.875" style="64" customWidth="1"/>
    <col min="8428" max="8429" width="11.5" style="64" customWidth="1"/>
    <col min="8430" max="8430" width="11.625" style="64" bestFit="1" customWidth="1"/>
    <col min="8431" max="8431" width="9" style="64"/>
    <col min="8432" max="8432" width="9.125" style="64" bestFit="1" customWidth="1"/>
    <col min="8433" max="8673" width="9" style="64"/>
    <col min="8674" max="8674" width="1.5" style="64" customWidth="1"/>
    <col min="8675" max="8678" width="12.875" style="64" customWidth="1"/>
    <col min="8679" max="8679" width="12.625" style="64" customWidth="1"/>
    <col min="8680" max="8683" width="12.875" style="64" customWidth="1"/>
    <col min="8684" max="8685" width="11.5" style="64" customWidth="1"/>
    <col min="8686" max="8686" width="11.625" style="64" bestFit="1" customWidth="1"/>
    <col min="8687" max="8687" width="9" style="64"/>
    <col min="8688" max="8688" width="9.125" style="64" bestFit="1" customWidth="1"/>
    <col min="8689" max="8929" width="9" style="64"/>
    <col min="8930" max="8930" width="1.5" style="64" customWidth="1"/>
    <col min="8931" max="8934" width="12.875" style="64" customWidth="1"/>
    <col min="8935" max="8935" width="12.625" style="64" customWidth="1"/>
    <col min="8936" max="8939" width="12.875" style="64" customWidth="1"/>
    <col min="8940" max="8941" width="11.5" style="64" customWidth="1"/>
    <col min="8942" max="8942" width="11.625" style="64" bestFit="1" customWidth="1"/>
    <col min="8943" max="8943" width="9" style="64"/>
    <col min="8944" max="8944" width="9.125" style="64" bestFit="1" customWidth="1"/>
    <col min="8945" max="9185" width="9" style="64"/>
    <col min="9186" max="9186" width="1.5" style="64" customWidth="1"/>
    <col min="9187" max="9190" width="12.875" style="64" customWidth="1"/>
    <col min="9191" max="9191" width="12.625" style="64" customWidth="1"/>
    <col min="9192" max="9195" width="12.875" style="64" customWidth="1"/>
    <col min="9196" max="9197" width="11.5" style="64" customWidth="1"/>
    <col min="9198" max="9198" width="11.625" style="64" bestFit="1" customWidth="1"/>
    <col min="9199" max="9199" width="9" style="64"/>
    <col min="9200" max="9200" width="9.125" style="64" bestFit="1" customWidth="1"/>
    <col min="9201" max="9441" width="9" style="64"/>
    <col min="9442" max="9442" width="1.5" style="64" customWidth="1"/>
    <col min="9443" max="9446" width="12.875" style="64" customWidth="1"/>
    <col min="9447" max="9447" width="12.625" style="64" customWidth="1"/>
    <col min="9448" max="9451" width="12.875" style="64" customWidth="1"/>
    <col min="9452" max="9453" width="11.5" style="64" customWidth="1"/>
    <col min="9454" max="9454" width="11.625" style="64" bestFit="1" customWidth="1"/>
    <col min="9455" max="9455" width="9" style="64"/>
    <col min="9456" max="9456" width="9.125" style="64" bestFit="1" customWidth="1"/>
    <col min="9457" max="9697" width="9" style="64"/>
    <col min="9698" max="9698" width="1.5" style="64" customWidth="1"/>
    <col min="9699" max="9702" width="12.875" style="64" customWidth="1"/>
    <col min="9703" max="9703" width="12.625" style="64" customWidth="1"/>
    <col min="9704" max="9707" width="12.875" style="64" customWidth="1"/>
    <col min="9708" max="9709" width="11.5" style="64" customWidth="1"/>
    <col min="9710" max="9710" width="11.625" style="64" bestFit="1" customWidth="1"/>
    <col min="9711" max="9711" width="9" style="64"/>
    <col min="9712" max="9712" width="9.125" style="64" bestFit="1" customWidth="1"/>
    <col min="9713" max="9953" width="9" style="64"/>
    <col min="9954" max="9954" width="1.5" style="64" customWidth="1"/>
    <col min="9955" max="9958" width="12.875" style="64" customWidth="1"/>
    <col min="9959" max="9959" width="12.625" style="64" customWidth="1"/>
    <col min="9960" max="9963" width="12.875" style="64" customWidth="1"/>
    <col min="9964" max="9965" width="11.5" style="64" customWidth="1"/>
    <col min="9966" max="9966" width="11.625" style="64" bestFit="1" customWidth="1"/>
    <col min="9967" max="9967" width="9" style="64"/>
    <col min="9968" max="9968" width="9.125" style="64" bestFit="1" customWidth="1"/>
    <col min="9969" max="10209" width="9" style="64"/>
    <col min="10210" max="10210" width="1.5" style="64" customWidth="1"/>
    <col min="10211" max="10214" width="12.875" style="64" customWidth="1"/>
    <col min="10215" max="10215" width="12.625" style="64" customWidth="1"/>
    <col min="10216" max="10219" width="12.875" style="64" customWidth="1"/>
    <col min="10220" max="10221" width="11.5" style="64" customWidth="1"/>
    <col min="10222" max="10222" width="11.625" style="64" bestFit="1" customWidth="1"/>
    <col min="10223" max="10223" width="9" style="64"/>
    <col min="10224" max="10224" width="9.125" style="64" bestFit="1" customWidth="1"/>
    <col min="10225" max="10465" width="9" style="64"/>
    <col min="10466" max="10466" width="1.5" style="64" customWidth="1"/>
    <col min="10467" max="10470" width="12.875" style="64" customWidth="1"/>
    <col min="10471" max="10471" width="12.625" style="64" customWidth="1"/>
    <col min="10472" max="10475" width="12.875" style="64" customWidth="1"/>
    <col min="10476" max="10477" width="11.5" style="64" customWidth="1"/>
    <col min="10478" max="10478" width="11.625" style="64" bestFit="1" customWidth="1"/>
    <col min="10479" max="10479" width="9" style="64"/>
    <col min="10480" max="10480" width="9.125" style="64" bestFit="1" customWidth="1"/>
    <col min="10481" max="10721" width="9" style="64"/>
    <col min="10722" max="10722" width="1.5" style="64" customWidth="1"/>
    <col min="10723" max="10726" width="12.875" style="64" customWidth="1"/>
    <col min="10727" max="10727" width="12.625" style="64" customWidth="1"/>
    <col min="10728" max="10731" width="12.875" style="64" customWidth="1"/>
    <col min="10732" max="10733" width="11.5" style="64" customWidth="1"/>
    <col min="10734" max="10734" width="11.625" style="64" bestFit="1" customWidth="1"/>
    <col min="10735" max="10735" width="9" style="64"/>
    <col min="10736" max="10736" width="9.125" style="64" bestFit="1" customWidth="1"/>
    <col min="10737" max="10977" width="9" style="64"/>
    <col min="10978" max="10978" width="1.5" style="64" customWidth="1"/>
    <col min="10979" max="10982" width="12.875" style="64" customWidth="1"/>
    <col min="10983" max="10983" width="12.625" style="64" customWidth="1"/>
    <col min="10984" max="10987" width="12.875" style="64" customWidth="1"/>
    <col min="10988" max="10989" width="11.5" style="64" customWidth="1"/>
    <col min="10990" max="10990" width="11.625" style="64" bestFit="1" customWidth="1"/>
    <col min="10991" max="10991" width="9" style="64"/>
    <col min="10992" max="10992" width="9.125" style="64" bestFit="1" customWidth="1"/>
    <col min="10993" max="11233" width="9" style="64"/>
    <col min="11234" max="11234" width="1.5" style="64" customWidth="1"/>
    <col min="11235" max="11238" width="12.875" style="64" customWidth="1"/>
    <col min="11239" max="11239" width="12.625" style="64" customWidth="1"/>
    <col min="11240" max="11243" width="12.875" style="64" customWidth="1"/>
    <col min="11244" max="11245" width="11.5" style="64" customWidth="1"/>
    <col min="11246" max="11246" width="11.625" style="64" bestFit="1" customWidth="1"/>
    <col min="11247" max="11247" width="9" style="64"/>
    <col min="11248" max="11248" width="9.125" style="64" bestFit="1" customWidth="1"/>
    <col min="11249" max="11489" width="9" style="64"/>
    <col min="11490" max="11490" width="1.5" style="64" customWidth="1"/>
    <col min="11491" max="11494" width="12.875" style="64" customWidth="1"/>
    <col min="11495" max="11495" width="12.625" style="64" customWidth="1"/>
    <col min="11496" max="11499" width="12.875" style="64" customWidth="1"/>
    <col min="11500" max="11501" width="11.5" style="64" customWidth="1"/>
    <col min="11502" max="11502" width="11.625" style="64" bestFit="1" customWidth="1"/>
    <col min="11503" max="11503" width="9" style="64"/>
    <col min="11504" max="11504" width="9.125" style="64" bestFit="1" customWidth="1"/>
    <col min="11505" max="11745" width="9" style="64"/>
    <col min="11746" max="11746" width="1.5" style="64" customWidth="1"/>
    <col min="11747" max="11750" width="12.875" style="64" customWidth="1"/>
    <col min="11751" max="11751" width="12.625" style="64" customWidth="1"/>
    <col min="11752" max="11755" width="12.875" style="64" customWidth="1"/>
    <col min="11756" max="11757" width="11.5" style="64" customWidth="1"/>
    <col min="11758" max="11758" width="11.625" style="64" bestFit="1" customWidth="1"/>
    <col min="11759" max="11759" width="9" style="64"/>
    <col min="11760" max="11760" width="9.125" style="64" bestFit="1" customWidth="1"/>
    <col min="11761" max="12001" width="9" style="64"/>
    <col min="12002" max="12002" width="1.5" style="64" customWidth="1"/>
    <col min="12003" max="12006" width="12.875" style="64" customWidth="1"/>
    <col min="12007" max="12007" width="12.625" style="64" customWidth="1"/>
    <col min="12008" max="12011" width="12.875" style="64" customWidth="1"/>
    <col min="12012" max="12013" width="11.5" style="64" customWidth="1"/>
    <col min="12014" max="12014" width="11.625" style="64" bestFit="1" customWidth="1"/>
    <col min="12015" max="12015" width="9" style="64"/>
    <col min="12016" max="12016" width="9.125" style="64" bestFit="1" customWidth="1"/>
    <col min="12017" max="12257" width="9" style="64"/>
    <col min="12258" max="12258" width="1.5" style="64" customWidth="1"/>
    <col min="12259" max="12262" width="12.875" style="64" customWidth="1"/>
    <col min="12263" max="12263" width="12.625" style="64" customWidth="1"/>
    <col min="12264" max="12267" width="12.875" style="64" customWidth="1"/>
    <col min="12268" max="12269" width="11.5" style="64" customWidth="1"/>
    <col min="12270" max="12270" width="11.625" style="64" bestFit="1" customWidth="1"/>
    <col min="12271" max="12271" width="9" style="64"/>
    <col min="12272" max="12272" width="9.125" style="64" bestFit="1" customWidth="1"/>
    <col min="12273" max="12513" width="9" style="64"/>
    <col min="12514" max="12514" width="1.5" style="64" customWidth="1"/>
    <col min="12515" max="12518" width="12.875" style="64" customWidth="1"/>
    <col min="12519" max="12519" width="12.625" style="64" customWidth="1"/>
    <col min="12520" max="12523" width="12.875" style="64" customWidth="1"/>
    <col min="12524" max="12525" width="11.5" style="64" customWidth="1"/>
    <col min="12526" max="12526" width="11.625" style="64" bestFit="1" customWidth="1"/>
    <col min="12527" max="12527" width="9" style="64"/>
    <col min="12528" max="12528" width="9.125" style="64" bestFit="1" customWidth="1"/>
    <col min="12529" max="12769" width="9" style="64"/>
    <col min="12770" max="12770" width="1.5" style="64" customWidth="1"/>
    <col min="12771" max="12774" width="12.875" style="64" customWidth="1"/>
    <col min="12775" max="12775" width="12.625" style="64" customWidth="1"/>
    <col min="12776" max="12779" width="12.875" style="64" customWidth="1"/>
    <col min="12780" max="12781" width="11.5" style="64" customWidth="1"/>
    <col min="12782" max="12782" width="11.625" style="64" bestFit="1" customWidth="1"/>
    <col min="12783" max="12783" width="9" style="64"/>
    <col min="12784" max="12784" width="9.125" style="64" bestFit="1" customWidth="1"/>
    <col min="12785" max="13025" width="9" style="64"/>
    <col min="13026" max="13026" width="1.5" style="64" customWidth="1"/>
    <col min="13027" max="13030" width="12.875" style="64" customWidth="1"/>
    <col min="13031" max="13031" width="12.625" style="64" customWidth="1"/>
    <col min="13032" max="13035" width="12.875" style="64" customWidth="1"/>
    <col min="13036" max="13037" width="11.5" style="64" customWidth="1"/>
    <col min="13038" max="13038" width="11.625" style="64" bestFit="1" customWidth="1"/>
    <col min="13039" max="13039" width="9" style="64"/>
    <col min="13040" max="13040" width="9.125" style="64" bestFit="1" customWidth="1"/>
    <col min="13041" max="13281" width="9" style="64"/>
    <col min="13282" max="13282" width="1.5" style="64" customWidth="1"/>
    <col min="13283" max="13286" width="12.875" style="64" customWidth="1"/>
    <col min="13287" max="13287" width="12.625" style="64" customWidth="1"/>
    <col min="13288" max="13291" width="12.875" style="64" customWidth="1"/>
    <col min="13292" max="13293" width="11.5" style="64" customWidth="1"/>
    <col min="13294" max="13294" width="11.625" style="64" bestFit="1" customWidth="1"/>
    <col min="13295" max="13295" width="9" style="64"/>
    <col min="13296" max="13296" width="9.125" style="64" bestFit="1" customWidth="1"/>
    <col min="13297" max="13537" width="9" style="64"/>
    <col min="13538" max="13538" width="1.5" style="64" customWidth="1"/>
    <col min="13539" max="13542" width="12.875" style="64" customWidth="1"/>
    <col min="13543" max="13543" width="12.625" style="64" customWidth="1"/>
    <col min="13544" max="13547" width="12.875" style="64" customWidth="1"/>
    <col min="13548" max="13549" width="11.5" style="64" customWidth="1"/>
    <col min="13550" max="13550" width="11.625" style="64" bestFit="1" customWidth="1"/>
    <col min="13551" max="13551" width="9" style="64"/>
    <col min="13552" max="13552" width="9.125" style="64" bestFit="1" customWidth="1"/>
    <col min="13553" max="13793" width="9" style="64"/>
    <col min="13794" max="13794" width="1.5" style="64" customWidth="1"/>
    <col min="13795" max="13798" width="12.875" style="64" customWidth="1"/>
    <col min="13799" max="13799" width="12.625" style="64" customWidth="1"/>
    <col min="13800" max="13803" width="12.875" style="64" customWidth="1"/>
    <col min="13804" max="13805" width="11.5" style="64" customWidth="1"/>
    <col min="13806" max="13806" width="11.625" style="64" bestFit="1" customWidth="1"/>
    <col min="13807" max="13807" width="9" style="64"/>
    <col min="13808" max="13808" width="9.125" style="64" bestFit="1" customWidth="1"/>
    <col min="13809" max="14049" width="9" style="64"/>
    <col min="14050" max="14050" width="1.5" style="64" customWidth="1"/>
    <col min="14051" max="14054" width="12.875" style="64" customWidth="1"/>
    <col min="14055" max="14055" width="12.625" style="64" customWidth="1"/>
    <col min="14056" max="14059" width="12.875" style="64" customWidth="1"/>
    <col min="14060" max="14061" width="11.5" style="64" customWidth="1"/>
    <col min="14062" max="14062" width="11.625" style="64" bestFit="1" customWidth="1"/>
    <col min="14063" max="14063" width="9" style="64"/>
    <col min="14064" max="14064" width="9.125" style="64" bestFit="1" customWidth="1"/>
    <col min="14065" max="14305" width="9" style="64"/>
    <col min="14306" max="14306" width="1.5" style="64" customWidth="1"/>
    <col min="14307" max="14310" width="12.875" style="64" customWidth="1"/>
    <col min="14311" max="14311" width="12.625" style="64" customWidth="1"/>
    <col min="14312" max="14315" width="12.875" style="64" customWidth="1"/>
    <col min="14316" max="14317" width="11.5" style="64" customWidth="1"/>
    <col min="14318" max="14318" width="11.625" style="64" bestFit="1" customWidth="1"/>
    <col min="14319" max="14319" width="9" style="64"/>
    <col min="14320" max="14320" width="9.125" style="64" bestFit="1" customWidth="1"/>
    <col min="14321" max="14561" width="9" style="64"/>
    <col min="14562" max="14562" width="1.5" style="64" customWidth="1"/>
    <col min="14563" max="14566" width="12.875" style="64" customWidth="1"/>
    <col min="14567" max="14567" width="12.625" style="64" customWidth="1"/>
    <col min="14568" max="14571" width="12.875" style="64" customWidth="1"/>
    <col min="14572" max="14573" width="11.5" style="64" customWidth="1"/>
    <col min="14574" max="14574" width="11.625" style="64" bestFit="1" customWidth="1"/>
    <col min="14575" max="14575" width="9" style="64"/>
    <col min="14576" max="14576" width="9.125" style="64" bestFit="1" customWidth="1"/>
    <col min="14577" max="14817" width="9" style="64"/>
    <col min="14818" max="14818" width="1.5" style="64" customWidth="1"/>
    <col min="14819" max="14822" width="12.875" style="64" customWidth="1"/>
    <col min="14823" max="14823" width="12.625" style="64" customWidth="1"/>
    <col min="14824" max="14827" width="12.875" style="64" customWidth="1"/>
    <col min="14828" max="14829" width="11.5" style="64" customWidth="1"/>
    <col min="14830" max="14830" width="11.625" style="64" bestFit="1" customWidth="1"/>
    <col min="14831" max="14831" width="9" style="64"/>
    <col min="14832" max="14832" width="9.125" style="64" bestFit="1" customWidth="1"/>
    <col min="14833" max="15073" width="9" style="64"/>
    <col min="15074" max="15074" width="1.5" style="64" customWidth="1"/>
    <col min="15075" max="15078" width="12.875" style="64" customWidth="1"/>
    <col min="15079" max="15079" width="12.625" style="64" customWidth="1"/>
    <col min="15080" max="15083" width="12.875" style="64" customWidth="1"/>
    <col min="15084" max="15085" width="11.5" style="64" customWidth="1"/>
    <col min="15086" max="15086" width="11.625" style="64" bestFit="1" customWidth="1"/>
    <col min="15087" max="15087" width="9" style="64"/>
    <col min="15088" max="15088" width="9.125" style="64" bestFit="1" customWidth="1"/>
    <col min="15089" max="15329" width="9" style="64"/>
    <col min="15330" max="15330" width="1.5" style="64" customWidth="1"/>
    <col min="15331" max="15334" width="12.875" style="64" customWidth="1"/>
    <col min="15335" max="15335" width="12.625" style="64" customWidth="1"/>
    <col min="15336" max="15339" width="12.875" style="64" customWidth="1"/>
    <col min="15340" max="15341" width="11.5" style="64" customWidth="1"/>
    <col min="15342" max="15342" width="11.625" style="64" bestFit="1" customWidth="1"/>
    <col min="15343" max="15343" width="9" style="64"/>
    <col min="15344" max="15344" width="9.125" style="64" bestFit="1" customWidth="1"/>
    <col min="15345" max="15585" width="9" style="64"/>
    <col min="15586" max="15586" width="1.5" style="64" customWidth="1"/>
    <col min="15587" max="15590" width="12.875" style="64" customWidth="1"/>
    <col min="15591" max="15591" width="12.625" style="64" customWidth="1"/>
    <col min="15592" max="15595" width="12.875" style="64" customWidth="1"/>
    <col min="15596" max="15597" width="11.5" style="64" customWidth="1"/>
    <col min="15598" max="15598" width="11.625" style="64" bestFit="1" customWidth="1"/>
    <col min="15599" max="15599" width="9" style="64"/>
    <col min="15600" max="15600" width="9.125" style="64" bestFit="1" customWidth="1"/>
    <col min="15601" max="15841" width="9" style="64"/>
    <col min="15842" max="15842" width="1.5" style="64" customWidth="1"/>
    <col min="15843" max="15846" width="12.875" style="64" customWidth="1"/>
    <col min="15847" max="15847" width="12.625" style="64" customWidth="1"/>
    <col min="15848" max="15851" width="12.875" style="64" customWidth="1"/>
    <col min="15852" max="15853" width="11.5" style="64" customWidth="1"/>
    <col min="15854" max="15854" width="11.625" style="64" bestFit="1" customWidth="1"/>
    <col min="15855" max="15855" width="9" style="64"/>
    <col min="15856" max="15856" width="9.125" style="64" bestFit="1" customWidth="1"/>
    <col min="15857" max="16097" width="9" style="64"/>
    <col min="16098" max="16098" width="1.5" style="64" customWidth="1"/>
    <col min="16099" max="16102" width="12.875" style="64" customWidth="1"/>
    <col min="16103" max="16103" width="12.625" style="64" customWidth="1"/>
    <col min="16104" max="16107" width="12.875" style="64" customWidth="1"/>
    <col min="16108" max="16109" width="11.5" style="64" customWidth="1"/>
    <col min="16110" max="16110" width="11.625" style="64" bestFit="1" customWidth="1"/>
    <col min="16111" max="16111" width="9" style="64"/>
    <col min="16112" max="16112" width="9.125" style="64" bestFit="1" customWidth="1"/>
    <col min="16113" max="16384" width="9" style="64"/>
  </cols>
  <sheetData>
    <row r="1" spans="2:13" ht="117" customHeight="1" x14ac:dyDescent="0.3"/>
    <row r="2" spans="2:13" ht="17.100000000000001" customHeight="1" thickBot="1" x14ac:dyDescent="0.35"/>
    <row r="3" spans="2:13" ht="75" customHeight="1" thickBot="1" x14ac:dyDescent="0.35">
      <c r="B3" s="1163" t="s">
        <v>270</v>
      </c>
      <c r="C3" s="1164"/>
      <c r="D3" s="1164"/>
      <c r="E3" s="1164"/>
      <c r="F3" s="1164"/>
      <c r="G3" s="1164"/>
      <c r="H3" s="1164"/>
      <c r="I3" s="1164"/>
      <c r="J3" s="1165"/>
      <c r="K3" s="66"/>
      <c r="L3" s="64" t="s">
        <v>228</v>
      </c>
    </row>
    <row r="4" spans="2:13" ht="16.5" customHeight="1" x14ac:dyDescent="0.3">
      <c r="B4" s="67"/>
      <c r="C4" s="67"/>
      <c r="E4" s="68"/>
    </row>
    <row r="5" spans="2:13" ht="42.95" customHeight="1" x14ac:dyDescent="0.3">
      <c r="B5" s="264" t="s">
        <v>259</v>
      </c>
      <c r="C5" s="67"/>
      <c r="E5" s="68"/>
      <c r="K5" s="64"/>
    </row>
    <row r="6" spans="2:13" ht="25.5" customHeight="1" x14ac:dyDescent="0.3">
      <c r="B6" s="1160" t="s">
        <v>352</v>
      </c>
      <c r="C6" s="1160"/>
      <c r="D6" s="1168" t="str">
        <f>'고객 기본 정보 입력'!E8</f>
        <v>김대표</v>
      </c>
      <c r="E6" s="1168"/>
      <c r="K6" s="64"/>
    </row>
    <row r="7" spans="2:13" ht="25.5" customHeight="1" x14ac:dyDescent="0.3">
      <c r="B7" s="1160" t="s">
        <v>446</v>
      </c>
      <c r="C7" s="1160"/>
      <c r="D7" s="1168">
        <f>입사일자</f>
        <v>34465</v>
      </c>
      <c r="E7" s="1168"/>
      <c r="F7" s="1166" t="s">
        <v>258</v>
      </c>
      <c r="G7" s="1167"/>
      <c r="H7" s="1167"/>
      <c r="I7" s="1167"/>
      <c r="J7" s="1167"/>
      <c r="M7" s="64" t="s">
        <v>350</v>
      </c>
    </row>
    <row r="8" spans="2:13" ht="25.5" customHeight="1" x14ac:dyDescent="0.3">
      <c r="B8" s="1160" t="s">
        <v>447</v>
      </c>
      <c r="C8" s="1160"/>
      <c r="D8" s="1168">
        <f>퇴직시점</f>
        <v>48944</v>
      </c>
      <c r="E8" s="1168"/>
      <c r="F8" s="1167"/>
      <c r="G8" s="1167"/>
      <c r="H8" s="1167"/>
      <c r="I8" s="1167"/>
      <c r="J8" s="1167"/>
    </row>
    <row r="9" spans="2:13" ht="25.5" hidden="1" customHeight="1" x14ac:dyDescent="0.3">
      <c r="B9" s="364" t="s">
        <v>440</v>
      </c>
      <c r="C9" s="364"/>
      <c r="D9" s="1161">
        <f>'고객 기본 정보 입력'!N20</f>
        <v>100000000</v>
      </c>
      <c r="E9" s="1161"/>
      <c r="M9" s="249"/>
    </row>
    <row r="10" spans="2:13" ht="25.5" customHeight="1" x14ac:dyDescent="0.3">
      <c r="B10" s="1160" t="s">
        <v>442</v>
      </c>
      <c r="C10" s="1160"/>
      <c r="D10" s="1161">
        <f>'고객 기본 정보 입력'!E18</f>
        <v>50000000</v>
      </c>
      <c r="E10" s="1161"/>
    </row>
    <row r="11" spans="2:13" ht="25.5" customHeight="1" x14ac:dyDescent="0.3">
      <c r="B11" s="1160" t="s">
        <v>401</v>
      </c>
      <c r="C11" s="1160"/>
      <c r="D11" s="1161">
        <f>'고객 기본 정보 입력'!E13</f>
        <v>80000000</v>
      </c>
      <c r="E11" s="1161"/>
    </row>
    <row r="12" spans="2:13" ht="25.5" customHeight="1" x14ac:dyDescent="0.3">
      <c r="B12" s="364" t="s">
        <v>441</v>
      </c>
      <c r="C12" s="364"/>
      <c r="D12" s="1161">
        <f>'고객 기본 정보 입력'!E12</f>
        <v>100000000</v>
      </c>
      <c r="E12" s="1161"/>
    </row>
    <row r="13" spans="2:13" ht="25.5" customHeight="1" x14ac:dyDescent="0.3">
      <c r="B13" s="364" t="s">
        <v>260</v>
      </c>
      <c r="C13" s="364"/>
      <c r="D13" s="1162">
        <f>지급배수1</f>
        <v>3</v>
      </c>
      <c r="E13" s="1162"/>
    </row>
    <row r="14" spans="2:13" ht="25.5" customHeight="1" x14ac:dyDescent="0.3">
      <c r="B14" s="364" t="s">
        <v>438</v>
      </c>
      <c r="C14" s="364"/>
      <c r="D14" s="1162">
        <f>지급배수2</f>
        <v>3</v>
      </c>
      <c r="E14" s="1162"/>
    </row>
    <row r="15" spans="2:13" ht="25.5" customHeight="1" x14ac:dyDescent="0.3">
      <c r="B15" s="364" t="s">
        <v>439</v>
      </c>
      <c r="C15" s="364"/>
      <c r="D15" s="885"/>
      <c r="E15" s="885">
        <f>지급배수3</f>
        <v>3</v>
      </c>
    </row>
    <row r="16" spans="2:13" ht="25.5" customHeight="1" x14ac:dyDescent="0.3">
      <c r="B16" s="1160" t="s">
        <v>261</v>
      </c>
      <c r="C16" s="1160"/>
      <c r="D16" s="1169">
        <f>[0]!전체근속연수</f>
        <v>39.666666666666664</v>
      </c>
      <c r="E16" s="1169"/>
      <c r="F16" s="22"/>
      <c r="G16" s="22"/>
    </row>
    <row r="17" spans="2:13" ht="40.5" customHeight="1" x14ac:dyDescent="0.3">
      <c r="F17" s="22"/>
      <c r="G17" s="22"/>
      <c r="H17" s="22"/>
      <c r="I17" s="22"/>
      <c r="J17" s="22"/>
      <c r="K17" s="64"/>
    </row>
    <row r="18" spans="2:13" ht="21.75" hidden="1" customHeight="1" x14ac:dyDescent="0.3">
      <c r="B18" s="265" t="s">
        <v>128</v>
      </c>
      <c r="C18" s="266">
        <f>퇴직시점</f>
        <v>48944</v>
      </c>
      <c r="D18" s="69">
        <f>YEAR('고객 기본 정보 입력'!E11)</f>
        <v>2033</v>
      </c>
      <c r="E18" s="65"/>
      <c r="F18" s="65"/>
      <c r="G18" s="65"/>
      <c r="H18" s="70"/>
      <c r="I18" s="70"/>
      <c r="J18" s="70"/>
      <c r="M18" s="22"/>
    </row>
    <row r="19" spans="2:13" ht="82.5" customHeight="1" x14ac:dyDescent="0.3">
      <c r="B19" s="144"/>
      <c r="C19" s="219"/>
      <c r="D19" s="69"/>
      <c r="E19" s="65"/>
      <c r="F19" s="65"/>
      <c r="G19" s="65"/>
      <c r="H19" s="70"/>
      <c r="I19" s="70"/>
      <c r="J19" s="70"/>
      <c r="M19" s="22"/>
    </row>
    <row r="20" spans="2:13" ht="111.6" customHeight="1" x14ac:dyDescent="0.3">
      <c r="B20" s="144"/>
      <c r="C20" s="219"/>
      <c r="D20" s="69"/>
      <c r="E20" s="65"/>
      <c r="F20" s="65"/>
      <c r="G20" s="65"/>
      <c r="H20" s="70"/>
      <c r="I20" s="70"/>
      <c r="J20" s="70"/>
      <c r="M20" s="22"/>
    </row>
    <row r="21" spans="2:13" ht="34.5" hidden="1" customHeight="1" x14ac:dyDescent="0.3">
      <c r="B21" s="713" t="s">
        <v>402</v>
      </c>
      <c r="C21" s="250"/>
      <c r="D21" s="250"/>
      <c r="E21" s="250"/>
      <c r="F21" s="250"/>
      <c r="G21" s="71"/>
      <c r="H21" s="72"/>
      <c r="I21" s="72"/>
      <c r="J21" s="72"/>
    </row>
    <row r="22" spans="2:13" ht="45" hidden="1" customHeight="1" x14ac:dyDescent="0.3">
      <c r="B22" s="710" t="s">
        <v>106</v>
      </c>
      <c r="C22" s="710" t="s">
        <v>124</v>
      </c>
      <c r="D22" s="711" t="s">
        <v>122</v>
      </c>
      <c r="E22" s="711" t="s">
        <v>107</v>
      </c>
      <c r="F22" s="711" t="s">
        <v>123</v>
      </c>
      <c r="G22" s="712" t="s">
        <v>129</v>
      </c>
      <c r="H22" s="711" t="s">
        <v>126</v>
      </c>
      <c r="I22" s="711" t="s">
        <v>125</v>
      </c>
      <c r="J22" s="711" t="s">
        <v>229</v>
      </c>
    </row>
    <row r="23" spans="2:13" ht="35.1" hidden="1" customHeight="1" x14ac:dyDescent="0.3">
      <c r="B23" s="252" t="s">
        <v>257</v>
      </c>
      <c r="C23" s="253">
        <f>'1-1. 예상퇴직금계산(개정전)'!C21</f>
        <v>11.9</v>
      </c>
      <c r="D23" s="254">
        <f>부인금액</f>
        <v>1.88</v>
      </c>
      <c r="E23" s="254">
        <f>IFERROR('1-1. 예상퇴직금계산(개정전)'!D22,0)</f>
        <v>0.75945870000000004</v>
      </c>
      <c r="F23" s="254">
        <f>'1-1. 예상퇴직금계산(개정전)'!D23</f>
        <v>0.59006381240000005</v>
      </c>
      <c r="G23" s="255">
        <f>E23+F23</f>
        <v>1.3495225124000001</v>
      </c>
      <c r="H23" s="256">
        <f>IFERROR(G23/C23,0)</f>
        <v>0.11340525314285715</v>
      </c>
      <c r="I23" s="253">
        <f>C23-G23</f>
        <v>10.5504774876</v>
      </c>
      <c r="J23" s="257">
        <f>IF(D18=2016,80%,IF(D18=2017,60%,IF(D18=2018,40%,IF(D18=2019,20%,IF(D18=2015,100%,0)))))</f>
        <v>0</v>
      </c>
    </row>
    <row r="24" spans="2:13" ht="35.1" hidden="1" customHeight="1" x14ac:dyDescent="0.3">
      <c r="B24" s="258" t="s">
        <v>104</v>
      </c>
      <c r="C24" s="259">
        <f>'1-2. 예상퇴직금계산'!C20</f>
        <v>11.9</v>
      </c>
      <c r="D24" s="260">
        <f>한도부인금액</f>
        <v>1.88</v>
      </c>
      <c r="E24" s="260">
        <f>IFERROR('1-2. 예상퇴직금계산'!D21,0)</f>
        <v>1.1381562000000001</v>
      </c>
      <c r="F24" s="260">
        <f>IFERROR('1-2. 예상퇴직금계산'!D22,0)</f>
        <v>0.60033328000000041</v>
      </c>
      <c r="G24" s="261">
        <f>E24+F24</f>
        <v>1.7384894800000006</v>
      </c>
      <c r="H24" s="262">
        <f>IFERROR(G24/C24,0)</f>
        <v>0.14609155294117651</v>
      </c>
      <c r="I24" s="259">
        <f>C24-G24</f>
        <v>10.16151052</v>
      </c>
      <c r="J24" s="263">
        <f>IF(C24=0,0,1-J23)</f>
        <v>1</v>
      </c>
    </row>
    <row r="25" spans="2:13" ht="41.45" customHeight="1" x14ac:dyDescent="0.3">
      <c r="B25" s="821" t="s">
        <v>403</v>
      </c>
      <c r="C25" s="251"/>
      <c r="D25" s="251"/>
      <c r="E25" s="251"/>
      <c r="F25" s="251"/>
      <c r="G25" s="251"/>
      <c r="H25" s="74"/>
      <c r="I25" s="74"/>
      <c r="J25" s="74"/>
    </row>
    <row r="26" spans="2:13" ht="45" customHeight="1" x14ac:dyDescent="0.3">
      <c r="B26" s="823" t="s">
        <v>230</v>
      </c>
      <c r="C26" s="824" t="s">
        <v>290</v>
      </c>
      <c r="D26" s="825" t="s">
        <v>291</v>
      </c>
      <c r="E26" s="824" t="s">
        <v>292</v>
      </c>
      <c r="F26" s="825" t="s">
        <v>126</v>
      </c>
      <c r="G26" s="1170" t="s">
        <v>127</v>
      </c>
      <c r="H26" s="1171"/>
      <c r="I26" s="1171"/>
      <c r="J26" s="1171"/>
    </row>
    <row r="27" spans="2:13" ht="45.6" customHeight="1" x14ac:dyDescent="0.3">
      <c r="B27" s="588">
        <f>C24</f>
        <v>11.9</v>
      </c>
      <c r="C27" s="589">
        <f>E23*J23+E24*J24</f>
        <v>1.1381562000000001</v>
      </c>
      <c r="D27" s="590">
        <f>F23*J23+F24*J24</f>
        <v>0.60033328000000041</v>
      </c>
      <c r="E27" s="589">
        <f>C27+D27</f>
        <v>1.7384894800000006</v>
      </c>
      <c r="F27" s="591">
        <f>IFERROR(E27/B27,0)</f>
        <v>0.14609155294117651</v>
      </c>
      <c r="G27" s="1172">
        <f>B27-E27</f>
        <v>10.16151052</v>
      </c>
      <c r="H27" s="1173"/>
      <c r="I27" s="1173"/>
      <c r="J27" s="1173"/>
    </row>
    <row r="28" spans="2:13" ht="24.95" customHeight="1" x14ac:dyDescent="0.3"/>
    <row r="29" spans="2:13" ht="138.6" customHeight="1" x14ac:dyDescent="0.3"/>
    <row r="30" spans="2:13" ht="41.1" customHeight="1" x14ac:dyDescent="0.3">
      <c r="B30" s="822" t="s">
        <v>251</v>
      </c>
      <c r="L30" s="73"/>
    </row>
    <row r="31" spans="2:13" ht="15" customHeight="1" x14ac:dyDescent="0.3">
      <c r="L31" s="73"/>
    </row>
    <row r="32" spans="2:13" ht="15" customHeight="1" x14ac:dyDescent="0.3">
      <c r="L32" s="73"/>
    </row>
    <row r="33" spans="12:12" ht="15" customHeight="1" x14ac:dyDescent="0.3">
      <c r="L33" s="73"/>
    </row>
  </sheetData>
  <sheetProtection algorithmName="SHA-512" hashValue="orvqQZHgfA9knJBow+BESXp7FgmNUVM+ftBQtjryYnJb6eaFxEthKTNPm/yCI3aKiF7plOIW/UABtRgxspzCvg==" saltValue="iFmgkmYoGrcnXDsP3xg8Gg==" spinCount="100000" sheet="1" objects="1" scenarios="1" selectLockedCells="1"/>
  <mergeCells count="20">
    <mergeCell ref="B16:C16"/>
    <mergeCell ref="D16:E16"/>
    <mergeCell ref="G26:J26"/>
    <mergeCell ref="G27:J27"/>
    <mergeCell ref="D14:E14"/>
    <mergeCell ref="B3:J3"/>
    <mergeCell ref="B7:C7"/>
    <mergeCell ref="B8:C8"/>
    <mergeCell ref="F7:J8"/>
    <mergeCell ref="D7:E7"/>
    <mergeCell ref="D8:E8"/>
    <mergeCell ref="B6:C6"/>
    <mergeCell ref="D6:E6"/>
    <mergeCell ref="B10:C10"/>
    <mergeCell ref="D9:E9"/>
    <mergeCell ref="D10:E10"/>
    <mergeCell ref="D12:E12"/>
    <mergeCell ref="D13:E13"/>
    <mergeCell ref="B11:C11"/>
    <mergeCell ref="D11:E11"/>
  </mergeCells>
  <phoneticPr fontId="4" type="noConversion"/>
  <conditionalFormatting sqref="J23:J24">
    <cfRule type="cellIs" dxfId="118" priority="18" operator="equal">
      <formula>0</formula>
    </cfRule>
  </conditionalFormatting>
  <conditionalFormatting sqref="D23:D24 F23:F24">
    <cfRule type="cellIs" dxfId="117" priority="16" operator="equal">
      <formula>0</formula>
    </cfRule>
  </conditionalFormatting>
  <conditionalFormatting sqref="D27">
    <cfRule type="cellIs" dxfId="116" priority="15" operator="equal">
      <formula>0</formula>
    </cfRule>
  </conditionalFormatting>
  <conditionalFormatting sqref="D7:D16">
    <cfRule type="cellIs" dxfId="115" priority="8" operator="equal">
      <formula>0</formula>
    </cfRule>
  </conditionalFormatting>
  <conditionalFormatting sqref="C23:J24">
    <cfRule type="cellIs" dxfId="114" priority="7" operator="equal">
      <formula>0</formula>
    </cfRule>
  </conditionalFormatting>
  <conditionalFormatting sqref="B27:G27">
    <cfRule type="cellIs" dxfId="113" priority="6" operator="equal">
      <formula>0</formula>
    </cfRule>
  </conditionalFormatting>
  <conditionalFormatting sqref="D24">
    <cfRule type="cellIs" dxfId="112" priority="2" operator="equal">
      <formula>0</formula>
    </cfRule>
  </conditionalFormatting>
  <conditionalFormatting sqref="D6">
    <cfRule type="cellIs" dxfId="111" priority="1" operator="equal">
      <formula>0</formula>
    </cfRule>
  </conditionalFormatting>
  <printOptions horizontalCentered="1"/>
  <pageMargins left="0.31496062992125984" right="0.31496062992125984" top="0.55118110236220474" bottom="0.19685039370078741" header="0.31496062992125984" footer="0"/>
  <pageSetup paperSize="9" scale="69" orientation="portrait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autoPageBreaks="0" fitToPage="1"/>
  </sheetPr>
  <dimension ref="A1:M75"/>
  <sheetViews>
    <sheetView showGridLines="0" showRowColHeaders="0" zoomScale="90" zoomScaleNormal="90" workbookViewId="0">
      <pane ySplit="7" topLeftCell="A37" activePane="bottomLeft" state="frozen"/>
      <selection pane="bottomLeft" activeCell="B7" sqref="B7:E7"/>
    </sheetView>
  </sheetViews>
  <sheetFormatPr defaultRowHeight="9.9499999999999993" customHeight="1" x14ac:dyDescent="0.3"/>
  <cols>
    <col min="1" max="1" width="3.125" style="22" customWidth="1"/>
    <col min="2" max="2" width="33.125" style="22" customWidth="1"/>
    <col min="3" max="3" width="26.125" style="22" customWidth="1"/>
    <col min="4" max="4" width="31.125" style="22" customWidth="1"/>
    <col min="5" max="5" width="29.5" style="22" customWidth="1"/>
    <col min="6" max="7" width="20.875" style="22" hidden="1" customWidth="1"/>
    <col min="8" max="8" width="13.875" style="22" customWidth="1"/>
    <col min="9" max="9" width="14.125" style="88" customWidth="1"/>
    <col min="10" max="10" width="2.125" style="88" customWidth="1"/>
    <col min="11" max="11" width="4.875" style="89" customWidth="1"/>
    <col min="12" max="13" width="9" style="89"/>
    <col min="14" max="252" width="9" style="22"/>
    <col min="253" max="253" width="1.5" style="22" customWidth="1"/>
    <col min="254" max="257" width="12.875" style="22" customWidth="1"/>
    <col min="258" max="258" width="12.625" style="22" customWidth="1"/>
    <col min="259" max="262" width="12.875" style="22" customWidth="1"/>
    <col min="263" max="264" width="11.5" style="22" customWidth="1"/>
    <col min="265" max="265" width="11.625" style="22" bestFit="1" customWidth="1"/>
    <col min="266" max="266" width="9" style="22"/>
    <col min="267" max="267" width="9.125" style="22" bestFit="1" customWidth="1"/>
    <col min="268" max="508" width="9" style="22"/>
    <col min="509" max="509" width="1.5" style="22" customWidth="1"/>
    <col min="510" max="513" width="12.875" style="22" customWidth="1"/>
    <col min="514" max="514" width="12.625" style="22" customWidth="1"/>
    <col min="515" max="518" width="12.875" style="22" customWidth="1"/>
    <col min="519" max="520" width="11.5" style="22" customWidth="1"/>
    <col min="521" max="521" width="11.625" style="22" bestFit="1" customWidth="1"/>
    <col min="522" max="522" width="9" style="22"/>
    <col min="523" max="523" width="9.125" style="22" bestFit="1" customWidth="1"/>
    <col min="524" max="764" width="9" style="22"/>
    <col min="765" max="765" width="1.5" style="22" customWidth="1"/>
    <col min="766" max="769" width="12.875" style="22" customWidth="1"/>
    <col min="770" max="770" width="12.625" style="22" customWidth="1"/>
    <col min="771" max="774" width="12.875" style="22" customWidth="1"/>
    <col min="775" max="776" width="11.5" style="22" customWidth="1"/>
    <col min="777" max="777" width="11.625" style="22" bestFit="1" customWidth="1"/>
    <col min="778" max="778" width="9" style="22"/>
    <col min="779" max="779" width="9.125" style="22" bestFit="1" customWidth="1"/>
    <col min="780" max="1020" width="9" style="22"/>
    <col min="1021" max="1021" width="1.5" style="22" customWidth="1"/>
    <col min="1022" max="1025" width="12.875" style="22" customWidth="1"/>
    <col min="1026" max="1026" width="12.625" style="22" customWidth="1"/>
    <col min="1027" max="1030" width="12.875" style="22" customWidth="1"/>
    <col min="1031" max="1032" width="11.5" style="22" customWidth="1"/>
    <col min="1033" max="1033" width="11.625" style="22" bestFit="1" customWidth="1"/>
    <col min="1034" max="1034" width="9" style="22"/>
    <col min="1035" max="1035" width="9.125" style="22" bestFit="1" customWidth="1"/>
    <col min="1036" max="1276" width="9" style="22"/>
    <col min="1277" max="1277" width="1.5" style="22" customWidth="1"/>
    <col min="1278" max="1281" width="12.875" style="22" customWidth="1"/>
    <col min="1282" max="1282" width="12.625" style="22" customWidth="1"/>
    <col min="1283" max="1286" width="12.875" style="22" customWidth="1"/>
    <col min="1287" max="1288" width="11.5" style="22" customWidth="1"/>
    <col min="1289" max="1289" width="11.625" style="22" bestFit="1" customWidth="1"/>
    <col min="1290" max="1290" width="9" style="22"/>
    <col min="1291" max="1291" width="9.125" style="22" bestFit="1" customWidth="1"/>
    <col min="1292" max="1532" width="9" style="22"/>
    <col min="1533" max="1533" width="1.5" style="22" customWidth="1"/>
    <col min="1534" max="1537" width="12.875" style="22" customWidth="1"/>
    <col min="1538" max="1538" width="12.625" style="22" customWidth="1"/>
    <col min="1539" max="1542" width="12.875" style="22" customWidth="1"/>
    <col min="1543" max="1544" width="11.5" style="22" customWidth="1"/>
    <col min="1545" max="1545" width="11.625" style="22" bestFit="1" customWidth="1"/>
    <col min="1546" max="1546" width="9" style="22"/>
    <col min="1547" max="1547" width="9.125" style="22" bestFit="1" customWidth="1"/>
    <col min="1548" max="1788" width="9" style="22"/>
    <col min="1789" max="1789" width="1.5" style="22" customWidth="1"/>
    <col min="1790" max="1793" width="12.875" style="22" customWidth="1"/>
    <col min="1794" max="1794" width="12.625" style="22" customWidth="1"/>
    <col min="1795" max="1798" width="12.875" style="22" customWidth="1"/>
    <col min="1799" max="1800" width="11.5" style="22" customWidth="1"/>
    <col min="1801" max="1801" width="11.625" style="22" bestFit="1" customWidth="1"/>
    <col min="1802" max="1802" width="9" style="22"/>
    <col min="1803" max="1803" width="9.125" style="22" bestFit="1" customWidth="1"/>
    <col min="1804" max="2044" width="9" style="22"/>
    <col min="2045" max="2045" width="1.5" style="22" customWidth="1"/>
    <col min="2046" max="2049" width="12.875" style="22" customWidth="1"/>
    <col min="2050" max="2050" width="12.625" style="22" customWidth="1"/>
    <col min="2051" max="2054" width="12.875" style="22" customWidth="1"/>
    <col min="2055" max="2056" width="11.5" style="22" customWidth="1"/>
    <col min="2057" max="2057" width="11.625" style="22" bestFit="1" customWidth="1"/>
    <col min="2058" max="2058" width="9" style="22"/>
    <col min="2059" max="2059" width="9.125" style="22" bestFit="1" customWidth="1"/>
    <col min="2060" max="2300" width="9" style="22"/>
    <col min="2301" max="2301" width="1.5" style="22" customWidth="1"/>
    <col min="2302" max="2305" width="12.875" style="22" customWidth="1"/>
    <col min="2306" max="2306" width="12.625" style="22" customWidth="1"/>
    <col min="2307" max="2310" width="12.875" style="22" customWidth="1"/>
    <col min="2311" max="2312" width="11.5" style="22" customWidth="1"/>
    <col min="2313" max="2313" width="11.625" style="22" bestFit="1" customWidth="1"/>
    <col min="2314" max="2314" width="9" style="22"/>
    <col min="2315" max="2315" width="9.125" style="22" bestFit="1" customWidth="1"/>
    <col min="2316" max="2556" width="9" style="22"/>
    <col min="2557" max="2557" width="1.5" style="22" customWidth="1"/>
    <col min="2558" max="2561" width="12.875" style="22" customWidth="1"/>
    <col min="2562" max="2562" width="12.625" style="22" customWidth="1"/>
    <col min="2563" max="2566" width="12.875" style="22" customWidth="1"/>
    <col min="2567" max="2568" width="11.5" style="22" customWidth="1"/>
    <col min="2569" max="2569" width="11.625" style="22" bestFit="1" customWidth="1"/>
    <col min="2570" max="2570" width="9" style="22"/>
    <col min="2571" max="2571" width="9.125" style="22" bestFit="1" customWidth="1"/>
    <col min="2572" max="2812" width="9" style="22"/>
    <col min="2813" max="2813" width="1.5" style="22" customWidth="1"/>
    <col min="2814" max="2817" width="12.875" style="22" customWidth="1"/>
    <col min="2818" max="2818" width="12.625" style="22" customWidth="1"/>
    <col min="2819" max="2822" width="12.875" style="22" customWidth="1"/>
    <col min="2823" max="2824" width="11.5" style="22" customWidth="1"/>
    <col min="2825" max="2825" width="11.625" style="22" bestFit="1" customWidth="1"/>
    <col min="2826" max="2826" width="9" style="22"/>
    <col min="2827" max="2827" width="9.125" style="22" bestFit="1" customWidth="1"/>
    <col min="2828" max="3068" width="9" style="22"/>
    <col min="3069" max="3069" width="1.5" style="22" customWidth="1"/>
    <col min="3070" max="3073" width="12.875" style="22" customWidth="1"/>
    <col min="3074" max="3074" width="12.625" style="22" customWidth="1"/>
    <col min="3075" max="3078" width="12.875" style="22" customWidth="1"/>
    <col min="3079" max="3080" width="11.5" style="22" customWidth="1"/>
    <col min="3081" max="3081" width="11.625" style="22" bestFit="1" customWidth="1"/>
    <col min="3082" max="3082" width="9" style="22"/>
    <col min="3083" max="3083" width="9.125" style="22" bestFit="1" customWidth="1"/>
    <col min="3084" max="3324" width="9" style="22"/>
    <col min="3325" max="3325" width="1.5" style="22" customWidth="1"/>
    <col min="3326" max="3329" width="12.875" style="22" customWidth="1"/>
    <col min="3330" max="3330" width="12.625" style="22" customWidth="1"/>
    <col min="3331" max="3334" width="12.875" style="22" customWidth="1"/>
    <col min="3335" max="3336" width="11.5" style="22" customWidth="1"/>
    <col min="3337" max="3337" width="11.625" style="22" bestFit="1" customWidth="1"/>
    <col min="3338" max="3338" width="9" style="22"/>
    <col min="3339" max="3339" width="9.125" style="22" bestFit="1" customWidth="1"/>
    <col min="3340" max="3580" width="9" style="22"/>
    <col min="3581" max="3581" width="1.5" style="22" customWidth="1"/>
    <col min="3582" max="3585" width="12.875" style="22" customWidth="1"/>
    <col min="3586" max="3586" width="12.625" style="22" customWidth="1"/>
    <col min="3587" max="3590" width="12.875" style="22" customWidth="1"/>
    <col min="3591" max="3592" width="11.5" style="22" customWidth="1"/>
    <col min="3593" max="3593" width="11.625" style="22" bestFit="1" customWidth="1"/>
    <col min="3594" max="3594" width="9" style="22"/>
    <col min="3595" max="3595" width="9.125" style="22" bestFit="1" customWidth="1"/>
    <col min="3596" max="3836" width="9" style="22"/>
    <col min="3837" max="3837" width="1.5" style="22" customWidth="1"/>
    <col min="3838" max="3841" width="12.875" style="22" customWidth="1"/>
    <col min="3842" max="3842" width="12.625" style="22" customWidth="1"/>
    <col min="3843" max="3846" width="12.875" style="22" customWidth="1"/>
    <col min="3847" max="3848" width="11.5" style="22" customWidth="1"/>
    <col min="3849" max="3849" width="11.625" style="22" bestFit="1" customWidth="1"/>
    <col min="3850" max="3850" width="9" style="22"/>
    <col min="3851" max="3851" width="9.125" style="22" bestFit="1" customWidth="1"/>
    <col min="3852" max="4092" width="9" style="22"/>
    <col min="4093" max="4093" width="1.5" style="22" customWidth="1"/>
    <col min="4094" max="4097" width="12.875" style="22" customWidth="1"/>
    <col min="4098" max="4098" width="12.625" style="22" customWidth="1"/>
    <col min="4099" max="4102" width="12.875" style="22" customWidth="1"/>
    <col min="4103" max="4104" width="11.5" style="22" customWidth="1"/>
    <col min="4105" max="4105" width="11.625" style="22" bestFit="1" customWidth="1"/>
    <col min="4106" max="4106" width="9" style="22"/>
    <col min="4107" max="4107" width="9.125" style="22" bestFit="1" customWidth="1"/>
    <col min="4108" max="4348" width="9" style="22"/>
    <col min="4349" max="4349" width="1.5" style="22" customWidth="1"/>
    <col min="4350" max="4353" width="12.875" style="22" customWidth="1"/>
    <col min="4354" max="4354" width="12.625" style="22" customWidth="1"/>
    <col min="4355" max="4358" width="12.875" style="22" customWidth="1"/>
    <col min="4359" max="4360" width="11.5" style="22" customWidth="1"/>
    <col min="4361" max="4361" width="11.625" style="22" bestFit="1" customWidth="1"/>
    <col min="4362" max="4362" width="9" style="22"/>
    <col min="4363" max="4363" width="9.125" style="22" bestFit="1" customWidth="1"/>
    <col min="4364" max="4604" width="9" style="22"/>
    <col min="4605" max="4605" width="1.5" style="22" customWidth="1"/>
    <col min="4606" max="4609" width="12.875" style="22" customWidth="1"/>
    <col min="4610" max="4610" width="12.625" style="22" customWidth="1"/>
    <col min="4611" max="4614" width="12.875" style="22" customWidth="1"/>
    <col min="4615" max="4616" width="11.5" style="22" customWidth="1"/>
    <col min="4617" max="4617" width="11.625" style="22" bestFit="1" customWidth="1"/>
    <col min="4618" max="4618" width="9" style="22"/>
    <col min="4619" max="4619" width="9.125" style="22" bestFit="1" customWidth="1"/>
    <col min="4620" max="4860" width="9" style="22"/>
    <col min="4861" max="4861" width="1.5" style="22" customWidth="1"/>
    <col min="4862" max="4865" width="12.875" style="22" customWidth="1"/>
    <col min="4866" max="4866" width="12.625" style="22" customWidth="1"/>
    <col min="4867" max="4870" width="12.875" style="22" customWidth="1"/>
    <col min="4871" max="4872" width="11.5" style="22" customWidth="1"/>
    <col min="4873" max="4873" width="11.625" style="22" bestFit="1" customWidth="1"/>
    <col min="4874" max="4874" width="9" style="22"/>
    <col min="4875" max="4875" width="9.125" style="22" bestFit="1" customWidth="1"/>
    <col min="4876" max="5116" width="9" style="22"/>
    <col min="5117" max="5117" width="1.5" style="22" customWidth="1"/>
    <col min="5118" max="5121" width="12.875" style="22" customWidth="1"/>
    <col min="5122" max="5122" width="12.625" style="22" customWidth="1"/>
    <col min="5123" max="5126" width="12.875" style="22" customWidth="1"/>
    <col min="5127" max="5128" width="11.5" style="22" customWidth="1"/>
    <col min="5129" max="5129" width="11.625" style="22" bestFit="1" customWidth="1"/>
    <col min="5130" max="5130" width="9" style="22"/>
    <col min="5131" max="5131" width="9.125" style="22" bestFit="1" customWidth="1"/>
    <col min="5132" max="5372" width="9" style="22"/>
    <col min="5373" max="5373" width="1.5" style="22" customWidth="1"/>
    <col min="5374" max="5377" width="12.875" style="22" customWidth="1"/>
    <col min="5378" max="5378" width="12.625" style="22" customWidth="1"/>
    <col min="5379" max="5382" width="12.875" style="22" customWidth="1"/>
    <col min="5383" max="5384" width="11.5" style="22" customWidth="1"/>
    <col min="5385" max="5385" width="11.625" style="22" bestFit="1" customWidth="1"/>
    <col min="5386" max="5386" width="9" style="22"/>
    <col min="5387" max="5387" width="9.125" style="22" bestFit="1" customWidth="1"/>
    <col min="5388" max="5628" width="9" style="22"/>
    <col min="5629" max="5629" width="1.5" style="22" customWidth="1"/>
    <col min="5630" max="5633" width="12.875" style="22" customWidth="1"/>
    <col min="5634" max="5634" width="12.625" style="22" customWidth="1"/>
    <col min="5635" max="5638" width="12.875" style="22" customWidth="1"/>
    <col min="5639" max="5640" width="11.5" style="22" customWidth="1"/>
    <col min="5641" max="5641" width="11.625" style="22" bestFit="1" customWidth="1"/>
    <col min="5642" max="5642" width="9" style="22"/>
    <col min="5643" max="5643" width="9.125" style="22" bestFit="1" customWidth="1"/>
    <col min="5644" max="5884" width="9" style="22"/>
    <col min="5885" max="5885" width="1.5" style="22" customWidth="1"/>
    <col min="5886" max="5889" width="12.875" style="22" customWidth="1"/>
    <col min="5890" max="5890" width="12.625" style="22" customWidth="1"/>
    <col min="5891" max="5894" width="12.875" style="22" customWidth="1"/>
    <col min="5895" max="5896" width="11.5" style="22" customWidth="1"/>
    <col min="5897" max="5897" width="11.625" style="22" bestFit="1" customWidth="1"/>
    <col min="5898" max="5898" width="9" style="22"/>
    <col min="5899" max="5899" width="9.125" style="22" bestFit="1" customWidth="1"/>
    <col min="5900" max="6140" width="9" style="22"/>
    <col min="6141" max="6141" width="1.5" style="22" customWidth="1"/>
    <col min="6142" max="6145" width="12.875" style="22" customWidth="1"/>
    <col min="6146" max="6146" width="12.625" style="22" customWidth="1"/>
    <col min="6147" max="6150" width="12.875" style="22" customWidth="1"/>
    <col min="6151" max="6152" width="11.5" style="22" customWidth="1"/>
    <col min="6153" max="6153" width="11.625" style="22" bestFit="1" customWidth="1"/>
    <col min="6154" max="6154" width="9" style="22"/>
    <col min="6155" max="6155" width="9.125" style="22" bestFit="1" customWidth="1"/>
    <col min="6156" max="6396" width="9" style="22"/>
    <col min="6397" max="6397" width="1.5" style="22" customWidth="1"/>
    <col min="6398" max="6401" width="12.875" style="22" customWidth="1"/>
    <col min="6402" max="6402" width="12.625" style="22" customWidth="1"/>
    <col min="6403" max="6406" width="12.875" style="22" customWidth="1"/>
    <col min="6407" max="6408" width="11.5" style="22" customWidth="1"/>
    <col min="6409" max="6409" width="11.625" style="22" bestFit="1" customWidth="1"/>
    <col min="6410" max="6410" width="9" style="22"/>
    <col min="6411" max="6411" width="9.125" style="22" bestFit="1" customWidth="1"/>
    <col min="6412" max="6652" width="9" style="22"/>
    <col min="6653" max="6653" width="1.5" style="22" customWidth="1"/>
    <col min="6654" max="6657" width="12.875" style="22" customWidth="1"/>
    <col min="6658" max="6658" width="12.625" style="22" customWidth="1"/>
    <col min="6659" max="6662" width="12.875" style="22" customWidth="1"/>
    <col min="6663" max="6664" width="11.5" style="22" customWidth="1"/>
    <col min="6665" max="6665" width="11.625" style="22" bestFit="1" customWidth="1"/>
    <col min="6666" max="6666" width="9" style="22"/>
    <col min="6667" max="6667" width="9.125" style="22" bestFit="1" customWidth="1"/>
    <col min="6668" max="6908" width="9" style="22"/>
    <col min="6909" max="6909" width="1.5" style="22" customWidth="1"/>
    <col min="6910" max="6913" width="12.875" style="22" customWidth="1"/>
    <col min="6914" max="6914" width="12.625" style="22" customWidth="1"/>
    <col min="6915" max="6918" width="12.875" style="22" customWidth="1"/>
    <col min="6919" max="6920" width="11.5" style="22" customWidth="1"/>
    <col min="6921" max="6921" width="11.625" style="22" bestFit="1" customWidth="1"/>
    <col min="6922" max="6922" width="9" style="22"/>
    <col min="6923" max="6923" width="9.125" style="22" bestFit="1" customWidth="1"/>
    <col min="6924" max="7164" width="9" style="22"/>
    <col min="7165" max="7165" width="1.5" style="22" customWidth="1"/>
    <col min="7166" max="7169" width="12.875" style="22" customWidth="1"/>
    <col min="7170" max="7170" width="12.625" style="22" customWidth="1"/>
    <col min="7171" max="7174" width="12.875" style="22" customWidth="1"/>
    <col min="7175" max="7176" width="11.5" style="22" customWidth="1"/>
    <col min="7177" max="7177" width="11.625" style="22" bestFit="1" customWidth="1"/>
    <col min="7178" max="7178" width="9" style="22"/>
    <col min="7179" max="7179" width="9.125" style="22" bestFit="1" customWidth="1"/>
    <col min="7180" max="7420" width="9" style="22"/>
    <col min="7421" max="7421" width="1.5" style="22" customWidth="1"/>
    <col min="7422" max="7425" width="12.875" style="22" customWidth="1"/>
    <col min="7426" max="7426" width="12.625" style="22" customWidth="1"/>
    <col min="7427" max="7430" width="12.875" style="22" customWidth="1"/>
    <col min="7431" max="7432" width="11.5" style="22" customWidth="1"/>
    <col min="7433" max="7433" width="11.625" style="22" bestFit="1" customWidth="1"/>
    <col min="7434" max="7434" width="9" style="22"/>
    <col min="7435" max="7435" width="9.125" style="22" bestFit="1" customWidth="1"/>
    <col min="7436" max="7676" width="9" style="22"/>
    <col min="7677" max="7677" width="1.5" style="22" customWidth="1"/>
    <col min="7678" max="7681" width="12.875" style="22" customWidth="1"/>
    <col min="7682" max="7682" width="12.625" style="22" customWidth="1"/>
    <col min="7683" max="7686" width="12.875" style="22" customWidth="1"/>
    <col min="7687" max="7688" width="11.5" style="22" customWidth="1"/>
    <col min="7689" max="7689" width="11.625" style="22" bestFit="1" customWidth="1"/>
    <col min="7690" max="7690" width="9" style="22"/>
    <col min="7691" max="7691" width="9.125" style="22" bestFit="1" customWidth="1"/>
    <col min="7692" max="7932" width="9" style="22"/>
    <col min="7933" max="7933" width="1.5" style="22" customWidth="1"/>
    <col min="7934" max="7937" width="12.875" style="22" customWidth="1"/>
    <col min="7938" max="7938" width="12.625" style="22" customWidth="1"/>
    <col min="7939" max="7942" width="12.875" style="22" customWidth="1"/>
    <col min="7943" max="7944" width="11.5" style="22" customWidth="1"/>
    <col min="7945" max="7945" width="11.625" style="22" bestFit="1" customWidth="1"/>
    <col min="7946" max="7946" width="9" style="22"/>
    <col min="7947" max="7947" width="9.125" style="22" bestFit="1" customWidth="1"/>
    <col min="7948" max="8188" width="9" style="22"/>
    <col min="8189" max="8189" width="1.5" style="22" customWidth="1"/>
    <col min="8190" max="8193" width="12.875" style="22" customWidth="1"/>
    <col min="8194" max="8194" width="12.625" style="22" customWidth="1"/>
    <col min="8195" max="8198" width="12.875" style="22" customWidth="1"/>
    <col min="8199" max="8200" width="11.5" style="22" customWidth="1"/>
    <col min="8201" max="8201" width="11.625" style="22" bestFit="1" customWidth="1"/>
    <col min="8202" max="8202" width="9" style="22"/>
    <col min="8203" max="8203" width="9.125" style="22" bestFit="1" customWidth="1"/>
    <col min="8204" max="8444" width="9" style="22"/>
    <col min="8445" max="8445" width="1.5" style="22" customWidth="1"/>
    <col min="8446" max="8449" width="12.875" style="22" customWidth="1"/>
    <col min="8450" max="8450" width="12.625" style="22" customWidth="1"/>
    <col min="8451" max="8454" width="12.875" style="22" customWidth="1"/>
    <col min="8455" max="8456" width="11.5" style="22" customWidth="1"/>
    <col min="8457" max="8457" width="11.625" style="22" bestFit="1" customWidth="1"/>
    <col min="8458" max="8458" width="9" style="22"/>
    <col min="8459" max="8459" width="9.125" style="22" bestFit="1" customWidth="1"/>
    <col min="8460" max="8700" width="9" style="22"/>
    <col min="8701" max="8701" width="1.5" style="22" customWidth="1"/>
    <col min="8702" max="8705" width="12.875" style="22" customWidth="1"/>
    <col min="8706" max="8706" width="12.625" style="22" customWidth="1"/>
    <col min="8707" max="8710" width="12.875" style="22" customWidth="1"/>
    <col min="8711" max="8712" width="11.5" style="22" customWidth="1"/>
    <col min="8713" max="8713" width="11.625" style="22" bestFit="1" customWidth="1"/>
    <col min="8714" max="8714" width="9" style="22"/>
    <col min="8715" max="8715" width="9.125" style="22" bestFit="1" customWidth="1"/>
    <col min="8716" max="8956" width="9" style="22"/>
    <col min="8957" max="8957" width="1.5" style="22" customWidth="1"/>
    <col min="8958" max="8961" width="12.875" style="22" customWidth="1"/>
    <col min="8962" max="8962" width="12.625" style="22" customWidth="1"/>
    <col min="8963" max="8966" width="12.875" style="22" customWidth="1"/>
    <col min="8967" max="8968" width="11.5" style="22" customWidth="1"/>
    <col min="8969" max="8969" width="11.625" style="22" bestFit="1" customWidth="1"/>
    <col min="8970" max="8970" width="9" style="22"/>
    <col min="8971" max="8971" width="9.125" style="22" bestFit="1" customWidth="1"/>
    <col min="8972" max="9212" width="9" style="22"/>
    <col min="9213" max="9213" width="1.5" style="22" customWidth="1"/>
    <col min="9214" max="9217" width="12.875" style="22" customWidth="1"/>
    <col min="9218" max="9218" width="12.625" style="22" customWidth="1"/>
    <col min="9219" max="9222" width="12.875" style="22" customWidth="1"/>
    <col min="9223" max="9224" width="11.5" style="22" customWidth="1"/>
    <col min="9225" max="9225" width="11.625" style="22" bestFit="1" customWidth="1"/>
    <col min="9226" max="9226" width="9" style="22"/>
    <col min="9227" max="9227" width="9.125" style="22" bestFit="1" customWidth="1"/>
    <col min="9228" max="9468" width="9" style="22"/>
    <col min="9469" max="9469" width="1.5" style="22" customWidth="1"/>
    <col min="9470" max="9473" width="12.875" style="22" customWidth="1"/>
    <col min="9474" max="9474" width="12.625" style="22" customWidth="1"/>
    <col min="9475" max="9478" width="12.875" style="22" customWidth="1"/>
    <col min="9479" max="9480" width="11.5" style="22" customWidth="1"/>
    <col min="9481" max="9481" width="11.625" style="22" bestFit="1" customWidth="1"/>
    <col min="9482" max="9482" width="9" style="22"/>
    <col min="9483" max="9483" width="9.125" style="22" bestFit="1" customWidth="1"/>
    <col min="9484" max="9724" width="9" style="22"/>
    <col min="9725" max="9725" width="1.5" style="22" customWidth="1"/>
    <col min="9726" max="9729" width="12.875" style="22" customWidth="1"/>
    <col min="9730" max="9730" width="12.625" style="22" customWidth="1"/>
    <col min="9731" max="9734" width="12.875" style="22" customWidth="1"/>
    <col min="9735" max="9736" width="11.5" style="22" customWidth="1"/>
    <col min="9737" max="9737" width="11.625" style="22" bestFit="1" customWidth="1"/>
    <col min="9738" max="9738" width="9" style="22"/>
    <col min="9739" max="9739" width="9.125" style="22" bestFit="1" customWidth="1"/>
    <col min="9740" max="9980" width="9" style="22"/>
    <col min="9981" max="9981" width="1.5" style="22" customWidth="1"/>
    <col min="9982" max="9985" width="12.875" style="22" customWidth="1"/>
    <col min="9986" max="9986" width="12.625" style="22" customWidth="1"/>
    <col min="9987" max="9990" width="12.875" style="22" customWidth="1"/>
    <col min="9991" max="9992" width="11.5" style="22" customWidth="1"/>
    <col min="9993" max="9993" width="11.625" style="22" bestFit="1" customWidth="1"/>
    <col min="9994" max="9994" width="9" style="22"/>
    <col min="9995" max="9995" width="9.125" style="22" bestFit="1" customWidth="1"/>
    <col min="9996" max="10236" width="9" style="22"/>
    <col min="10237" max="10237" width="1.5" style="22" customWidth="1"/>
    <col min="10238" max="10241" width="12.875" style="22" customWidth="1"/>
    <col min="10242" max="10242" width="12.625" style="22" customWidth="1"/>
    <col min="10243" max="10246" width="12.875" style="22" customWidth="1"/>
    <col min="10247" max="10248" width="11.5" style="22" customWidth="1"/>
    <col min="10249" max="10249" width="11.625" style="22" bestFit="1" customWidth="1"/>
    <col min="10250" max="10250" width="9" style="22"/>
    <col min="10251" max="10251" width="9.125" style="22" bestFit="1" customWidth="1"/>
    <col min="10252" max="10492" width="9" style="22"/>
    <col min="10493" max="10493" width="1.5" style="22" customWidth="1"/>
    <col min="10494" max="10497" width="12.875" style="22" customWidth="1"/>
    <col min="10498" max="10498" width="12.625" style="22" customWidth="1"/>
    <col min="10499" max="10502" width="12.875" style="22" customWidth="1"/>
    <col min="10503" max="10504" width="11.5" style="22" customWidth="1"/>
    <col min="10505" max="10505" width="11.625" style="22" bestFit="1" customWidth="1"/>
    <col min="10506" max="10506" width="9" style="22"/>
    <col min="10507" max="10507" width="9.125" style="22" bestFit="1" customWidth="1"/>
    <col min="10508" max="10748" width="9" style="22"/>
    <col min="10749" max="10749" width="1.5" style="22" customWidth="1"/>
    <col min="10750" max="10753" width="12.875" style="22" customWidth="1"/>
    <col min="10754" max="10754" width="12.625" style="22" customWidth="1"/>
    <col min="10755" max="10758" width="12.875" style="22" customWidth="1"/>
    <col min="10759" max="10760" width="11.5" style="22" customWidth="1"/>
    <col min="10761" max="10761" width="11.625" style="22" bestFit="1" customWidth="1"/>
    <col min="10762" max="10762" width="9" style="22"/>
    <col min="10763" max="10763" width="9.125" style="22" bestFit="1" customWidth="1"/>
    <col min="10764" max="11004" width="9" style="22"/>
    <col min="11005" max="11005" width="1.5" style="22" customWidth="1"/>
    <col min="11006" max="11009" width="12.875" style="22" customWidth="1"/>
    <col min="11010" max="11010" width="12.625" style="22" customWidth="1"/>
    <col min="11011" max="11014" width="12.875" style="22" customWidth="1"/>
    <col min="11015" max="11016" width="11.5" style="22" customWidth="1"/>
    <col min="11017" max="11017" width="11.625" style="22" bestFit="1" customWidth="1"/>
    <col min="11018" max="11018" width="9" style="22"/>
    <col min="11019" max="11019" width="9.125" style="22" bestFit="1" customWidth="1"/>
    <col min="11020" max="11260" width="9" style="22"/>
    <col min="11261" max="11261" width="1.5" style="22" customWidth="1"/>
    <col min="11262" max="11265" width="12.875" style="22" customWidth="1"/>
    <col min="11266" max="11266" width="12.625" style="22" customWidth="1"/>
    <col min="11267" max="11270" width="12.875" style="22" customWidth="1"/>
    <col min="11271" max="11272" width="11.5" style="22" customWidth="1"/>
    <col min="11273" max="11273" width="11.625" style="22" bestFit="1" customWidth="1"/>
    <col min="11274" max="11274" width="9" style="22"/>
    <col min="11275" max="11275" width="9.125" style="22" bestFit="1" customWidth="1"/>
    <col min="11276" max="11516" width="9" style="22"/>
    <col min="11517" max="11517" width="1.5" style="22" customWidth="1"/>
    <col min="11518" max="11521" width="12.875" style="22" customWidth="1"/>
    <col min="11522" max="11522" width="12.625" style="22" customWidth="1"/>
    <col min="11523" max="11526" width="12.875" style="22" customWidth="1"/>
    <col min="11527" max="11528" width="11.5" style="22" customWidth="1"/>
    <col min="11529" max="11529" width="11.625" style="22" bestFit="1" customWidth="1"/>
    <col min="11530" max="11530" width="9" style="22"/>
    <col min="11531" max="11531" width="9.125" style="22" bestFit="1" customWidth="1"/>
    <col min="11532" max="11772" width="9" style="22"/>
    <col min="11773" max="11773" width="1.5" style="22" customWidth="1"/>
    <col min="11774" max="11777" width="12.875" style="22" customWidth="1"/>
    <col min="11778" max="11778" width="12.625" style="22" customWidth="1"/>
    <col min="11779" max="11782" width="12.875" style="22" customWidth="1"/>
    <col min="11783" max="11784" width="11.5" style="22" customWidth="1"/>
    <col min="11785" max="11785" width="11.625" style="22" bestFit="1" customWidth="1"/>
    <col min="11786" max="11786" width="9" style="22"/>
    <col min="11787" max="11787" width="9.125" style="22" bestFit="1" customWidth="1"/>
    <col min="11788" max="12028" width="9" style="22"/>
    <col min="12029" max="12029" width="1.5" style="22" customWidth="1"/>
    <col min="12030" max="12033" width="12.875" style="22" customWidth="1"/>
    <col min="12034" max="12034" width="12.625" style="22" customWidth="1"/>
    <col min="12035" max="12038" width="12.875" style="22" customWidth="1"/>
    <col min="12039" max="12040" width="11.5" style="22" customWidth="1"/>
    <col min="12041" max="12041" width="11.625" style="22" bestFit="1" customWidth="1"/>
    <col min="12042" max="12042" width="9" style="22"/>
    <col min="12043" max="12043" width="9.125" style="22" bestFit="1" customWidth="1"/>
    <col min="12044" max="12284" width="9" style="22"/>
    <col min="12285" max="12285" width="1.5" style="22" customWidth="1"/>
    <col min="12286" max="12289" width="12.875" style="22" customWidth="1"/>
    <col min="12290" max="12290" width="12.625" style="22" customWidth="1"/>
    <col min="12291" max="12294" width="12.875" style="22" customWidth="1"/>
    <col min="12295" max="12296" width="11.5" style="22" customWidth="1"/>
    <col min="12297" max="12297" width="11.625" style="22" bestFit="1" customWidth="1"/>
    <col min="12298" max="12298" width="9" style="22"/>
    <col min="12299" max="12299" width="9.125" style="22" bestFit="1" customWidth="1"/>
    <col min="12300" max="12540" width="9" style="22"/>
    <col min="12541" max="12541" width="1.5" style="22" customWidth="1"/>
    <col min="12542" max="12545" width="12.875" style="22" customWidth="1"/>
    <col min="12546" max="12546" width="12.625" style="22" customWidth="1"/>
    <col min="12547" max="12550" width="12.875" style="22" customWidth="1"/>
    <col min="12551" max="12552" width="11.5" style="22" customWidth="1"/>
    <col min="12553" max="12553" width="11.625" style="22" bestFit="1" customWidth="1"/>
    <col min="12554" max="12554" width="9" style="22"/>
    <col min="12555" max="12555" width="9.125" style="22" bestFit="1" customWidth="1"/>
    <col min="12556" max="12796" width="9" style="22"/>
    <col min="12797" max="12797" width="1.5" style="22" customWidth="1"/>
    <col min="12798" max="12801" width="12.875" style="22" customWidth="1"/>
    <col min="12802" max="12802" width="12.625" style="22" customWidth="1"/>
    <col min="12803" max="12806" width="12.875" style="22" customWidth="1"/>
    <col min="12807" max="12808" width="11.5" style="22" customWidth="1"/>
    <col min="12809" max="12809" width="11.625" style="22" bestFit="1" customWidth="1"/>
    <col min="12810" max="12810" width="9" style="22"/>
    <col min="12811" max="12811" width="9.125" style="22" bestFit="1" customWidth="1"/>
    <col min="12812" max="13052" width="9" style="22"/>
    <col min="13053" max="13053" width="1.5" style="22" customWidth="1"/>
    <col min="13054" max="13057" width="12.875" style="22" customWidth="1"/>
    <col min="13058" max="13058" width="12.625" style="22" customWidth="1"/>
    <col min="13059" max="13062" width="12.875" style="22" customWidth="1"/>
    <col min="13063" max="13064" width="11.5" style="22" customWidth="1"/>
    <col min="13065" max="13065" width="11.625" style="22" bestFit="1" customWidth="1"/>
    <col min="13066" max="13066" width="9" style="22"/>
    <col min="13067" max="13067" width="9.125" style="22" bestFit="1" customWidth="1"/>
    <col min="13068" max="13308" width="9" style="22"/>
    <col min="13309" max="13309" width="1.5" style="22" customWidth="1"/>
    <col min="13310" max="13313" width="12.875" style="22" customWidth="1"/>
    <col min="13314" max="13314" width="12.625" style="22" customWidth="1"/>
    <col min="13315" max="13318" width="12.875" style="22" customWidth="1"/>
    <col min="13319" max="13320" width="11.5" style="22" customWidth="1"/>
    <col min="13321" max="13321" width="11.625" style="22" bestFit="1" customWidth="1"/>
    <col min="13322" max="13322" width="9" style="22"/>
    <col min="13323" max="13323" width="9.125" style="22" bestFit="1" customWidth="1"/>
    <col min="13324" max="13564" width="9" style="22"/>
    <col min="13565" max="13565" width="1.5" style="22" customWidth="1"/>
    <col min="13566" max="13569" width="12.875" style="22" customWidth="1"/>
    <col min="13570" max="13570" width="12.625" style="22" customWidth="1"/>
    <col min="13571" max="13574" width="12.875" style="22" customWidth="1"/>
    <col min="13575" max="13576" width="11.5" style="22" customWidth="1"/>
    <col min="13577" max="13577" width="11.625" style="22" bestFit="1" customWidth="1"/>
    <col min="13578" max="13578" width="9" style="22"/>
    <col min="13579" max="13579" width="9.125" style="22" bestFit="1" customWidth="1"/>
    <col min="13580" max="13820" width="9" style="22"/>
    <col min="13821" max="13821" width="1.5" style="22" customWidth="1"/>
    <col min="13822" max="13825" width="12.875" style="22" customWidth="1"/>
    <col min="13826" max="13826" width="12.625" style="22" customWidth="1"/>
    <col min="13827" max="13830" width="12.875" style="22" customWidth="1"/>
    <col min="13831" max="13832" width="11.5" style="22" customWidth="1"/>
    <col min="13833" max="13833" width="11.625" style="22" bestFit="1" customWidth="1"/>
    <col min="13834" max="13834" width="9" style="22"/>
    <col min="13835" max="13835" width="9.125" style="22" bestFit="1" customWidth="1"/>
    <col min="13836" max="14076" width="9" style="22"/>
    <col min="14077" max="14077" width="1.5" style="22" customWidth="1"/>
    <col min="14078" max="14081" width="12.875" style="22" customWidth="1"/>
    <col min="14082" max="14082" width="12.625" style="22" customWidth="1"/>
    <col min="14083" max="14086" width="12.875" style="22" customWidth="1"/>
    <col min="14087" max="14088" width="11.5" style="22" customWidth="1"/>
    <col min="14089" max="14089" width="11.625" style="22" bestFit="1" customWidth="1"/>
    <col min="14090" max="14090" width="9" style="22"/>
    <col min="14091" max="14091" width="9.125" style="22" bestFit="1" customWidth="1"/>
    <col min="14092" max="14332" width="9" style="22"/>
    <col min="14333" max="14333" width="1.5" style="22" customWidth="1"/>
    <col min="14334" max="14337" width="12.875" style="22" customWidth="1"/>
    <col min="14338" max="14338" width="12.625" style="22" customWidth="1"/>
    <col min="14339" max="14342" width="12.875" style="22" customWidth="1"/>
    <col min="14343" max="14344" width="11.5" style="22" customWidth="1"/>
    <col min="14345" max="14345" width="11.625" style="22" bestFit="1" customWidth="1"/>
    <col min="14346" max="14346" width="9" style="22"/>
    <col min="14347" max="14347" width="9.125" style="22" bestFit="1" customWidth="1"/>
    <col min="14348" max="14588" width="9" style="22"/>
    <col min="14589" max="14589" width="1.5" style="22" customWidth="1"/>
    <col min="14590" max="14593" width="12.875" style="22" customWidth="1"/>
    <col min="14594" max="14594" width="12.625" style="22" customWidth="1"/>
    <col min="14595" max="14598" width="12.875" style="22" customWidth="1"/>
    <col min="14599" max="14600" width="11.5" style="22" customWidth="1"/>
    <col min="14601" max="14601" width="11.625" style="22" bestFit="1" customWidth="1"/>
    <col min="14602" max="14602" width="9" style="22"/>
    <col min="14603" max="14603" width="9.125" style="22" bestFit="1" customWidth="1"/>
    <col min="14604" max="14844" width="9" style="22"/>
    <col min="14845" max="14845" width="1.5" style="22" customWidth="1"/>
    <col min="14846" max="14849" width="12.875" style="22" customWidth="1"/>
    <col min="14850" max="14850" width="12.625" style="22" customWidth="1"/>
    <col min="14851" max="14854" width="12.875" style="22" customWidth="1"/>
    <col min="14855" max="14856" width="11.5" style="22" customWidth="1"/>
    <col min="14857" max="14857" width="11.625" style="22" bestFit="1" customWidth="1"/>
    <col min="14858" max="14858" width="9" style="22"/>
    <col min="14859" max="14859" width="9.125" style="22" bestFit="1" customWidth="1"/>
    <col min="14860" max="15100" width="9" style="22"/>
    <col min="15101" max="15101" width="1.5" style="22" customWidth="1"/>
    <col min="15102" max="15105" width="12.875" style="22" customWidth="1"/>
    <col min="15106" max="15106" width="12.625" style="22" customWidth="1"/>
    <col min="15107" max="15110" width="12.875" style="22" customWidth="1"/>
    <col min="15111" max="15112" width="11.5" style="22" customWidth="1"/>
    <col min="15113" max="15113" width="11.625" style="22" bestFit="1" customWidth="1"/>
    <col min="15114" max="15114" width="9" style="22"/>
    <col min="15115" max="15115" width="9.125" style="22" bestFit="1" customWidth="1"/>
    <col min="15116" max="15356" width="9" style="22"/>
    <col min="15357" max="15357" width="1.5" style="22" customWidth="1"/>
    <col min="15358" max="15361" width="12.875" style="22" customWidth="1"/>
    <col min="15362" max="15362" width="12.625" style="22" customWidth="1"/>
    <col min="15363" max="15366" width="12.875" style="22" customWidth="1"/>
    <col min="15367" max="15368" width="11.5" style="22" customWidth="1"/>
    <col min="15369" max="15369" width="11.625" style="22" bestFit="1" customWidth="1"/>
    <col min="15370" max="15370" width="9" style="22"/>
    <col min="15371" max="15371" width="9.125" style="22" bestFit="1" customWidth="1"/>
    <col min="15372" max="15612" width="9" style="22"/>
    <col min="15613" max="15613" width="1.5" style="22" customWidth="1"/>
    <col min="15614" max="15617" width="12.875" style="22" customWidth="1"/>
    <col min="15618" max="15618" width="12.625" style="22" customWidth="1"/>
    <col min="15619" max="15622" width="12.875" style="22" customWidth="1"/>
    <col min="15623" max="15624" width="11.5" style="22" customWidth="1"/>
    <col min="15625" max="15625" width="11.625" style="22" bestFit="1" customWidth="1"/>
    <col min="15626" max="15626" width="9" style="22"/>
    <col min="15627" max="15627" width="9.125" style="22" bestFit="1" customWidth="1"/>
    <col min="15628" max="15868" width="9" style="22"/>
    <col min="15869" max="15869" width="1.5" style="22" customWidth="1"/>
    <col min="15870" max="15873" width="12.875" style="22" customWidth="1"/>
    <col min="15874" max="15874" width="12.625" style="22" customWidth="1"/>
    <col min="15875" max="15878" width="12.875" style="22" customWidth="1"/>
    <col min="15879" max="15880" width="11.5" style="22" customWidth="1"/>
    <col min="15881" max="15881" width="11.625" style="22" bestFit="1" customWidth="1"/>
    <col min="15882" max="15882" width="9" style="22"/>
    <col min="15883" max="15883" width="9.125" style="22" bestFit="1" customWidth="1"/>
    <col min="15884" max="16124" width="9" style="22"/>
    <col min="16125" max="16125" width="1.5" style="22" customWidth="1"/>
    <col min="16126" max="16129" width="12.875" style="22" customWidth="1"/>
    <col min="16130" max="16130" width="12.625" style="22" customWidth="1"/>
    <col min="16131" max="16134" width="12.875" style="22" customWidth="1"/>
    <col min="16135" max="16136" width="11.5" style="22" customWidth="1"/>
    <col min="16137" max="16137" width="11.625" style="22" bestFit="1" customWidth="1"/>
    <col min="16138" max="16138" width="9" style="22"/>
    <col min="16139" max="16139" width="9.125" style="22" bestFit="1" customWidth="1"/>
    <col min="16140" max="16384" width="9" style="22"/>
  </cols>
  <sheetData>
    <row r="1" spans="1:11" ht="61.7" customHeight="1" x14ac:dyDescent="0.3"/>
    <row r="3" spans="1:11" ht="7.35" customHeight="1" x14ac:dyDescent="0.3"/>
    <row r="4" spans="1:11" ht="33.6" customHeight="1" x14ac:dyDescent="0.3"/>
    <row r="5" spans="1:11" ht="5.45" customHeight="1" x14ac:dyDescent="0.3"/>
    <row r="6" spans="1:11" ht="17.100000000000001" customHeight="1" thickBot="1" x14ac:dyDescent="0.35"/>
    <row r="7" spans="1:11" ht="69.95" customHeight="1" thickBot="1" x14ac:dyDescent="0.35">
      <c r="B7" s="1175" t="s">
        <v>265</v>
      </c>
      <c r="C7" s="1176"/>
      <c r="D7" s="1176"/>
      <c r="E7" s="1177"/>
    </row>
    <row r="8" spans="1:11" ht="15" customHeight="1" x14ac:dyDescent="0.3">
      <c r="B8" s="67"/>
      <c r="C8" s="67"/>
      <c r="D8" s="67"/>
      <c r="E8" s="67"/>
    </row>
    <row r="9" spans="1:11" ht="32.1" customHeight="1" x14ac:dyDescent="0.3">
      <c r="B9" s="479" t="s">
        <v>135</v>
      </c>
      <c r="C9" s="293"/>
      <c r="D9" s="293"/>
      <c r="E9" s="790" t="s">
        <v>248</v>
      </c>
      <c r="F9" s="91"/>
    </row>
    <row r="10" spans="1:11" ht="21" customHeight="1" x14ac:dyDescent="0.3">
      <c r="B10" s="317" t="s">
        <v>133</v>
      </c>
      <c r="C10" s="339">
        <f>입사일자</f>
        <v>34465</v>
      </c>
      <c r="D10" s="317" t="s">
        <v>137</v>
      </c>
      <c r="E10" s="318">
        <f>DATEDIF(C10,C11,"M")+IF(DATEDIF(C10,C11,"MD")&gt;0,1,0)</f>
        <v>476</v>
      </c>
      <c r="F10" s="95"/>
      <c r="G10" s="95"/>
    </row>
    <row r="11" spans="1:11" ht="21" customHeight="1" x14ac:dyDescent="0.3">
      <c r="B11" s="317" t="s">
        <v>134</v>
      </c>
      <c r="C11" s="339">
        <f>퇴직시점</f>
        <v>48944</v>
      </c>
      <c r="D11" s="317" t="s">
        <v>138</v>
      </c>
      <c r="E11" s="340">
        <f>ROUNDUP(E10/12,0)</f>
        <v>40</v>
      </c>
      <c r="F11" s="95"/>
      <c r="G11" s="95"/>
      <c r="H11" s="137">
        <f>96/12</f>
        <v>8</v>
      </c>
    </row>
    <row r="12" spans="1:11" ht="21" customHeight="1" x14ac:dyDescent="0.3">
      <c r="B12" s="341" t="s">
        <v>266</v>
      </c>
      <c r="C12" s="342">
        <f>기준일이전규정상연봉</f>
        <v>100000000</v>
      </c>
      <c r="D12" s="343" t="s">
        <v>376</v>
      </c>
      <c r="E12" s="344">
        <f>한도변경기준_2011년</f>
        <v>40909</v>
      </c>
      <c r="F12" s="95"/>
      <c r="G12" s="791"/>
      <c r="K12" s="98"/>
    </row>
    <row r="13" spans="1:11" ht="21" customHeight="1" x14ac:dyDescent="0.3">
      <c r="B13" s="341" t="s">
        <v>267</v>
      </c>
      <c r="C13" s="342">
        <f>기준일이전실제연봉</f>
        <v>50000000</v>
      </c>
      <c r="D13" s="343" t="s">
        <v>377</v>
      </c>
      <c r="E13" s="344">
        <v>43831</v>
      </c>
      <c r="F13" s="242"/>
      <c r="G13" s="243">
        <f>ROUNDUP(변경기준일이전근속월수/12,0)</f>
        <v>18</v>
      </c>
    </row>
    <row r="14" spans="1:11" s="89" customFormat="1" ht="21" customHeight="1" x14ac:dyDescent="0.3">
      <c r="A14" s="22"/>
      <c r="B14" s="341" t="s">
        <v>245</v>
      </c>
      <c r="C14" s="342">
        <f>퇴직시점연봉</f>
        <v>100000000</v>
      </c>
      <c r="D14" s="317" t="s">
        <v>140</v>
      </c>
      <c r="E14" s="339">
        <v>41275</v>
      </c>
      <c r="F14" s="95" t="s">
        <v>379</v>
      </c>
      <c r="G14" s="793">
        <f>IFERROR(IF(전체근속연수b=0,0,IF(C10&gt;E12,0,DATEDIF(C10,E12-1,"M")+IF(DATEDIF(C10,E12-1,"MD")&gt;0,1,0))),0)</f>
        <v>212</v>
      </c>
    </row>
    <row r="15" spans="1:11" s="89" customFormat="1" ht="21" customHeight="1" x14ac:dyDescent="0.3">
      <c r="A15" s="22"/>
      <c r="B15" s="317" t="s">
        <v>131</v>
      </c>
      <c r="C15" s="342">
        <f>지급배수1</f>
        <v>3</v>
      </c>
      <c r="D15" s="343" t="s">
        <v>244</v>
      </c>
      <c r="E15" s="792">
        <f>기준일이전근속월수/12</f>
        <v>17.666666666666668</v>
      </c>
      <c r="F15" s="95" t="s">
        <v>378</v>
      </c>
      <c r="G15" s="793">
        <f>IF(전체근속연수b=0,0,IF(C10&gt;E12,0,DATEDIF(E12,E13-1,"M")+IF(DATEDIF(E12,E13-1,"MD")&gt;0,1,0)))</f>
        <v>96</v>
      </c>
    </row>
    <row r="16" spans="1:11" s="89" customFormat="1" ht="21" customHeight="1" x14ac:dyDescent="0.3">
      <c r="A16" s="22"/>
      <c r="B16" s="317" t="s">
        <v>132</v>
      </c>
      <c r="C16" s="342">
        <f>지급배수2</f>
        <v>3</v>
      </c>
      <c r="D16" s="317" t="s">
        <v>141</v>
      </c>
      <c r="E16" s="318">
        <f>IF(전체근속연수b=0,0,IF(C10&gt;연분연승변경기준일,0,DATEDIF(C10,연분연승변경기준일-1,"M")+IF(DATEDIF(C10,연분연승변경기준일-1,"MD")&gt;0,1,0)))</f>
        <v>224</v>
      </c>
      <c r="F16" s="95" t="s">
        <v>117</v>
      </c>
      <c r="G16" s="231">
        <f>ROUNDUP(E16/12,0)</f>
        <v>19</v>
      </c>
      <c r="H16" s="101"/>
      <c r="I16" s="101"/>
      <c r="J16" s="22"/>
    </row>
    <row r="17" spans="1:10" s="89" customFormat="1" ht="18" customHeight="1" x14ac:dyDescent="0.3">
      <c r="A17" s="22"/>
      <c r="B17" s="414"/>
      <c r="C17" s="333"/>
      <c r="D17" s="317" t="s">
        <v>142</v>
      </c>
      <c r="E17" s="322">
        <f>E10-E16</f>
        <v>252</v>
      </c>
      <c r="F17" s="95" t="s">
        <v>118</v>
      </c>
      <c r="G17" s="99">
        <f>전체근속연수b-연분연승변경전근속년수</f>
        <v>21</v>
      </c>
      <c r="H17" s="101"/>
      <c r="I17" s="101"/>
      <c r="J17" s="22"/>
    </row>
    <row r="18" spans="1:10" s="89" customFormat="1" ht="18" customHeight="1" x14ac:dyDescent="0.3">
      <c r="A18" s="22"/>
      <c r="B18" s="346"/>
      <c r="C18" s="293"/>
      <c r="D18" s="347"/>
      <c r="E18" s="348"/>
      <c r="F18" s="22"/>
      <c r="G18" s="33"/>
      <c r="H18" s="101"/>
      <c r="I18" s="101"/>
      <c r="J18" s="22"/>
    </row>
    <row r="19" spans="1:10" s="89" customFormat="1" ht="39" customHeight="1" thickBot="1" x14ac:dyDescent="0.35">
      <c r="A19" s="22"/>
      <c r="B19" s="288" t="s">
        <v>136</v>
      </c>
      <c r="C19" s="293"/>
      <c r="D19" s="347"/>
      <c r="E19" s="348"/>
      <c r="F19" s="22"/>
      <c r="G19" s="33"/>
      <c r="H19" s="101"/>
      <c r="I19" s="101"/>
      <c r="J19" s="22"/>
    </row>
    <row r="20" spans="1:10" s="89" customFormat="1" ht="27" customHeight="1" x14ac:dyDescent="0.3">
      <c r="A20" s="22"/>
      <c r="B20" s="349" t="s">
        <v>0</v>
      </c>
      <c r="C20" s="350" t="s">
        <v>53</v>
      </c>
      <c r="D20" s="351" t="s">
        <v>54</v>
      </c>
      <c r="E20" s="352" t="s">
        <v>55</v>
      </c>
      <c r="F20" s="22"/>
      <c r="G20" s="33"/>
      <c r="H20" s="101"/>
      <c r="I20" s="101"/>
      <c r="J20" s="22"/>
    </row>
    <row r="21" spans="1:10" s="89" customFormat="1" ht="27" customHeight="1" thickBot="1" x14ac:dyDescent="0.35">
      <c r="A21" s="22"/>
      <c r="B21" s="353" t="s">
        <v>56</v>
      </c>
      <c r="C21" s="354">
        <f>C37/100000000</f>
        <v>11.9</v>
      </c>
      <c r="D21" s="355">
        <f>D22+D23</f>
        <v>1.3495225124000001</v>
      </c>
      <c r="E21" s="356">
        <f>E22+E23</f>
        <v>10.5504774876</v>
      </c>
      <c r="F21" s="91"/>
      <c r="G21" s="33"/>
      <c r="H21" s="101"/>
      <c r="I21" s="101"/>
      <c r="J21" s="22"/>
    </row>
    <row r="22" spans="1:10" s="89" customFormat="1" ht="27" customHeight="1" thickTop="1" x14ac:dyDescent="0.3">
      <c r="A22" s="22"/>
      <c r="B22" s="357" t="s">
        <v>57</v>
      </c>
      <c r="C22" s="358">
        <f>C39/100000000</f>
        <v>10.02</v>
      </c>
      <c r="D22" s="358">
        <f>C48/100000000</f>
        <v>0.75945870000000004</v>
      </c>
      <c r="E22" s="359">
        <f>C22-D22</f>
        <v>9.2605412999999999</v>
      </c>
      <c r="F22" s="91"/>
      <c r="G22" s="33"/>
      <c r="H22" s="102"/>
      <c r="I22" s="23"/>
      <c r="J22" s="23"/>
    </row>
    <row r="23" spans="1:10" s="89" customFormat="1" ht="27" customHeight="1" x14ac:dyDescent="0.3">
      <c r="A23" s="22"/>
      <c r="B23" s="360" t="s">
        <v>71</v>
      </c>
      <c r="C23" s="361">
        <f>C21-C22</f>
        <v>1.8800000000000008</v>
      </c>
      <c r="D23" s="361">
        <f>C63/100000000</f>
        <v>0.59006381240000005</v>
      </c>
      <c r="E23" s="362">
        <f>C23-D23</f>
        <v>1.2899361876000008</v>
      </c>
      <c r="F23" s="91"/>
      <c r="G23" s="14"/>
      <c r="H23" s="103"/>
      <c r="I23" s="17"/>
      <c r="J23" s="103"/>
    </row>
    <row r="24" spans="1:10" s="89" customFormat="1" ht="13.5" customHeight="1" x14ac:dyDescent="0.3">
      <c r="A24" s="22"/>
      <c r="B24" s="346"/>
      <c r="C24" s="293"/>
      <c r="D24" s="363"/>
      <c r="E24" s="363"/>
      <c r="F24" s="91"/>
      <c r="G24" s="33"/>
      <c r="H24" s="101"/>
      <c r="I24" s="101"/>
      <c r="J24" s="22"/>
    </row>
    <row r="25" spans="1:10" s="89" customFormat="1" ht="26.1" customHeight="1" x14ac:dyDescent="0.3">
      <c r="A25" s="22"/>
      <c r="B25" s="364" t="s">
        <v>238</v>
      </c>
      <c r="C25" s="365"/>
      <c r="D25" s="366"/>
      <c r="E25" s="347"/>
      <c r="G25" s="105"/>
      <c r="I25" s="101"/>
      <c r="J25" s="22"/>
    </row>
    <row r="26" spans="1:10" s="89" customFormat="1" ht="26.1" customHeight="1" x14ac:dyDescent="0.3">
      <c r="A26" s="22"/>
      <c r="B26" s="1181"/>
      <c r="C26" s="1181"/>
      <c r="D26" s="794" t="s">
        <v>250</v>
      </c>
      <c r="E26" s="794" t="s">
        <v>252</v>
      </c>
      <c r="G26" s="105"/>
      <c r="I26" s="101"/>
      <c r="J26" s="22"/>
    </row>
    <row r="27" spans="1:10" s="89" customFormat="1" ht="27" customHeight="1" x14ac:dyDescent="0.3">
      <c r="A27" s="22"/>
      <c r="B27" s="1179" t="s">
        <v>239</v>
      </c>
      <c r="C27" s="1179"/>
      <c r="D27" s="795">
        <f>(C37/100000000-D28)</f>
        <v>11</v>
      </c>
      <c r="E27" s="795">
        <f>'1-2. 예상퇴직금계산'!E26</f>
        <v>6.6</v>
      </c>
      <c r="G27" s="105"/>
      <c r="I27" s="101"/>
      <c r="J27" s="22"/>
    </row>
    <row r="28" spans="1:10" s="89" customFormat="1" ht="27" customHeight="1" x14ac:dyDescent="0.3">
      <c r="A28" s="22"/>
      <c r="B28" s="1180" t="s">
        <v>249</v>
      </c>
      <c r="C28" s="1180"/>
      <c r="D28" s="796">
        <f>IF(세법한도1=FALSE,(C13*10%*1*G13)/100000000,(C13*평균급여계산*C15*E15)/100000000)</f>
        <v>0.9</v>
      </c>
      <c r="E28" s="796">
        <f>'1-2. 예상퇴직금계산'!E27</f>
        <v>5.3000000000000007</v>
      </c>
      <c r="G28" s="105"/>
      <c r="I28" s="101"/>
      <c r="J28" s="22"/>
    </row>
    <row r="29" spans="1:10" s="89" customFormat="1" ht="27" customHeight="1" x14ac:dyDescent="0.3">
      <c r="A29" s="22"/>
      <c r="B29" s="1179" t="s">
        <v>374</v>
      </c>
      <c r="C29" s="1179"/>
      <c r="D29" s="797">
        <f>MAX(0,D27-(C14*10%*3*G15/12)/100000000)</f>
        <v>8.6</v>
      </c>
      <c r="E29" s="797">
        <f>'1-2. 예상퇴직금계산'!E29</f>
        <v>1.88</v>
      </c>
      <c r="G29" s="106"/>
      <c r="I29" s="101"/>
      <c r="J29" s="22"/>
    </row>
    <row r="30" spans="1:10" s="89" customFormat="1" ht="27" customHeight="1" x14ac:dyDescent="0.3">
      <c r="A30" s="22"/>
      <c r="B30" s="1179" t="s">
        <v>375</v>
      </c>
      <c r="C30" s="1179"/>
      <c r="D30" s="798"/>
      <c r="E30" s="797">
        <f>MAX(0,D27-(C14*10%*2*(E10-G14-G15)/12)/100000000)</f>
        <v>8.1999999999999993</v>
      </c>
      <c r="G30" s="106"/>
      <c r="I30" s="101"/>
      <c r="J30" s="22"/>
    </row>
    <row r="31" spans="1:10" s="89" customFormat="1" ht="27.95" customHeight="1" x14ac:dyDescent="0.3">
      <c r="A31" s="22"/>
      <c r="B31" s="1179" t="s">
        <v>272</v>
      </c>
      <c r="C31" s="1179"/>
      <c r="D31" s="1182">
        <f>MIN(개정전부인금액,E29)</f>
        <v>1.88</v>
      </c>
      <c r="E31" s="1182"/>
      <c r="F31" s="91"/>
      <c r="G31" s="106"/>
      <c r="H31" s="108"/>
      <c r="I31" s="101"/>
      <c r="J31" s="22"/>
    </row>
    <row r="32" spans="1:10" s="89" customFormat="1" ht="19.5" customHeight="1" x14ac:dyDescent="0.3">
      <c r="A32" s="22"/>
      <c r="B32" s="367"/>
      <c r="C32" s="368"/>
      <c r="D32" s="369"/>
      <c r="E32" s="347"/>
      <c r="F32" s="22"/>
      <c r="G32" s="33"/>
      <c r="H32" s="101"/>
      <c r="I32" s="101"/>
      <c r="J32" s="22"/>
    </row>
    <row r="33" spans="1:12" s="89" customFormat="1" ht="32.450000000000003" customHeight="1" x14ac:dyDescent="0.3">
      <c r="A33" s="22"/>
      <c r="B33" s="370" t="s">
        <v>143</v>
      </c>
      <c r="C33" s="338"/>
      <c r="D33" s="371"/>
      <c r="E33" s="371"/>
      <c r="F33" s="91"/>
      <c r="G33" s="33"/>
      <c r="H33" s="101"/>
      <c r="I33" s="101"/>
      <c r="J33" s="22"/>
    </row>
    <row r="34" spans="1:12" s="89" customFormat="1" ht="22.5" customHeight="1" x14ac:dyDescent="0.3">
      <c r="A34" s="22"/>
      <c r="B34" s="372" t="s">
        <v>72</v>
      </c>
      <c r="C34" s="372" t="s">
        <v>73</v>
      </c>
      <c r="D34" s="373" t="s">
        <v>74</v>
      </c>
      <c r="E34" s="373" t="s">
        <v>75</v>
      </c>
      <c r="G34" s="30"/>
      <c r="H34" s="22"/>
      <c r="I34" s="101"/>
      <c r="J34" s="91"/>
    </row>
    <row r="35" spans="1:12" s="89" customFormat="1" ht="17.45" customHeight="1" x14ac:dyDescent="0.3">
      <c r="A35" s="22"/>
      <c r="B35" s="374" t="s">
        <v>120</v>
      </c>
      <c r="C35" s="375"/>
      <c r="D35" s="376">
        <f>IFERROR(IF(G14=0,0,IF(OR(세법한도1=FALSE,평균급여=2),C12*1/10*C15*E15,C12*1/12*C15*E15)),0)</f>
        <v>530000000.00000006</v>
      </c>
      <c r="E35" s="377"/>
      <c r="G35" s="30"/>
      <c r="H35" s="22"/>
      <c r="I35" s="101"/>
      <c r="J35" s="91"/>
    </row>
    <row r="36" spans="1:12" s="89" customFormat="1" ht="17.45" customHeight="1" x14ac:dyDescent="0.3">
      <c r="A36" s="22"/>
      <c r="B36" s="378" t="s">
        <v>121</v>
      </c>
      <c r="C36" s="379"/>
      <c r="D36" s="380">
        <f>IF(E16=0,0,C14*10%*지급배수2*1)</f>
        <v>30000000</v>
      </c>
      <c r="E36" s="381"/>
      <c r="G36" s="30"/>
      <c r="H36" s="22"/>
      <c r="I36" s="101"/>
      <c r="J36" s="91"/>
    </row>
    <row r="37" spans="1:12" s="89" customFormat="1" ht="23.1" customHeight="1" x14ac:dyDescent="0.3">
      <c r="A37" s="22"/>
      <c r="B37" s="382" t="s">
        <v>111</v>
      </c>
      <c r="C37" s="383">
        <f>D37+E37</f>
        <v>1190000000</v>
      </c>
      <c r="D37" s="384">
        <f>D35+D36</f>
        <v>560000000</v>
      </c>
      <c r="E37" s="385">
        <f>C14*10%*지급배수2*(E17/12)</f>
        <v>630000000</v>
      </c>
      <c r="G37" s="109"/>
      <c r="H37" s="22"/>
      <c r="I37" s="101"/>
      <c r="J37" s="91"/>
    </row>
    <row r="38" spans="1:12" s="89" customFormat="1" ht="17.45" customHeight="1" x14ac:dyDescent="0.3">
      <c r="A38" s="22"/>
      <c r="B38" s="321" t="s">
        <v>119</v>
      </c>
      <c r="C38" s="386">
        <f>부인금액*100000000</f>
        <v>188000000</v>
      </c>
      <c r="D38" s="319"/>
      <c r="E38" s="381"/>
      <c r="G38" s="109"/>
      <c r="H38" s="22"/>
      <c r="I38" s="101"/>
      <c r="J38" s="91"/>
    </row>
    <row r="39" spans="1:12" s="89" customFormat="1" ht="24" customHeight="1" x14ac:dyDescent="0.3">
      <c r="A39" s="22"/>
      <c r="B39" s="382" t="s">
        <v>76</v>
      </c>
      <c r="C39" s="387">
        <f>C37-C38</f>
        <v>1002000000</v>
      </c>
      <c r="D39" s="388"/>
      <c r="E39" s="388"/>
      <c r="G39" s="110"/>
      <c r="H39" s="110"/>
      <c r="I39" s="110"/>
      <c r="J39" s="22"/>
    </row>
    <row r="40" spans="1:12" s="89" customFormat="1" ht="17.45" customHeight="1" x14ac:dyDescent="0.3">
      <c r="A40" s="22"/>
      <c r="B40" s="321" t="s">
        <v>77</v>
      </c>
      <c r="C40" s="320">
        <f>ROUNDDOWN(C39*40%,0)</f>
        <v>400800000</v>
      </c>
      <c r="D40" s="322"/>
      <c r="E40" s="322"/>
      <c r="G40" s="111"/>
      <c r="H40" s="112"/>
      <c r="I40" s="113"/>
      <c r="J40" s="22"/>
    </row>
    <row r="41" spans="1:12" s="89" customFormat="1" ht="17.45" customHeight="1" x14ac:dyDescent="0.3">
      <c r="A41" s="22"/>
      <c r="B41" s="321" t="s">
        <v>78</v>
      </c>
      <c r="C41" s="324">
        <f>IF(전체근속연수b&lt;=5,전체근속연수b*300000,IF(전체근속연수b&lt;=10,(전체근속연수b-5)*500000+1500000,IF(전체근속연수b&lt;=20,(전체근속연수b-10)*800000+4000000,전체근속연수b*1200000-12000000)))</f>
        <v>36000000</v>
      </c>
      <c r="D41" s="319"/>
      <c r="E41" s="319"/>
      <c r="G41" s="111"/>
      <c r="H41" s="573"/>
      <c r="I41" s="574"/>
      <c r="J41" s="137"/>
      <c r="K41" s="575"/>
      <c r="L41" s="575"/>
    </row>
    <row r="42" spans="1:12" s="89" customFormat="1" ht="17.45" customHeight="1" x14ac:dyDescent="0.3">
      <c r="A42" s="22"/>
      <c r="B42" s="389" t="s">
        <v>79</v>
      </c>
      <c r="C42" s="320">
        <f>C39-C40-C41</f>
        <v>565200000</v>
      </c>
      <c r="D42" s="319">
        <f>IFERROR(C42*연분연승변경전근속년수/전체근속연수b,0)</f>
        <v>268470000</v>
      </c>
      <c r="E42" s="319">
        <f>C42-D42</f>
        <v>296730000</v>
      </c>
      <c r="G42" s="111"/>
      <c r="H42" s="576"/>
      <c r="I42" s="576"/>
      <c r="J42" s="576"/>
      <c r="K42" s="577">
        <v>0.06</v>
      </c>
      <c r="L42" s="575"/>
    </row>
    <row r="43" spans="1:12" s="89" customFormat="1" ht="17.45" customHeight="1" x14ac:dyDescent="0.3">
      <c r="A43" s="22"/>
      <c r="B43" s="321" t="s">
        <v>289</v>
      </c>
      <c r="C43" s="315"/>
      <c r="D43" s="319">
        <f>IF(연분연승변경전근속년수=0,0,D42/연분연승변경전근속년수)</f>
        <v>14130000</v>
      </c>
      <c r="E43" s="319">
        <f>IF(연분연승변경후근속월수&lt;12,E42,E42/연분연승변경후근속년수)</f>
        <v>14130000</v>
      </c>
      <c r="G43" s="111"/>
      <c r="H43" s="576"/>
      <c r="I43" s="576">
        <v>12000000</v>
      </c>
      <c r="J43" s="576"/>
      <c r="K43" s="577">
        <v>0.15</v>
      </c>
      <c r="L43" s="575"/>
    </row>
    <row r="44" spans="1:12" ht="17.45" customHeight="1" x14ac:dyDescent="0.3">
      <c r="B44" s="321" t="s">
        <v>80</v>
      </c>
      <c r="C44" s="315"/>
      <c r="D44" s="323">
        <f>D43*1</f>
        <v>14130000</v>
      </c>
      <c r="E44" s="319">
        <f>E43*5</f>
        <v>70650000</v>
      </c>
      <c r="G44" s="111"/>
      <c r="H44" s="576"/>
      <c r="I44" s="576">
        <v>46000000</v>
      </c>
      <c r="J44" s="576"/>
      <c r="K44" s="577">
        <v>0.24</v>
      </c>
      <c r="L44" s="578">
        <f>I43*(K43-K42)</f>
        <v>1080000</v>
      </c>
    </row>
    <row r="45" spans="1:12" ht="17.45" customHeight="1" x14ac:dyDescent="0.3">
      <c r="B45" s="321" t="s">
        <v>81</v>
      </c>
      <c r="C45" s="315"/>
      <c r="D45" s="319">
        <f>ROUNDDOWN(IF(D44&lt;=12000000,D44*6%,IF(D44&lt;=46000000,D44*15%-1080000,IF(D44&lt;=88000000,D44*24%-5220000,IF(D44&lt;=150000000,D44*35%-14900000,IF(D44&lt;=300000000,D44*38%-19400000,IF(D44&lt;=500000000,D44*40%-25400000,D44*42%-35400000)))))),0)/1</f>
        <v>1039500</v>
      </c>
      <c r="E45" s="319">
        <f>ROUNDDOWN(IF(E44&lt;=12000000,E44*6%,IF(E44&lt;=46000000,E44*15%-1080000,IF(E44&lt;=88000000,E44*24%-5220000,IF(E44&lt;=150000000,E44*35%-14900000,IF(E44&lt;=300000000,E44*38%-19400000,IF(E44&lt;=500000000,E44*40%-25400000,E44*42%-35400000)))))),0)/5</f>
        <v>2347200</v>
      </c>
      <c r="H45" s="576"/>
      <c r="I45" s="576">
        <v>88000000</v>
      </c>
      <c r="J45" s="576"/>
      <c r="K45" s="577">
        <v>0.35</v>
      </c>
      <c r="L45" s="578">
        <f>I44*(K44-K43)+L44</f>
        <v>5220000</v>
      </c>
    </row>
    <row r="46" spans="1:12" ht="17.45" customHeight="1" x14ac:dyDescent="0.3">
      <c r="B46" s="389" t="s">
        <v>82</v>
      </c>
      <c r="C46" s="316">
        <f>D46+E46</f>
        <v>69041700</v>
      </c>
      <c r="D46" s="319">
        <f>D45*연분연승변경전근속년수</f>
        <v>19750500</v>
      </c>
      <c r="E46" s="319">
        <f>IF(연분연승변경후근속월수&lt;12,E45,E45*(연분연승변경후근속년수))</f>
        <v>49291200</v>
      </c>
      <c r="G46" s="115"/>
      <c r="H46" s="576"/>
      <c r="I46" s="576">
        <v>150000000</v>
      </c>
      <c r="J46" s="576"/>
      <c r="K46" s="577">
        <v>0.38</v>
      </c>
      <c r="L46" s="578">
        <f>I45*(K45-K44)+L45</f>
        <v>14899999.999999998</v>
      </c>
    </row>
    <row r="47" spans="1:12" ht="17.45" customHeight="1" x14ac:dyDescent="0.3">
      <c r="B47" s="390" t="s">
        <v>404</v>
      </c>
      <c r="C47" s="391">
        <f>C46*10%</f>
        <v>6904170</v>
      </c>
      <c r="D47" s="392"/>
      <c r="E47" s="392"/>
      <c r="G47" s="116"/>
      <c r="H47" s="579"/>
      <c r="I47" s="576">
        <v>500000000</v>
      </c>
      <c r="J47" s="579"/>
      <c r="K47" s="577">
        <v>0.4</v>
      </c>
      <c r="L47" s="578">
        <f>I46*(K46-K45)+L46</f>
        <v>19400000</v>
      </c>
    </row>
    <row r="48" spans="1:12" ht="20.45" customHeight="1" x14ac:dyDescent="0.3">
      <c r="B48" s="393" t="s">
        <v>83</v>
      </c>
      <c r="C48" s="394">
        <f>ROUNDDOWN(C46+C47,-1)</f>
        <v>75945870</v>
      </c>
      <c r="D48" s="395"/>
      <c r="E48" s="395"/>
      <c r="G48" s="13"/>
      <c r="H48" s="1178"/>
      <c r="I48" s="1178"/>
      <c r="J48" s="1178"/>
      <c r="K48" s="575"/>
      <c r="L48" s="578">
        <f>I47*(K47-K46)+L47</f>
        <v>29400000.000000007</v>
      </c>
    </row>
    <row r="49" spans="2:10" ht="20.45" customHeight="1" x14ac:dyDescent="0.3">
      <c r="B49" s="396" t="s">
        <v>84</v>
      </c>
      <c r="C49" s="397">
        <f>C39-C48</f>
        <v>926054130</v>
      </c>
      <c r="D49" s="398"/>
      <c r="E49" s="398"/>
      <c r="G49" s="75"/>
      <c r="I49" s="104"/>
      <c r="J49" s="31"/>
    </row>
    <row r="50" spans="2:10" ht="20.45" customHeight="1" x14ac:dyDescent="0.3">
      <c r="B50" s="399" t="s">
        <v>242</v>
      </c>
      <c r="C50" s="400">
        <f>IFERROR(C48/C39,0)</f>
        <v>7.5794281437125743E-2</v>
      </c>
      <c r="D50" s="401"/>
      <c r="E50" s="401"/>
      <c r="G50" s="76"/>
      <c r="H50" s="31"/>
      <c r="I50" s="101"/>
      <c r="J50" s="101"/>
    </row>
    <row r="51" spans="2:10" ht="17.45" customHeight="1" x14ac:dyDescent="0.3">
      <c r="B51" s="402"/>
      <c r="C51" s="402"/>
      <c r="D51" s="403"/>
      <c r="E51" s="403"/>
      <c r="G51" s="75"/>
      <c r="H51" s="117"/>
      <c r="I51" s="101"/>
      <c r="J51" s="101"/>
    </row>
    <row r="52" spans="2:10" ht="22.5" customHeight="1" x14ac:dyDescent="0.3">
      <c r="B52" s="404" t="s">
        <v>72</v>
      </c>
      <c r="C52" s="405" t="s">
        <v>113</v>
      </c>
      <c r="D52" s="406"/>
      <c r="E52" s="407"/>
      <c r="F52" s="118"/>
    </row>
    <row r="53" spans="2:10" ht="17.45" customHeight="1" x14ac:dyDescent="0.3">
      <c r="B53" s="408" t="s">
        <v>85</v>
      </c>
      <c r="C53" s="409">
        <f>C23*100000000</f>
        <v>188000000.00000009</v>
      </c>
      <c r="D53" s="410"/>
      <c r="E53" s="411"/>
      <c r="F53" s="120"/>
    </row>
    <row r="54" spans="2:10" ht="17.45" customHeight="1" x14ac:dyDescent="0.3">
      <c r="B54" s="333" t="s">
        <v>86</v>
      </c>
      <c r="C54" s="412">
        <f>IF(C53&lt;=5000000,C53*70%,IF(C53&lt;=15000000,(C53-5000000)*40%+3500000,IF(C53&lt;=45000000,(C53-15000000)*15%+7500000,IF(C53&lt;=100000000,(C53-45000000)*5%+12000000,(C53-100000000)*2%+14750000))))</f>
        <v>16510000.000000002</v>
      </c>
      <c r="D54" s="413"/>
      <c r="E54" s="293"/>
    </row>
    <row r="55" spans="2:10" ht="17.45" customHeight="1" x14ac:dyDescent="0.3">
      <c r="B55" s="414" t="s">
        <v>87</v>
      </c>
      <c r="C55" s="412">
        <f>C53-C54</f>
        <v>171490000.00000009</v>
      </c>
      <c r="D55" s="413"/>
      <c r="E55" s="293"/>
      <c r="I55" s="22"/>
      <c r="J55" s="22"/>
    </row>
    <row r="56" spans="2:10" ht="17.45" customHeight="1" x14ac:dyDescent="0.3">
      <c r="B56" s="333" t="s">
        <v>88</v>
      </c>
      <c r="C56" s="412">
        <v>0</v>
      </c>
      <c r="D56" s="413"/>
      <c r="E56" s="293"/>
      <c r="I56" s="22"/>
      <c r="J56" s="22"/>
    </row>
    <row r="57" spans="2:10" ht="17.45" customHeight="1" x14ac:dyDescent="0.3">
      <c r="B57" s="414" t="s">
        <v>89</v>
      </c>
      <c r="C57" s="412">
        <f>C55</f>
        <v>171490000.00000009</v>
      </c>
      <c r="D57" s="413"/>
      <c r="E57" s="293"/>
      <c r="G57" s="121"/>
      <c r="I57" s="22"/>
      <c r="J57" s="22"/>
    </row>
    <row r="58" spans="2:10" ht="17.45" customHeight="1" x14ac:dyDescent="0.3">
      <c r="B58" s="414" t="s">
        <v>90</v>
      </c>
      <c r="C58" s="335">
        <f>MAX(D68,D69)</f>
        <v>45766200</v>
      </c>
      <c r="D58" s="415"/>
      <c r="E58" s="293"/>
      <c r="I58" s="22"/>
      <c r="J58" s="22"/>
    </row>
    <row r="59" spans="2:10" ht="17.45" customHeight="1" x14ac:dyDescent="0.3">
      <c r="B59" s="414" t="s">
        <v>268</v>
      </c>
      <c r="C59" s="335">
        <f>MIN(IF(C53&lt;=55000000,660000,IF(C53&lt;=70000000,MAX(630000,660000-(C53-55000000)/2),IF(C53&gt;70000000,MAX(500000,630000-(C53-70000000)/2)))),IF(C58&lt;=500000,C58*55%,(C58-500000)*30%+275000))</f>
        <v>500000</v>
      </c>
      <c r="D59" s="415"/>
      <c r="E59" s="293"/>
      <c r="I59" s="22"/>
      <c r="J59" s="22"/>
    </row>
    <row r="60" spans="2:10" ht="17.45" customHeight="1" x14ac:dyDescent="0.3">
      <c r="B60" s="414" t="s">
        <v>91</v>
      </c>
      <c r="C60" s="334">
        <f>C58-C59</f>
        <v>45266200</v>
      </c>
      <c r="D60" s="416"/>
      <c r="E60" s="293"/>
    </row>
    <row r="61" spans="2:10" ht="17.45" customHeight="1" x14ac:dyDescent="0.3">
      <c r="B61" s="333" t="s">
        <v>92</v>
      </c>
      <c r="C61" s="334">
        <f>C60*10%</f>
        <v>4526620</v>
      </c>
      <c r="D61" s="416"/>
      <c r="E61" s="293"/>
    </row>
    <row r="62" spans="2:10" ht="17.45" customHeight="1" x14ac:dyDescent="0.3">
      <c r="B62" s="417" t="s">
        <v>288</v>
      </c>
      <c r="C62" s="418">
        <f>SUM(C72:C75)</f>
        <v>9213561.2400000039</v>
      </c>
      <c r="D62" s="290"/>
      <c r="E62" s="293"/>
      <c r="I62" s="101"/>
      <c r="J62" s="101"/>
    </row>
    <row r="63" spans="2:10" ht="23.45" customHeight="1" x14ac:dyDescent="0.3">
      <c r="B63" s="419" t="s">
        <v>93</v>
      </c>
      <c r="C63" s="420">
        <f>C60+C61+C62</f>
        <v>59006381.240000002</v>
      </c>
      <c r="D63" s="421"/>
      <c r="E63" s="422"/>
      <c r="F63" s="125"/>
      <c r="G63" s="126"/>
      <c r="H63" s="127"/>
      <c r="I63" s="118"/>
      <c r="J63" s="128"/>
    </row>
    <row r="64" spans="2:10" ht="23.45" customHeight="1" x14ac:dyDescent="0.3">
      <c r="B64" s="399" t="s">
        <v>241</v>
      </c>
      <c r="C64" s="423">
        <f>IFERROR(C63/C53,0)</f>
        <v>0.31386372999999984</v>
      </c>
      <c r="D64" s="424"/>
      <c r="E64" s="422"/>
      <c r="F64" s="125"/>
      <c r="G64" s="91"/>
      <c r="H64" s="107"/>
      <c r="I64" s="129"/>
      <c r="J64" s="128"/>
    </row>
    <row r="65" spans="2:10" ht="32.450000000000003" customHeight="1" x14ac:dyDescent="0.3">
      <c r="B65" s="1174" t="s">
        <v>386</v>
      </c>
      <c r="C65" s="1174"/>
      <c r="D65" s="124"/>
      <c r="G65" s="130"/>
      <c r="H65" s="131"/>
      <c r="I65" s="131"/>
      <c r="J65" s="132"/>
    </row>
    <row r="66" spans="2:10" ht="32.1" customHeight="1" x14ac:dyDescent="0.3">
      <c r="G66" s="91"/>
      <c r="H66" s="131"/>
      <c r="I66" s="131"/>
      <c r="J66" s="133"/>
    </row>
    <row r="67" spans="2:10" ht="24.95" hidden="1" customHeight="1" x14ac:dyDescent="0.3">
      <c r="B67" s="134" t="s">
        <v>94</v>
      </c>
      <c r="C67" s="135"/>
      <c r="D67" s="136"/>
      <c r="E67" s="137"/>
      <c r="F67" s="138"/>
      <c r="G67" s="130"/>
      <c r="H67" s="133"/>
      <c r="I67" s="133"/>
      <c r="J67" s="101"/>
    </row>
    <row r="68" spans="2:10" ht="9.9499999999999993" hidden="1" customHeight="1" x14ac:dyDescent="0.3">
      <c r="B68" s="139" t="s">
        <v>95</v>
      </c>
      <c r="D68" s="140">
        <f>IF(C53=0,0,ROUNDDOWN(IF((C57-20000000)&lt;=12000000,(C57-20000000)*0.06,IF((C57-20000000)&lt;=46000000,(C57-20000000)*0.15-1080000,IF((C57-20000000)&lt;=88000000,(C57-20000000)*0.24-5220000,IF((C57-20000000)&lt;=150000000,(C57-20000000)*0.35-14900000,IF(E68&lt;=300000000,E68*38%-19400000,IF(E68&lt;=500000000,E68*40%-25400000,E68*42%-35400000)))))),)+20000000*14%)</f>
        <v>40966200</v>
      </c>
      <c r="E68" s="701">
        <f>C57-20000000</f>
        <v>151490000.00000009</v>
      </c>
      <c r="F68" s="141"/>
      <c r="I68" s="22"/>
      <c r="J68" s="101"/>
    </row>
    <row r="69" spans="2:10" ht="21.6" hidden="1" customHeight="1" x14ac:dyDescent="0.3">
      <c r="B69" s="142" t="s">
        <v>96</v>
      </c>
      <c r="C69" s="90"/>
      <c r="D69" s="143">
        <f>IFERROR(ROUNDDOWN(IF(C57&lt;=12000000,C57*0.06,IF(C57&lt;=46000000,C57*0.15-1080000,IF(C57&lt;=88000000,C57*0.24-5220000,IF(C57&lt;=150000000,C57*0.35-14900000,IF(C57&lt;=300000000,C57*38%-19400000,IF(C57&lt;=500000000,C57*40%-25400000,C57*42%-35400000)))))),),0)</f>
        <v>45766200</v>
      </c>
      <c r="E69" s="141"/>
      <c r="F69" s="141"/>
      <c r="I69" s="101"/>
      <c r="J69" s="101"/>
    </row>
    <row r="70" spans="2:10" ht="9.9499999999999993" hidden="1" customHeight="1" x14ac:dyDescent="0.3">
      <c r="I70" s="101"/>
      <c r="J70" s="101"/>
    </row>
    <row r="71" spans="2:10" ht="17.100000000000001" hidden="1" customHeight="1" x14ac:dyDescent="0.3">
      <c r="B71" s="144" t="s">
        <v>130</v>
      </c>
      <c r="C71" s="145">
        <f>C53</f>
        <v>188000000.00000009</v>
      </c>
      <c r="D71" s="145">
        <f>D53</f>
        <v>0</v>
      </c>
    </row>
    <row r="72" spans="2:10" ht="31.5" hidden="1" customHeight="1" x14ac:dyDescent="0.3">
      <c r="B72" s="146" t="s">
        <v>373</v>
      </c>
      <c r="C72" s="85">
        <f>MIN(98537462,C53/12)*12*6.46%*1/2</f>
        <v>6072400.0000000037</v>
      </c>
      <c r="D72" s="86"/>
      <c r="E72" s="147"/>
      <c r="F72" s="147"/>
    </row>
    <row r="73" spans="2:10" ht="51" hidden="1" customHeight="1" x14ac:dyDescent="0.3">
      <c r="B73" s="146" t="s">
        <v>368</v>
      </c>
      <c r="C73" s="85"/>
      <c r="D73" s="86"/>
      <c r="E73" s="147"/>
      <c r="F73" s="147"/>
      <c r="G73" s="121"/>
    </row>
    <row r="74" spans="2:10" ht="24.95" hidden="1" customHeight="1" x14ac:dyDescent="0.3">
      <c r="B74" s="87" t="s">
        <v>369</v>
      </c>
      <c r="C74" s="85">
        <f>C72*8.51%</f>
        <v>516761.24000000028</v>
      </c>
      <c r="D74" s="86"/>
      <c r="E74" s="147"/>
      <c r="F74" s="147"/>
    </row>
    <row r="75" spans="2:10" ht="20.100000000000001" hidden="1" customHeight="1" x14ac:dyDescent="0.3">
      <c r="B75" s="148" t="s">
        <v>372</v>
      </c>
      <c r="C75" s="229">
        <f>MIN(4860000,C53/12)*12*9%*1/2</f>
        <v>2624400</v>
      </c>
    </row>
  </sheetData>
  <sheetProtection algorithmName="SHA-512" hashValue="KHqwQKogl1RuOOr5c3uMADYwiDSJP958jwiAkZYltue+P4uNHnTyjCQC4fVtwjpXqv+1DUiS6eryd0QuOmIyEA==" saltValue="8WiGvTk+97he4sPCBwz7mg==" spinCount="100000" sheet="1" objects="1" scenarios="1" selectLockedCells="1"/>
  <mergeCells count="10">
    <mergeCell ref="B65:C65"/>
    <mergeCell ref="B7:E7"/>
    <mergeCell ref="H48:J48"/>
    <mergeCell ref="B27:C27"/>
    <mergeCell ref="B29:C29"/>
    <mergeCell ref="B28:C28"/>
    <mergeCell ref="B26:C26"/>
    <mergeCell ref="B31:C31"/>
    <mergeCell ref="D31:E31"/>
    <mergeCell ref="B30:C30"/>
  </mergeCells>
  <phoneticPr fontId="4" type="noConversion"/>
  <conditionalFormatting sqref="C23:E23 E10:E17">
    <cfRule type="cellIs" dxfId="110" priority="19" operator="equal">
      <formula>0</formula>
    </cfRule>
  </conditionalFormatting>
  <conditionalFormatting sqref="C63:C64">
    <cfRule type="cellIs" dxfId="109" priority="10" operator="equal">
      <formula>0</formula>
    </cfRule>
  </conditionalFormatting>
  <conditionalFormatting sqref="A5:A6">
    <cfRule type="cellIs" dxfId="108" priority="9" operator="equal">
      <formula>0</formula>
    </cfRule>
  </conditionalFormatting>
  <conditionalFormatting sqref="C48:C50">
    <cfRule type="cellIs" dxfId="107" priority="7" operator="equal">
      <formula>0</formula>
    </cfRule>
  </conditionalFormatting>
  <conditionalFormatting sqref="D27:E29 E30">
    <cfRule type="cellIs" dxfId="106" priority="6" operator="equal">
      <formula>0</formula>
    </cfRule>
  </conditionalFormatting>
  <conditionalFormatting sqref="C21:D23 E22:E23">
    <cfRule type="cellIs" dxfId="105" priority="5" operator="equal">
      <formula>0</formula>
    </cfRule>
  </conditionalFormatting>
  <conditionalFormatting sqref="C10:C16">
    <cfRule type="cellIs" dxfId="104" priority="4" operator="equal">
      <formula>0</formula>
    </cfRule>
  </conditionalFormatting>
  <conditionalFormatting sqref="E21">
    <cfRule type="cellIs" dxfId="103" priority="3" operator="equal">
      <formula>0</formula>
    </cfRule>
  </conditionalFormatting>
  <conditionalFormatting sqref="D29:E29 E30">
    <cfRule type="cellIs" dxfId="102" priority="2" operator="equal">
      <formula>0</formula>
    </cfRule>
  </conditionalFormatting>
  <conditionalFormatting sqref="D31:E31">
    <cfRule type="cellIs" dxfId="101" priority="1" operator="equal">
      <formula>0</formula>
    </cfRule>
  </conditionalFormatting>
  <printOptions horizontalCentered="1"/>
  <pageMargins left="0.31496062992125984" right="0.31496062992125984" top="0.55118110236220474" bottom="0" header="0.31496062992125984" footer="0.31496062992125984"/>
  <pageSetup paperSize="9" scale="6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autoPageBreaks="0" fitToPage="1"/>
  </sheetPr>
  <dimension ref="A1:WVH84"/>
  <sheetViews>
    <sheetView showGridLines="0" showRowColHeaders="0" zoomScale="90" zoomScaleNormal="90" workbookViewId="0">
      <pane ySplit="3" topLeftCell="A30" activePane="bottomLeft" state="frozen"/>
      <selection pane="bottomLeft" activeCell="D25" sqref="D25"/>
    </sheetView>
  </sheetViews>
  <sheetFormatPr defaultRowHeight="15" customHeight="1" x14ac:dyDescent="0.3"/>
  <cols>
    <col min="1" max="1" width="3.125" style="64" customWidth="1"/>
    <col min="2" max="2" width="30.125" style="64" customWidth="1"/>
    <col min="3" max="3" width="28.625" style="64" customWidth="1"/>
    <col min="4" max="4" width="29.625" style="64" customWidth="1"/>
    <col min="5" max="5" width="29.375" style="64" customWidth="1"/>
    <col min="6" max="6" width="13.625" style="64" customWidth="1"/>
    <col min="7" max="7" width="11.625" style="64" customWidth="1"/>
    <col min="8" max="8" width="11" style="64" customWidth="1"/>
    <col min="9" max="9" width="9.125" style="64" customWidth="1"/>
    <col min="10" max="10" width="9.625" style="64" customWidth="1"/>
    <col min="11" max="11" width="12.125" style="64" customWidth="1"/>
    <col min="12" max="12" width="8.625" style="64" customWidth="1"/>
    <col min="13" max="13" width="15.5" style="64" customWidth="1"/>
    <col min="14" max="14" width="9.125" style="64" customWidth="1"/>
    <col min="15" max="15" width="13.5" style="64" customWidth="1"/>
    <col min="16" max="241" width="9" style="64"/>
    <col min="242" max="242" width="1.5" style="64" customWidth="1"/>
    <col min="243" max="246" width="12.875" style="64" customWidth="1"/>
    <col min="247" max="247" width="12.625" style="64" customWidth="1"/>
    <col min="248" max="251" width="12.875" style="64" customWidth="1"/>
    <col min="252" max="253" width="11.5" style="64" customWidth="1"/>
    <col min="254" max="254" width="11.625" style="64" bestFit="1" customWidth="1"/>
    <col min="255" max="255" width="9" style="64"/>
    <col min="256" max="256" width="9.125" style="64" bestFit="1" customWidth="1"/>
    <col min="257" max="497" width="9" style="64"/>
    <col min="498" max="498" width="1.5" style="64" customWidth="1"/>
    <col min="499" max="502" width="12.875" style="64" customWidth="1"/>
    <col min="503" max="503" width="12.625" style="64" customWidth="1"/>
    <col min="504" max="507" width="12.875" style="64" customWidth="1"/>
    <col min="508" max="509" width="11.5" style="64" customWidth="1"/>
    <col min="510" max="510" width="11.625" style="64" bestFit="1" customWidth="1"/>
    <col min="511" max="511" width="9" style="64"/>
    <col min="512" max="512" width="9.125" style="64" bestFit="1" customWidth="1"/>
    <col min="513" max="753" width="9" style="64"/>
    <col min="754" max="754" width="1.5" style="64" customWidth="1"/>
    <col min="755" max="758" width="12.875" style="64" customWidth="1"/>
    <col min="759" max="759" width="12.625" style="64" customWidth="1"/>
    <col min="760" max="763" width="12.875" style="64" customWidth="1"/>
    <col min="764" max="765" width="11.5" style="64" customWidth="1"/>
    <col min="766" max="766" width="11.625" style="64" bestFit="1" customWidth="1"/>
    <col min="767" max="767" width="9" style="64"/>
    <col min="768" max="768" width="9.125" style="64" bestFit="1" customWidth="1"/>
    <col min="769" max="1009" width="9" style="64"/>
    <col min="1010" max="1010" width="1.5" style="64" customWidth="1"/>
    <col min="1011" max="1014" width="12.875" style="64" customWidth="1"/>
    <col min="1015" max="1015" width="12.625" style="64" customWidth="1"/>
    <col min="1016" max="1019" width="12.875" style="64" customWidth="1"/>
    <col min="1020" max="1021" width="11.5" style="64" customWidth="1"/>
    <col min="1022" max="1022" width="11.625" style="64" bestFit="1" customWidth="1"/>
    <col min="1023" max="1023" width="9" style="64"/>
    <col min="1024" max="1024" width="9.125" style="64" bestFit="1" customWidth="1"/>
    <col min="1025" max="1265" width="9" style="64"/>
    <col min="1266" max="1266" width="1.5" style="64" customWidth="1"/>
    <col min="1267" max="1270" width="12.875" style="64" customWidth="1"/>
    <col min="1271" max="1271" width="12.625" style="64" customWidth="1"/>
    <col min="1272" max="1275" width="12.875" style="64" customWidth="1"/>
    <col min="1276" max="1277" width="11.5" style="64" customWidth="1"/>
    <col min="1278" max="1278" width="11.625" style="64" bestFit="1" customWidth="1"/>
    <col min="1279" max="1279" width="9" style="64"/>
    <col min="1280" max="1280" width="9.125" style="64" bestFit="1" customWidth="1"/>
    <col min="1281" max="1521" width="9" style="64"/>
    <col min="1522" max="1522" width="1.5" style="64" customWidth="1"/>
    <col min="1523" max="1526" width="12.875" style="64" customWidth="1"/>
    <col min="1527" max="1527" width="12.625" style="64" customWidth="1"/>
    <col min="1528" max="1531" width="12.875" style="64" customWidth="1"/>
    <col min="1532" max="1533" width="11.5" style="64" customWidth="1"/>
    <col min="1534" max="1534" width="11.625" style="64" bestFit="1" customWidth="1"/>
    <col min="1535" max="1535" width="9" style="64"/>
    <col min="1536" max="1536" width="9.125" style="64" bestFit="1" customWidth="1"/>
    <col min="1537" max="1777" width="9" style="64"/>
    <col min="1778" max="1778" width="1.5" style="64" customWidth="1"/>
    <col min="1779" max="1782" width="12.875" style="64" customWidth="1"/>
    <col min="1783" max="1783" width="12.625" style="64" customWidth="1"/>
    <col min="1784" max="1787" width="12.875" style="64" customWidth="1"/>
    <col min="1788" max="1789" width="11.5" style="64" customWidth="1"/>
    <col min="1790" max="1790" width="11.625" style="64" bestFit="1" customWidth="1"/>
    <col min="1791" max="1791" width="9" style="64"/>
    <col min="1792" max="1792" width="9.125" style="64" bestFit="1" customWidth="1"/>
    <col min="1793" max="2033" width="9" style="64"/>
    <col min="2034" max="2034" width="1.5" style="64" customWidth="1"/>
    <col min="2035" max="2038" width="12.875" style="64" customWidth="1"/>
    <col min="2039" max="2039" width="12.625" style="64" customWidth="1"/>
    <col min="2040" max="2043" width="12.875" style="64" customWidth="1"/>
    <col min="2044" max="2045" width="11.5" style="64" customWidth="1"/>
    <col min="2046" max="2046" width="11.625" style="64" bestFit="1" customWidth="1"/>
    <col min="2047" max="2047" width="9" style="64"/>
    <col min="2048" max="2048" width="9.125" style="64" bestFit="1" customWidth="1"/>
    <col min="2049" max="2289" width="9" style="64"/>
    <col min="2290" max="2290" width="1.5" style="64" customWidth="1"/>
    <col min="2291" max="2294" width="12.875" style="64" customWidth="1"/>
    <col min="2295" max="2295" width="12.625" style="64" customWidth="1"/>
    <col min="2296" max="2299" width="12.875" style="64" customWidth="1"/>
    <col min="2300" max="2301" width="11.5" style="64" customWidth="1"/>
    <col min="2302" max="2302" width="11.625" style="64" bestFit="1" customWidth="1"/>
    <col min="2303" max="2303" width="9" style="64"/>
    <col min="2304" max="2304" width="9.125" style="64" bestFit="1" customWidth="1"/>
    <col min="2305" max="2545" width="9" style="64"/>
    <col min="2546" max="2546" width="1.5" style="64" customWidth="1"/>
    <col min="2547" max="2550" width="12.875" style="64" customWidth="1"/>
    <col min="2551" max="2551" width="12.625" style="64" customWidth="1"/>
    <col min="2552" max="2555" width="12.875" style="64" customWidth="1"/>
    <col min="2556" max="2557" width="11.5" style="64" customWidth="1"/>
    <col min="2558" max="2558" width="11.625" style="64" bestFit="1" customWidth="1"/>
    <col min="2559" max="2559" width="9" style="64"/>
    <col min="2560" max="2560" width="9.125" style="64" bestFit="1" customWidth="1"/>
    <col min="2561" max="2801" width="9" style="64"/>
    <col min="2802" max="2802" width="1.5" style="64" customWidth="1"/>
    <col min="2803" max="2806" width="12.875" style="64" customWidth="1"/>
    <col min="2807" max="2807" width="12.625" style="64" customWidth="1"/>
    <col min="2808" max="2811" width="12.875" style="64" customWidth="1"/>
    <col min="2812" max="2813" width="11.5" style="64" customWidth="1"/>
    <col min="2814" max="2814" width="11.625" style="64" bestFit="1" customWidth="1"/>
    <col min="2815" max="2815" width="9" style="64"/>
    <col min="2816" max="2816" width="9.125" style="64" bestFit="1" customWidth="1"/>
    <col min="2817" max="3057" width="9" style="64"/>
    <col min="3058" max="3058" width="1.5" style="64" customWidth="1"/>
    <col min="3059" max="3062" width="12.875" style="64" customWidth="1"/>
    <col min="3063" max="3063" width="12.625" style="64" customWidth="1"/>
    <col min="3064" max="3067" width="12.875" style="64" customWidth="1"/>
    <col min="3068" max="3069" width="11.5" style="64" customWidth="1"/>
    <col min="3070" max="3070" width="11.625" style="64" bestFit="1" customWidth="1"/>
    <col min="3071" max="3071" width="9" style="64"/>
    <col min="3072" max="3072" width="9.125" style="64" bestFit="1" customWidth="1"/>
    <col min="3073" max="3313" width="9" style="64"/>
    <col min="3314" max="3314" width="1.5" style="64" customWidth="1"/>
    <col min="3315" max="3318" width="12.875" style="64" customWidth="1"/>
    <col min="3319" max="3319" width="12.625" style="64" customWidth="1"/>
    <col min="3320" max="3323" width="12.875" style="64" customWidth="1"/>
    <col min="3324" max="3325" width="11.5" style="64" customWidth="1"/>
    <col min="3326" max="3326" width="11.625" style="64" bestFit="1" customWidth="1"/>
    <col min="3327" max="3327" width="9" style="64"/>
    <col min="3328" max="3328" width="9.125" style="64" bestFit="1" customWidth="1"/>
    <col min="3329" max="3569" width="9" style="64"/>
    <col min="3570" max="3570" width="1.5" style="64" customWidth="1"/>
    <col min="3571" max="3574" width="12.875" style="64" customWidth="1"/>
    <col min="3575" max="3575" width="12.625" style="64" customWidth="1"/>
    <col min="3576" max="3579" width="12.875" style="64" customWidth="1"/>
    <col min="3580" max="3581" width="11.5" style="64" customWidth="1"/>
    <col min="3582" max="3582" width="11.625" style="64" bestFit="1" customWidth="1"/>
    <col min="3583" max="3583" width="9" style="64"/>
    <col min="3584" max="3584" width="9.125" style="64" bestFit="1" customWidth="1"/>
    <col min="3585" max="3825" width="9" style="64"/>
    <col min="3826" max="3826" width="1.5" style="64" customWidth="1"/>
    <col min="3827" max="3830" width="12.875" style="64" customWidth="1"/>
    <col min="3831" max="3831" width="12.625" style="64" customWidth="1"/>
    <col min="3832" max="3835" width="12.875" style="64" customWidth="1"/>
    <col min="3836" max="3837" width="11.5" style="64" customWidth="1"/>
    <col min="3838" max="3838" width="11.625" style="64" bestFit="1" customWidth="1"/>
    <col min="3839" max="3839" width="9" style="64"/>
    <col min="3840" max="3840" width="9.125" style="64" bestFit="1" customWidth="1"/>
    <col min="3841" max="4081" width="9" style="64"/>
    <col min="4082" max="4082" width="1.5" style="64" customWidth="1"/>
    <col min="4083" max="4086" width="12.875" style="64" customWidth="1"/>
    <col min="4087" max="4087" width="12.625" style="64" customWidth="1"/>
    <col min="4088" max="4091" width="12.875" style="64" customWidth="1"/>
    <col min="4092" max="4093" width="11.5" style="64" customWidth="1"/>
    <col min="4094" max="4094" width="11.625" style="64" bestFit="1" customWidth="1"/>
    <col min="4095" max="4095" width="9" style="64"/>
    <col min="4096" max="4096" width="9.125" style="64" bestFit="1" customWidth="1"/>
    <col min="4097" max="4337" width="9" style="64"/>
    <col min="4338" max="4338" width="1.5" style="64" customWidth="1"/>
    <col min="4339" max="4342" width="12.875" style="64" customWidth="1"/>
    <col min="4343" max="4343" width="12.625" style="64" customWidth="1"/>
    <col min="4344" max="4347" width="12.875" style="64" customWidth="1"/>
    <col min="4348" max="4349" width="11.5" style="64" customWidth="1"/>
    <col min="4350" max="4350" width="11.625" style="64" bestFit="1" customWidth="1"/>
    <col min="4351" max="4351" width="9" style="64"/>
    <col min="4352" max="4352" width="9.125" style="64" bestFit="1" customWidth="1"/>
    <col min="4353" max="4593" width="9" style="64"/>
    <col min="4594" max="4594" width="1.5" style="64" customWidth="1"/>
    <col min="4595" max="4598" width="12.875" style="64" customWidth="1"/>
    <col min="4599" max="4599" width="12.625" style="64" customWidth="1"/>
    <col min="4600" max="4603" width="12.875" style="64" customWidth="1"/>
    <col min="4604" max="4605" width="11.5" style="64" customWidth="1"/>
    <col min="4606" max="4606" width="11.625" style="64" bestFit="1" customWidth="1"/>
    <col min="4607" max="4607" width="9" style="64"/>
    <col min="4608" max="4608" width="9.125" style="64" bestFit="1" customWidth="1"/>
    <col min="4609" max="4849" width="9" style="64"/>
    <col min="4850" max="4850" width="1.5" style="64" customWidth="1"/>
    <col min="4851" max="4854" width="12.875" style="64" customWidth="1"/>
    <col min="4855" max="4855" width="12.625" style="64" customWidth="1"/>
    <col min="4856" max="4859" width="12.875" style="64" customWidth="1"/>
    <col min="4860" max="4861" width="11.5" style="64" customWidth="1"/>
    <col min="4862" max="4862" width="11.625" style="64" bestFit="1" customWidth="1"/>
    <col min="4863" max="4863" width="9" style="64"/>
    <col min="4864" max="4864" width="9.125" style="64" bestFit="1" customWidth="1"/>
    <col min="4865" max="5105" width="9" style="64"/>
    <col min="5106" max="5106" width="1.5" style="64" customWidth="1"/>
    <col min="5107" max="5110" width="12.875" style="64" customWidth="1"/>
    <col min="5111" max="5111" width="12.625" style="64" customWidth="1"/>
    <col min="5112" max="5115" width="12.875" style="64" customWidth="1"/>
    <col min="5116" max="5117" width="11.5" style="64" customWidth="1"/>
    <col min="5118" max="5118" width="11.625" style="64" bestFit="1" customWidth="1"/>
    <col min="5119" max="5119" width="9" style="64"/>
    <col min="5120" max="5120" width="9.125" style="64" bestFit="1" customWidth="1"/>
    <col min="5121" max="5361" width="9" style="64"/>
    <col min="5362" max="5362" width="1.5" style="64" customWidth="1"/>
    <col min="5363" max="5366" width="12.875" style="64" customWidth="1"/>
    <col min="5367" max="5367" width="12.625" style="64" customWidth="1"/>
    <col min="5368" max="5371" width="12.875" style="64" customWidth="1"/>
    <col min="5372" max="5373" width="11.5" style="64" customWidth="1"/>
    <col min="5374" max="5374" width="11.625" style="64" bestFit="1" customWidth="1"/>
    <col min="5375" max="5375" width="9" style="64"/>
    <col min="5376" max="5376" width="9.125" style="64" bestFit="1" customWidth="1"/>
    <col min="5377" max="5617" width="9" style="64"/>
    <col min="5618" max="5618" width="1.5" style="64" customWidth="1"/>
    <col min="5619" max="5622" width="12.875" style="64" customWidth="1"/>
    <col min="5623" max="5623" width="12.625" style="64" customWidth="1"/>
    <col min="5624" max="5627" width="12.875" style="64" customWidth="1"/>
    <col min="5628" max="5629" width="11.5" style="64" customWidth="1"/>
    <col min="5630" max="5630" width="11.625" style="64" bestFit="1" customWidth="1"/>
    <col min="5631" max="5631" width="9" style="64"/>
    <col min="5632" max="5632" width="9.125" style="64" bestFit="1" customWidth="1"/>
    <col min="5633" max="5873" width="9" style="64"/>
    <col min="5874" max="5874" width="1.5" style="64" customWidth="1"/>
    <col min="5875" max="5878" width="12.875" style="64" customWidth="1"/>
    <col min="5879" max="5879" width="12.625" style="64" customWidth="1"/>
    <col min="5880" max="5883" width="12.875" style="64" customWidth="1"/>
    <col min="5884" max="5885" width="11.5" style="64" customWidth="1"/>
    <col min="5886" max="5886" width="11.625" style="64" bestFit="1" customWidth="1"/>
    <col min="5887" max="5887" width="9" style="64"/>
    <col min="5888" max="5888" width="9.125" style="64" bestFit="1" customWidth="1"/>
    <col min="5889" max="6129" width="9" style="64"/>
    <col min="6130" max="6130" width="1.5" style="64" customWidth="1"/>
    <col min="6131" max="6134" width="12.875" style="64" customWidth="1"/>
    <col min="6135" max="6135" width="12.625" style="64" customWidth="1"/>
    <col min="6136" max="6139" width="12.875" style="64" customWidth="1"/>
    <col min="6140" max="6141" width="11.5" style="64" customWidth="1"/>
    <col min="6142" max="6142" width="11.625" style="64" bestFit="1" customWidth="1"/>
    <col min="6143" max="6143" width="9" style="64"/>
    <col min="6144" max="6144" width="9.125" style="64" bestFit="1" customWidth="1"/>
    <col min="6145" max="6385" width="9" style="64"/>
    <col min="6386" max="6386" width="1.5" style="64" customWidth="1"/>
    <col min="6387" max="6390" width="12.875" style="64" customWidth="1"/>
    <col min="6391" max="6391" width="12.625" style="64" customWidth="1"/>
    <col min="6392" max="6395" width="12.875" style="64" customWidth="1"/>
    <col min="6396" max="6397" width="11.5" style="64" customWidth="1"/>
    <col min="6398" max="6398" width="11.625" style="64" bestFit="1" customWidth="1"/>
    <col min="6399" max="6399" width="9" style="64"/>
    <col min="6400" max="6400" width="9.125" style="64" bestFit="1" customWidth="1"/>
    <col min="6401" max="6641" width="9" style="64"/>
    <col min="6642" max="6642" width="1.5" style="64" customWidth="1"/>
    <col min="6643" max="6646" width="12.875" style="64" customWidth="1"/>
    <col min="6647" max="6647" width="12.625" style="64" customWidth="1"/>
    <col min="6648" max="6651" width="12.875" style="64" customWidth="1"/>
    <col min="6652" max="6653" width="11.5" style="64" customWidth="1"/>
    <col min="6654" max="6654" width="11.625" style="64" bestFit="1" customWidth="1"/>
    <col min="6655" max="6655" width="9" style="64"/>
    <col min="6656" max="6656" width="9.125" style="64" bestFit="1" customWidth="1"/>
    <col min="6657" max="6897" width="9" style="64"/>
    <col min="6898" max="6898" width="1.5" style="64" customWidth="1"/>
    <col min="6899" max="6902" width="12.875" style="64" customWidth="1"/>
    <col min="6903" max="6903" width="12.625" style="64" customWidth="1"/>
    <col min="6904" max="6907" width="12.875" style="64" customWidth="1"/>
    <col min="6908" max="6909" width="11.5" style="64" customWidth="1"/>
    <col min="6910" max="6910" width="11.625" style="64" bestFit="1" customWidth="1"/>
    <col min="6911" max="6911" width="9" style="64"/>
    <col min="6912" max="6912" width="9.125" style="64" bestFit="1" customWidth="1"/>
    <col min="6913" max="7153" width="9" style="64"/>
    <col min="7154" max="7154" width="1.5" style="64" customWidth="1"/>
    <col min="7155" max="7158" width="12.875" style="64" customWidth="1"/>
    <col min="7159" max="7159" width="12.625" style="64" customWidth="1"/>
    <col min="7160" max="7163" width="12.875" style="64" customWidth="1"/>
    <col min="7164" max="7165" width="11.5" style="64" customWidth="1"/>
    <col min="7166" max="7166" width="11.625" style="64" bestFit="1" customWidth="1"/>
    <col min="7167" max="7167" width="9" style="64"/>
    <col min="7168" max="7168" width="9.125" style="64" bestFit="1" customWidth="1"/>
    <col min="7169" max="7409" width="9" style="64"/>
    <col min="7410" max="7410" width="1.5" style="64" customWidth="1"/>
    <col min="7411" max="7414" width="12.875" style="64" customWidth="1"/>
    <col min="7415" max="7415" width="12.625" style="64" customWidth="1"/>
    <col min="7416" max="7419" width="12.875" style="64" customWidth="1"/>
    <col min="7420" max="7421" width="11.5" style="64" customWidth="1"/>
    <col min="7422" max="7422" width="11.625" style="64" bestFit="1" customWidth="1"/>
    <col min="7423" max="7423" width="9" style="64"/>
    <col min="7424" max="7424" width="9.125" style="64" bestFit="1" customWidth="1"/>
    <col min="7425" max="7665" width="9" style="64"/>
    <col min="7666" max="7666" width="1.5" style="64" customWidth="1"/>
    <col min="7667" max="7670" width="12.875" style="64" customWidth="1"/>
    <col min="7671" max="7671" width="12.625" style="64" customWidth="1"/>
    <col min="7672" max="7675" width="12.875" style="64" customWidth="1"/>
    <col min="7676" max="7677" width="11.5" style="64" customWidth="1"/>
    <col min="7678" max="7678" width="11.625" style="64" bestFit="1" customWidth="1"/>
    <col min="7679" max="7679" width="9" style="64"/>
    <col min="7680" max="7680" width="9.125" style="64" bestFit="1" customWidth="1"/>
    <col min="7681" max="7921" width="9" style="64"/>
    <col min="7922" max="7922" width="1.5" style="64" customWidth="1"/>
    <col min="7923" max="7926" width="12.875" style="64" customWidth="1"/>
    <col min="7927" max="7927" width="12.625" style="64" customWidth="1"/>
    <col min="7928" max="7931" width="12.875" style="64" customWidth="1"/>
    <col min="7932" max="7933" width="11.5" style="64" customWidth="1"/>
    <col min="7934" max="7934" width="11.625" style="64" bestFit="1" customWidth="1"/>
    <col min="7935" max="7935" width="9" style="64"/>
    <col min="7936" max="7936" width="9.125" style="64" bestFit="1" customWidth="1"/>
    <col min="7937" max="8177" width="9" style="64"/>
    <col min="8178" max="8178" width="1.5" style="64" customWidth="1"/>
    <col min="8179" max="8182" width="12.875" style="64" customWidth="1"/>
    <col min="8183" max="8183" width="12.625" style="64" customWidth="1"/>
    <col min="8184" max="8187" width="12.875" style="64" customWidth="1"/>
    <col min="8188" max="8189" width="11.5" style="64" customWidth="1"/>
    <col min="8190" max="8190" width="11.625" style="64" bestFit="1" customWidth="1"/>
    <col min="8191" max="8191" width="9" style="64"/>
    <col min="8192" max="8192" width="9.125" style="64" bestFit="1" customWidth="1"/>
    <col min="8193" max="8433" width="9" style="64"/>
    <col min="8434" max="8434" width="1.5" style="64" customWidth="1"/>
    <col min="8435" max="8438" width="12.875" style="64" customWidth="1"/>
    <col min="8439" max="8439" width="12.625" style="64" customWidth="1"/>
    <col min="8440" max="8443" width="12.875" style="64" customWidth="1"/>
    <col min="8444" max="8445" width="11.5" style="64" customWidth="1"/>
    <col min="8446" max="8446" width="11.625" style="64" bestFit="1" customWidth="1"/>
    <col min="8447" max="8447" width="9" style="64"/>
    <col min="8448" max="8448" width="9.125" style="64" bestFit="1" customWidth="1"/>
    <col min="8449" max="8689" width="9" style="64"/>
    <col min="8690" max="8690" width="1.5" style="64" customWidth="1"/>
    <col min="8691" max="8694" width="12.875" style="64" customWidth="1"/>
    <col min="8695" max="8695" width="12.625" style="64" customWidth="1"/>
    <col min="8696" max="8699" width="12.875" style="64" customWidth="1"/>
    <col min="8700" max="8701" width="11.5" style="64" customWidth="1"/>
    <col min="8702" max="8702" width="11.625" style="64" bestFit="1" customWidth="1"/>
    <col min="8703" max="8703" width="9" style="64"/>
    <col min="8704" max="8704" width="9.125" style="64" bestFit="1" customWidth="1"/>
    <col min="8705" max="8945" width="9" style="64"/>
    <col min="8946" max="8946" width="1.5" style="64" customWidth="1"/>
    <col min="8947" max="8950" width="12.875" style="64" customWidth="1"/>
    <col min="8951" max="8951" width="12.625" style="64" customWidth="1"/>
    <col min="8952" max="8955" width="12.875" style="64" customWidth="1"/>
    <col min="8956" max="8957" width="11.5" style="64" customWidth="1"/>
    <col min="8958" max="8958" width="11.625" style="64" bestFit="1" customWidth="1"/>
    <col min="8959" max="8959" width="9" style="64"/>
    <col min="8960" max="8960" width="9.125" style="64" bestFit="1" customWidth="1"/>
    <col min="8961" max="9201" width="9" style="64"/>
    <col min="9202" max="9202" width="1.5" style="64" customWidth="1"/>
    <col min="9203" max="9206" width="12.875" style="64" customWidth="1"/>
    <col min="9207" max="9207" width="12.625" style="64" customWidth="1"/>
    <col min="9208" max="9211" width="12.875" style="64" customWidth="1"/>
    <col min="9212" max="9213" width="11.5" style="64" customWidth="1"/>
    <col min="9214" max="9214" width="11.625" style="64" bestFit="1" customWidth="1"/>
    <col min="9215" max="9215" width="9" style="64"/>
    <col min="9216" max="9216" width="9.125" style="64" bestFit="1" customWidth="1"/>
    <col min="9217" max="9457" width="9" style="64"/>
    <col min="9458" max="9458" width="1.5" style="64" customWidth="1"/>
    <col min="9459" max="9462" width="12.875" style="64" customWidth="1"/>
    <col min="9463" max="9463" width="12.625" style="64" customWidth="1"/>
    <col min="9464" max="9467" width="12.875" style="64" customWidth="1"/>
    <col min="9468" max="9469" width="11.5" style="64" customWidth="1"/>
    <col min="9470" max="9470" width="11.625" style="64" bestFit="1" customWidth="1"/>
    <col min="9471" max="9471" width="9" style="64"/>
    <col min="9472" max="9472" width="9.125" style="64" bestFit="1" customWidth="1"/>
    <col min="9473" max="9713" width="9" style="64"/>
    <col min="9714" max="9714" width="1.5" style="64" customWidth="1"/>
    <col min="9715" max="9718" width="12.875" style="64" customWidth="1"/>
    <col min="9719" max="9719" width="12.625" style="64" customWidth="1"/>
    <col min="9720" max="9723" width="12.875" style="64" customWidth="1"/>
    <col min="9724" max="9725" width="11.5" style="64" customWidth="1"/>
    <col min="9726" max="9726" width="11.625" style="64" bestFit="1" customWidth="1"/>
    <col min="9727" max="9727" width="9" style="64"/>
    <col min="9728" max="9728" width="9.125" style="64" bestFit="1" customWidth="1"/>
    <col min="9729" max="9969" width="9" style="64"/>
    <col min="9970" max="9970" width="1.5" style="64" customWidth="1"/>
    <col min="9971" max="9974" width="12.875" style="64" customWidth="1"/>
    <col min="9975" max="9975" width="12.625" style="64" customWidth="1"/>
    <col min="9976" max="9979" width="12.875" style="64" customWidth="1"/>
    <col min="9980" max="9981" width="11.5" style="64" customWidth="1"/>
    <col min="9982" max="9982" width="11.625" style="64" bestFit="1" customWidth="1"/>
    <col min="9983" max="9983" width="9" style="64"/>
    <col min="9984" max="9984" width="9.125" style="64" bestFit="1" customWidth="1"/>
    <col min="9985" max="10225" width="9" style="64"/>
    <col min="10226" max="10226" width="1.5" style="64" customWidth="1"/>
    <col min="10227" max="10230" width="12.875" style="64" customWidth="1"/>
    <col min="10231" max="10231" width="12.625" style="64" customWidth="1"/>
    <col min="10232" max="10235" width="12.875" style="64" customWidth="1"/>
    <col min="10236" max="10237" width="11.5" style="64" customWidth="1"/>
    <col min="10238" max="10238" width="11.625" style="64" bestFit="1" customWidth="1"/>
    <col min="10239" max="10239" width="9" style="64"/>
    <col min="10240" max="10240" width="9.125" style="64" bestFit="1" customWidth="1"/>
    <col min="10241" max="10481" width="9" style="64"/>
    <col min="10482" max="10482" width="1.5" style="64" customWidth="1"/>
    <col min="10483" max="10486" width="12.875" style="64" customWidth="1"/>
    <col min="10487" max="10487" width="12.625" style="64" customWidth="1"/>
    <col min="10488" max="10491" width="12.875" style="64" customWidth="1"/>
    <col min="10492" max="10493" width="11.5" style="64" customWidth="1"/>
    <col min="10494" max="10494" width="11.625" style="64" bestFit="1" customWidth="1"/>
    <col min="10495" max="10495" width="9" style="64"/>
    <col min="10496" max="10496" width="9.125" style="64" bestFit="1" customWidth="1"/>
    <col min="10497" max="10737" width="9" style="64"/>
    <col min="10738" max="10738" width="1.5" style="64" customWidth="1"/>
    <col min="10739" max="10742" width="12.875" style="64" customWidth="1"/>
    <col min="10743" max="10743" width="12.625" style="64" customWidth="1"/>
    <col min="10744" max="10747" width="12.875" style="64" customWidth="1"/>
    <col min="10748" max="10749" width="11.5" style="64" customWidth="1"/>
    <col min="10750" max="10750" width="11.625" style="64" bestFit="1" customWidth="1"/>
    <col min="10751" max="10751" width="9" style="64"/>
    <col min="10752" max="10752" width="9.125" style="64" bestFit="1" customWidth="1"/>
    <col min="10753" max="10993" width="9" style="64"/>
    <col min="10994" max="10994" width="1.5" style="64" customWidth="1"/>
    <col min="10995" max="10998" width="12.875" style="64" customWidth="1"/>
    <col min="10999" max="10999" width="12.625" style="64" customWidth="1"/>
    <col min="11000" max="11003" width="12.875" style="64" customWidth="1"/>
    <col min="11004" max="11005" width="11.5" style="64" customWidth="1"/>
    <col min="11006" max="11006" width="11.625" style="64" bestFit="1" customWidth="1"/>
    <col min="11007" max="11007" width="9" style="64"/>
    <col min="11008" max="11008" width="9.125" style="64" bestFit="1" customWidth="1"/>
    <col min="11009" max="11249" width="9" style="64"/>
    <col min="11250" max="11250" width="1.5" style="64" customWidth="1"/>
    <col min="11251" max="11254" width="12.875" style="64" customWidth="1"/>
    <col min="11255" max="11255" width="12.625" style="64" customWidth="1"/>
    <col min="11256" max="11259" width="12.875" style="64" customWidth="1"/>
    <col min="11260" max="11261" width="11.5" style="64" customWidth="1"/>
    <col min="11262" max="11262" width="11.625" style="64" bestFit="1" customWidth="1"/>
    <col min="11263" max="11263" width="9" style="64"/>
    <col min="11264" max="11264" width="9.125" style="64" bestFit="1" customWidth="1"/>
    <col min="11265" max="11505" width="9" style="64"/>
    <col min="11506" max="11506" width="1.5" style="64" customWidth="1"/>
    <col min="11507" max="11510" width="12.875" style="64" customWidth="1"/>
    <col min="11511" max="11511" width="12.625" style="64" customWidth="1"/>
    <col min="11512" max="11515" width="12.875" style="64" customWidth="1"/>
    <col min="11516" max="11517" width="11.5" style="64" customWidth="1"/>
    <col min="11518" max="11518" width="11.625" style="64" bestFit="1" customWidth="1"/>
    <col min="11519" max="11519" width="9" style="64"/>
    <col min="11520" max="11520" width="9.125" style="64" bestFit="1" customWidth="1"/>
    <col min="11521" max="11761" width="9" style="64"/>
    <col min="11762" max="11762" width="1.5" style="64" customWidth="1"/>
    <col min="11763" max="11766" width="12.875" style="64" customWidth="1"/>
    <col min="11767" max="11767" width="12.625" style="64" customWidth="1"/>
    <col min="11768" max="11771" width="12.875" style="64" customWidth="1"/>
    <col min="11772" max="11773" width="11.5" style="64" customWidth="1"/>
    <col min="11774" max="11774" width="11.625" style="64" bestFit="1" customWidth="1"/>
    <col min="11775" max="11775" width="9" style="64"/>
    <col min="11776" max="11776" width="9.125" style="64" bestFit="1" customWidth="1"/>
    <col min="11777" max="12017" width="9" style="64"/>
    <col min="12018" max="12018" width="1.5" style="64" customWidth="1"/>
    <col min="12019" max="12022" width="12.875" style="64" customWidth="1"/>
    <col min="12023" max="12023" width="12.625" style="64" customWidth="1"/>
    <col min="12024" max="12027" width="12.875" style="64" customWidth="1"/>
    <col min="12028" max="12029" width="11.5" style="64" customWidth="1"/>
    <col min="12030" max="12030" width="11.625" style="64" bestFit="1" customWidth="1"/>
    <col min="12031" max="12031" width="9" style="64"/>
    <col min="12032" max="12032" width="9.125" style="64" bestFit="1" customWidth="1"/>
    <col min="12033" max="12273" width="9" style="64"/>
    <col min="12274" max="12274" width="1.5" style="64" customWidth="1"/>
    <col min="12275" max="12278" width="12.875" style="64" customWidth="1"/>
    <col min="12279" max="12279" width="12.625" style="64" customWidth="1"/>
    <col min="12280" max="12283" width="12.875" style="64" customWidth="1"/>
    <col min="12284" max="12285" width="11.5" style="64" customWidth="1"/>
    <col min="12286" max="12286" width="11.625" style="64" bestFit="1" customWidth="1"/>
    <col min="12287" max="12287" width="9" style="64"/>
    <col min="12288" max="12288" width="9.125" style="64" bestFit="1" customWidth="1"/>
    <col min="12289" max="12529" width="9" style="64"/>
    <col min="12530" max="12530" width="1.5" style="64" customWidth="1"/>
    <col min="12531" max="12534" width="12.875" style="64" customWidth="1"/>
    <col min="12535" max="12535" width="12.625" style="64" customWidth="1"/>
    <col min="12536" max="12539" width="12.875" style="64" customWidth="1"/>
    <col min="12540" max="12541" width="11.5" style="64" customWidth="1"/>
    <col min="12542" max="12542" width="11.625" style="64" bestFit="1" customWidth="1"/>
    <col min="12543" max="12543" width="9" style="64"/>
    <col min="12544" max="12544" width="9.125" style="64" bestFit="1" customWidth="1"/>
    <col min="12545" max="12785" width="9" style="64"/>
    <col min="12786" max="12786" width="1.5" style="64" customWidth="1"/>
    <col min="12787" max="12790" width="12.875" style="64" customWidth="1"/>
    <col min="12791" max="12791" width="12.625" style="64" customWidth="1"/>
    <col min="12792" max="12795" width="12.875" style="64" customWidth="1"/>
    <col min="12796" max="12797" width="11.5" style="64" customWidth="1"/>
    <col min="12798" max="12798" width="11.625" style="64" bestFit="1" customWidth="1"/>
    <col min="12799" max="12799" width="9" style="64"/>
    <col min="12800" max="12800" width="9.125" style="64" bestFit="1" customWidth="1"/>
    <col min="12801" max="13041" width="9" style="64"/>
    <col min="13042" max="13042" width="1.5" style="64" customWidth="1"/>
    <col min="13043" max="13046" width="12.875" style="64" customWidth="1"/>
    <col min="13047" max="13047" width="12.625" style="64" customWidth="1"/>
    <col min="13048" max="13051" width="12.875" style="64" customWidth="1"/>
    <col min="13052" max="13053" width="11.5" style="64" customWidth="1"/>
    <col min="13054" max="13054" width="11.625" style="64" bestFit="1" customWidth="1"/>
    <col min="13055" max="13055" width="9" style="64"/>
    <col min="13056" max="13056" width="9.125" style="64" bestFit="1" customWidth="1"/>
    <col min="13057" max="13297" width="9" style="64"/>
    <col min="13298" max="13298" width="1.5" style="64" customWidth="1"/>
    <col min="13299" max="13302" width="12.875" style="64" customWidth="1"/>
    <col min="13303" max="13303" width="12.625" style="64" customWidth="1"/>
    <col min="13304" max="13307" width="12.875" style="64" customWidth="1"/>
    <col min="13308" max="13309" width="11.5" style="64" customWidth="1"/>
    <col min="13310" max="13310" width="11.625" style="64" bestFit="1" customWidth="1"/>
    <col min="13311" max="13311" width="9" style="64"/>
    <col min="13312" max="13312" width="9.125" style="64" bestFit="1" customWidth="1"/>
    <col min="13313" max="13553" width="9" style="64"/>
    <col min="13554" max="13554" width="1.5" style="64" customWidth="1"/>
    <col min="13555" max="13558" width="12.875" style="64" customWidth="1"/>
    <col min="13559" max="13559" width="12.625" style="64" customWidth="1"/>
    <col min="13560" max="13563" width="12.875" style="64" customWidth="1"/>
    <col min="13564" max="13565" width="11.5" style="64" customWidth="1"/>
    <col min="13566" max="13566" width="11.625" style="64" bestFit="1" customWidth="1"/>
    <col min="13567" max="13567" width="9" style="64"/>
    <col min="13568" max="13568" width="9.125" style="64" bestFit="1" customWidth="1"/>
    <col min="13569" max="13809" width="9" style="64"/>
    <col min="13810" max="13810" width="1.5" style="64" customWidth="1"/>
    <col min="13811" max="13814" width="12.875" style="64" customWidth="1"/>
    <col min="13815" max="13815" width="12.625" style="64" customWidth="1"/>
    <col min="13816" max="13819" width="12.875" style="64" customWidth="1"/>
    <col min="13820" max="13821" width="11.5" style="64" customWidth="1"/>
    <col min="13822" max="13822" width="11.625" style="64" bestFit="1" customWidth="1"/>
    <col min="13823" max="13823" width="9" style="64"/>
    <col min="13824" max="13824" width="9.125" style="64" bestFit="1" customWidth="1"/>
    <col min="13825" max="14065" width="9" style="64"/>
    <col min="14066" max="14066" width="1.5" style="64" customWidth="1"/>
    <col min="14067" max="14070" width="12.875" style="64" customWidth="1"/>
    <col min="14071" max="14071" width="12.625" style="64" customWidth="1"/>
    <col min="14072" max="14075" width="12.875" style="64" customWidth="1"/>
    <col min="14076" max="14077" width="11.5" style="64" customWidth="1"/>
    <col min="14078" max="14078" width="11.625" style="64" bestFit="1" customWidth="1"/>
    <col min="14079" max="14079" width="9" style="64"/>
    <col min="14080" max="14080" width="9.125" style="64" bestFit="1" customWidth="1"/>
    <col min="14081" max="14321" width="9" style="64"/>
    <col min="14322" max="14322" width="1.5" style="64" customWidth="1"/>
    <col min="14323" max="14326" width="12.875" style="64" customWidth="1"/>
    <col min="14327" max="14327" width="12.625" style="64" customWidth="1"/>
    <col min="14328" max="14331" width="12.875" style="64" customWidth="1"/>
    <col min="14332" max="14333" width="11.5" style="64" customWidth="1"/>
    <col min="14334" max="14334" width="11.625" style="64" bestFit="1" customWidth="1"/>
    <col min="14335" max="14335" width="9" style="64"/>
    <col min="14336" max="14336" width="9.125" style="64" bestFit="1" customWidth="1"/>
    <col min="14337" max="14577" width="9" style="64"/>
    <col min="14578" max="14578" width="1.5" style="64" customWidth="1"/>
    <col min="14579" max="14582" width="12.875" style="64" customWidth="1"/>
    <col min="14583" max="14583" width="12.625" style="64" customWidth="1"/>
    <col min="14584" max="14587" width="12.875" style="64" customWidth="1"/>
    <col min="14588" max="14589" width="11.5" style="64" customWidth="1"/>
    <col min="14590" max="14590" width="11.625" style="64" bestFit="1" customWidth="1"/>
    <col min="14591" max="14591" width="9" style="64"/>
    <col min="14592" max="14592" width="9.125" style="64" bestFit="1" customWidth="1"/>
    <col min="14593" max="14833" width="9" style="64"/>
    <col min="14834" max="14834" width="1.5" style="64" customWidth="1"/>
    <col min="14835" max="14838" width="12.875" style="64" customWidth="1"/>
    <col min="14839" max="14839" width="12.625" style="64" customWidth="1"/>
    <col min="14840" max="14843" width="12.875" style="64" customWidth="1"/>
    <col min="14844" max="14845" width="11.5" style="64" customWidth="1"/>
    <col min="14846" max="14846" width="11.625" style="64" bestFit="1" customWidth="1"/>
    <col min="14847" max="14847" width="9" style="64"/>
    <col min="14848" max="14848" width="9.125" style="64" bestFit="1" customWidth="1"/>
    <col min="14849" max="15089" width="9" style="64"/>
    <col min="15090" max="15090" width="1.5" style="64" customWidth="1"/>
    <col min="15091" max="15094" width="12.875" style="64" customWidth="1"/>
    <col min="15095" max="15095" width="12.625" style="64" customWidth="1"/>
    <col min="15096" max="15099" width="12.875" style="64" customWidth="1"/>
    <col min="15100" max="15101" width="11.5" style="64" customWidth="1"/>
    <col min="15102" max="15102" width="11.625" style="64" bestFit="1" customWidth="1"/>
    <col min="15103" max="15103" width="9" style="64"/>
    <col min="15104" max="15104" width="9.125" style="64" bestFit="1" customWidth="1"/>
    <col min="15105" max="15345" width="9" style="64"/>
    <col min="15346" max="15346" width="1.5" style="64" customWidth="1"/>
    <col min="15347" max="15350" width="12.875" style="64" customWidth="1"/>
    <col min="15351" max="15351" width="12.625" style="64" customWidth="1"/>
    <col min="15352" max="15355" width="12.875" style="64" customWidth="1"/>
    <col min="15356" max="15357" width="11.5" style="64" customWidth="1"/>
    <col min="15358" max="15358" width="11.625" style="64" bestFit="1" customWidth="1"/>
    <col min="15359" max="15359" width="9" style="64"/>
    <col min="15360" max="15360" width="9.125" style="64" bestFit="1" customWidth="1"/>
    <col min="15361" max="15601" width="9" style="64"/>
    <col min="15602" max="15602" width="1.5" style="64" customWidth="1"/>
    <col min="15603" max="15606" width="12.875" style="64" customWidth="1"/>
    <col min="15607" max="15607" width="12.625" style="64" customWidth="1"/>
    <col min="15608" max="15611" width="12.875" style="64" customWidth="1"/>
    <col min="15612" max="15613" width="11.5" style="64" customWidth="1"/>
    <col min="15614" max="15614" width="11.625" style="64" bestFit="1" customWidth="1"/>
    <col min="15615" max="15615" width="9" style="64"/>
    <col min="15616" max="15616" width="9.125" style="64" bestFit="1" customWidth="1"/>
    <col min="15617" max="15857" width="9" style="64"/>
    <col min="15858" max="15858" width="1.5" style="64" customWidth="1"/>
    <col min="15859" max="15862" width="12.875" style="64" customWidth="1"/>
    <col min="15863" max="15863" width="12.625" style="64" customWidth="1"/>
    <col min="15864" max="15867" width="12.875" style="64" customWidth="1"/>
    <col min="15868" max="15869" width="11.5" style="64" customWidth="1"/>
    <col min="15870" max="15870" width="11.625" style="64" bestFit="1" customWidth="1"/>
    <col min="15871" max="15871" width="9" style="64"/>
    <col min="15872" max="15872" width="9.125" style="64" bestFit="1" customWidth="1"/>
    <col min="15873" max="16113" width="9" style="64"/>
    <col min="16114" max="16114" width="1.5" style="64" customWidth="1"/>
    <col min="16115" max="16118" width="12.875" style="64" customWidth="1"/>
    <col min="16119" max="16119" width="12.625" style="64" customWidth="1"/>
    <col min="16120" max="16123" width="12.875" style="64" customWidth="1"/>
    <col min="16124" max="16125" width="11.5" style="64" customWidth="1"/>
    <col min="16126" max="16126" width="11.625" style="64" bestFit="1" customWidth="1"/>
    <col min="16127" max="16127" width="9" style="64"/>
    <col min="16128" max="16128" width="9.125" style="64" bestFit="1" customWidth="1"/>
    <col min="16129" max="16384" width="9" style="64"/>
  </cols>
  <sheetData>
    <row r="1" spans="1:15" ht="116.45" customHeight="1" x14ac:dyDescent="0.3"/>
    <row r="2" spans="1:15" ht="17.100000000000001" customHeight="1" thickBot="1" x14ac:dyDescent="0.35"/>
    <row r="3" spans="1:15" ht="69.95" customHeight="1" thickBot="1" x14ac:dyDescent="0.35">
      <c r="B3" s="1175" t="s">
        <v>410</v>
      </c>
      <c r="C3" s="1176"/>
      <c r="D3" s="1176"/>
      <c r="E3" s="1177"/>
      <c r="F3" s="801"/>
      <c r="G3" s="802"/>
      <c r="H3" s="802"/>
      <c r="I3" s="802"/>
    </row>
    <row r="4" spans="1:15" ht="17.100000000000001" customHeight="1" x14ac:dyDescent="0.3">
      <c r="B4" s="67"/>
      <c r="C4" s="67"/>
      <c r="E4" s="79"/>
      <c r="F4" s="802"/>
      <c r="G4" s="802"/>
      <c r="H4" s="802"/>
      <c r="I4" s="802"/>
    </row>
    <row r="5" spans="1:15" ht="32.1" customHeight="1" x14ac:dyDescent="0.3">
      <c r="B5" s="480" t="s">
        <v>45</v>
      </c>
      <c r="C5" s="806"/>
      <c r="D5" s="346"/>
      <c r="E5" s="790" t="s">
        <v>43</v>
      </c>
      <c r="F5" s="803"/>
      <c r="G5" s="802"/>
      <c r="H5" s="802"/>
      <c r="I5" s="802"/>
    </row>
    <row r="6" spans="1:15" ht="20.100000000000001" customHeight="1" x14ac:dyDescent="0.3">
      <c r="B6" s="844" t="s">
        <v>133</v>
      </c>
      <c r="C6" s="845">
        <f>입사일자</f>
        <v>34465</v>
      </c>
      <c r="D6" s="846" t="s">
        <v>137</v>
      </c>
      <c r="E6" s="1003">
        <f>DATEDIF(입사일자,퇴직시점,"M")+IF(DATEDIF(입사일자,퇴직시점,"MD")&gt;0,1,0)</f>
        <v>476</v>
      </c>
      <c r="F6" s="804"/>
      <c r="G6" s="802"/>
      <c r="H6" s="802"/>
      <c r="I6" s="802"/>
    </row>
    <row r="7" spans="1:15" ht="20.100000000000001" customHeight="1" x14ac:dyDescent="0.3">
      <c r="B7" s="847" t="s">
        <v>134</v>
      </c>
      <c r="C7" s="839">
        <f>퇴직시점</f>
        <v>48944</v>
      </c>
      <c r="D7" s="840" t="s">
        <v>389</v>
      </c>
      <c r="E7" s="848">
        <f>전체근속월수/12</f>
        <v>39.666666666666664</v>
      </c>
      <c r="F7" s="802"/>
      <c r="G7" s="802"/>
      <c r="H7" s="802"/>
      <c r="I7" s="802"/>
    </row>
    <row r="8" spans="1:15" ht="20.100000000000001" customHeight="1" x14ac:dyDescent="0.3">
      <c r="B8" s="847" t="s">
        <v>391</v>
      </c>
      <c r="C8" s="841">
        <f>기준일이전실제연봉</f>
        <v>50000000</v>
      </c>
      <c r="D8" s="842" t="s">
        <v>376</v>
      </c>
      <c r="E8" s="849">
        <v>40909</v>
      </c>
      <c r="F8" s="802"/>
      <c r="G8" s="802"/>
      <c r="H8" s="802"/>
      <c r="I8" s="802"/>
    </row>
    <row r="9" spans="1:15" ht="20.100000000000001" customHeight="1" x14ac:dyDescent="0.3">
      <c r="B9" s="847" t="s">
        <v>392</v>
      </c>
      <c r="C9" s="841">
        <f>한도개정전연평균급여</f>
        <v>80000000</v>
      </c>
      <c r="D9" s="842" t="s">
        <v>377</v>
      </c>
      <c r="E9" s="849">
        <v>43831</v>
      </c>
      <c r="F9" s="805"/>
      <c r="G9" s="802"/>
      <c r="H9" s="802"/>
      <c r="I9" s="802"/>
    </row>
    <row r="10" spans="1:15" s="65" customFormat="1" ht="20.100000000000001" customHeight="1" x14ac:dyDescent="0.3">
      <c r="A10" s="64"/>
      <c r="B10" s="847" t="s">
        <v>390</v>
      </c>
      <c r="C10" s="841">
        <f>퇴직시점연봉</f>
        <v>100000000</v>
      </c>
      <c r="D10" s="840" t="s">
        <v>380</v>
      </c>
      <c r="E10" s="850">
        <f>IF(입사일자&lt;한도변경기준_2011년,DATEDIF(입사일자,한도변경기준_2011년,"M")+IF(DATEDIF(입사일자,한도변경기준_2011년,"MD")&gt;0,1,0),0)</f>
        <v>212</v>
      </c>
      <c r="F10" s="920">
        <f>기준일이전근속월수/12</f>
        <v>17.666666666666668</v>
      </c>
      <c r="G10" s="802"/>
      <c r="H10" s="802"/>
      <c r="I10" s="802"/>
    </row>
    <row r="11" spans="1:15" s="65" customFormat="1" ht="20.100000000000001" customHeight="1" x14ac:dyDescent="0.3">
      <c r="A11" s="64"/>
      <c r="B11" s="847" t="s">
        <v>108</v>
      </c>
      <c r="C11" s="843">
        <f>지급배수1</f>
        <v>3</v>
      </c>
      <c r="D11" s="840" t="s">
        <v>381</v>
      </c>
      <c r="E11" s="851">
        <f>IF(입사일자&gt;=한도변경기준_2019년,0,IF(AND(입사일자&gt;=한도변경기준_2011년,입사일자&lt;한도변경기준_2019년),DATEDIF(입사일자,한도변경기준_2019년,"M"),DATEDIF(한도변경기준_2011년,한도변경기준_2019년,"M")))</f>
        <v>96</v>
      </c>
      <c r="F11" s="921">
        <f>기준일이후근속월수A/12</f>
        <v>8</v>
      </c>
    </row>
    <row r="12" spans="1:15" s="65" customFormat="1" ht="20.100000000000001" customHeight="1" x14ac:dyDescent="0.3">
      <c r="A12" s="64"/>
      <c r="B12" s="847" t="s">
        <v>431</v>
      </c>
      <c r="C12" s="843">
        <f>지급배수2</f>
        <v>3</v>
      </c>
      <c r="D12" s="840" t="s">
        <v>382</v>
      </c>
      <c r="E12" s="852">
        <f>전체근속월수-기준일이전근속월수-기준일이후근속월수A</f>
        <v>168</v>
      </c>
      <c r="F12" s="922">
        <f>기준일이후근속월수B/12</f>
        <v>14</v>
      </c>
    </row>
    <row r="13" spans="1:15" s="65" customFormat="1" ht="22.5" customHeight="1" x14ac:dyDescent="0.3">
      <c r="A13" s="64"/>
      <c r="B13" s="853" t="s">
        <v>432</v>
      </c>
      <c r="C13" s="854">
        <f>지급배수3</f>
        <v>3</v>
      </c>
      <c r="D13" s="855"/>
      <c r="E13" s="856"/>
      <c r="F13" s="64"/>
      <c r="I13" s="158"/>
      <c r="J13" s="158"/>
      <c r="K13" s="158"/>
      <c r="L13" s="64"/>
      <c r="M13" s="195"/>
      <c r="N13" s="193"/>
      <c r="O13" s="192"/>
    </row>
    <row r="14" spans="1:15" s="65" customFormat="1" ht="22.5" hidden="1" customHeight="1" x14ac:dyDescent="0.3">
      <c r="A14" s="64"/>
      <c r="B14" s="425"/>
      <c r="C14" s="19"/>
      <c r="D14" s="788" t="s">
        <v>383</v>
      </c>
      <c r="E14" s="789">
        <f>기준일이전근속월수/12</f>
        <v>17.666666666666668</v>
      </c>
      <c r="F14" s="64"/>
      <c r="I14" s="158"/>
      <c r="J14" s="158"/>
      <c r="K14" s="158"/>
      <c r="L14" s="64"/>
      <c r="M14" s="195"/>
      <c r="N14" s="193"/>
      <c r="O14" s="192"/>
    </row>
    <row r="15" spans="1:15" s="65" customFormat="1" ht="22.5" hidden="1" customHeight="1" x14ac:dyDescent="0.3">
      <c r="A15" s="64"/>
      <c r="B15" s="425"/>
      <c r="C15" s="19"/>
      <c r="D15" s="788" t="s">
        <v>384</v>
      </c>
      <c r="E15" s="789">
        <f>기준일이후근속월수A/12</f>
        <v>8</v>
      </c>
      <c r="F15" s="64"/>
      <c r="I15" s="158"/>
      <c r="J15" s="158"/>
      <c r="K15" s="158"/>
      <c r="L15" s="64"/>
      <c r="M15" s="195"/>
      <c r="N15" s="193"/>
      <c r="O15" s="192"/>
    </row>
    <row r="16" spans="1:15" s="65" customFormat="1" ht="26.1" hidden="1" customHeight="1" x14ac:dyDescent="0.3">
      <c r="A16" s="64"/>
      <c r="B16" s="425"/>
      <c r="C16" s="19"/>
      <c r="D16" s="788" t="s">
        <v>385</v>
      </c>
      <c r="E16" s="789">
        <f>전체근속연수-기준일이전근속년수-기준일이후근속년수A</f>
        <v>13.999999999999996</v>
      </c>
      <c r="F16" s="64"/>
      <c r="I16" s="158"/>
      <c r="J16" s="158"/>
      <c r="K16" s="158"/>
      <c r="L16" s="64"/>
      <c r="M16" s="195"/>
      <c r="N16" s="193"/>
      <c r="O16" s="192"/>
    </row>
    <row r="17" spans="1:18" s="65" customFormat="1" ht="26.1" customHeight="1" x14ac:dyDescent="0.3">
      <c r="A17" s="64"/>
      <c r="B17" s="425"/>
      <c r="C17" s="19"/>
      <c r="D17" s="788"/>
      <c r="E17" s="789"/>
      <c r="F17" s="64"/>
      <c r="I17" s="158"/>
      <c r="J17" s="158"/>
      <c r="K17" s="158"/>
      <c r="L17" s="64"/>
      <c r="M17" s="195"/>
      <c r="N17" s="193"/>
      <c r="O17" s="192"/>
    </row>
    <row r="18" spans="1:18" s="65" customFormat="1" ht="32.25" customHeight="1" x14ac:dyDescent="0.3">
      <c r="A18" s="64"/>
      <c r="B18" s="426" t="s">
        <v>409</v>
      </c>
      <c r="C18" s="19"/>
      <c r="D18" s="427"/>
      <c r="E18" s="428"/>
      <c r="F18" s="64"/>
      <c r="G18" s="101"/>
      <c r="H18" s="22"/>
    </row>
    <row r="19" spans="1:18" s="65" customFormat="1" ht="27" customHeight="1" x14ac:dyDescent="0.3">
      <c r="A19" s="64"/>
      <c r="B19" s="826" t="s">
        <v>52</v>
      </c>
      <c r="C19" s="826" t="s">
        <v>53</v>
      </c>
      <c r="D19" s="826" t="s">
        <v>54</v>
      </c>
      <c r="E19" s="826" t="s">
        <v>55</v>
      </c>
      <c r="F19" s="200"/>
    </row>
    <row r="20" spans="1:18" s="65" customFormat="1" ht="27" customHeight="1" x14ac:dyDescent="0.3">
      <c r="A20" s="64"/>
      <c r="B20" s="833" t="s">
        <v>56</v>
      </c>
      <c r="C20" s="799">
        <f>C34/100000000</f>
        <v>11.9</v>
      </c>
      <c r="D20" s="799">
        <f>D21+D22</f>
        <v>1.7384894800000006</v>
      </c>
      <c r="E20" s="799">
        <f>E21+E22</f>
        <v>10.161510519999998</v>
      </c>
      <c r="F20" s="200"/>
    </row>
    <row r="21" spans="1:18" s="65" customFormat="1" ht="27" customHeight="1" x14ac:dyDescent="0.3">
      <c r="A21" s="64"/>
      <c r="B21" s="831" t="s">
        <v>110</v>
      </c>
      <c r="C21" s="800">
        <f>C36/100000000</f>
        <v>10.02</v>
      </c>
      <c r="D21" s="800">
        <f>C46/100000000</f>
        <v>1.1381562000000001</v>
      </c>
      <c r="E21" s="800">
        <f>C21-D21</f>
        <v>8.8818437999999986</v>
      </c>
      <c r="F21" s="200"/>
    </row>
    <row r="22" spans="1:18" s="65" customFormat="1" ht="27" customHeight="1" x14ac:dyDescent="0.3">
      <c r="A22" s="64"/>
      <c r="B22" s="831" t="s">
        <v>112</v>
      </c>
      <c r="C22" s="832">
        <f>C20-C21</f>
        <v>1.8800000000000008</v>
      </c>
      <c r="D22" s="832">
        <f>C61/100000000</f>
        <v>0.60033328000000041</v>
      </c>
      <c r="E22" s="832">
        <f>C22-D22</f>
        <v>1.2796667200000003</v>
      </c>
      <c r="F22" s="200"/>
    </row>
    <row r="23" spans="1:18" s="65" customFormat="1" ht="35.450000000000003" customHeight="1" x14ac:dyDescent="0.3">
      <c r="A23" s="64"/>
      <c r="B23" s="310"/>
      <c r="C23" s="429"/>
      <c r="D23" s="429"/>
      <c r="E23" s="429"/>
      <c r="F23" s="200"/>
    </row>
    <row r="24" spans="1:18" s="65" customFormat="1" ht="27.95" customHeight="1" x14ac:dyDescent="0.3">
      <c r="A24" s="64"/>
      <c r="B24" s="364" t="s">
        <v>408</v>
      </c>
      <c r="C24" s="365"/>
      <c r="D24" s="430"/>
      <c r="E24" s="430"/>
      <c r="F24" s="215"/>
    </row>
    <row r="25" spans="1:18" s="65" customFormat="1" ht="30" customHeight="1" x14ac:dyDescent="0.3">
      <c r="A25" s="64"/>
      <c r="B25" s="1181" t="s">
        <v>434</v>
      </c>
      <c r="C25" s="1181"/>
      <c r="D25" s="886" t="s">
        <v>433</v>
      </c>
      <c r="E25" s="886" t="s">
        <v>436</v>
      </c>
      <c r="F25" s="215"/>
      <c r="G25" s="828"/>
      <c r="H25" s="828"/>
      <c r="I25" s="828"/>
      <c r="J25" s="828"/>
      <c r="K25" s="828"/>
      <c r="L25" s="828"/>
      <c r="M25" s="828"/>
      <c r="N25" s="828"/>
      <c r="O25" s="828"/>
      <c r="P25" s="828"/>
      <c r="Q25" s="828"/>
      <c r="R25" s="828"/>
    </row>
    <row r="26" spans="1:18" s="65" customFormat="1" ht="30" customHeight="1" x14ac:dyDescent="0.3">
      <c r="A26" s="64"/>
      <c r="B26" s="1179" t="s">
        <v>240</v>
      </c>
      <c r="C26" s="1179"/>
      <c r="D26" s="799">
        <f>(예상퇴직금/100000000-D27)</f>
        <v>9.25</v>
      </c>
      <c r="E26" s="799">
        <f>(예상퇴직금/100000000-E27)</f>
        <v>6.6</v>
      </c>
      <c r="F26" s="916"/>
      <c r="G26" s="809"/>
      <c r="H26" s="828"/>
      <c r="I26" s="828"/>
      <c r="J26" s="828"/>
      <c r="K26" s="828"/>
      <c r="L26" s="828"/>
      <c r="M26" s="828"/>
      <c r="N26" s="828"/>
      <c r="O26" s="828"/>
      <c r="P26" s="828"/>
      <c r="Q26" s="828"/>
      <c r="R26" s="828"/>
    </row>
    <row r="27" spans="1:18" s="65" customFormat="1" ht="30" customHeight="1" x14ac:dyDescent="0.3">
      <c r="A27" s="64"/>
      <c r="B27" s="1180" t="s">
        <v>249</v>
      </c>
      <c r="C27" s="1180"/>
      <c r="D27" s="800">
        <f>IF(세법한도1=FALSE,(기준일이전실제연봉*10%*3*기준일이전근속년수)/100000000,(기준일이전실제연봉*평균급여계산*지급배수1*기준일이전근속년수)/100000000)</f>
        <v>2.6500000000000004</v>
      </c>
      <c r="E27" s="796">
        <f>IFERROR(예상퇴직금*(기준일이전근속월수/전체근속월수)/100000000,0)</f>
        <v>5.3000000000000007</v>
      </c>
      <c r="F27" s="917"/>
      <c r="G27" s="809"/>
      <c r="H27" s="828"/>
      <c r="I27" s="828"/>
      <c r="J27" s="828"/>
      <c r="K27" s="828"/>
      <c r="L27" s="828"/>
      <c r="M27" s="828"/>
      <c r="N27" s="828"/>
      <c r="O27" s="828"/>
      <c r="P27" s="828"/>
      <c r="Q27" s="828"/>
      <c r="R27" s="828"/>
    </row>
    <row r="28" spans="1:18" s="65" customFormat="1" ht="30" customHeight="1" x14ac:dyDescent="0.3">
      <c r="A28" s="64"/>
      <c r="B28" s="1179" t="s">
        <v>437</v>
      </c>
      <c r="C28" s="1179"/>
      <c r="D28" s="800">
        <f>(한도개정전연평균급여*10%*3*기준일이후근속월수A/12)/100000000+(퇴직시점연봉*10%*2*기준일이후근속월수B/12)/100000000</f>
        <v>4.72</v>
      </c>
      <c r="E28" s="796">
        <f>(한도개정전연평균급여*10%*3*기준일이후근속월수A/12)/100000000+(퇴직시점연봉*10%*2*기준일이후근속월수B/12)/100000000</f>
        <v>4.72</v>
      </c>
      <c r="F28" s="215"/>
      <c r="G28" s="809"/>
      <c r="H28" s="828"/>
      <c r="I28" s="828"/>
      <c r="J28" s="828"/>
      <c r="K28" s="828"/>
      <c r="L28" s="828"/>
      <c r="M28" s="828"/>
      <c r="N28" s="828"/>
      <c r="O28" s="828"/>
      <c r="P28" s="828"/>
      <c r="Q28" s="828"/>
      <c r="R28" s="828"/>
    </row>
    <row r="29" spans="1:18" s="65" customFormat="1" ht="30" customHeight="1" x14ac:dyDescent="0.3">
      <c r="A29" s="64"/>
      <c r="B29" s="1179" t="s">
        <v>419</v>
      </c>
      <c r="C29" s="1179"/>
      <c r="D29" s="799">
        <f>MAX(0,D26-(한도개정전연평균급여*10%*3*기준일이후근속월수A/12)/100000000-(퇴직시점연봉*10%*2*기준일이후근속월수B/12)/100000000)</f>
        <v>4.53</v>
      </c>
      <c r="E29" s="795">
        <f>MAX(0,E26-(한도개정전연평균급여*10%*3*기준일이후근속월수A/12)/100000000-(퇴직시점연봉*10%*2*기준일이후근속월수B/12)/100000000)</f>
        <v>1.88</v>
      </c>
      <c r="F29" s="859"/>
      <c r="G29" s="809"/>
      <c r="H29" s="828"/>
      <c r="I29" s="828"/>
      <c r="J29" s="828"/>
      <c r="K29" s="828"/>
      <c r="L29" s="828"/>
      <c r="M29" s="828"/>
      <c r="N29" s="828"/>
      <c r="O29" s="828"/>
      <c r="P29" s="828"/>
      <c r="Q29" s="828"/>
      <c r="R29" s="828"/>
    </row>
    <row r="30" spans="1:18" s="65" customFormat="1" ht="30" customHeight="1" x14ac:dyDescent="0.3">
      <c r="A30" s="64"/>
      <c r="B30" s="1183" t="s">
        <v>435</v>
      </c>
      <c r="C30" s="1183"/>
      <c r="D30" s="1184">
        <f>MIN(개정전부인금액,개정후부인금액)</f>
        <v>1.88</v>
      </c>
      <c r="E30" s="1185"/>
      <c r="F30" s="827">
        <f>IF(한도부인금액=0,"",한도부인금액)</f>
        <v>1.88</v>
      </c>
      <c r="G30" s="858"/>
      <c r="H30" s="828" t="str">
        <f>IF(G30="없습니다.","","입니다.")</f>
        <v>입니다.</v>
      </c>
      <c r="I30" s="828"/>
      <c r="J30" s="828"/>
      <c r="K30" s="828"/>
      <c r="L30" s="828"/>
      <c r="M30" s="828"/>
      <c r="N30" s="828"/>
      <c r="O30" s="828"/>
      <c r="P30" s="828" t="str">
        <f>IF(한도부인금액=0,"없습니다.","있습니다.")</f>
        <v>있습니다.</v>
      </c>
      <c r="Q30" s="828"/>
      <c r="R30" s="828"/>
    </row>
    <row r="31" spans="1:18" s="65" customFormat="1" ht="28.5" customHeight="1" x14ac:dyDescent="0.3">
      <c r="A31" s="64"/>
      <c r="B31" s="425"/>
      <c r="C31" s="19"/>
      <c r="D31" s="19"/>
      <c r="E31" s="829">
        <f>한도부인금액</f>
        <v>1.88</v>
      </c>
      <c r="F31" s="189"/>
      <c r="G31" s="809"/>
      <c r="H31" s="809"/>
      <c r="I31" s="809"/>
      <c r="J31" s="809"/>
      <c r="K31" s="809"/>
      <c r="L31" s="809"/>
      <c r="M31" s="809"/>
      <c r="N31" s="809"/>
      <c r="O31" s="809"/>
      <c r="P31" s="809"/>
      <c r="Q31" s="809"/>
    </row>
    <row r="32" spans="1:18" s="65" customFormat="1" ht="36.6" customHeight="1" x14ac:dyDescent="0.3">
      <c r="A32" s="64"/>
      <c r="B32" s="431" t="s">
        <v>143</v>
      </c>
      <c r="C32" s="432"/>
      <c r="E32" s="433"/>
      <c r="F32" s="857"/>
      <c r="G32" s="809"/>
      <c r="H32" s="809"/>
      <c r="I32" s="809"/>
      <c r="J32" s="809"/>
      <c r="K32" s="809"/>
      <c r="L32" s="809"/>
      <c r="M32" s="809"/>
      <c r="N32" s="809"/>
      <c r="O32" s="809"/>
      <c r="P32" s="809"/>
      <c r="Q32" s="809"/>
    </row>
    <row r="33" spans="1:16128" s="65" customFormat="1" ht="19.5" customHeight="1" x14ac:dyDescent="0.3">
      <c r="A33" s="64"/>
      <c r="B33" s="372" t="s">
        <v>41</v>
      </c>
      <c r="C33" s="372" t="s">
        <v>30</v>
      </c>
      <c r="D33" s="434" t="s">
        <v>103</v>
      </c>
      <c r="E33" s="434" t="s">
        <v>105</v>
      </c>
      <c r="F33" s="217"/>
    </row>
    <row r="34" spans="1:16128" s="65" customFormat="1" ht="19.5" customHeight="1" x14ac:dyDescent="0.3">
      <c r="A34" s="64"/>
      <c r="B34" s="435" t="s">
        <v>111</v>
      </c>
      <c r="C34" s="436">
        <f>D34+E34</f>
        <v>1190000000</v>
      </c>
      <c r="D34" s="437">
        <f>IF(기준일이전근속년수=0,0,IF(OR(세법한도1=FALSE,평균급여=1),기준일이전규정상연봉*1/10*지급배수1*기준일이전근속년수,기준일이전규정상연봉*1/12*지급배수1*기준일이전근속년수))</f>
        <v>530000000.00000006</v>
      </c>
      <c r="E34" s="438">
        <f>IF(한도개정전연평균급여적용="2019년 연봉 적용",한도개정전연평균급여,퇴직시점연봉)*10%*지급배수2*(기준일이후근속월수A/12)+퇴직시점연봉*10%*지급배수3*(기준일이후근속월수B/12)</f>
        <v>660000000</v>
      </c>
      <c r="F34" s="219"/>
      <c r="P34" s="858"/>
    </row>
    <row r="35" spans="1:16128" s="65" customFormat="1" ht="19.5" customHeight="1" x14ac:dyDescent="0.3">
      <c r="A35" s="64"/>
      <c r="B35" s="439" t="s">
        <v>119</v>
      </c>
      <c r="C35" s="440">
        <f>IFERROR(한도부인금액*100000000,0)</f>
        <v>188000000</v>
      </c>
      <c r="D35" s="291"/>
      <c r="E35" s="441"/>
      <c r="F35" s="219"/>
    </row>
    <row r="36" spans="1:16128" s="65" customFormat="1" ht="20.45" customHeight="1" x14ac:dyDescent="0.3">
      <c r="A36" s="64"/>
      <c r="B36" s="435" t="s">
        <v>59</v>
      </c>
      <c r="C36" s="442">
        <f>C34-C35</f>
        <v>1002000000</v>
      </c>
      <c r="D36" s="437"/>
      <c r="E36" s="438"/>
      <c r="F36" s="218"/>
    </row>
    <row r="37" spans="1:16128" s="65" customFormat="1" ht="15" customHeight="1" x14ac:dyDescent="0.3">
      <c r="A37" s="64"/>
      <c r="B37" s="439" t="s">
        <v>60</v>
      </c>
      <c r="C37" s="443">
        <f>퇴직소득근속연수공제</f>
        <v>99000000</v>
      </c>
      <c r="D37" s="444"/>
      <c r="E37" s="444"/>
      <c r="F37" s="122"/>
    </row>
    <row r="38" spans="1:16128" s="65" customFormat="1" ht="15" customHeight="1" x14ac:dyDescent="0.3">
      <c r="A38" s="64"/>
      <c r="B38" s="439" t="s">
        <v>97</v>
      </c>
      <c r="C38" s="444">
        <f>C36-C37</f>
        <v>903000000</v>
      </c>
      <c r="D38" s="444"/>
      <c r="E38" s="445"/>
      <c r="F38" s="122"/>
    </row>
    <row r="39" spans="1:16128" s="65" customFormat="1" ht="15" customHeight="1" x14ac:dyDescent="0.3">
      <c r="A39" s="64"/>
      <c r="B39" s="439" t="s">
        <v>98</v>
      </c>
      <c r="C39" s="444">
        <f>IFERROR(C38*(12/전체근속연수),0)</f>
        <v>273176470.58823532</v>
      </c>
      <c r="D39" s="446"/>
      <c r="E39" s="444"/>
      <c r="F39" s="122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  <c r="EU39" s="64"/>
      <c r="EV39" s="64"/>
      <c r="EW39" s="64"/>
      <c r="EX39" s="64"/>
      <c r="EY39" s="64"/>
      <c r="EZ39" s="64"/>
      <c r="FA39" s="64"/>
      <c r="FB39" s="64"/>
      <c r="FC39" s="64"/>
      <c r="FD39" s="64"/>
      <c r="FE39" s="64"/>
      <c r="FF39" s="64"/>
      <c r="FG39" s="64"/>
      <c r="FH39" s="64"/>
      <c r="FI39" s="64"/>
      <c r="FJ39" s="64"/>
      <c r="FK39" s="64"/>
      <c r="FL39" s="64"/>
      <c r="FM39" s="64"/>
      <c r="FN39" s="64"/>
      <c r="FO39" s="64"/>
      <c r="FP39" s="64"/>
      <c r="FQ39" s="64"/>
      <c r="FR39" s="64"/>
      <c r="FS39" s="64"/>
      <c r="FT39" s="64"/>
      <c r="FU39" s="64"/>
      <c r="FV39" s="64"/>
      <c r="FW39" s="64"/>
      <c r="FX39" s="64"/>
      <c r="FY39" s="64"/>
      <c r="FZ39" s="64"/>
      <c r="GA39" s="64"/>
      <c r="GB39" s="64"/>
      <c r="GC39" s="64"/>
      <c r="GD39" s="64"/>
      <c r="GE39" s="64"/>
      <c r="GF39" s="64"/>
      <c r="GG39" s="64"/>
      <c r="GH39" s="64"/>
      <c r="GI39" s="64"/>
      <c r="GJ39" s="64"/>
      <c r="GK39" s="64"/>
      <c r="GL39" s="64"/>
      <c r="GM39" s="64"/>
      <c r="GN39" s="64"/>
      <c r="GO39" s="64"/>
      <c r="GP39" s="64"/>
      <c r="GQ39" s="64"/>
      <c r="GR39" s="64"/>
      <c r="GS39" s="64"/>
      <c r="GT39" s="64"/>
      <c r="GU39" s="64"/>
      <c r="GV39" s="64"/>
      <c r="GW39" s="64"/>
      <c r="GX39" s="64"/>
      <c r="GY39" s="64"/>
      <c r="GZ39" s="64"/>
      <c r="HA39" s="64"/>
      <c r="HB39" s="64"/>
      <c r="HC39" s="64"/>
      <c r="HD39" s="64"/>
      <c r="HE39" s="64"/>
      <c r="HF39" s="64"/>
      <c r="HG39" s="64"/>
      <c r="HH39" s="64"/>
      <c r="HI39" s="64"/>
      <c r="HJ39" s="64"/>
      <c r="HK39" s="64"/>
      <c r="HL39" s="64"/>
      <c r="HM39" s="64"/>
      <c r="HN39" s="64"/>
      <c r="HO39" s="64"/>
      <c r="HP39" s="64"/>
      <c r="HQ39" s="64"/>
      <c r="HR39" s="64"/>
      <c r="HS39" s="64"/>
      <c r="HT39" s="64"/>
      <c r="HU39" s="64"/>
      <c r="HV39" s="64"/>
      <c r="HW39" s="64"/>
      <c r="HX39" s="64"/>
      <c r="HY39" s="64"/>
      <c r="HZ39" s="64"/>
      <c r="IA39" s="64"/>
      <c r="IB39" s="64"/>
      <c r="IC39" s="64"/>
      <c r="ID39" s="64"/>
      <c r="IE39" s="64"/>
      <c r="IF39" s="64"/>
      <c r="IG39" s="64"/>
      <c r="IH39" s="64"/>
      <c r="II39" s="64"/>
      <c r="IJ39" s="64"/>
      <c r="IK39" s="64"/>
      <c r="IL39" s="64"/>
      <c r="IM39" s="64"/>
      <c r="IN39" s="64"/>
      <c r="IO39" s="64"/>
      <c r="IP39" s="64"/>
      <c r="IQ39" s="64"/>
      <c r="IR39" s="64"/>
      <c r="IS39" s="64"/>
      <c r="IT39" s="64"/>
      <c r="IU39" s="64"/>
      <c r="IV39" s="64"/>
      <c r="IW39" s="64"/>
      <c r="IX39" s="64"/>
      <c r="IY39" s="64"/>
      <c r="IZ39" s="64"/>
      <c r="JA39" s="64"/>
      <c r="JB39" s="64"/>
      <c r="JC39" s="64"/>
      <c r="JD39" s="64"/>
      <c r="JE39" s="64"/>
      <c r="JF39" s="64"/>
      <c r="JG39" s="64"/>
      <c r="JH39" s="64"/>
      <c r="JI39" s="64"/>
      <c r="JJ39" s="64"/>
      <c r="JK39" s="64"/>
      <c r="JL39" s="64"/>
      <c r="JM39" s="64"/>
      <c r="JN39" s="64"/>
      <c r="JO39" s="64"/>
      <c r="JP39" s="64"/>
      <c r="JQ39" s="64"/>
      <c r="JR39" s="64"/>
      <c r="JS39" s="64"/>
      <c r="JT39" s="64"/>
      <c r="JU39" s="64"/>
      <c r="JV39" s="64"/>
      <c r="JW39" s="64"/>
      <c r="JX39" s="64"/>
      <c r="JY39" s="64"/>
      <c r="JZ39" s="64"/>
      <c r="KA39" s="64"/>
      <c r="KB39" s="64"/>
      <c r="KC39" s="64"/>
      <c r="KD39" s="64"/>
      <c r="KE39" s="64"/>
      <c r="KF39" s="64"/>
      <c r="KG39" s="64"/>
      <c r="KH39" s="64"/>
      <c r="KI39" s="64"/>
      <c r="KJ39" s="64"/>
      <c r="KK39" s="64"/>
      <c r="KL39" s="64"/>
      <c r="KM39" s="64"/>
      <c r="KN39" s="64"/>
      <c r="KO39" s="64"/>
      <c r="KP39" s="64"/>
      <c r="KQ39" s="64"/>
      <c r="KR39" s="64"/>
      <c r="KS39" s="64"/>
      <c r="KT39" s="64"/>
      <c r="KU39" s="64"/>
      <c r="KV39" s="64"/>
      <c r="KW39" s="64"/>
      <c r="KX39" s="64"/>
      <c r="KY39" s="64"/>
      <c r="KZ39" s="64"/>
      <c r="LA39" s="64"/>
      <c r="LB39" s="64"/>
      <c r="LC39" s="64"/>
      <c r="LD39" s="64"/>
      <c r="LE39" s="64"/>
      <c r="LF39" s="64"/>
      <c r="LG39" s="64"/>
      <c r="LH39" s="64"/>
      <c r="LI39" s="64"/>
      <c r="LJ39" s="64"/>
      <c r="LK39" s="64"/>
      <c r="LL39" s="64"/>
      <c r="LM39" s="64"/>
      <c r="LN39" s="64"/>
      <c r="LO39" s="64"/>
      <c r="LP39" s="64"/>
      <c r="LQ39" s="64"/>
      <c r="LR39" s="64"/>
      <c r="LS39" s="64"/>
      <c r="LT39" s="64"/>
      <c r="LU39" s="64"/>
      <c r="LV39" s="64"/>
      <c r="LW39" s="64"/>
      <c r="LX39" s="64"/>
      <c r="LY39" s="64"/>
      <c r="LZ39" s="64"/>
      <c r="MA39" s="64"/>
      <c r="MB39" s="64"/>
      <c r="MC39" s="64"/>
      <c r="MD39" s="64"/>
      <c r="ME39" s="64"/>
      <c r="MF39" s="64"/>
      <c r="MG39" s="64"/>
      <c r="MH39" s="64"/>
      <c r="MI39" s="64"/>
      <c r="MJ39" s="64"/>
      <c r="MK39" s="64"/>
      <c r="ML39" s="64"/>
      <c r="MM39" s="64"/>
      <c r="MN39" s="64"/>
      <c r="MO39" s="64"/>
      <c r="MP39" s="64"/>
      <c r="MQ39" s="64"/>
      <c r="MR39" s="64"/>
      <c r="MS39" s="64"/>
      <c r="MT39" s="64"/>
      <c r="MU39" s="64"/>
      <c r="MV39" s="64"/>
      <c r="MW39" s="64"/>
      <c r="MX39" s="64"/>
      <c r="MY39" s="64"/>
      <c r="MZ39" s="64"/>
      <c r="NA39" s="64"/>
      <c r="NB39" s="64"/>
      <c r="NC39" s="64"/>
      <c r="ND39" s="64"/>
      <c r="NE39" s="64"/>
      <c r="NF39" s="64"/>
      <c r="NG39" s="64"/>
      <c r="NH39" s="64"/>
      <c r="NI39" s="64"/>
      <c r="NJ39" s="64"/>
      <c r="NK39" s="64"/>
      <c r="NL39" s="64"/>
      <c r="NM39" s="64"/>
      <c r="NN39" s="64"/>
      <c r="NO39" s="64"/>
      <c r="NP39" s="64"/>
      <c r="NQ39" s="64"/>
      <c r="NR39" s="64"/>
      <c r="NS39" s="64"/>
      <c r="NT39" s="64"/>
      <c r="NU39" s="64"/>
      <c r="NV39" s="64"/>
      <c r="NW39" s="64"/>
      <c r="NX39" s="64"/>
      <c r="NY39" s="64"/>
      <c r="NZ39" s="64"/>
      <c r="OA39" s="64"/>
      <c r="OB39" s="64"/>
      <c r="OC39" s="64"/>
      <c r="OD39" s="64"/>
      <c r="OE39" s="64"/>
      <c r="OF39" s="64"/>
      <c r="OG39" s="64"/>
      <c r="OH39" s="64"/>
      <c r="OI39" s="64"/>
      <c r="OJ39" s="64"/>
      <c r="OK39" s="64"/>
      <c r="OL39" s="64"/>
      <c r="OM39" s="64"/>
      <c r="ON39" s="64"/>
      <c r="OO39" s="64"/>
      <c r="OP39" s="64"/>
      <c r="OQ39" s="64"/>
      <c r="OR39" s="64"/>
      <c r="OS39" s="64"/>
      <c r="OT39" s="64"/>
      <c r="OU39" s="64"/>
      <c r="OV39" s="64"/>
      <c r="OW39" s="64"/>
      <c r="OX39" s="64"/>
      <c r="OY39" s="64"/>
      <c r="OZ39" s="64"/>
      <c r="PA39" s="64"/>
      <c r="PB39" s="64"/>
      <c r="PC39" s="64"/>
      <c r="PD39" s="64"/>
      <c r="PE39" s="64"/>
      <c r="PF39" s="64"/>
      <c r="PG39" s="64"/>
      <c r="PH39" s="64"/>
      <c r="PI39" s="64"/>
      <c r="PJ39" s="64"/>
      <c r="PK39" s="64"/>
      <c r="PL39" s="64"/>
      <c r="PM39" s="64"/>
      <c r="PN39" s="64"/>
      <c r="PO39" s="64"/>
      <c r="PP39" s="64"/>
      <c r="PQ39" s="64"/>
      <c r="PR39" s="64"/>
      <c r="PS39" s="64"/>
      <c r="PT39" s="64"/>
      <c r="PU39" s="64"/>
      <c r="PV39" s="64"/>
      <c r="PW39" s="64"/>
      <c r="PX39" s="64"/>
      <c r="PY39" s="64"/>
      <c r="PZ39" s="64"/>
      <c r="QA39" s="64"/>
      <c r="QB39" s="64"/>
      <c r="QC39" s="64"/>
      <c r="QD39" s="64"/>
      <c r="QE39" s="64"/>
      <c r="QF39" s="64"/>
      <c r="QG39" s="64"/>
      <c r="QH39" s="64"/>
      <c r="QI39" s="64"/>
      <c r="QJ39" s="64"/>
      <c r="QK39" s="64"/>
      <c r="QL39" s="64"/>
      <c r="QM39" s="64"/>
      <c r="QN39" s="64"/>
      <c r="QO39" s="64"/>
      <c r="QP39" s="64"/>
      <c r="QQ39" s="64"/>
      <c r="QR39" s="64"/>
      <c r="QS39" s="64"/>
      <c r="QT39" s="64"/>
      <c r="QU39" s="64"/>
      <c r="QV39" s="64"/>
      <c r="QW39" s="64"/>
      <c r="QX39" s="64"/>
      <c r="QY39" s="64"/>
      <c r="QZ39" s="64"/>
      <c r="RA39" s="64"/>
      <c r="RB39" s="64"/>
      <c r="RC39" s="64"/>
      <c r="RD39" s="64"/>
      <c r="RE39" s="64"/>
      <c r="RF39" s="64"/>
      <c r="RG39" s="64"/>
      <c r="RH39" s="64"/>
      <c r="RI39" s="64"/>
      <c r="RJ39" s="64"/>
      <c r="RK39" s="64"/>
      <c r="RL39" s="64"/>
      <c r="RM39" s="64"/>
      <c r="RN39" s="64"/>
      <c r="RO39" s="64"/>
      <c r="RP39" s="64"/>
      <c r="RQ39" s="64"/>
      <c r="RR39" s="64"/>
      <c r="RS39" s="64"/>
      <c r="RT39" s="64"/>
      <c r="RU39" s="64"/>
      <c r="RV39" s="64"/>
      <c r="RW39" s="64"/>
      <c r="RX39" s="64"/>
      <c r="RY39" s="64"/>
      <c r="RZ39" s="64"/>
      <c r="SA39" s="64"/>
      <c r="SB39" s="64"/>
      <c r="SC39" s="64"/>
      <c r="SD39" s="64"/>
      <c r="SE39" s="64"/>
      <c r="SF39" s="64"/>
      <c r="SG39" s="64"/>
      <c r="SH39" s="64"/>
      <c r="SI39" s="64"/>
      <c r="SJ39" s="64"/>
      <c r="SK39" s="64"/>
      <c r="SL39" s="64"/>
      <c r="SM39" s="64"/>
      <c r="SN39" s="64"/>
      <c r="SO39" s="64"/>
      <c r="SP39" s="64"/>
      <c r="SQ39" s="64"/>
      <c r="SR39" s="64"/>
      <c r="SS39" s="64"/>
      <c r="ST39" s="64"/>
      <c r="SU39" s="64"/>
      <c r="SV39" s="64"/>
      <c r="SW39" s="64"/>
      <c r="SX39" s="64"/>
      <c r="SY39" s="64"/>
      <c r="SZ39" s="64"/>
      <c r="TA39" s="64"/>
      <c r="TB39" s="64"/>
      <c r="TC39" s="64"/>
      <c r="TD39" s="64"/>
      <c r="TE39" s="64"/>
      <c r="TF39" s="64"/>
      <c r="TG39" s="64"/>
      <c r="TH39" s="64"/>
      <c r="TI39" s="64"/>
      <c r="TJ39" s="64"/>
      <c r="TK39" s="64"/>
      <c r="TL39" s="64"/>
      <c r="TM39" s="64"/>
      <c r="TN39" s="64"/>
      <c r="TO39" s="64"/>
      <c r="TP39" s="64"/>
      <c r="TQ39" s="64"/>
      <c r="TR39" s="64"/>
      <c r="TS39" s="64"/>
      <c r="TT39" s="64"/>
      <c r="TU39" s="64"/>
      <c r="TV39" s="64"/>
      <c r="TW39" s="64"/>
      <c r="TX39" s="64"/>
      <c r="TY39" s="64"/>
      <c r="TZ39" s="64"/>
      <c r="UA39" s="64"/>
      <c r="UB39" s="64"/>
      <c r="UC39" s="64"/>
      <c r="UD39" s="64"/>
      <c r="UE39" s="64"/>
      <c r="UF39" s="64"/>
      <c r="UG39" s="64"/>
      <c r="UH39" s="64"/>
      <c r="UI39" s="64"/>
      <c r="UJ39" s="64"/>
      <c r="UK39" s="64"/>
      <c r="UL39" s="64"/>
      <c r="UM39" s="64"/>
      <c r="UN39" s="64"/>
      <c r="UO39" s="64"/>
      <c r="UP39" s="64"/>
      <c r="UQ39" s="64"/>
      <c r="UR39" s="64"/>
      <c r="US39" s="64"/>
      <c r="UT39" s="64"/>
      <c r="UU39" s="64"/>
      <c r="UV39" s="64"/>
      <c r="UW39" s="64"/>
      <c r="UX39" s="64"/>
      <c r="UY39" s="64"/>
      <c r="UZ39" s="64"/>
      <c r="VA39" s="64"/>
      <c r="VB39" s="64"/>
      <c r="VC39" s="64"/>
      <c r="VD39" s="64"/>
      <c r="VE39" s="64"/>
      <c r="VF39" s="64"/>
      <c r="VG39" s="64"/>
      <c r="VH39" s="64"/>
      <c r="VI39" s="64"/>
      <c r="VJ39" s="64"/>
      <c r="VK39" s="64"/>
      <c r="VL39" s="64"/>
      <c r="VM39" s="64"/>
      <c r="VN39" s="64"/>
      <c r="VO39" s="64"/>
      <c r="VP39" s="64"/>
      <c r="VQ39" s="64"/>
      <c r="VR39" s="64"/>
      <c r="VS39" s="64"/>
      <c r="VT39" s="64"/>
      <c r="VU39" s="64"/>
      <c r="VV39" s="64"/>
      <c r="VW39" s="64"/>
      <c r="VX39" s="64"/>
      <c r="VY39" s="64"/>
      <c r="VZ39" s="64"/>
      <c r="WA39" s="64"/>
      <c r="WB39" s="64"/>
      <c r="WC39" s="64"/>
      <c r="WD39" s="64"/>
      <c r="WE39" s="64"/>
      <c r="WF39" s="64"/>
      <c r="WG39" s="64"/>
      <c r="WH39" s="64"/>
      <c r="WI39" s="64"/>
      <c r="WJ39" s="64"/>
      <c r="WK39" s="64"/>
      <c r="WL39" s="64"/>
      <c r="WM39" s="64"/>
      <c r="WN39" s="64"/>
      <c r="WO39" s="64"/>
      <c r="WP39" s="64"/>
      <c r="WQ39" s="64"/>
      <c r="WR39" s="64"/>
      <c r="WS39" s="64"/>
      <c r="WT39" s="64"/>
      <c r="WU39" s="64"/>
      <c r="WV39" s="64"/>
      <c r="WW39" s="64"/>
      <c r="WX39" s="64"/>
      <c r="WY39" s="64"/>
      <c r="WZ39" s="64"/>
      <c r="XA39" s="64"/>
      <c r="XB39" s="64"/>
      <c r="XC39" s="64"/>
      <c r="XD39" s="64"/>
      <c r="XE39" s="64"/>
      <c r="XF39" s="64"/>
      <c r="XG39" s="64"/>
      <c r="XH39" s="64"/>
      <c r="XI39" s="64"/>
      <c r="XJ39" s="64"/>
      <c r="XK39" s="64"/>
      <c r="XL39" s="64"/>
      <c r="XM39" s="64"/>
      <c r="XN39" s="64"/>
      <c r="XO39" s="64"/>
      <c r="XP39" s="64"/>
      <c r="XQ39" s="64"/>
      <c r="XR39" s="64"/>
      <c r="XS39" s="64"/>
      <c r="XT39" s="64"/>
      <c r="XU39" s="64"/>
      <c r="XV39" s="64"/>
      <c r="XW39" s="64"/>
      <c r="XX39" s="64"/>
      <c r="XY39" s="64"/>
      <c r="XZ39" s="64"/>
      <c r="YA39" s="64"/>
      <c r="YB39" s="64"/>
      <c r="YC39" s="64"/>
      <c r="YD39" s="64"/>
      <c r="YE39" s="64"/>
      <c r="YF39" s="64"/>
      <c r="YG39" s="64"/>
      <c r="YH39" s="64"/>
      <c r="YI39" s="64"/>
      <c r="YJ39" s="64"/>
      <c r="YK39" s="64"/>
      <c r="YL39" s="64"/>
      <c r="YM39" s="64"/>
      <c r="YN39" s="64"/>
      <c r="YO39" s="64"/>
      <c r="YP39" s="64"/>
      <c r="YQ39" s="64"/>
      <c r="YR39" s="64"/>
      <c r="YS39" s="64"/>
      <c r="YT39" s="64"/>
      <c r="YU39" s="64"/>
      <c r="YV39" s="64"/>
      <c r="YW39" s="64"/>
      <c r="YX39" s="64"/>
      <c r="YY39" s="64"/>
      <c r="YZ39" s="64"/>
      <c r="ZA39" s="64"/>
      <c r="ZB39" s="64"/>
      <c r="ZC39" s="64"/>
      <c r="ZD39" s="64"/>
      <c r="ZE39" s="64"/>
      <c r="ZF39" s="64"/>
      <c r="ZG39" s="64"/>
      <c r="ZH39" s="64"/>
      <c r="ZI39" s="64"/>
      <c r="ZJ39" s="64"/>
      <c r="ZK39" s="64"/>
      <c r="ZL39" s="64"/>
      <c r="ZM39" s="64"/>
      <c r="ZN39" s="64"/>
      <c r="ZO39" s="64"/>
      <c r="ZP39" s="64"/>
      <c r="ZQ39" s="64"/>
      <c r="ZR39" s="64"/>
      <c r="ZS39" s="64"/>
      <c r="ZT39" s="64"/>
      <c r="ZU39" s="64"/>
      <c r="ZV39" s="64"/>
      <c r="ZW39" s="64"/>
      <c r="ZX39" s="64"/>
      <c r="ZY39" s="64"/>
      <c r="ZZ39" s="64"/>
      <c r="AAA39" s="64"/>
      <c r="AAB39" s="64"/>
      <c r="AAC39" s="64"/>
      <c r="AAD39" s="64"/>
      <c r="AAE39" s="64"/>
      <c r="AAF39" s="64"/>
      <c r="AAG39" s="64"/>
      <c r="AAH39" s="64"/>
      <c r="AAI39" s="64"/>
      <c r="AAJ39" s="64"/>
      <c r="AAK39" s="64"/>
      <c r="AAL39" s="64"/>
      <c r="AAM39" s="64"/>
      <c r="AAN39" s="64"/>
      <c r="AAO39" s="64"/>
      <c r="AAP39" s="64"/>
      <c r="AAQ39" s="64"/>
      <c r="AAR39" s="64"/>
      <c r="AAS39" s="64"/>
      <c r="AAT39" s="64"/>
      <c r="AAU39" s="64"/>
      <c r="AAV39" s="64"/>
      <c r="AAW39" s="64"/>
      <c r="AAX39" s="64"/>
      <c r="AAY39" s="64"/>
      <c r="AAZ39" s="64"/>
      <c r="ABA39" s="64"/>
      <c r="ABB39" s="64"/>
      <c r="ABC39" s="64"/>
      <c r="ABD39" s="64"/>
      <c r="ABE39" s="64"/>
      <c r="ABF39" s="64"/>
      <c r="ABG39" s="64"/>
      <c r="ABH39" s="64"/>
      <c r="ABI39" s="64"/>
      <c r="ABJ39" s="64"/>
      <c r="ABK39" s="64"/>
      <c r="ABL39" s="64"/>
      <c r="ABM39" s="64"/>
      <c r="ABN39" s="64"/>
      <c r="ABO39" s="64"/>
      <c r="ABP39" s="64"/>
      <c r="ABQ39" s="64"/>
      <c r="ABR39" s="64"/>
      <c r="ABS39" s="64"/>
      <c r="ABT39" s="64"/>
      <c r="ABU39" s="64"/>
      <c r="ABV39" s="64"/>
      <c r="ABW39" s="64"/>
      <c r="ABX39" s="64"/>
      <c r="ABY39" s="64"/>
      <c r="ABZ39" s="64"/>
      <c r="ACA39" s="64"/>
      <c r="ACB39" s="64"/>
      <c r="ACC39" s="64"/>
      <c r="ACD39" s="64"/>
      <c r="ACE39" s="64"/>
      <c r="ACF39" s="64"/>
      <c r="ACG39" s="64"/>
      <c r="ACH39" s="64"/>
      <c r="ACI39" s="64"/>
      <c r="ACJ39" s="64"/>
      <c r="ACK39" s="64"/>
      <c r="ACL39" s="64"/>
      <c r="ACM39" s="64"/>
      <c r="ACN39" s="64"/>
      <c r="ACO39" s="64"/>
      <c r="ACP39" s="64"/>
      <c r="ACQ39" s="64"/>
      <c r="ACR39" s="64"/>
      <c r="ACS39" s="64"/>
      <c r="ACT39" s="64"/>
      <c r="ACU39" s="64"/>
      <c r="ACV39" s="64"/>
      <c r="ACW39" s="64"/>
      <c r="ACX39" s="64"/>
      <c r="ACY39" s="64"/>
      <c r="ACZ39" s="64"/>
      <c r="ADA39" s="64"/>
      <c r="ADB39" s="64"/>
      <c r="ADC39" s="64"/>
      <c r="ADD39" s="64"/>
      <c r="ADE39" s="64"/>
      <c r="ADF39" s="64"/>
      <c r="ADG39" s="64"/>
      <c r="ADH39" s="64"/>
      <c r="ADI39" s="64"/>
      <c r="ADJ39" s="64"/>
      <c r="ADK39" s="64"/>
      <c r="ADL39" s="64"/>
      <c r="ADM39" s="64"/>
      <c r="ADN39" s="64"/>
      <c r="ADO39" s="64"/>
      <c r="ADP39" s="64"/>
      <c r="ADQ39" s="64"/>
      <c r="ADR39" s="64"/>
      <c r="ADS39" s="64"/>
      <c r="ADT39" s="64"/>
      <c r="ADU39" s="64"/>
      <c r="ADV39" s="64"/>
      <c r="ADW39" s="64"/>
      <c r="ADX39" s="64"/>
      <c r="ADY39" s="64"/>
      <c r="ADZ39" s="64"/>
      <c r="AEA39" s="64"/>
      <c r="AEB39" s="64"/>
      <c r="AEC39" s="64"/>
      <c r="AED39" s="64"/>
      <c r="AEE39" s="64"/>
      <c r="AEF39" s="64"/>
      <c r="AEG39" s="64"/>
      <c r="AEH39" s="64"/>
      <c r="AEI39" s="64"/>
      <c r="AEJ39" s="64"/>
      <c r="AEK39" s="64"/>
      <c r="AEL39" s="64"/>
      <c r="AEM39" s="64"/>
      <c r="AEN39" s="64"/>
      <c r="AEO39" s="64"/>
      <c r="AEP39" s="64"/>
      <c r="AEQ39" s="64"/>
      <c r="AER39" s="64"/>
      <c r="AES39" s="64"/>
      <c r="AET39" s="64"/>
      <c r="AEU39" s="64"/>
      <c r="AEV39" s="64"/>
      <c r="AEW39" s="64"/>
      <c r="AEX39" s="64"/>
      <c r="AEY39" s="64"/>
      <c r="AEZ39" s="64"/>
      <c r="AFA39" s="64"/>
      <c r="AFB39" s="64"/>
      <c r="AFC39" s="64"/>
      <c r="AFD39" s="64"/>
      <c r="AFE39" s="64"/>
      <c r="AFF39" s="64"/>
      <c r="AFG39" s="64"/>
      <c r="AFH39" s="64"/>
      <c r="AFI39" s="64"/>
      <c r="AFJ39" s="64"/>
      <c r="AFK39" s="64"/>
      <c r="AFL39" s="64"/>
      <c r="AFM39" s="64"/>
      <c r="AFN39" s="64"/>
      <c r="AFO39" s="64"/>
      <c r="AFP39" s="64"/>
      <c r="AFQ39" s="64"/>
      <c r="AFR39" s="64"/>
      <c r="AFS39" s="64"/>
      <c r="AFT39" s="64"/>
      <c r="AFU39" s="64"/>
      <c r="AFV39" s="64"/>
      <c r="AFW39" s="64"/>
      <c r="AFX39" s="64"/>
      <c r="AFY39" s="64"/>
      <c r="AFZ39" s="64"/>
      <c r="AGA39" s="64"/>
      <c r="AGB39" s="64"/>
      <c r="AGC39" s="64"/>
      <c r="AGD39" s="64"/>
      <c r="AGE39" s="64"/>
      <c r="AGF39" s="64"/>
      <c r="AGG39" s="64"/>
      <c r="AGH39" s="64"/>
      <c r="AGI39" s="64"/>
      <c r="AGJ39" s="64"/>
      <c r="AGK39" s="64"/>
      <c r="AGL39" s="64"/>
      <c r="AGM39" s="64"/>
      <c r="AGN39" s="64"/>
      <c r="AGO39" s="64"/>
      <c r="AGP39" s="64"/>
      <c r="AGQ39" s="64"/>
      <c r="AGR39" s="64"/>
      <c r="AGS39" s="64"/>
      <c r="AGT39" s="64"/>
      <c r="AGU39" s="64"/>
      <c r="AGV39" s="64"/>
      <c r="AGW39" s="64"/>
      <c r="AGX39" s="64"/>
      <c r="AGY39" s="64"/>
      <c r="AGZ39" s="64"/>
      <c r="AHA39" s="64"/>
      <c r="AHB39" s="64"/>
      <c r="AHC39" s="64"/>
      <c r="AHD39" s="64"/>
      <c r="AHE39" s="64"/>
      <c r="AHF39" s="64"/>
      <c r="AHG39" s="64"/>
      <c r="AHH39" s="64"/>
      <c r="AHI39" s="64"/>
      <c r="AHJ39" s="64"/>
      <c r="AHK39" s="64"/>
      <c r="AHL39" s="64"/>
      <c r="AHM39" s="64"/>
      <c r="AHN39" s="64"/>
      <c r="AHO39" s="64"/>
      <c r="AHP39" s="64"/>
      <c r="AHQ39" s="64"/>
      <c r="AHR39" s="64"/>
      <c r="AHS39" s="64"/>
      <c r="AHT39" s="64"/>
      <c r="AHU39" s="64"/>
      <c r="AHV39" s="64"/>
      <c r="AHW39" s="64"/>
      <c r="AHX39" s="64"/>
      <c r="AHY39" s="64"/>
      <c r="AHZ39" s="64"/>
      <c r="AIA39" s="64"/>
      <c r="AIB39" s="64"/>
      <c r="AIC39" s="64"/>
      <c r="AID39" s="64"/>
      <c r="AIE39" s="64"/>
      <c r="AIF39" s="64"/>
      <c r="AIG39" s="64"/>
      <c r="AIH39" s="64"/>
      <c r="AII39" s="64"/>
      <c r="AIJ39" s="64"/>
      <c r="AIK39" s="64"/>
      <c r="AIL39" s="64"/>
      <c r="AIM39" s="64"/>
      <c r="AIN39" s="64"/>
      <c r="AIO39" s="64"/>
      <c r="AIP39" s="64"/>
      <c r="AIQ39" s="64"/>
      <c r="AIR39" s="64"/>
      <c r="AIS39" s="64"/>
      <c r="AIT39" s="64"/>
      <c r="AIU39" s="64"/>
      <c r="AIV39" s="64"/>
      <c r="AIW39" s="64"/>
      <c r="AIX39" s="64"/>
      <c r="AIY39" s="64"/>
      <c r="AIZ39" s="64"/>
      <c r="AJA39" s="64"/>
      <c r="AJB39" s="64"/>
      <c r="AJC39" s="64"/>
      <c r="AJD39" s="64"/>
      <c r="AJE39" s="64"/>
      <c r="AJF39" s="64"/>
      <c r="AJG39" s="64"/>
      <c r="AJH39" s="64"/>
      <c r="AJI39" s="64"/>
      <c r="AJJ39" s="64"/>
      <c r="AJK39" s="64"/>
      <c r="AJL39" s="64"/>
      <c r="AJM39" s="64"/>
      <c r="AJN39" s="64"/>
      <c r="AJO39" s="64"/>
      <c r="AJP39" s="64"/>
      <c r="AJQ39" s="64"/>
      <c r="AJR39" s="64"/>
      <c r="AJS39" s="64"/>
      <c r="AJT39" s="64"/>
      <c r="AJU39" s="64"/>
      <c r="AJV39" s="64"/>
      <c r="AJW39" s="64"/>
      <c r="AJX39" s="64"/>
      <c r="AJY39" s="64"/>
      <c r="AJZ39" s="64"/>
      <c r="AKA39" s="64"/>
      <c r="AKB39" s="64"/>
      <c r="AKC39" s="64"/>
      <c r="AKD39" s="64"/>
      <c r="AKE39" s="64"/>
      <c r="AKF39" s="64"/>
      <c r="AKG39" s="64"/>
      <c r="AKH39" s="64"/>
      <c r="AKI39" s="64"/>
      <c r="AKJ39" s="64"/>
      <c r="AKK39" s="64"/>
      <c r="AKL39" s="64"/>
      <c r="AKM39" s="64"/>
      <c r="AKN39" s="64"/>
      <c r="AKO39" s="64"/>
      <c r="AKP39" s="64"/>
      <c r="AKQ39" s="64"/>
      <c r="AKR39" s="64"/>
      <c r="AKS39" s="64"/>
      <c r="AKT39" s="64"/>
      <c r="AKU39" s="64"/>
      <c r="AKV39" s="64"/>
      <c r="AKW39" s="64"/>
      <c r="AKX39" s="64"/>
      <c r="AKY39" s="64"/>
      <c r="AKZ39" s="64"/>
      <c r="ALA39" s="64"/>
      <c r="ALB39" s="64"/>
      <c r="ALC39" s="64"/>
      <c r="ALD39" s="64"/>
      <c r="ALE39" s="64"/>
      <c r="ALF39" s="64"/>
      <c r="ALG39" s="64"/>
      <c r="ALH39" s="64"/>
      <c r="ALI39" s="64"/>
      <c r="ALJ39" s="64"/>
      <c r="ALK39" s="64"/>
      <c r="ALL39" s="64"/>
      <c r="ALM39" s="64"/>
      <c r="ALN39" s="64"/>
      <c r="ALO39" s="64"/>
      <c r="ALP39" s="64"/>
      <c r="ALQ39" s="64"/>
      <c r="ALR39" s="64"/>
      <c r="ALS39" s="64"/>
      <c r="ALT39" s="64"/>
      <c r="ALU39" s="64"/>
      <c r="ALV39" s="64"/>
      <c r="ALW39" s="64"/>
      <c r="ALX39" s="64"/>
      <c r="ALY39" s="64"/>
      <c r="ALZ39" s="64"/>
      <c r="AMA39" s="64"/>
      <c r="AMB39" s="64"/>
      <c r="AMC39" s="64"/>
      <c r="AMD39" s="64"/>
      <c r="AME39" s="64"/>
      <c r="AMF39" s="64"/>
      <c r="AMG39" s="64"/>
      <c r="AMH39" s="64"/>
      <c r="AMI39" s="64"/>
      <c r="AMJ39" s="64"/>
      <c r="AMK39" s="64"/>
      <c r="AML39" s="64"/>
      <c r="AMM39" s="64"/>
      <c r="AMN39" s="64"/>
      <c r="AMO39" s="64"/>
      <c r="AMP39" s="64"/>
      <c r="AMQ39" s="64"/>
      <c r="AMR39" s="64"/>
      <c r="AMS39" s="64"/>
      <c r="AMT39" s="64"/>
      <c r="AMU39" s="64"/>
      <c r="AMV39" s="64"/>
      <c r="AMW39" s="64"/>
      <c r="AMX39" s="64"/>
      <c r="AMY39" s="64"/>
      <c r="AMZ39" s="64"/>
      <c r="ANA39" s="64"/>
      <c r="ANB39" s="64"/>
      <c r="ANC39" s="64"/>
      <c r="AND39" s="64"/>
      <c r="ANE39" s="64"/>
      <c r="ANF39" s="64"/>
      <c r="ANG39" s="64"/>
      <c r="ANH39" s="64"/>
      <c r="ANI39" s="64"/>
      <c r="ANJ39" s="64"/>
      <c r="ANK39" s="64"/>
      <c r="ANL39" s="64"/>
      <c r="ANM39" s="64"/>
      <c r="ANN39" s="64"/>
      <c r="ANO39" s="64"/>
      <c r="ANP39" s="64"/>
      <c r="ANQ39" s="64"/>
      <c r="ANR39" s="64"/>
      <c r="ANS39" s="64"/>
      <c r="ANT39" s="64"/>
      <c r="ANU39" s="64"/>
      <c r="ANV39" s="64"/>
      <c r="ANW39" s="64"/>
      <c r="ANX39" s="64"/>
      <c r="ANY39" s="64"/>
      <c r="ANZ39" s="64"/>
      <c r="AOA39" s="64"/>
      <c r="AOB39" s="64"/>
      <c r="AOC39" s="64"/>
      <c r="AOD39" s="64"/>
      <c r="AOE39" s="64"/>
      <c r="AOF39" s="64"/>
      <c r="AOG39" s="64"/>
      <c r="AOH39" s="64"/>
      <c r="AOI39" s="64"/>
      <c r="AOJ39" s="64"/>
      <c r="AOK39" s="64"/>
      <c r="AOL39" s="64"/>
      <c r="AOM39" s="64"/>
      <c r="AON39" s="64"/>
      <c r="AOO39" s="64"/>
      <c r="AOP39" s="64"/>
      <c r="AOQ39" s="64"/>
      <c r="AOR39" s="64"/>
      <c r="AOS39" s="64"/>
      <c r="AOT39" s="64"/>
      <c r="AOU39" s="64"/>
      <c r="AOV39" s="64"/>
      <c r="AOW39" s="64"/>
      <c r="AOX39" s="64"/>
      <c r="AOY39" s="64"/>
      <c r="AOZ39" s="64"/>
      <c r="APA39" s="64"/>
      <c r="APB39" s="64"/>
      <c r="APC39" s="64"/>
      <c r="APD39" s="64"/>
      <c r="APE39" s="64"/>
      <c r="APF39" s="64"/>
      <c r="APG39" s="64"/>
      <c r="APH39" s="64"/>
      <c r="API39" s="64"/>
      <c r="APJ39" s="64"/>
      <c r="APK39" s="64"/>
      <c r="APL39" s="64"/>
      <c r="APM39" s="64"/>
      <c r="APN39" s="64"/>
      <c r="APO39" s="64"/>
      <c r="APP39" s="64"/>
      <c r="APQ39" s="64"/>
      <c r="APR39" s="64"/>
      <c r="APS39" s="64"/>
      <c r="APT39" s="64"/>
      <c r="APU39" s="64"/>
      <c r="APV39" s="64"/>
      <c r="APW39" s="64"/>
      <c r="APX39" s="64"/>
      <c r="APY39" s="64"/>
      <c r="APZ39" s="64"/>
      <c r="AQA39" s="64"/>
      <c r="AQB39" s="64"/>
      <c r="AQC39" s="64"/>
      <c r="AQD39" s="64"/>
      <c r="AQE39" s="64"/>
      <c r="AQF39" s="64"/>
      <c r="AQG39" s="64"/>
      <c r="AQH39" s="64"/>
      <c r="AQI39" s="64"/>
      <c r="AQJ39" s="64"/>
      <c r="AQK39" s="64"/>
      <c r="AQL39" s="64"/>
      <c r="AQM39" s="64"/>
      <c r="AQN39" s="64"/>
      <c r="AQO39" s="64"/>
      <c r="AQP39" s="64"/>
      <c r="AQQ39" s="64"/>
      <c r="AQR39" s="64"/>
      <c r="AQS39" s="64"/>
      <c r="AQT39" s="64"/>
      <c r="AQU39" s="64"/>
      <c r="AQV39" s="64"/>
      <c r="AQW39" s="64"/>
      <c r="AQX39" s="64"/>
      <c r="AQY39" s="64"/>
      <c r="AQZ39" s="64"/>
      <c r="ARA39" s="64"/>
      <c r="ARB39" s="64"/>
      <c r="ARC39" s="64"/>
      <c r="ARD39" s="64"/>
      <c r="ARE39" s="64"/>
      <c r="ARF39" s="64"/>
      <c r="ARG39" s="64"/>
      <c r="ARH39" s="64"/>
      <c r="ARI39" s="64"/>
      <c r="ARJ39" s="64"/>
      <c r="ARK39" s="64"/>
      <c r="ARL39" s="64"/>
      <c r="ARM39" s="64"/>
      <c r="ARN39" s="64"/>
      <c r="ARO39" s="64"/>
      <c r="ARP39" s="64"/>
      <c r="ARQ39" s="64"/>
      <c r="ARR39" s="64"/>
      <c r="ARS39" s="64"/>
      <c r="ART39" s="64"/>
      <c r="ARU39" s="64"/>
      <c r="ARV39" s="64"/>
      <c r="ARW39" s="64"/>
      <c r="ARX39" s="64"/>
      <c r="ARY39" s="64"/>
      <c r="ARZ39" s="64"/>
      <c r="ASA39" s="64"/>
      <c r="ASB39" s="64"/>
      <c r="ASC39" s="64"/>
      <c r="ASD39" s="64"/>
      <c r="ASE39" s="64"/>
      <c r="ASF39" s="64"/>
      <c r="ASG39" s="64"/>
      <c r="ASH39" s="64"/>
      <c r="ASI39" s="64"/>
      <c r="ASJ39" s="64"/>
      <c r="ASK39" s="64"/>
      <c r="ASL39" s="64"/>
      <c r="ASM39" s="64"/>
      <c r="ASN39" s="64"/>
      <c r="ASO39" s="64"/>
      <c r="ASP39" s="64"/>
      <c r="ASQ39" s="64"/>
      <c r="ASR39" s="64"/>
      <c r="ASS39" s="64"/>
      <c r="AST39" s="64"/>
      <c r="ASU39" s="64"/>
      <c r="ASV39" s="64"/>
      <c r="ASW39" s="64"/>
      <c r="ASX39" s="64"/>
      <c r="ASY39" s="64"/>
      <c r="ASZ39" s="64"/>
      <c r="ATA39" s="64"/>
      <c r="ATB39" s="64"/>
      <c r="ATC39" s="64"/>
      <c r="ATD39" s="64"/>
      <c r="ATE39" s="64"/>
      <c r="ATF39" s="64"/>
      <c r="ATG39" s="64"/>
      <c r="ATH39" s="64"/>
      <c r="ATI39" s="64"/>
      <c r="ATJ39" s="64"/>
      <c r="ATK39" s="64"/>
      <c r="ATL39" s="64"/>
      <c r="ATM39" s="64"/>
      <c r="ATN39" s="64"/>
      <c r="ATO39" s="64"/>
      <c r="ATP39" s="64"/>
      <c r="ATQ39" s="64"/>
      <c r="ATR39" s="64"/>
      <c r="ATS39" s="64"/>
      <c r="ATT39" s="64"/>
      <c r="ATU39" s="64"/>
      <c r="ATV39" s="64"/>
      <c r="ATW39" s="64"/>
      <c r="ATX39" s="64"/>
      <c r="ATY39" s="64"/>
      <c r="ATZ39" s="64"/>
      <c r="AUA39" s="64"/>
      <c r="AUB39" s="64"/>
      <c r="AUC39" s="64"/>
      <c r="AUD39" s="64"/>
      <c r="AUE39" s="64"/>
      <c r="AUF39" s="64"/>
      <c r="AUG39" s="64"/>
      <c r="AUH39" s="64"/>
      <c r="AUI39" s="64"/>
      <c r="AUJ39" s="64"/>
      <c r="AUK39" s="64"/>
      <c r="AUL39" s="64"/>
      <c r="AUM39" s="64"/>
      <c r="AUN39" s="64"/>
      <c r="AUO39" s="64"/>
      <c r="AUP39" s="64"/>
      <c r="AUQ39" s="64"/>
      <c r="AUR39" s="64"/>
      <c r="AUS39" s="64"/>
      <c r="AUT39" s="64"/>
      <c r="AUU39" s="64"/>
      <c r="AUV39" s="64"/>
      <c r="AUW39" s="64"/>
      <c r="AUX39" s="64"/>
      <c r="AUY39" s="64"/>
      <c r="AUZ39" s="64"/>
      <c r="AVA39" s="64"/>
      <c r="AVB39" s="64"/>
      <c r="AVC39" s="64"/>
      <c r="AVD39" s="64"/>
      <c r="AVE39" s="64"/>
      <c r="AVF39" s="64"/>
      <c r="AVG39" s="64"/>
      <c r="AVH39" s="64"/>
      <c r="AVI39" s="64"/>
      <c r="AVJ39" s="64"/>
      <c r="AVK39" s="64"/>
      <c r="AVL39" s="64"/>
      <c r="AVM39" s="64"/>
      <c r="AVN39" s="64"/>
      <c r="AVO39" s="64"/>
      <c r="AVP39" s="64"/>
      <c r="AVQ39" s="64"/>
      <c r="AVR39" s="64"/>
      <c r="AVS39" s="64"/>
      <c r="AVT39" s="64"/>
      <c r="AVU39" s="64"/>
      <c r="AVV39" s="64"/>
      <c r="AVW39" s="64"/>
      <c r="AVX39" s="64"/>
      <c r="AVY39" s="64"/>
      <c r="AVZ39" s="64"/>
      <c r="AWA39" s="64"/>
      <c r="AWB39" s="64"/>
      <c r="AWC39" s="64"/>
      <c r="AWD39" s="64"/>
      <c r="AWE39" s="64"/>
      <c r="AWF39" s="64"/>
      <c r="AWG39" s="64"/>
      <c r="AWH39" s="64"/>
      <c r="AWI39" s="64"/>
      <c r="AWJ39" s="64"/>
      <c r="AWK39" s="64"/>
      <c r="AWL39" s="64"/>
      <c r="AWM39" s="64"/>
      <c r="AWN39" s="64"/>
      <c r="AWO39" s="64"/>
      <c r="AWP39" s="64"/>
      <c r="AWQ39" s="64"/>
      <c r="AWR39" s="64"/>
      <c r="AWS39" s="64"/>
      <c r="AWT39" s="64"/>
      <c r="AWU39" s="64"/>
      <c r="AWV39" s="64"/>
      <c r="AWW39" s="64"/>
      <c r="AWX39" s="64"/>
      <c r="AWY39" s="64"/>
      <c r="AWZ39" s="64"/>
      <c r="AXA39" s="64"/>
      <c r="AXB39" s="64"/>
      <c r="AXC39" s="64"/>
      <c r="AXD39" s="64"/>
      <c r="AXE39" s="64"/>
      <c r="AXF39" s="64"/>
      <c r="AXG39" s="64"/>
      <c r="AXH39" s="64"/>
      <c r="AXI39" s="64"/>
      <c r="AXJ39" s="64"/>
      <c r="AXK39" s="64"/>
      <c r="AXL39" s="64"/>
      <c r="AXM39" s="64"/>
      <c r="AXN39" s="64"/>
      <c r="AXO39" s="64"/>
      <c r="AXP39" s="64"/>
      <c r="AXQ39" s="64"/>
      <c r="AXR39" s="64"/>
      <c r="AXS39" s="64"/>
      <c r="AXT39" s="64"/>
      <c r="AXU39" s="64"/>
      <c r="AXV39" s="64"/>
      <c r="AXW39" s="64"/>
      <c r="AXX39" s="64"/>
      <c r="AXY39" s="64"/>
      <c r="AXZ39" s="64"/>
      <c r="AYA39" s="64"/>
      <c r="AYB39" s="64"/>
      <c r="AYC39" s="64"/>
      <c r="AYD39" s="64"/>
      <c r="AYE39" s="64"/>
      <c r="AYF39" s="64"/>
      <c r="AYG39" s="64"/>
      <c r="AYH39" s="64"/>
      <c r="AYI39" s="64"/>
      <c r="AYJ39" s="64"/>
      <c r="AYK39" s="64"/>
      <c r="AYL39" s="64"/>
      <c r="AYM39" s="64"/>
      <c r="AYN39" s="64"/>
      <c r="AYO39" s="64"/>
      <c r="AYP39" s="64"/>
      <c r="AYQ39" s="64"/>
      <c r="AYR39" s="64"/>
      <c r="AYS39" s="64"/>
      <c r="AYT39" s="64"/>
      <c r="AYU39" s="64"/>
      <c r="AYV39" s="64"/>
      <c r="AYW39" s="64"/>
      <c r="AYX39" s="64"/>
      <c r="AYY39" s="64"/>
      <c r="AYZ39" s="64"/>
      <c r="AZA39" s="64"/>
      <c r="AZB39" s="64"/>
      <c r="AZC39" s="64"/>
      <c r="AZD39" s="64"/>
      <c r="AZE39" s="64"/>
      <c r="AZF39" s="64"/>
      <c r="AZG39" s="64"/>
      <c r="AZH39" s="64"/>
      <c r="AZI39" s="64"/>
      <c r="AZJ39" s="64"/>
      <c r="AZK39" s="64"/>
      <c r="AZL39" s="64"/>
      <c r="AZM39" s="64"/>
      <c r="AZN39" s="64"/>
      <c r="AZO39" s="64"/>
      <c r="AZP39" s="64"/>
      <c r="AZQ39" s="64"/>
      <c r="AZR39" s="64"/>
      <c r="AZS39" s="64"/>
      <c r="AZT39" s="64"/>
      <c r="AZU39" s="64"/>
      <c r="AZV39" s="64"/>
      <c r="AZW39" s="64"/>
      <c r="AZX39" s="64"/>
      <c r="AZY39" s="64"/>
      <c r="AZZ39" s="64"/>
      <c r="BAA39" s="64"/>
      <c r="BAB39" s="64"/>
      <c r="BAC39" s="64"/>
      <c r="BAD39" s="64"/>
      <c r="BAE39" s="64"/>
      <c r="BAF39" s="64"/>
      <c r="BAG39" s="64"/>
      <c r="BAH39" s="64"/>
      <c r="BAI39" s="64"/>
      <c r="BAJ39" s="64"/>
      <c r="BAK39" s="64"/>
      <c r="BAL39" s="64"/>
      <c r="BAM39" s="64"/>
      <c r="BAN39" s="64"/>
      <c r="BAO39" s="64"/>
      <c r="BAP39" s="64"/>
      <c r="BAQ39" s="64"/>
      <c r="BAR39" s="64"/>
      <c r="BAS39" s="64"/>
      <c r="BAT39" s="64"/>
      <c r="BAU39" s="64"/>
      <c r="BAV39" s="64"/>
      <c r="BAW39" s="64"/>
      <c r="BAX39" s="64"/>
      <c r="BAY39" s="64"/>
      <c r="BAZ39" s="64"/>
      <c r="BBA39" s="64"/>
      <c r="BBB39" s="64"/>
      <c r="BBC39" s="64"/>
      <c r="BBD39" s="64"/>
      <c r="BBE39" s="64"/>
      <c r="BBF39" s="64"/>
      <c r="BBG39" s="64"/>
      <c r="BBH39" s="64"/>
      <c r="BBI39" s="64"/>
      <c r="BBJ39" s="64"/>
      <c r="BBK39" s="64"/>
      <c r="BBL39" s="64"/>
      <c r="BBM39" s="64"/>
      <c r="BBN39" s="64"/>
      <c r="BBO39" s="64"/>
      <c r="BBP39" s="64"/>
      <c r="BBQ39" s="64"/>
      <c r="BBR39" s="64"/>
      <c r="BBS39" s="64"/>
      <c r="BBT39" s="64"/>
      <c r="BBU39" s="64"/>
      <c r="BBV39" s="64"/>
      <c r="BBW39" s="64"/>
      <c r="BBX39" s="64"/>
      <c r="BBY39" s="64"/>
      <c r="BBZ39" s="64"/>
      <c r="BCA39" s="64"/>
      <c r="BCB39" s="64"/>
      <c r="BCC39" s="64"/>
      <c r="BCD39" s="64"/>
      <c r="BCE39" s="64"/>
      <c r="BCF39" s="64"/>
      <c r="BCG39" s="64"/>
      <c r="BCH39" s="64"/>
      <c r="BCI39" s="64"/>
      <c r="BCJ39" s="64"/>
      <c r="BCK39" s="64"/>
      <c r="BCL39" s="64"/>
      <c r="BCM39" s="64"/>
      <c r="BCN39" s="64"/>
      <c r="BCO39" s="64"/>
      <c r="BCP39" s="64"/>
      <c r="BCQ39" s="64"/>
      <c r="BCR39" s="64"/>
      <c r="BCS39" s="64"/>
      <c r="BCT39" s="64"/>
      <c r="BCU39" s="64"/>
      <c r="BCV39" s="64"/>
      <c r="BCW39" s="64"/>
      <c r="BCX39" s="64"/>
      <c r="BCY39" s="64"/>
      <c r="BCZ39" s="64"/>
      <c r="BDA39" s="64"/>
      <c r="BDB39" s="64"/>
      <c r="BDC39" s="64"/>
      <c r="BDD39" s="64"/>
      <c r="BDE39" s="64"/>
      <c r="BDF39" s="64"/>
      <c r="BDG39" s="64"/>
      <c r="BDH39" s="64"/>
      <c r="BDI39" s="64"/>
      <c r="BDJ39" s="64"/>
      <c r="BDK39" s="64"/>
      <c r="BDL39" s="64"/>
      <c r="BDM39" s="64"/>
      <c r="BDN39" s="64"/>
      <c r="BDO39" s="64"/>
      <c r="BDP39" s="64"/>
      <c r="BDQ39" s="64"/>
      <c r="BDR39" s="64"/>
      <c r="BDS39" s="64"/>
      <c r="BDT39" s="64"/>
      <c r="BDU39" s="64"/>
      <c r="BDV39" s="64"/>
      <c r="BDW39" s="64"/>
      <c r="BDX39" s="64"/>
      <c r="BDY39" s="64"/>
      <c r="BDZ39" s="64"/>
      <c r="BEA39" s="64"/>
      <c r="BEB39" s="64"/>
      <c r="BEC39" s="64"/>
      <c r="BED39" s="64"/>
      <c r="BEE39" s="64"/>
      <c r="BEF39" s="64"/>
      <c r="BEG39" s="64"/>
      <c r="BEH39" s="64"/>
      <c r="BEI39" s="64"/>
      <c r="BEJ39" s="64"/>
      <c r="BEK39" s="64"/>
      <c r="BEL39" s="64"/>
      <c r="BEM39" s="64"/>
      <c r="BEN39" s="64"/>
      <c r="BEO39" s="64"/>
      <c r="BEP39" s="64"/>
      <c r="BEQ39" s="64"/>
      <c r="BER39" s="64"/>
      <c r="BES39" s="64"/>
      <c r="BET39" s="64"/>
      <c r="BEU39" s="64"/>
      <c r="BEV39" s="64"/>
      <c r="BEW39" s="64"/>
      <c r="BEX39" s="64"/>
      <c r="BEY39" s="64"/>
      <c r="BEZ39" s="64"/>
      <c r="BFA39" s="64"/>
      <c r="BFB39" s="64"/>
      <c r="BFC39" s="64"/>
      <c r="BFD39" s="64"/>
      <c r="BFE39" s="64"/>
      <c r="BFF39" s="64"/>
      <c r="BFG39" s="64"/>
      <c r="BFH39" s="64"/>
      <c r="BFI39" s="64"/>
      <c r="BFJ39" s="64"/>
      <c r="BFK39" s="64"/>
      <c r="BFL39" s="64"/>
      <c r="BFM39" s="64"/>
      <c r="BFN39" s="64"/>
      <c r="BFO39" s="64"/>
      <c r="BFP39" s="64"/>
      <c r="BFQ39" s="64"/>
      <c r="BFR39" s="64"/>
      <c r="BFS39" s="64"/>
      <c r="BFT39" s="64"/>
      <c r="BFU39" s="64"/>
      <c r="BFV39" s="64"/>
      <c r="BFW39" s="64"/>
      <c r="BFX39" s="64"/>
      <c r="BFY39" s="64"/>
      <c r="BFZ39" s="64"/>
      <c r="BGA39" s="64"/>
      <c r="BGB39" s="64"/>
      <c r="BGC39" s="64"/>
      <c r="BGD39" s="64"/>
      <c r="BGE39" s="64"/>
      <c r="BGF39" s="64"/>
      <c r="BGG39" s="64"/>
      <c r="BGH39" s="64"/>
      <c r="BGI39" s="64"/>
      <c r="BGJ39" s="64"/>
      <c r="BGK39" s="64"/>
      <c r="BGL39" s="64"/>
      <c r="BGM39" s="64"/>
      <c r="BGN39" s="64"/>
      <c r="BGO39" s="64"/>
      <c r="BGP39" s="64"/>
      <c r="BGQ39" s="64"/>
      <c r="BGR39" s="64"/>
      <c r="BGS39" s="64"/>
      <c r="BGT39" s="64"/>
      <c r="BGU39" s="64"/>
      <c r="BGV39" s="64"/>
      <c r="BGW39" s="64"/>
      <c r="BGX39" s="64"/>
      <c r="BGY39" s="64"/>
      <c r="BGZ39" s="64"/>
      <c r="BHA39" s="64"/>
      <c r="BHB39" s="64"/>
      <c r="BHC39" s="64"/>
      <c r="BHD39" s="64"/>
      <c r="BHE39" s="64"/>
      <c r="BHF39" s="64"/>
      <c r="BHG39" s="64"/>
      <c r="BHH39" s="64"/>
      <c r="BHI39" s="64"/>
      <c r="BHJ39" s="64"/>
      <c r="BHK39" s="64"/>
      <c r="BHL39" s="64"/>
      <c r="BHM39" s="64"/>
      <c r="BHN39" s="64"/>
      <c r="BHO39" s="64"/>
      <c r="BHP39" s="64"/>
      <c r="BHQ39" s="64"/>
      <c r="BHR39" s="64"/>
      <c r="BHS39" s="64"/>
      <c r="BHT39" s="64"/>
      <c r="BHU39" s="64"/>
      <c r="BHV39" s="64"/>
      <c r="BHW39" s="64"/>
      <c r="BHX39" s="64"/>
      <c r="BHY39" s="64"/>
      <c r="BHZ39" s="64"/>
      <c r="BIA39" s="64"/>
      <c r="BIB39" s="64"/>
      <c r="BIC39" s="64"/>
      <c r="BID39" s="64"/>
      <c r="BIE39" s="64"/>
      <c r="BIF39" s="64"/>
      <c r="BIG39" s="64"/>
      <c r="BIH39" s="64"/>
      <c r="BII39" s="64"/>
      <c r="BIJ39" s="64"/>
      <c r="BIK39" s="64"/>
      <c r="BIL39" s="64"/>
      <c r="BIM39" s="64"/>
      <c r="BIN39" s="64"/>
      <c r="BIO39" s="64"/>
      <c r="BIP39" s="64"/>
      <c r="BIQ39" s="64"/>
      <c r="BIR39" s="64"/>
      <c r="BIS39" s="64"/>
      <c r="BIT39" s="64"/>
      <c r="BIU39" s="64"/>
      <c r="BIV39" s="64"/>
      <c r="BIW39" s="64"/>
      <c r="BIX39" s="64"/>
      <c r="BIY39" s="64"/>
      <c r="BIZ39" s="64"/>
      <c r="BJA39" s="64"/>
      <c r="BJB39" s="64"/>
      <c r="BJC39" s="64"/>
      <c r="BJD39" s="64"/>
      <c r="BJE39" s="64"/>
      <c r="BJF39" s="64"/>
      <c r="BJG39" s="64"/>
      <c r="BJH39" s="64"/>
      <c r="BJI39" s="64"/>
      <c r="BJJ39" s="64"/>
      <c r="BJK39" s="64"/>
      <c r="BJL39" s="64"/>
      <c r="BJM39" s="64"/>
      <c r="BJN39" s="64"/>
      <c r="BJO39" s="64"/>
      <c r="BJP39" s="64"/>
      <c r="BJQ39" s="64"/>
      <c r="BJR39" s="64"/>
      <c r="BJS39" s="64"/>
      <c r="BJT39" s="64"/>
      <c r="BJU39" s="64"/>
      <c r="BJV39" s="64"/>
      <c r="BJW39" s="64"/>
      <c r="BJX39" s="64"/>
      <c r="BJY39" s="64"/>
      <c r="BJZ39" s="64"/>
      <c r="BKA39" s="64"/>
      <c r="BKB39" s="64"/>
      <c r="BKC39" s="64"/>
      <c r="BKD39" s="64"/>
      <c r="BKE39" s="64"/>
      <c r="BKF39" s="64"/>
      <c r="BKG39" s="64"/>
      <c r="BKH39" s="64"/>
      <c r="BKI39" s="64"/>
      <c r="BKJ39" s="64"/>
      <c r="BKK39" s="64"/>
      <c r="BKL39" s="64"/>
      <c r="BKM39" s="64"/>
      <c r="BKN39" s="64"/>
      <c r="BKO39" s="64"/>
      <c r="BKP39" s="64"/>
      <c r="BKQ39" s="64"/>
      <c r="BKR39" s="64"/>
      <c r="BKS39" s="64"/>
      <c r="BKT39" s="64"/>
      <c r="BKU39" s="64"/>
      <c r="BKV39" s="64"/>
      <c r="BKW39" s="64"/>
      <c r="BKX39" s="64"/>
      <c r="BKY39" s="64"/>
      <c r="BKZ39" s="64"/>
      <c r="BLA39" s="64"/>
      <c r="BLB39" s="64"/>
      <c r="BLC39" s="64"/>
      <c r="BLD39" s="64"/>
      <c r="BLE39" s="64"/>
      <c r="BLF39" s="64"/>
      <c r="BLG39" s="64"/>
      <c r="BLH39" s="64"/>
      <c r="BLI39" s="64"/>
      <c r="BLJ39" s="64"/>
      <c r="BLK39" s="64"/>
      <c r="BLL39" s="64"/>
      <c r="BLM39" s="64"/>
      <c r="BLN39" s="64"/>
      <c r="BLO39" s="64"/>
      <c r="BLP39" s="64"/>
      <c r="BLQ39" s="64"/>
      <c r="BLR39" s="64"/>
      <c r="BLS39" s="64"/>
      <c r="BLT39" s="64"/>
      <c r="BLU39" s="64"/>
      <c r="BLV39" s="64"/>
      <c r="BLW39" s="64"/>
      <c r="BLX39" s="64"/>
      <c r="BLY39" s="64"/>
      <c r="BLZ39" s="64"/>
      <c r="BMA39" s="64"/>
      <c r="BMB39" s="64"/>
      <c r="BMC39" s="64"/>
      <c r="BMD39" s="64"/>
      <c r="BME39" s="64"/>
      <c r="BMF39" s="64"/>
      <c r="BMG39" s="64"/>
      <c r="BMH39" s="64"/>
      <c r="BMI39" s="64"/>
      <c r="BMJ39" s="64"/>
      <c r="BMK39" s="64"/>
      <c r="BML39" s="64"/>
      <c r="BMM39" s="64"/>
      <c r="BMN39" s="64"/>
      <c r="BMO39" s="64"/>
      <c r="BMP39" s="64"/>
      <c r="BMQ39" s="64"/>
      <c r="BMR39" s="64"/>
      <c r="BMS39" s="64"/>
      <c r="BMT39" s="64"/>
      <c r="BMU39" s="64"/>
      <c r="BMV39" s="64"/>
      <c r="BMW39" s="64"/>
      <c r="BMX39" s="64"/>
      <c r="BMY39" s="64"/>
      <c r="BMZ39" s="64"/>
      <c r="BNA39" s="64"/>
      <c r="BNB39" s="64"/>
      <c r="BNC39" s="64"/>
      <c r="BND39" s="64"/>
      <c r="BNE39" s="64"/>
      <c r="BNF39" s="64"/>
      <c r="BNG39" s="64"/>
      <c r="BNH39" s="64"/>
      <c r="BNI39" s="64"/>
      <c r="BNJ39" s="64"/>
      <c r="BNK39" s="64"/>
      <c r="BNL39" s="64"/>
      <c r="BNM39" s="64"/>
      <c r="BNN39" s="64"/>
      <c r="BNO39" s="64"/>
      <c r="BNP39" s="64"/>
      <c r="BNQ39" s="64"/>
      <c r="BNR39" s="64"/>
      <c r="BNS39" s="64"/>
      <c r="BNT39" s="64"/>
      <c r="BNU39" s="64"/>
      <c r="BNV39" s="64"/>
      <c r="BNW39" s="64"/>
      <c r="BNX39" s="64"/>
      <c r="BNY39" s="64"/>
      <c r="BNZ39" s="64"/>
      <c r="BOA39" s="64"/>
      <c r="BOB39" s="64"/>
      <c r="BOC39" s="64"/>
      <c r="BOD39" s="64"/>
      <c r="BOE39" s="64"/>
      <c r="BOF39" s="64"/>
      <c r="BOG39" s="64"/>
      <c r="BOH39" s="64"/>
      <c r="BOI39" s="64"/>
      <c r="BOJ39" s="64"/>
      <c r="BOK39" s="64"/>
      <c r="BOL39" s="64"/>
      <c r="BOM39" s="64"/>
      <c r="BON39" s="64"/>
      <c r="BOO39" s="64"/>
      <c r="BOP39" s="64"/>
      <c r="BOQ39" s="64"/>
      <c r="BOR39" s="64"/>
      <c r="BOS39" s="64"/>
      <c r="BOT39" s="64"/>
      <c r="BOU39" s="64"/>
      <c r="BOV39" s="64"/>
      <c r="BOW39" s="64"/>
      <c r="BOX39" s="64"/>
      <c r="BOY39" s="64"/>
      <c r="BOZ39" s="64"/>
      <c r="BPA39" s="64"/>
      <c r="BPB39" s="64"/>
      <c r="BPC39" s="64"/>
      <c r="BPD39" s="64"/>
      <c r="BPE39" s="64"/>
      <c r="BPF39" s="64"/>
      <c r="BPG39" s="64"/>
      <c r="BPH39" s="64"/>
      <c r="BPI39" s="64"/>
      <c r="BPJ39" s="64"/>
      <c r="BPK39" s="64"/>
      <c r="BPL39" s="64"/>
      <c r="BPM39" s="64"/>
      <c r="BPN39" s="64"/>
      <c r="BPO39" s="64"/>
      <c r="BPP39" s="64"/>
      <c r="BPQ39" s="64"/>
      <c r="BPR39" s="64"/>
      <c r="BPS39" s="64"/>
      <c r="BPT39" s="64"/>
      <c r="BPU39" s="64"/>
      <c r="BPV39" s="64"/>
      <c r="BPW39" s="64"/>
      <c r="BPX39" s="64"/>
      <c r="BPY39" s="64"/>
      <c r="BPZ39" s="64"/>
      <c r="BQA39" s="64"/>
      <c r="BQB39" s="64"/>
      <c r="BQC39" s="64"/>
      <c r="BQD39" s="64"/>
      <c r="BQE39" s="64"/>
      <c r="BQF39" s="64"/>
      <c r="BQG39" s="64"/>
      <c r="BQH39" s="64"/>
      <c r="BQI39" s="64"/>
      <c r="BQJ39" s="64"/>
      <c r="BQK39" s="64"/>
      <c r="BQL39" s="64"/>
      <c r="BQM39" s="64"/>
      <c r="BQN39" s="64"/>
      <c r="BQO39" s="64"/>
      <c r="BQP39" s="64"/>
      <c r="BQQ39" s="64"/>
      <c r="BQR39" s="64"/>
      <c r="BQS39" s="64"/>
      <c r="BQT39" s="64"/>
      <c r="BQU39" s="64"/>
      <c r="BQV39" s="64"/>
      <c r="BQW39" s="64"/>
      <c r="BQX39" s="64"/>
      <c r="BQY39" s="64"/>
      <c r="BQZ39" s="64"/>
      <c r="BRA39" s="64"/>
      <c r="BRB39" s="64"/>
      <c r="BRC39" s="64"/>
      <c r="BRD39" s="64"/>
      <c r="BRE39" s="64"/>
      <c r="BRF39" s="64"/>
      <c r="BRG39" s="64"/>
      <c r="BRH39" s="64"/>
      <c r="BRI39" s="64"/>
      <c r="BRJ39" s="64"/>
      <c r="BRK39" s="64"/>
      <c r="BRL39" s="64"/>
      <c r="BRM39" s="64"/>
      <c r="BRN39" s="64"/>
      <c r="BRO39" s="64"/>
      <c r="BRP39" s="64"/>
      <c r="BRQ39" s="64"/>
      <c r="BRR39" s="64"/>
      <c r="BRS39" s="64"/>
      <c r="BRT39" s="64"/>
      <c r="BRU39" s="64"/>
      <c r="BRV39" s="64"/>
      <c r="BRW39" s="64"/>
      <c r="BRX39" s="64"/>
      <c r="BRY39" s="64"/>
      <c r="BRZ39" s="64"/>
      <c r="BSA39" s="64"/>
      <c r="BSB39" s="64"/>
      <c r="BSC39" s="64"/>
      <c r="BSD39" s="64"/>
      <c r="BSE39" s="64"/>
      <c r="BSF39" s="64"/>
      <c r="BSG39" s="64"/>
      <c r="BSH39" s="64"/>
      <c r="BSI39" s="64"/>
      <c r="BSJ39" s="64"/>
      <c r="BSK39" s="64"/>
      <c r="BSL39" s="64"/>
      <c r="BSM39" s="64"/>
      <c r="BSN39" s="64"/>
      <c r="BSO39" s="64"/>
      <c r="BSP39" s="64"/>
      <c r="BSQ39" s="64"/>
      <c r="BSR39" s="64"/>
      <c r="BSS39" s="64"/>
      <c r="BST39" s="64"/>
      <c r="BSU39" s="64"/>
      <c r="BSV39" s="64"/>
      <c r="BSW39" s="64"/>
      <c r="BSX39" s="64"/>
      <c r="BSY39" s="64"/>
      <c r="BSZ39" s="64"/>
      <c r="BTA39" s="64"/>
      <c r="BTB39" s="64"/>
      <c r="BTC39" s="64"/>
      <c r="BTD39" s="64"/>
      <c r="BTE39" s="64"/>
      <c r="BTF39" s="64"/>
      <c r="BTG39" s="64"/>
      <c r="BTH39" s="64"/>
      <c r="BTI39" s="64"/>
      <c r="BTJ39" s="64"/>
      <c r="BTK39" s="64"/>
      <c r="BTL39" s="64"/>
      <c r="BTM39" s="64"/>
      <c r="BTN39" s="64"/>
      <c r="BTO39" s="64"/>
      <c r="BTP39" s="64"/>
      <c r="BTQ39" s="64"/>
      <c r="BTR39" s="64"/>
      <c r="BTS39" s="64"/>
      <c r="BTT39" s="64"/>
      <c r="BTU39" s="64"/>
      <c r="BTV39" s="64"/>
      <c r="BTW39" s="64"/>
      <c r="BTX39" s="64"/>
      <c r="BTY39" s="64"/>
      <c r="BTZ39" s="64"/>
      <c r="BUA39" s="64"/>
      <c r="BUB39" s="64"/>
      <c r="BUC39" s="64"/>
      <c r="BUD39" s="64"/>
      <c r="BUE39" s="64"/>
      <c r="BUF39" s="64"/>
      <c r="BUG39" s="64"/>
      <c r="BUH39" s="64"/>
      <c r="BUI39" s="64"/>
      <c r="BUJ39" s="64"/>
      <c r="BUK39" s="64"/>
      <c r="BUL39" s="64"/>
      <c r="BUM39" s="64"/>
      <c r="BUN39" s="64"/>
      <c r="BUO39" s="64"/>
      <c r="BUP39" s="64"/>
      <c r="BUQ39" s="64"/>
      <c r="BUR39" s="64"/>
      <c r="BUS39" s="64"/>
      <c r="BUT39" s="64"/>
      <c r="BUU39" s="64"/>
      <c r="BUV39" s="64"/>
      <c r="BUW39" s="64"/>
      <c r="BUX39" s="64"/>
      <c r="BUY39" s="64"/>
      <c r="BUZ39" s="64"/>
      <c r="BVA39" s="64"/>
      <c r="BVB39" s="64"/>
      <c r="BVC39" s="64"/>
      <c r="BVD39" s="64"/>
      <c r="BVE39" s="64"/>
      <c r="BVF39" s="64"/>
      <c r="BVG39" s="64"/>
      <c r="BVH39" s="64"/>
      <c r="BVI39" s="64"/>
      <c r="BVJ39" s="64"/>
      <c r="BVK39" s="64"/>
      <c r="BVL39" s="64"/>
      <c r="BVM39" s="64"/>
      <c r="BVN39" s="64"/>
      <c r="BVO39" s="64"/>
      <c r="BVP39" s="64"/>
      <c r="BVQ39" s="64"/>
      <c r="BVR39" s="64"/>
      <c r="BVS39" s="64"/>
      <c r="BVT39" s="64"/>
      <c r="BVU39" s="64"/>
      <c r="BVV39" s="64"/>
      <c r="BVW39" s="64"/>
      <c r="BVX39" s="64"/>
      <c r="BVY39" s="64"/>
      <c r="BVZ39" s="64"/>
      <c r="BWA39" s="64"/>
      <c r="BWB39" s="64"/>
      <c r="BWC39" s="64"/>
      <c r="BWD39" s="64"/>
      <c r="BWE39" s="64"/>
      <c r="BWF39" s="64"/>
      <c r="BWG39" s="64"/>
      <c r="BWH39" s="64"/>
      <c r="BWI39" s="64"/>
      <c r="BWJ39" s="64"/>
      <c r="BWK39" s="64"/>
      <c r="BWL39" s="64"/>
      <c r="BWM39" s="64"/>
      <c r="BWN39" s="64"/>
      <c r="BWO39" s="64"/>
      <c r="BWP39" s="64"/>
      <c r="BWQ39" s="64"/>
      <c r="BWR39" s="64"/>
      <c r="BWS39" s="64"/>
      <c r="BWT39" s="64"/>
      <c r="BWU39" s="64"/>
      <c r="BWV39" s="64"/>
      <c r="BWW39" s="64"/>
      <c r="BWX39" s="64"/>
      <c r="BWY39" s="64"/>
      <c r="BWZ39" s="64"/>
      <c r="BXA39" s="64"/>
      <c r="BXB39" s="64"/>
      <c r="BXC39" s="64"/>
      <c r="BXD39" s="64"/>
      <c r="BXE39" s="64"/>
      <c r="BXF39" s="64"/>
      <c r="BXG39" s="64"/>
      <c r="BXH39" s="64"/>
      <c r="BXI39" s="64"/>
      <c r="BXJ39" s="64"/>
      <c r="BXK39" s="64"/>
      <c r="BXL39" s="64"/>
      <c r="BXM39" s="64"/>
      <c r="BXN39" s="64"/>
      <c r="BXO39" s="64"/>
      <c r="BXP39" s="64"/>
      <c r="BXQ39" s="64"/>
      <c r="BXR39" s="64"/>
      <c r="BXS39" s="64"/>
      <c r="BXT39" s="64"/>
      <c r="BXU39" s="64"/>
      <c r="BXV39" s="64"/>
      <c r="BXW39" s="64"/>
      <c r="BXX39" s="64"/>
      <c r="BXY39" s="64"/>
      <c r="BXZ39" s="64"/>
      <c r="BYA39" s="64"/>
      <c r="BYB39" s="64"/>
      <c r="BYC39" s="64"/>
      <c r="BYD39" s="64"/>
      <c r="BYE39" s="64"/>
      <c r="BYF39" s="64"/>
      <c r="BYG39" s="64"/>
      <c r="BYH39" s="64"/>
      <c r="BYI39" s="64"/>
      <c r="BYJ39" s="64"/>
      <c r="BYK39" s="64"/>
      <c r="BYL39" s="64"/>
      <c r="BYM39" s="64"/>
      <c r="BYN39" s="64"/>
      <c r="BYO39" s="64"/>
      <c r="BYP39" s="64"/>
      <c r="BYQ39" s="64"/>
      <c r="BYR39" s="64"/>
      <c r="BYS39" s="64"/>
      <c r="BYT39" s="64"/>
      <c r="BYU39" s="64"/>
      <c r="BYV39" s="64"/>
      <c r="BYW39" s="64"/>
      <c r="BYX39" s="64"/>
      <c r="BYY39" s="64"/>
      <c r="BYZ39" s="64"/>
      <c r="BZA39" s="64"/>
      <c r="BZB39" s="64"/>
      <c r="BZC39" s="64"/>
      <c r="BZD39" s="64"/>
      <c r="BZE39" s="64"/>
      <c r="BZF39" s="64"/>
      <c r="BZG39" s="64"/>
      <c r="BZH39" s="64"/>
      <c r="BZI39" s="64"/>
      <c r="BZJ39" s="64"/>
      <c r="BZK39" s="64"/>
      <c r="BZL39" s="64"/>
      <c r="BZM39" s="64"/>
      <c r="BZN39" s="64"/>
      <c r="BZO39" s="64"/>
      <c r="BZP39" s="64"/>
      <c r="BZQ39" s="64"/>
      <c r="BZR39" s="64"/>
      <c r="BZS39" s="64"/>
      <c r="BZT39" s="64"/>
      <c r="BZU39" s="64"/>
      <c r="BZV39" s="64"/>
      <c r="BZW39" s="64"/>
      <c r="BZX39" s="64"/>
      <c r="BZY39" s="64"/>
      <c r="BZZ39" s="64"/>
      <c r="CAA39" s="64"/>
      <c r="CAB39" s="64"/>
      <c r="CAC39" s="64"/>
      <c r="CAD39" s="64"/>
      <c r="CAE39" s="64"/>
      <c r="CAF39" s="64"/>
      <c r="CAG39" s="64"/>
      <c r="CAH39" s="64"/>
      <c r="CAI39" s="64"/>
      <c r="CAJ39" s="64"/>
      <c r="CAK39" s="64"/>
      <c r="CAL39" s="64"/>
      <c r="CAM39" s="64"/>
      <c r="CAN39" s="64"/>
      <c r="CAO39" s="64"/>
      <c r="CAP39" s="64"/>
      <c r="CAQ39" s="64"/>
      <c r="CAR39" s="64"/>
      <c r="CAS39" s="64"/>
      <c r="CAT39" s="64"/>
      <c r="CAU39" s="64"/>
      <c r="CAV39" s="64"/>
      <c r="CAW39" s="64"/>
      <c r="CAX39" s="64"/>
      <c r="CAY39" s="64"/>
      <c r="CAZ39" s="64"/>
      <c r="CBA39" s="64"/>
      <c r="CBB39" s="64"/>
      <c r="CBC39" s="64"/>
      <c r="CBD39" s="64"/>
      <c r="CBE39" s="64"/>
      <c r="CBF39" s="64"/>
      <c r="CBG39" s="64"/>
      <c r="CBH39" s="64"/>
      <c r="CBI39" s="64"/>
      <c r="CBJ39" s="64"/>
      <c r="CBK39" s="64"/>
      <c r="CBL39" s="64"/>
      <c r="CBM39" s="64"/>
      <c r="CBN39" s="64"/>
      <c r="CBO39" s="64"/>
      <c r="CBP39" s="64"/>
      <c r="CBQ39" s="64"/>
      <c r="CBR39" s="64"/>
      <c r="CBS39" s="64"/>
      <c r="CBT39" s="64"/>
      <c r="CBU39" s="64"/>
      <c r="CBV39" s="64"/>
      <c r="CBW39" s="64"/>
      <c r="CBX39" s="64"/>
      <c r="CBY39" s="64"/>
      <c r="CBZ39" s="64"/>
      <c r="CCA39" s="64"/>
      <c r="CCB39" s="64"/>
      <c r="CCC39" s="64"/>
      <c r="CCD39" s="64"/>
      <c r="CCE39" s="64"/>
      <c r="CCF39" s="64"/>
      <c r="CCG39" s="64"/>
      <c r="CCH39" s="64"/>
      <c r="CCI39" s="64"/>
      <c r="CCJ39" s="64"/>
      <c r="CCK39" s="64"/>
      <c r="CCL39" s="64"/>
      <c r="CCM39" s="64"/>
      <c r="CCN39" s="64"/>
      <c r="CCO39" s="64"/>
      <c r="CCP39" s="64"/>
      <c r="CCQ39" s="64"/>
      <c r="CCR39" s="64"/>
      <c r="CCS39" s="64"/>
      <c r="CCT39" s="64"/>
      <c r="CCU39" s="64"/>
      <c r="CCV39" s="64"/>
      <c r="CCW39" s="64"/>
      <c r="CCX39" s="64"/>
      <c r="CCY39" s="64"/>
      <c r="CCZ39" s="64"/>
      <c r="CDA39" s="64"/>
      <c r="CDB39" s="64"/>
      <c r="CDC39" s="64"/>
      <c r="CDD39" s="64"/>
      <c r="CDE39" s="64"/>
      <c r="CDF39" s="64"/>
      <c r="CDG39" s="64"/>
      <c r="CDH39" s="64"/>
      <c r="CDI39" s="64"/>
      <c r="CDJ39" s="64"/>
      <c r="CDK39" s="64"/>
      <c r="CDL39" s="64"/>
      <c r="CDM39" s="64"/>
      <c r="CDN39" s="64"/>
      <c r="CDO39" s="64"/>
      <c r="CDP39" s="64"/>
      <c r="CDQ39" s="64"/>
      <c r="CDR39" s="64"/>
      <c r="CDS39" s="64"/>
      <c r="CDT39" s="64"/>
      <c r="CDU39" s="64"/>
      <c r="CDV39" s="64"/>
      <c r="CDW39" s="64"/>
      <c r="CDX39" s="64"/>
      <c r="CDY39" s="64"/>
      <c r="CDZ39" s="64"/>
      <c r="CEA39" s="64"/>
      <c r="CEB39" s="64"/>
      <c r="CEC39" s="64"/>
      <c r="CED39" s="64"/>
      <c r="CEE39" s="64"/>
      <c r="CEF39" s="64"/>
      <c r="CEG39" s="64"/>
      <c r="CEH39" s="64"/>
      <c r="CEI39" s="64"/>
      <c r="CEJ39" s="64"/>
      <c r="CEK39" s="64"/>
      <c r="CEL39" s="64"/>
      <c r="CEM39" s="64"/>
      <c r="CEN39" s="64"/>
      <c r="CEO39" s="64"/>
      <c r="CEP39" s="64"/>
      <c r="CEQ39" s="64"/>
      <c r="CER39" s="64"/>
      <c r="CES39" s="64"/>
      <c r="CET39" s="64"/>
      <c r="CEU39" s="64"/>
      <c r="CEV39" s="64"/>
      <c r="CEW39" s="64"/>
      <c r="CEX39" s="64"/>
      <c r="CEY39" s="64"/>
      <c r="CEZ39" s="64"/>
      <c r="CFA39" s="64"/>
      <c r="CFB39" s="64"/>
      <c r="CFC39" s="64"/>
      <c r="CFD39" s="64"/>
      <c r="CFE39" s="64"/>
      <c r="CFF39" s="64"/>
      <c r="CFG39" s="64"/>
      <c r="CFH39" s="64"/>
      <c r="CFI39" s="64"/>
      <c r="CFJ39" s="64"/>
      <c r="CFK39" s="64"/>
      <c r="CFL39" s="64"/>
      <c r="CFM39" s="64"/>
      <c r="CFN39" s="64"/>
      <c r="CFO39" s="64"/>
      <c r="CFP39" s="64"/>
      <c r="CFQ39" s="64"/>
      <c r="CFR39" s="64"/>
      <c r="CFS39" s="64"/>
      <c r="CFT39" s="64"/>
      <c r="CFU39" s="64"/>
      <c r="CFV39" s="64"/>
      <c r="CFW39" s="64"/>
      <c r="CFX39" s="64"/>
      <c r="CFY39" s="64"/>
      <c r="CFZ39" s="64"/>
      <c r="CGA39" s="64"/>
      <c r="CGB39" s="64"/>
      <c r="CGC39" s="64"/>
      <c r="CGD39" s="64"/>
      <c r="CGE39" s="64"/>
      <c r="CGF39" s="64"/>
      <c r="CGG39" s="64"/>
      <c r="CGH39" s="64"/>
      <c r="CGI39" s="64"/>
      <c r="CGJ39" s="64"/>
      <c r="CGK39" s="64"/>
      <c r="CGL39" s="64"/>
      <c r="CGM39" s="64"/>
      <c r="CGN39" s="64"/>
      <c r="CGO39" s="64"/>
      <c r="CGP39" s="64"/>
      <c r="CGQ39" s="64"/>
      <c r="CGR39" s="64"/>
      <c r="CGS39" s="64"/>
      <c r="CGT39" s="64"/>
      <c r="CGU39" s="64"/>
      <c r="CGV39" s="64"/>
      <c r="CGW39" s="64"/>
      <c r="CGX39" s="64"/>
      <c r="CGY39" s="64"/>
      <c r="CGZ39" s="64"/>
      <c r="CHA39" s="64"/>
      <c r="CHB39" s="64"/>
      <c r="CHC39" s="64"/>
      <c r="CHD39" s="64"/>
      <c r="CHE39" s="64"/>
      <c r="CHF39" s="64"/>
      <c r="CHG39" s="64"/>
      <c r="CHH39" s="64"/>
      <c r="CHI39" s="64"/>
      <c r="CHJ39" s="64"/>
      <c r="CHK39" s="64"/>
      <c r="CHL39" s="64"/>
      <c r="CHM39" s="64"/>
      <c r="CHN39" s="64"/>
      <c r="CHO39" s="64"/>
      <c r="CHP39" s="64"/>
      <c r="CHQ39" s="64"/>
      <c r="CHR39" s="64"/>
      <c r="CHS39" s="64"/>
      <c r="CHT39" s="64"/>
      <c r="CHU39" s="64"/>
      <c r="CHV39" s="64"/>
      <c r="CHW39" s="64"/>
      <c r="CHX39" s="64"/>
      <c r="CHY39" s="64"/>
      <c r="CHZ39" s="64"/>
      <c r="CIA39" s="64"/>
      <c r="CIB39" s="64"/>
      <c r="CIC39" s="64"/>
      <c r="CID39" s="64"/>
      <c r="CIE39" s="64"/>
      <c r="CIF39" s="64"/>
      <c r="CIG39" s="64"/>
      <c r="CIH39" s="64"/>
      <c r="CII39" s="64"/>
      <c r="CIJ39" s="64"/>
      <c r="CIK39" s="64"/>
      <c r="CIL39" s="64"/>
      <c r="CIM39" s="64"/>
      <c r="CIN39" s="64"/>
      <c r="CIO39" s="64"/>
      <c r="CIP39" s="64"/>
      <c r="CIQ39" s="64"/>
      <c r="CIR39" s="64"/>
      <c r="CIS39" s="64"/>
      <c r="CIT39" s="64"/>
      <c r="CIU39" s="64"/>
      <c r="CIV39" s="64"/>
      <c r="CIW39" s="64"/>
      <c r="CIX39" s="64"/>
      <c r="CIY39" s="64"/>
      <c r="CIZ39" s="64"/>
      <c r="CJA39" s="64"/>
      <c r="CJB39" s="64"/>
      <c r="CJC39" s="64"/>
      <c r="CJD39" s="64"/>
      <c r="CJE39" s="64"/>
      <c r="CJF39" s="64"/>
      <c r="CJG39" s="64"/>
      <c r="CJH39" s="64"/>
      <c r="CJI39" s="64"/>
      <c r="CJJ39" s="64"/>
      <c r="CJK39" s="64"/>
      <c r="CJL39" s="64"/>
      <c r="CJM39" s="64"/>
      <c r="CJN39" s="64"/>
      <c r="CJO39" s="64"/>
      <c r="CJP39" s="64"/>
      <c r="CJQ39" s="64"/>
      <c r="CJR39" s="64"/>
      <c r="CJS39" s="64"/>
      <c r="CJT39" s="64"/>
      <c r="CJU39" s="64"/>
      <c r="CJV39" s="64"/>
      <c r="CJW39" s="64"/>
      <c r="CJX39" s="64"/>
      <c r="CJY39" s="64"/>
      <c r="CJZ39" s="64"/>
      <c r="CKA39" s="64"/>
      <c r="CKB39" s="64"/>
      <c r="CKC39" s="64"/>
      <c r="CKD39" s="64"/>
      <c r="CKE39" s="64"/>
      <c r="CKF39" s="64"/>
      <c r="CKG39" s="64"/>
      <c r="CKH39" s="64"/>
      <c r="CKI39" s="64"/>
      <c r="CKJ39" s="64"/>
      <c r="CKK39" s="64"/>
      <c r="CKL39" s="64"/>
      <c r="CKM39" s="64"/>
      <c r="CKN39" s="64"/>
      <c r="CKO39" s="64"/>
      <c r="CKP39" s="64"/>
      <c r="CKQ39" s="64"/>
      <c r="CKR39" s="64"/>
      <c r="CKS39" s="64"/>
      <c r="CKT39" s="64"/>
      <c r="CKU39" s="64"/>
      <c r="CKV39" s="64"/>
      <c r="CKW39" s="64"/>
      <c r="CKX39" s="64"/>
      <c r="CKY39" s="64"/>
      <c r="CKZ39" s="64"/>
      <c r="CLA39" s="64"/>
      <c r="CLB39" s="64"/>
      <c r="CLC39" s="64"/>
      <c r="CLD39" s="64"/>
      <c r="CLE39" s="64"/>
      <c r="CLF39" s="64"/>
      <c r="CLG39" s="64"/>
      <c r="CLH39" s="64"/>
      <c r="CLI39" s="64"/>
      <c r="CLJ39" s="64"/>
      <c r="CLK39" s="64"/>
      <c r="CLL39" s="64"/>
      <c r="CLM39" s="64"/>
      <c r="CLN39" s="64"/>
      <c r="CLO39" s="64"/>
      <c r="CLP39" s="64"/>
      <c r="CLQ39" s="64"/>
      <c r="CLR39" s="64"/>
      <c r="CLS39" s="64"/>
      <c r="CLT39" s="64"/>
      <c r="CLU39" s="64"/>
      <c r="CLV39" s="64"/>
      <c r="CLW39" s="64"/>
      <c r="CLX39" s="64"/>
      <c r="CLY39" s="64"/>
      <c r="CLZ39" s="64"/>
      <c r="CMA39" s="64"/>
      <c r="CMB39" s="64"/>
      <c r="CMC39" s="64"/>
      <c r="CMD39" s="64"/>
      <c r="CME39" s="64"/>
      <c r="CMF39" s="64"/>
      <c r="CMG39" s="64"/>
      <c r="CMH39" s="64"/>
      <c r="CMI39" s="64"/>
      <c r="CMJ39" s="64"/>
      <c r="CMK39" s="64"/>
      <c r="CML39" s="64"/>
      <c r="CMM39" s="64"/>
      <c r="CMN39" s="64"/>
      <c r="CMO39" s="64"/>
      <c r="CMP39" s="64"/>
      <c r="CMQ39" s="64"/>
      <c r="CMR39" s="64"/>
      <c r="CMS39" s="64"/>
      <c r="CMT39" s="64"/>
      <c r="CMU39" s="64"/>
      <c r="CMV39" s="64"/>
      <c r="CMW39" s="64"/>
      <c r="CMX39" s="64"/>
      <c r="CMY39" s="64"/>
      <c r="CMZ39" s="64"/>
      <c r="CNA39" s="64"/>
      <c r="CNB39" s="64"/>
      <c r="CNC39" s="64"/>
      <c r="CND39" s="64"/>
      <c r="CNE39" s="64"/>
      <c r="CNF39" s="64"/>
      <c r="CNG39" s="64"/>
      <c r="CNH39" s="64"/>
      <c r="CNI39" s="64"/>
      <c r="CNJ39" s="64"/>
      <c r="CNK39" s="64"/>
      <c r="CNL39" s="64"/>
      <c r="CNM39" s="64"/>
      <c r="CNN39" s="64"/>
      <c r="CNO39" s="64"/>
      <c r="CNP39" s="64"/>
      <c r="CNQ39" s="64"/>
      <c r="CNR39" s="64"/>
      <c r="CNS39" s="64"/>
      <c r="CNT39" s="64"/>
      <c r="CNU39" s="64"/>
      <c r="CNV39" s="64"/>
      <c r="CNW39" s="64"/>
      <c r="CNX39" s="64"/>
      <c r="CNY39" s="64"/>
      <c r="CNZ39" s="64"/>
      <c r="COA39" s="64"/>
      <c r="COB39" s="64"/>
      <c r="COC39" s="64"/>
      <c r="COD39" s="64"/>
      <c r="COE39" s="64"/>
      <c r="COF39" s="64"/>
      <c r="COG39" s="64"/>
      <c r="COH39" s="64"/>
      <c r="COI39" s="64"/>
      <c r="COJ39" s="64"/>
      <c r="COK39" s="64"/>
      <c r="COL39" s="64"/>
      <c r="COM39" s="64"/>
      <c r="CON39" s="64"/>
      <c r="COO39" s="64"/>
      <c r="COP39" s="64"/>
      <c r="COQ39" s="64"/>
      <c r="COR39" s="64"/>
      <c r="COS39" s="64"/>
      <c r="COT39" s="64"/>
      <c r="COU39" s="64"/>
      <c r="COV39" s="64"/>
      <c r="COW39" s="64"/>
      <c r="COX39" s="64"/>
      <c r="COY39" s="64"/>
      <c r="COZ39" s="64"/>
      <c r="CPA39" s="64"/>
      <c r="CPB39" s="64"/>
      <c r="CPC39" s="64"/>
      <c r="CPD39" s="64"/>
      <c r="CPE39" s="64"/>
      <c r="CPF39" s="64"/>
      <c r="CPG39" s="64"/>
      <c r="CPH39" s="64"/>
      <c r="CPI39" s="64"/>
      <c r="CPJ39" s="64"/>
      <c r="CPK39" s="64"/>
      <c r="CPL39" s="64"/>
      <c r="CPM39" s="64"/>
      <c r="CPN39" s="64"/>
      <c r="CPO39" s="64"/>
      <c r="CPP39" s="64"/>
      <c r="CPQ39" s="64"/>
      <c r="CPR39" s="64"/>
      <c r="CPS39" s="64"/>
      <c r="CPT39" s="64"/>
      <c r="CPU39" s="64"/>
      <c r="CPV39" s="64"/>
      <c r="CPW39" s="64"/>
      <c r="CPX39" s="64"/>
      <c r="CPY39" s="64"/>
      <c r="CPZ39" s="64"/>
      <c r="CQA39" s="64"/>
      <c r="CQB39" s="64"/>
      <c r="CQC39" s="64"/>
      <c r="CQD39" s="64"/>
      <c r="CQE39" s="64"/>
      <c r="CQF39" s="64"/>
      <c r="CQG39" s="64"/>
      <c r="CQH39" s="64"/>
      <c r="CQI39" s="64"/>
      <c r="CQJ39" s="64"/>
      <c r="CQK39" s="64"/>
      <c r="CQL39" s="64"/>
      <c r="CQM39" s="64"/>
      <c r="CQN39" s="64"/>
      <c r="CQO39" s="64"/>
      <c r="CQP39" s="64"/>
      <c r="CQQ39" s="64"/>
      <c r="CQR39" s="64"/>
      <c r="CQS39" s="64"/>
      <c r="CQT39" s="64"/>
      <c r="CQU39" s="64"/>
      <c r="CQV39" s="64"/>
      <c r="CQW39" s="64"/>
      <c r="CQX39" s="64"/>
      <c r="CQY39" s="64"/>
      <c r="CQZ39" s="64"/>
      <c r="CRA39" s="64"/>
      <c r="CRB39" s="64"/>
      <c r="CRC39" s="64"/>
      <c r="CRD39" s="64"/>
      <c r="CRE39" s="64"/>
      <c r="CRF39" s="64"/>
      <c r="CRG39" s="64"/>
      <c r="CRH39" s="64"/>
      <c r="CRI39" s="64"/>
      <c r="CRJ39" s="64"/>
      <c r="CRK39" s="64"/>
      <c r="CRL39" s="64"/>
      <c r="CRM39" s="64"/>
      <c r="CRN39" s="64"/>
      <c r="CRO39" s="64"/>
      <c r="CRP39" s="64"/>
      <c r="CRQ39" s="64"/>
      <c r="CRR39" s="64"/>
      <c r="CRS39" s="64"/>
      <c r="CRT39" s="64"/>
      <c r="CRU39" s="64"/>
      <c r="CRV39" s="64"/>
      <c r="CRW39" s="64"/>
      <c r="CRX39" s="64"/>
      <c r="CRY39" s="64"/>
      <c r="CRZ39" s="64"/>
      <c r="CSA39" s="64"/>
      <c r="CSB39" s="64"/>
      <c r="CSC39" s="64"/>
      <c r="CSD39" s="64"/>
      <c r="CSE39" s="64"/>
      <c r="CSF39" s="64"/>
      <c r="CSG39" s="64"/>
      <c r="CSH39" s="64"/>
      <c r="CSI39" s="64"/>
      <c r="CSJ39" s="64"/>
      <c r="CSK39" s="64"/>
      <c r="CSL39" s="64"/>
      <c r="CSM39" s="64"/>
      <c r="CSN39" s="64"/>
      <c r="CSO39" s="64"/>
      <c r="CSP39" s="64"/>
      <c r="CSQ39" s="64"/>
      <c r="CSR39" s="64"/>
      <c r="CSS39" s="64"/>
      <c r="CST39" s="64"/>
      <c r="CSU39" s="64"/>
      <c r="CSV39" s="64"/>
      <c r="CSW39" s="64"/>
      <c r="CSX39" s="64"/>
      <c r="CSY39" s="64"/>
      <c r="CSZ39" s="64"/>
      <c r="CTA39" s="64"/>
      <c r="CTB39" s="64"/>
      <c r="CTC39" s="64"/>
      <c r="CTD39" s="64"/>
      <c r="CTE39" s="64"/>
      <c r="CTF39" s="64"/>
      <c r="CTG39" s="64"/>
      <c r="CTH39" s="64"/>
      <c r="CTI39" s="64"/>
      <c r="CTJ39" s="64"/>
      <c r="CTK39" s="64"/>
      <c r="CTL39" s="64"/>
      <c r="CTM39" s="64"/>
      <c r="CTN39" s="64"/>
      <c r="CTO39" s="64"/>
      <c r="CTP39" s="64"/>
      <c r="CTQ39" s="64"/>
      <c r="CTR39" s="64"/>
      <c r="CTS39" s="64"/>
      <c r="CTT39" s="64"/>
      <c r="CTU39" s="64"/>
      <c r="CTV39" s="64"/>
      <c r="CTW39" s="64"/>
      <c r="CTX39" s="64"/>
      <c r="CTY39" s="64"/>
      <c r="CTZ39" s="64"/>
      <c r="CUA39" s="64"/>
      <c r="CUB39" s="64"/>
      <c r="CUC39" s="64"/>
      <c r="CUD39" s="64"/>
      <c r="CUE39" s="64"/>
      <c r="CUF39" s="64"/>
      <c r="CUG39" s="64"/>
      <c r="CUH39" s="64"/>
      <c r="CUI39" s="64"/>
      <c r="CUJ39" s="64"/>
      <c r="CUK39" s="64"/>
      <c r="CUL39" s="64"/>
      <c r="CUM39" s="64"/>
      <c r="CUN39" s="64"/>
      <c r="CUO39" s="64"/>
      <c r="CUP39" s="64"/>
      <c r="CUQ39" s="64"/>
      <c r="CUR39" s="64"/>
      <c r="CUS39" s="64"/>
      <c r="CUT39" s="64"/>
      <c r="CUU39" s="64"/>
      <c r="CUV39" s="64"/>
      <c r="CUW39" s="64"/>
      <c r="CUX39" s="64"/>
      <c r="CUY39" s="64"/>
      <c r="CUZ39" s="64"/>
      <c r="CVA39" s="64"/>
      <c r="CVB39" s="64"/>
      <c r="CVC39" s="64"/>
      <c r="CVD39" s="64"/>
      <c r="CVE39" s="64"/>
      <c r="CVF39" s="64"/>
      <c r="CVG39" s="64"/>
      <c r="CVH39" s="64"/>
      <c r="CVI39" s="64"/>
      <c r="CVJ39" s="64"/>
      <c r="CVK39" s="64"/>
      <c r="CVL39" s="64"/>
      <c r="CVM39" s="64"/>
      <c r="CVN39" s="64"/>
      <c r="CVO39" s="64"/>
      <c r="CVP39" s="64"/>
      <c r="CVQ39" s="64"/>
      <c r="CVR39" s="64"/>
      <c r="CVS39" s="64"/>
      <c r="CVT39" s="64"/>
      <c r="CVU39" s="64"/>
      <c r="CVV39" s="64"/>
      <c r="CVW39" s="64"/>
      <c r="CVX39" s="64"/>
      <c r="CVY39" s="64"/>
      <c r="CVZ39" s="64"/>
      <c r="CWA39" s="64"/>
      <c r="CWB39" s="64"/>
      <c r="CWC39" s="64"/>
      <c r="CWD39" s="64"/>
      <c r="CWE39" s="64"/>
      <c r="CWF39" s="64"/>
      <c r="CWG39" s="64"/>
      <c r="CWH39" s="64"/>
      <c r="CWI39" s="64"/>
      <c r="CWJ39" s="64"/>
      <c r="CWK39" s="64"/>
      <c r="CWL39" s="64"/>
      <c r="CWM39" s="64"/>
      <c r="CWN39" s="64"/>
      <c r="CWO39" s="64"/>
      <c r="CWP39" s="64"/>
      <c r="CWQ39" s="64"/>
      <c r="CWR39" s="64"/>
      <c r="CWS39" s="64"/>
      <c r="CWT39" s="64"/>
      <c r="CWU39" s="64"/>
      <c r="CWV39" s="64"/>
      <c r="CWW39" s="64"/>
      <c r="CWX39" s="64"/>
      <c r="CWY39" s="64"/>
      <c r="CWZ39" s="64"/>
      <c r="CXA39" s="64"/>
      <c r="CXB39" s="64"/>
      <c r="CXC39" s="64"/>
      <c r="CXD39" s="64"/>
      <c r="CXE39" s="64"/>
      <c r="CXF39" s="64"/>
      <c r="CXG39" s="64"/>
      <c r="CXH39" s="64"/>
      <c r="CXI39" s="64"/>
      <c r="CXJ39" s="64"/>
      <c r="CXK39" s="64"/>
      <c r="CXL39" s="64"/>
      <c r="CXM39" s="64"/>
      <c r="CXN39" s="64"/>
      <c r="CXO39" s="64"/>
      <c r="CXP39" s="64"/>
      <c r="CXQ39" s="64"/>
      <c r="CXR39" s="64"/>
      <c r="CXS39" s="64"/>
      <c r="CXT39" s="64"/>
      <c r="CXU39" s="64"/>
      <c r="CXV39" s="64"/>
      <c r="CXW39" s="64"/>
      <c r="CXX39" s="64"/>
      <c r="CXY39" s="64"/>
      <c r="CXZ39" s="64"/>
      <c r="CYA39" s="64"/>
      <c r="CYB39" s="64"/>
      <c r="CYC39" s="64"/>
      <c r="CYD39" s="64"/>
      <c r="CYE39" s="64"/>
      <c r="CYF39" s="64"/>
      <c r="CYG39" s="64"/>
      <c r="CYH39" s="64"/>
      <c r="CYI39" s="64"/>
      <c r="CYJ39" s="64"/>
      <c r="CYK39" s="64"/>
      <c r="CYL39" s="64"/>
      <c r="CYM39" s="64"/>
      <c r="CYN39" s="64"/>
      <c r="CYO39" s="64"/>
      <c r="CYP39" s="64"/>
      <c r="CYQ39" s="64"/>
      <c r="CYR39" s="64"/>
      <c r="CYS39" s="64"/>
      <c r="CYT39" s="64"/>
      <c r="CYU39" s="64"/>
      <c r="CYV39" s="64"/>
      <c r="CYW39" s="64"/>
      <c r="CYX39" s="64"/>
      <c r="CYY39" s="64"/>
      <c r="CYZ39" s="64"/>
      <c r="CZA39" s="64"/>
      <c r="CZB39" s="64"/>
      <c r="CZC39" s="64"/>
      <c r="CZD39" s="64"/>
      <c r="CZE39" s="64"/>
      <c r="CZF39" s="64"/>
      <c r="CZG39" s="64"/>
      <c r="CZH39" s="64"/>
      <c r="CZI39" s="64"/>
      <c r="CZJ39" s="64"/>
      <c r="CZK39" s="64"/>
      <c r="CZL39" s="64"/>
      <c r="CZM39" s="64"/>
      <c r="CZN39" s="64"/>
      <c r="CZO39" s="64"/>
      <c r="CZP39" s="64"/>
      <c r="CZQ39" s="64"/>
      <c r="CZR39" s="64"/>
      <c r="CZS39" s="64"/>
      <c r="CZT39" s="64"/>
      <c r="CZU39" s="64"/>
      <c r="CZV39" s="64"/>
      <c r="CZW39" s="64"/>
      <c r="CZX39" s="64"/>
      <c r="CZY39" s="64"/>
      <c r="CZZ39" s="64"/>
      <c r="DAA39" s="64"/>
      <c r="DAB39" s="64"/>
      <c r="DAC39" s="64"/>
      <c r="DAD39" s="64"/>
      <c r="DAE39" s="64"/>
      <c r="DAF39" s="64"/>
      <c r="DAG39" s="64"/>
      <c r="DAH39" s="64"/>
      <c r="DAI39" s="64"/>
      <c r="DAJ39" s="64"/>
      <c r="DAK39" s="64"/>
      <c r="DAL39" s="64"/>
      <c r="DAM39" s="64"/>
      <c r="DAN39" s="64"/>
      <c r="DAO39" s="64"/>
      <c r="DAP39" s="64"/>
      <c r="DAQ39" s="64"/>
      <c r="DAR39" s="64"/>
      <c r="DAS39" s="64"/>
      <c r="DAT39" s="64"/>
      <c r="DAU39" s="64"/>
      <c r="DAV39" s="64"/>
      <c r="DAW39" s="64"/>
      <c r="DAX39" s="64"/>
      <c r="DAY39" s="64"/>
      <c r="DAZ39" s="64"/>
      <c r="DBA39" s="64"/>
      <c r="DBB39" s="64"/>
      <c r="DBC39" s="64"/>
      <c r="DBD39" s="64"/>
      <c r="DBE39" s="64"/>
      <c r="DBF39" s="64"/>
      <c r="DBG39" s="64"/>
      <c r="DBH39" s="64"/>
      <c r="DBI39" s="64"/>
      <c r="DBJ39" s="64"/>
      <c r="DBK39" s="64"/>
      <c r="DBL39" s="64"/>
      <c r="DBM39" s="64"/>
      <c r="DBN39" s="64"/>
      <c r="DBO39" s="64"/>
      <c r="DBP39" s="64"/>
      <c r="DBQ39" s="64"/>
      <c r="DBR39" s="64"/>
      <c r="DBS39" s="64"/>
      <c r="DBT39" s="64"/>
      <c r="DBU39" s="64"/>
      <c r="DBV39" s="64"/>
      <c r="DBW39" s="64"/>
      <c r="DBX39" s="64"/>
      <c r="DBY39" s="64"/>
      <c r="DBZ39" s="64"/>
      <c r="DCA39" s="64"/>
      <c r="DCB39" s="64"/>
      <c r="DCC39" s="64"/>
      <c r="DCD39" s="64"/>
      <c r="DCE39" s="64"/>
      <c r="DCF39" s="64"/>
      <c r="DCG39" s="64"/>
      <c r="DCH39" s="64"/>
      <c r="DCI39" s="64"/>
      <c r="DCJ39" s="64"/>
      <c r="DCK39" s="64"/>
      <c r="DCL39" s="64"/>
      <c r="DCM39" s="64"/>
      <c r="DCN39" s="64"/>
      <c r="DCO39" s="64"/>
      <c r="DCP39" s="64"/>
      <c r="DCQ39" s="64"/>
      <c r="DCR39" s="64"/>
      <c r="DCS39" s="64"/>
      <c r="DCT39" s="64"/>
      <c r="DCU39" s="64"/>
      <c r="DCV39" s="64"/>
      <c r="DCW39" s="64"/>
      <c r="DCX39" s="64"/>
      <c r="DCY39" s="64"/>
      <c r="DCZ39" s="64"/>
      <c r="DDA39" s="64"/>
      <c r="DDB39" s="64"/>
      <c r="DDC39" s="64"/>
      <c r="DDD39" s="64"/>
      <c r="DDE39" s="64"/>
      <c r="DDF39" s="64"/>
      <c r="DDG39" s="64"/>
      <c r="DDH39" s="64"/>
      <c r="DDI39" s="64"/>
      <c r="DDJ39" s="64"/>
      <c r="DDK39" s="64"/>
      <c r="DDL39" s="64"/>
      <c r="DDM39" s="64"/>
      <c r="DDN39" s="64"/>
      <c r="DDO39" s="64"/>
      <c r="DDP39" s="64"/>
      <c r="DDQ39" s="64"/>
      <c r="DDR39" s="64"/>
      <c r="DDS39" s="64"/>
      <c r="DDT39" s="64"/>
      <c r="DDU39" s="64"/>
      <c r="DDV39" s="64"/>
      <c r="DDW39" s="64"/>
      <c r="DDX39" s="64"/>
      <c r="DDY39" s="64"/>
      <c r="DDZ39" s="64"/>
      <c r="DEA39" s="64"/>
      <c r="DEB39" s="64"/>
      <c r="DEC39" s="64"/>
      <c r="DED39" s="64"/>
      <c r="DEE39" s="64"/>
      <c r="DEF39" s="64"/>
      <c r="DEG39" s="64"/>
      <c r="DEH39" s="64"/>
      <c r="DEI39" s="64"/>
      <c r="DEJ39" s="64"/>
      <c r="DEK39" s="64"/>
      <c r="DEL39" s="64"/>
      <c r="DEM39" s="64"/>
      <c r="DEN39" s="64"/>
      <c r="DEO39" s="64"/>
      <c r="DEP39" s="64"/>
      <c r="DEQ39" s="64"/>
      <c r="DER39" s="64"/>
      <c r="DES39" s="64"/>
      <c r="DET39" s="64"/>
      <c r="DEU39" s="64"/>
      <c r="DEV39" s="64"/>
      <c r="DEW39" s="64"/>
      <c r="DEX39" s="64"/>
      <c r="DEY39" s="64"/>
      <c r="DEZ39" s="64"/>
      <c r="DFA39" s="64"/>
      <c r="DFB39" s="64"/>
      <c r="DFC39" s="64"/>
      <c r="DFD39" s="64"/>
      <c r="DFE39" s="64"/>
      <c r="DFF39" s="64"/>
      <c r="DFG39" s="64"/>
      <c r="DFH39" s="64"/>
      <c r="DFI39" s="64"/>
      <c r="DFJ39" s="64"/>
      <c r="DFK39" s="64"/>
      <c r="DFL39" s="64"/>
      <c r="DFM39" s="64"/>
      <c r="DFN39" s="64"/>
      <c r="DFO39" s="64"/>
      <c r="DFP39" s="64"/>
      <c r="DFQ39" s="64"/>
      <c r="DFR39" s="64"/>
      <c r="DFS39" s="64"/>
      <c r="DFT39" s="64"/>
      <c r="DFU39" s="64"/>
      <c r="DFV39" s="64"/>
      <c r="DFW39" s="64"/>
      <c r="DFX39" s="64"/>
      <c r="DFY39" s="64"/>
      <c r="DFZ39" s="64"/>
      <c r="DGA39" s="64"/>
      <c r="DGB39" s="64"/>
      <c r="DGC39" s="64"/>
      <c r="DGD39" s="64"/>
      <c r="DGE39" s="64"/>
      <c r="DGF39" s="64"/>
      <c r="DGG39" s="64"/>
      <c r="DGH39" s="64"/>
      <c r="DGI39" s="64"/>
      <c r="DGJ39" s="64"/>
      <c r="DGK39" s="64"/>
      <c r="DGL39" s="64"/>
      <c r="DGM39" s="64"/>
      <c r="DGN39" s="64"/>
      <c r="DGO39" s="64"/>
      <c r="DGP39" s="64"/>
      <c r="DGQ39" s="64"/>
      <c r="DGR39" s="64"/>
      <c r="DGS39" s="64"/>
      <c r="DGT39" s="64"/>
      <c r="DGU39" s="64"/>
      <c r="DGV39" s="64"/>
      <c r="DGW39" s="64"/>
      <c r="DGX39" s="64"/>
      <c r="DGY39" s="64"/>
      <c r="DGZ39" s="64"/>
      <c r="DHA39" s="64"/>
      <c r="DHB39" s="64"/>
      <c r="DHC39" s="64"/>
      <c r="DHD39" s="64"/>
      <c r="DHE39" s="64"/>
      <c r="DHF39" s="64"/>
      <c r="DHG39" s="64"/>
      <c r="DHH39" s="64"/>
      <c r="DHI39" s="64"/>
      <c r="DHJ39" s="64"/>
      <c r="DHK39" s="64"/>
      <c r="DHL39" s="64"/>
      <c r="DHM39" s="64"/>
      <c r="DHN39" s="64"/>
      <c r="DHO39" s="64"/>
      <c r="DHP39" s="64"/>
      <c r="DHQ39" s="64"/>
      <c r="DHR39" s="64"/>
      <c r="DHS39" s="64"/>
      <c r="DHT39" s="64"/>
      <c r="DHU39" s="64"/>
      <c r="DHV39" s="64"/>
      <c r="DHW39" s="64"/>
      <c r="DHX39" s="64"/>
      <c r="DHY39" s="64"/>
      <c r="DHZ39" s="64"/>
      <c r="DIA39" s="64"/>
      <c r="DIB39" s="64"/>
      <c r="DIC39" s="64"/>
      <c r="DID39" s="64"/>
      <c r="DIE39" s="64"/>
      <c r="DIF39" s="64"/>
      <c r="DIG39" s="64"/>
      <c r="DIH39" s="64"/>
      <c r="DII39" s="64"/>
      <c r="DIJ39" s="64"/>
      <c r="DIK39" s="64"/>
      <c r="DIL39" s="64"/>
      <c r="DIM39" s="64"/>
      <c r="DIN39" s="64"/>
      <c r="DIO39" s="64"/>
      <c r="DIP39" s="64"/>
      <c r="DIQ39" s="64"/>
      <c r="DIR39" s="64"/>
      <c r="DIS39" s="64"/>
      <c r="DIT39" s="64"/>
      <c r="DIU39" s="64"/>
      <c r="DIV39" s="64"/>
      <c r="DIW39" s="64"/>
      <c r="DIX39" s="64"/>
      <c r="DIY39" s="64"/>
      <c r="DIZ39" s="64"/>
      <c r="DJA39" s="64"/>
      <c r="DJB39" s="64"/>
      <c r="DJC39" s="64"/>
      <c r="DJD39" s="64"/>
      <c r="DJE39" s="64"/>
      <c r="DJF39" s="64"/>
      <c r="DJG39" s="64"/>
      <c r="DJH39" s="64"/>
      <c r="DJI39" s="64"/>
      <c r="DJJ39" s="64"/>
      <c r="DJK39" s="64"/>
      <c r="DJL39" s="64"/>
      <c r="DJM39" s="64"/>
      <c r="DJN39" s="64"/>
      <c r="DJO39" s="64"/>
      <c r="DJP39" s="64"/>
      <c r="DJQ39" s="64"/>
      <c r="DJR39" s="64"/>
      <c r="DJS39" s="64"/>
      <c r="DJT39" s="64"/>
      <c r="DJU39" s="64"/>
      <c r="DJV39" s="64"/>
      <c r="DJW39" s="64"/>
      <c r="DJX39" s="64"/>
      <c r="DJY39" s="64"/>
      <c r="DJZ39" s="64"/>
      <c r="DKA39" s="64"/>
      <c r="DKB39" s="64"/>
      <c r="DKC39" s="64"/>
      <c r="DKD39" s="64"/>
      <c r="DKE39" s="64"/>
      <c r="DKF39" s="64"/>
      <c r="DKG39" s="64"/>
      <c r="DKH39" s="64"/>
      <c r="DKI39" s="64"/>
      <c r="DKJ39" s="64"/>
      <c r="DKK39" s="64"/>
      <c r="DKL39" s="64"/>
      <c r="DKM39" s="64"/>
      <c r="DKN39" s="64"/>
      <c r="DKO39" s="64"/>
      <c r="DKP39" s="64"/>
      <c r="DKQ39" s="64"/>
      <c r="DKR39" s="64"/>
      <c r="DKS39" s="64"/>
      <c r="DKT39" s="64"/>
      <c r="DKU39" s="64"/>
      <c r="DKV39" s="64"/>
      <c r="DKW39" s="64"/>
      <c r="DKX39" s="64"/>
      <c r="DKY39" s="64"/>
      <c r="DKZ39" s="64"/>
      <c r="DLA39" s="64"/>
      <c r="DLB39" s="64"/>
      <c r="DLC39" s="64"/>
      <c r="DLD39" s="64"/>
      <c r="DLE39" s="64"/>
      <c r="DLF39" s="64"/>
      <c r="DLG39" s="64"/>
      <c r="DLH39" s="64"/>
      <c r="DLI39" s="64"/>
      <c r="DLJ39" s="64"/>
      <c r="DLK39" s="64"/>
      <c r="DLL39" s="64"/>
      <c r="DLM39" s="64"/>
      <c r="DLN39" s="64"/>
      <c r="DLO39" s="64"/>
      <c r="DLP39" s="64"/>
      <c r="DLQ39" s="64"/>
      <c r="DLR39" s="64"/>
      <c r="DLS39" s="64"/>
      <c r="DLT39" s="64"/>
      <c r="DLU39" s="64"/>
      <c r="DLV39" s="64"/>
      <c r="DLW39" s="64"/>
      <c r="DLX39" s="64"/>
      <c r="DLY39" s="64"/>
      <c r="DLZ39" s="64"/>
      <c r="DMA39" s="64"/>
      <c r="DMB39" s="64"/>
      <c r="DMC39" s="64"/>
      <c r="DMD39" s="64"/>
      <c r="DME39" s="64"/>
      <c r="DMF39" s="64"/>
      <c r="DMG39" s="64"/>
      <c r="DMH39" s="64"/>
      <c r="DMI39" s="64"/>
      <c r="DMJ39" s="64"/>
      <c r="DMK39" s="64"/>
      <c r="DML39" s="64"/>
      <c r="DMM39" s="64"/>
      <c r="DMN39" s="64"/>
      <c r="DMO39" s="64"/>
      <c r="DMP39" s="64"/>
      <c r="DMQ39" s="64"/>
      <c r="DMR39" s="64"/>
      <c r="DMS39" s="64"/>
      <c r="DMT39" s="64"/>
      <c r="DMU39" s="64"/>
      <c r="DMV39" s="64"/>
      <c r="DMW39" s="64"/>
      <c r="DMX39" s="64"/>
      <c r="DMY39" s="64"/>
      <c r="DMZ39" s="64"/>
      <c r="DNA39" s="64"/>
      <c r="DNB39" s="64"/>
      <c r="DNC39" s="64"/>
      <c r="DND39" s="64"/>
      <c r="DNE39" s="64"/>
      <c r="DNF39" s="64"/>
      <c r="DNG39" s="64"/>
      <c r="DNH39" s="64"/>
      <c r="DNI39" s="64"/>
      <c r="DNJ39" s="64"/>
      <c r="DNK39" s="64"/>
      <c r="DNL39" s="64"/>
      <c r="DNM39" s="64"/>
      <c r="DNN39" s="64"/>
      <c r="DNO39" s="64"/>
      <c r="DNP39" s="64"/>
      <c r="DNQ39" s="64"/>
      <c r="DNR39" s="64"/>
      <c r="DNS39" s="64"/>
      <c r="DNT39" s="64"/>
      <c r="DNU39" s="64"/>
      <c r="DNV39" s="64"/>
      <c r="DNW39" s="64"/>
      <c r="DNX39" s="64"/>
      <c r="DNY39" s="64"/>
      <c r="DNZ39" s="64"/>
      <c r="DOA39" s="64"/>
      <c r="DOB39" s="64"/>
      <c r="DOC39" s="64"/>
      <c r="DOD39" s="64"/>
      <c r="DOE39" s="64"/>
      <c r="DOF39" s="64"/>
      <c r="DOG39" s="64"/>
      <c r="DOH39" s="64"/>
      <c r="DOI39" s="64"/>
      <c r="DOJ39" s="64"/>
      <c r="DOK39" s="64"/>
      <c r="DOL39" s="64"/>
      <c r="DOM39" s="64"/>
      <c r="DON39" s="64"/>
      <c r="DOO39" s="64"/>
      <c r="DOP39" s="64"/>
      <c r="DOQ39" s="64"/>
      <c r="DOR39" s="64"/>
      <c r="DOS39" s="64"/>
      <c r="DOT39" s="64"/>
      <c r="DOU39" s="64"/>
      <c r="DOV39" s="64"/>
      <c r="DOW39" s="64"/>
      <c r="DOX39" s="64"/>
      <c r="DOY39" s="64"/>
      <c r="DOZ39" s="64"/>
      <c r="DPA39" s="64"/>
      <c r="DPB39" s="64"/>
      <c r="DPC39" s="64"/>
      <c r="DPD39" s="64"/>
      <c r="DPE39" s="64"/>
      <c r="DPF39" s="64"/>
      <c r="DPG39" s="64"/>
      <c r="DPH39" s="64"/>
      <c r="DPI39" s="64"/>
      <c r="DPJ39" s="64"/>
      <c r="DPK39" s="64"/>
      <c r="DPL39" s="64"/>
      <c r="DPM39" s="64"/>
      <c r="DPN39" s="64"/>
      <c r="DPO39" s="64"/>
      <c r="DPP39" s="64"/>
      <c r="DPQ39" s="64"/>
      <c r="DPR39" s="64"/>
      <c r="DPS39" s="64"/>
      <c r="DPT39" s="64"/>
      <c r="DPU39" s="64"/>
      <c r="DPV39" s="64"/>
      <c r="DPW39" s="64"/>
      <c r="DPX39" s="64"/>
      <c r="DPY39" s="64"/>
      <c r="DPZ39" s="64"/>
      <c r="DQA39" s="64"/>
      <c r="DQB39" s="64"/>
      <c r="DQC39" s="64"/>
      <c r="DQD39" s="64"/>
      <c r="DQE39" s="64"/>
      <c r="DQF39" s="64"/>
      <c r="DQG39" s="64"/>
      <c r="DQH39" s="64"/>
      <c r="DQI39" s="64"/>
      <c r="DQJ39" s="64"/>
      <c r="DQK39" s="64"/>
      <c r="DQL39" s="64"/>
      <c r="DQM39" s="64"/>
      <c r="DQN39" s="64"/>
      <c r="DQO39" s="64"/>
      <c r="DQP39" s="64"/>
      <c r="DQQ39" s="64"/>
      <c r="DQR39" s="64"/>
      <c r="DQS39" s="64"/>
      <c r="DQT39" s="64"/>
      <c r="DQU39" s="64"/>
      <c r="DQV39" s="64"/>
      <c r="DQW39" s="64"/>
      <c r="DQX39" s="64"/>
      <c r="DQY39" s="64"/>
      <c r="DQZ39" s="64"/>
      <c r="DRA39" s="64"/>
      <c r="DRB39" s="64"/>
      <c r="DRC39" s="64"/>
      <c r="DRD39" s="64"/>
      <c r="DRE39" s="64"/>
      <c r="DRF39" s="64"/>
      <c r="DRG39" s="64"/>
      <c r="DRH39" s="64"/>
      <c r="DRI39" s="64"/>
      <c r="DRJ39" s="64"/>
      <c r="DRK39" s="64"/>
      <c r="DRL39" s="64"/>
      <c r="DRM39" s="64"/>
      <c r="DRN39" s="64"/>
      <c r="DRO39" s="64"/>
      <c r="DRP39" s="64"/>
      <c r="DRQ39" s="64"/>
      <c r="DRR39" s="64"/>
      <c r="DRS39" s="64"/>
      <c r="DRT39" s="64"/>
      <c r="DRU39" s="64"/>
      <c r="DRV39" s="64"/>
      <c r="DRW39" s="64"/>
      <c r="DRX39" s="64"/>
      <c r="DRY39" s="64"/>
      <c r="DRZ39" s="64"/>
      <c r="DSA39" s="64"/>
      <c r="DSB39" s="64"/>
      <c r="DSC39" s="64"/>
      <c r="DSD39" s="64"/>
      <c r="DSE39" s="64"/>
      <c r="DSF39" s="64"/>
      <c r="DSG39" s="64"/>
      <c r="DSH39" s="64"/>
      <c r="DSI39" s="64"/>
      <c r="DSJ39" s="64"/>
      <c r="DSK39" s="64"/>
      <c r="DSL39" s="64"/>
      <c r="DSM39" s="64"/>
      <c r="DSN39" s="64"/>
      <c r="DSO39" s="64"/>
      <c r="DSP39" s="64"/>
      <c r="DSQ39" s="64"/>
      <c r="DSR39" s="64"/>
      <c r="DSS39" s="64"/>
      <c r="DST39" s="64"/>
      <c r="DSU39" s="64"/>
      <c r="DSV39" s="64"/>
      <c r="DSW39" s="64"/>
      <c r="DSX39" s="64"/>
      <c r="DSY39" s="64"/>
      <c r="DSZ39" s="64"/>
      <c r="DTA39" s="64"/>
      <c r="DTB39" s="64"/>
      <c r="DTC39" s="64"/>
      <c r="DTD39" s="64"/>
      <c r="DTE39" s="64"/>
      <c r="DTF39" s="64"/>
      <c r="DTG39" s="64"/>
      <c r="DTH39" s="64"/>
      <c r="DTI39" s="64"/>
      <c r="DTJ39" s="64"/>
      <c r="DTK39" s="64"/>
      <c r="DTL39" s="64"/>
      <c r="DTM39" s="64"/>
      <c r="DTN39" s="64"/>
      <c r="DTO39" s="64"/>
      <c r="DTP39" s="64"/>
      <c r="DTQ39" s="64"/>
      <c r="DTR39" s="64"/>
      <c r="DTS39" s="64"/>
      <c r="DTT39" s="64"/>
      <c r="DTU39" s="64"/>
      <c r="DTV39" s="64"/>
      <c r="DTW39" s="64"/>
      <c r="DTX39" s="64"/>
      <c r="DTY39" s="64"/>
      <c r="DTZ39" s="64"/>
      <c r="DUA39" s="64"/>
      <c r="DUB39" s="64"/>
      <c r="DUC39" s="64"/>
      <c r="DUD39" s="64"/>
      <c r="DUE39" s="64"/>
      <c r="DUF39" s="64"/>
      <c r="DUG39" s="64"/>
      <c r="DUH39" s="64"/>
      <c r="DUI39" s="64"/>
      <c r="DUJ39" s="64"/>
      <c r="DUK39" s="64"/>
      <c r="DUL39" s="64"/>
      <c r="DUM39" s="64"/>
      <c r="DUN39" s="64"/>
      <c r="DUO39" s="64"/>
      <c r="DUP39" s="64"/>
      <c r="DUQ39" s="64"/>
      <c r="DUR39" s="64"/>
      <c r="DUS39" s="64"/>
      <c r="DUT39" s="64"/>
      <c r="DUU39" s="64"/>
      <c r="DUV39" s="64"/>
      <c r="DUW39" s="64"/>
      <c r="DUX39" s="64"/>
      <c r="DUY39" s="64"/>
      <c r="DUZ39" s="64"/>
      <c r="DVA39" s="64"/>
      <c r="DVB39" s="64"/>
      <c r="DVC39" s="64"/>
      <c r="DVD39" s="64"/>
      <c r="DVE39" s="64"/>
      <c r="DVF39" s="64"/>
      <c r="DVG39" s="64"/>
      <c r="DVH39" s="64"/>
      <c r="DVI39" s="64"/>
      <c r="DVJ39" s="64"/>
      <c r="DVK39" s="64"/>
      <c r="DVL39" s="64"/>
      <c r="DVM39" s="64"/>
      <c r="DVN39" s="64"/>
      <c r="DVO39" s="64"/>
      <c r="DVP39" s="64"/>
      <c r="DVQ39" s="64"/>
      <c r="DVR39" s="64"/>
      <c r="DVS39" s="64"/>
      <c r="DVT39" s="64"/>
      <c r="DVU39" s="64"/>
      <c r="DVV39" s="64"/>
      <c r="DVW39" s="64"/>
      <c r="DVX39" s="64"/>
      <c r="DVY39" s="64"/>
      <c r="DVZ39" s="64"/>
      <c r="DWA39" s="64"/>
      <c r="DWB39" s="64"/>
      <c r="DWC39" s="64"/>
      <c r="DWD39" s="64"/>
      <c r="DWE39" s="64"/>
      <c r="DWF39" s="64"/>
      <c r="DWG39" s="64"/>
      <c r="DWH39" s="64"/>
      <c r="DWI39" s="64"/>
      <c r="DWJ39" s="64"/>
      <c r="DWK39" s="64"/>
      <c r="DWL39" s="64"/>
      <c r="DWM39" s="64"/>
      <c r="DWN39" s="64"/>
      <c r="DWO39" s="64"/>
      <c r="DWP39" s="64"/>
      <c r="DWQ39" s="64"/>
      <c r="DWR39" s="64"/>
      <c r="DWS39" s="64"/>
      <c r="DWT39" s="64"/>
      <c r="DWU39" s="64"/>
      <c r="DWV39" s="64"/>
      <c r="DWW39" s="64"/>
      <c r="DWX39" s="64"/>
      <c r="DWY39" s="64"/>
      <c r="DWZ39" s="64"/>
      <c r="DXA39" s="64"/>
      <c r="DXB39" s="64"/>
      <c r="DXC39" s="64"/>
      <c r="DXD39" s="64"/>
      <c r="DXE39" s="64"/>
      <c r="DXF39" s="64"/>
      <c r="DXG39" s="64"/>
      <c r="DXH39" s="64"/>
      <c r="DXI39" s="64"/>
      <c r="DXJ39" s="64"/>
      <c r="DXK39" s="64"/>
      <c r="DXL39" s="64"/>
      <c r="DXM39" s="64"/>
      <c r="DXN39" s="64"/>
      <c r="DXO39" s="64"/>
      <c r="DXP39" s="64"/>
      <c r="DXQ39" s="64"/>
      <c r="DXR39" s="64"/>
      <c r="DXS39" s="64"/>
      <c r="DXT39" s="64"/>
      <c r="DXU39" s="64"/>
      <c r="DXV39" s="64"/>
      <c r="DXW39" s="64"/>
      <c r="DXX39" s="64"/>
      <c r="DXY39" s="64"/>
      <c r="DXZ39" s="64"/>
      <c r="DYA39" s="64"/>
      <c r="DYB39" s="64"/>
      <c r="DYC39" s="64"/>
      <c r="DYD39" s="64"/>
      <c r="DYE39" s="64"/>
      <c r="DYF39" s="64"/>
      <c r="DYG39" s="64"/>
      <c r="DYH39" s="64"/>
      <c r="DYI39" s="64"/>
      <c r="DYJ39" s="64"/>
      <c r="DYK39" s="64"/>
      <c r="DYL39" s="64"/>
      <c r="DYM39" s="64"/>
      <c r="DYN39" s="64"/>
      <c r="DYO39" s="64"/>
      <c r="DYP39" s="64"/>
      <c r="DYQ39" s="64"/>
      <c r="DYR39" s="64"/>
      <c r="DYS39" s="64"/>
      <c r="DYT39" s="64"/>
      <c r="DYU39" s="64"/>
      <c r="DYV39" s="64"/>
      <c r="DYW39" s="64"/>
      <c r="DYX39" s="64"/>
      <c r="DYY39" s="64"/>
      <c r="DYZ39" s="64"/>
      <c r="DZA39" s="64"/>
      <c r="DZB39" s="64"/>
      <c r="DZC39" s="64"/>
      <c r="DZD39" s="64"/>
      <c r="DZE39" s="64"/>
      <c r="DZF39" s="64"/>
      <c r="DZG39" s="64"/>
      <c r="DZH39" s="64"/>
      <c r="DZI39" s="64"/>
      <c r="DZJ39" s="64"/>
      <c r="DZK39" s="64"/>
      <c r="DZL39" s="64"/>
      <c r="DZM39" s="64"/>
      <c r="DZN39" s="64"/>
      <c r="DZO39" s="64"/>
      <c r="DZP39" s="64"/>
      <c r="DZQ39" s="64"/>
      <c r="DZR39" s="64"/>
      <c r="DZS39" s="64"/>
      <c r="DZT39" s="64"/>
      <c r="DZU39" s="64"/>
      <c r="DZV39" s="64"/>
      <c r="DZW39" s="64"/>
      <c r="DZX39" s="64"/>
      <c r="DZY39" s="64"/>
      <c r="DZZ39" s="64"/>
      <c r="EAA39" s="64"/>
      <c r="EAB39" s="64"/>
      <c r="EAC39" s="64"/>
      <c r="EAD39" s="64"/>
      <c r="EAE39" s="64"/>
      <c r="EAF39" s="64"/>
      <c r="EAG39" s="64"/>
      <c r="EAH39" s="64"/>
      <c r="EAI39" s="64"/>
      <c r="EAJ39" s="64"/>
      <c r="EAK39" s="64"/>
      <c r="EAL39" s="64"/>
      <c r="EAM39" s="64"/>
      <c r="EAN39" s="64"/>
      <c r="EAO39" s="64"/>
      <c r="EAP39" s="64"/>
      <c r="EAQ39" s="64"/>
      <c r="EAR39" s="64"/>
      <c r="EAS39" s="64"/>
      <c r="EAT39" s="64"/>
      <c r="EAU39" s="64"/>
      <c r="EAV39" s="64"/>
      <c r="EAW39" s="64"/>
      <c r="EAX39" s="64"/>
      <c r="EAY39" s="64"/>
      <c r="EAZ39" s="64"/>
      <c r="EBA39" s="64"/>
      <c r="EBB39" s="64"/>
      <c r="EBC39" s="64"/>
      <c r="EBD39" s="64"/>
      <c r="EBE39" s="64"/>
      <c r="EBF39" s="64"/>
      <c r="EBG39" s="64"/>
      <c r="EBH39" s="64"/>
      <c r="EBI39" s="64"/>
      <c r="EBJ39" s="64"/>
      <c r="EBK39" s="64"/>
      <c r="EBL39" s="64"/>
      <c r="EBM39" s="64"/>
      <c r="EBN39" s="64"/>
      <c r="EBO39" s="64"/>
      <c r="EBP39" s="64"/>
      <c r="EBQ39" s="64"/>
      <c r="EBR39" s="64"/>
      <c r="EBS39" s="64"/>
      <c r="EBT39" s="64"/>
      <c r="EBU39" s="64"/>
      <c r="EBV39" s="64"/>
      <c r="EBW39" s="64"/>
      <c r="EBX39" s="64"/>
      <c r="EBY39" s="64"/>
      <c r="EBZ39" s="64"/>
      <c r="ECA39" s="64"/>
      <c r="ECB39" s="64"/>
      <c r="ECC39" s="64"/>
      <c r="ECD39" s="64"/>
      <c r="ECE39" s="64"/>
      <c r="ECF39" s="64"/>
      <c r="ECG39" s="64"/>
      <c r="ECH39" s="64"/>
      <c r="ECI39" s="64"/>
      <c r="ECJ39" s="64"/>
      <c r="ECK39" s="64"/>
      <c r="ECL39" s="64"/>
      <c r="ECM39" s="64"/>
      <c r="ECN39" s="64"/>
      <c r="ECO39" s="64"/>
      <c r="ECP39" s="64"/>
      <c r="ECQ39" s="64"/>
      <c r="ECR39" s="64"/>
      <c r="ECS39" s="64"/>
      <c r="ECT39" s="64"/>
      <c r="ECU39" s="64"/>
      <c r="ECV39" s="64"/>
      <c r="ECW39" s="64"/>
      <c r="ECX39" s="64"/>
      <c r="ECY39" s="64"/>
      <c r="ECZ39" s="64"/>
      <c r="EDA39" s="64"/>
      <c r="EDB39" s="64"/>
      <c r="EDC39" s="64"/>
      <c r="EDD39" s="64"/>
      <c r="EDE39" s="64"/>
      <c r="EDF39" s="64"/>
      <c r="EDG39" s="64"/>
      <c r="EDH39" s="64"/>
      <c r="EDI39" s="64"/>
      <c r="EDJ39" s="64"/>
      <c r="EDK39" s="64"/>
      <c r="EDL39" s="64"/>
      <c r="EDM39" s="64"/>
      <c r="EDN39" s="64"/>
      <c r="EDO39" s="64"/>
      <c r="EDP39" s="64"/>
      <c r="EDQ39" s="64"/>
      <c r="EDR39" s="64"/>
      <c r="EDS39" s="64"/>
      <c r="EDT39" s="64"/>
      <c r="EDU39" s="64"/>
      <c r="EDV39" s="64"/>
      <c r="EDW39" s="64"/>
      <c r="EDX39" s="64"/>
      <c r="EDY39" s="64"/>
      <c r="EDZ39" s="64"/>
      <c r="EEA39" s="64"/>
      <c r="EEB39" s="64"/>
      <c r="EEC39" s="64"/>
      <c r="EED39" s="64"/>
      <c r="EEE39" s="64"/>
      <c r="EEF39" s="64"/>
      <c r="EEG39" s="64"/>
      <c r="EEH39" s="64"/>
      <c r="EEI39" s="64"/>
      <c r="EEJ39" s="64"/>
      <c r="EEK39" s="64"/>
      <c r="EEL39" s="64"/>
      <c r="EEM39" s="64"/>
      <c r="EEN39" s="64"/>
      <c r="EEO39" s="64"/>
      <c r="EEP39" s="64"/>
      <c r="EEQ39" s="64"/>
      <c r="EER39" s="64"/>
      <c r="EES39" s="64"/>
      <c r="EET39" s="64"/>
      <c r="EEU39" s="64"/>
      <c r="EEV39" s="64"/>
      <c r="EEW39" s="64"/>
      <c r="EEX39" s="64"/>
      <c r="EEY39" s="64"/>
      <c r="EEZ39" s="64"/>
      <c r="EFA39" s="64"/>
      <c r="EFB39" s="64"/>
      <c r="EFC39" s="64"/>
      <c r="EFD39" s="64"/>
      <c r="EFE39" s="64"/>
      <c r="EFF39" s="64"/>
      <c r="EFG39" s="64"/>
      <c r="EFH39" s="64"/>
      <c r="EFI39" s="64"/>
      <c r="EFJ39" s="64"/>
      <c r="EFK39" s="64"/>
      <c r="EFL39" s="64"/>
      <c r="EFM39" s="64"/>
      <c r="EFN39" s="64"/>
      <c r="EFO39" s="64"/>
      <c r="EFP39" s="64"/>
      <c r="EFQ39" s="64"/>
      <c r="EFR39" s="64"/>
      <c r="EFS39" s="64"/>
      <c r="EFT39" s="64"/>
      <c r="EFU39" s="64"/>
      <c r="EFV39" s="64"/>
      <c r="EFW39" s="64"/>
      <c r="EFX39" s="64"/>
      <c r="EFY39" s="64"/>
      <c r="EFZ39" s="64"/>
      <c r="EGA39" s="64"/>
      <c r="EGB39" s="64"/>
      <c r="EGC39" s="64"/>
      <c r="EGD39" s="64"/>
      <c r="EGE39" s="64"/>
      <c r="EGF39" s="64"/>
      <c r="EGG39" s="64"/>
      <c r="EGH39" s="64"/>
      <c r="EGI39" s="64"/>
      <c r="EGJ39" s="64"/>
      <c r="EGK39" s="64"/>
      <c r="EGL39" s="64"/>
      <c r="EGM39" s="64"/>
      <c r="EGN39" s="64"/>
      <c r="EGO39" s="64"/>
      <c r="EGP39" s="64"/>
      <c r="EGQ39" s="64"/>
      <c r="EGR39" s="64"/>
      <c r="EGS39" s="64"/>
      <c r="EGT39" s="64"/>
      <c r="EGU39" s="64"/>
      <c r="EGV39" s="64"/>
      <c r="EGW39" s="64"/>
      <c r="EGX39" s="64"/>
      <c r="EGY39" s="64"/>
      <c r="EGZ39" s="64"/>
      <c r="EHA39" s="64"/>
      <c r="EHB39" s="64"/>
      <c r="EHC39" s="64"/>
      <c r="EHD39" s="64"/>
      <c r="EHE39" s="64"/>
      <c r="EHF39" s="64"/>
      <c r="EHG39" s="64"/>
      <c r="EHH39" s="64"/>
      <c r="EHI39" s="64"/>
      <c r="EHJ39" s="64"/>
      <c r="EHK39" s="64"/>
      <c r="EHL39" s="64"/>
      <c r="EHM39" s="64"/>
      <c r="EHN39" s="64"/>
      <c r="EHO39" s="64"/>
      <c r="EHP39" s="64"/>
      <c r="EHQ39" s="64"/>
      <c r="EHR39" s="64"/>
      <c r="EHS39" s="64"/>
      <c r="EHT39" s="64"/>
      <c r="EHU39" s="64"/>
      <c r="EHV39" s="64"/>
      <c r="EHW39" s="64"/>
      <c r="EHX39" s="64"/>
      <c r="EHY39" s="64"/>
      <c r="EHZ39" s="64"/>
      <c r="EIA39" s="64"/>
      <c r="EIB39" s="64"/>
      <c r="EIC39" s="64"/>
      <c r="EID39" s="64"/>
      <c r="EIE39" s="64"/>
      <c r="EIF39" s="64"/>
      <c r="EIG39" s="64"/>
      <c r="EIH39" s="64"/>
      <c r="EII39" s="64"/>
      <c r="EIJ39" s="64"/>
      <c r="EIK39" s="64"/>
      <c r="EIL39" s="64"/>
      <c r="EIM39" s="64"/>
      <c r="EIN39" s="64"/>
      <c r="EIO39" s="64"/>
      <c r="EIP39" s="64"/>
      <c r="EIQ39" s="64"/>
      <c r="EIR39" s="64"/>
      <c r="EIS39" s="64"/>
      <c r="EIT39" s="64"/>
      <c r="EIU39" s="64"/>
      <c r="EIV39" s="64"/>
      <c r="EIW39" s="64"/>
      <c r="EIX39" s="64"/>
      <c r="EIY39" s="64"/>
      <c r="EIZ39" s="64"/>
      <c r="EJA39" s="64"/>
      <c r="EJB39" s="64"/>
      <c r="EJC39" s="64"/>
      <c r="EJD39" s="64"/>
      <c r="EJE39" s="64"/>
      <c r="EJF39" s="64"/>
      <c r="EJG39" s="64"/>
      <c r="EJH39" s="64"/>
      <c r="EJI39" s="64"/>
      <c r="EJJ39" s="64"/>
      <c r="EJK39" s="64"/>
      <c r="EJL39" s="64"/>
      <c r="EJM39" s="64"/>
      <c r="EJN39" s="64"/>
      <c r="EJO39" s="64"/>
      <c r="EJP39" s="64"/>
      <c r="EJQ39" s="64"/>
      <c r="EJR39" s="64"/>
      <c r="EJS39" s="64"/>
      <c r="EJT39" s="64"/>
      <c r="EJU39" s="64"/>
      <c r="EJV39" s="64"/>
      <c r="EJW39" s="64"/>
      <c r="EJX39" s="64"/>
      <c r="EJY39" s="64"/>
      <c r="EJZ39" s="64"/>
      <c r="EKA39" s="64"/>
      <c r="EKB39" s="64"/>
      <c r="EKC39" s="64"/>
      <c r="EKD39" s="64"/>
      <c r="EKE39" s="64"/>
      <c r="EKF39" s="64"/>
      <c r="EKG39" s="64"/>
      <c r="EKH39" s="64"/>
      <c r="EKI39" s="64"/>
      <c r="EKJ39" s="64"/>
      <c r="EKK39" s="64"/>
      <c r="EKL39" s="64"/>
      <c r="EKM39" s="64"/>
      <c r="EKN39" s="64"/>
      <c r="EKO39" s="64"/>
      <c r="EKP39" s="64"/>
      <c r="EKQ39" s="64"/>
      <c r="EKR39" s="64"/>
      <c r="EKS39" s="64"/>
      <c r="EKT39" s="64"/>
      <c r="EKU39" s="64"/>
      <c r="EKV39" s="64"/>
      <c r="EKW39" s="64"/>
      <c r="EKX39" s="64"/>
      <c r="EKY39" s="64"/>
      <c r="EKZ39" s="64"/>
      <c r="ELA39" s="64"/>
      <c r="ELB39" s="64"/>
      <c r="ELC39" s="64"/>
      <c r="ELD39" s="64"/>
      <c r="ELE39" s="64"/>
      <c r="ELF39" s="64"/>
      <c r="ELG39" s="64"/>
      <c r="ELH39" s="64"/>
      <c r="ELI39" s="64"/>
      <c r="ELJ39" s="64"/>
      <c r="ELK39" s="64"/>
      <c r="ELL39" s="64"/>
      <c r="ELM39" s="64"/>
      <c r="ELN39" s="64"/>
      <c r="ELO39" s="64"/>
      <c r="ELP39" s="64"/>
      <c r="ELQ39" s="64"/>
      <c r="ELR39" s="64"/>
      <c r="ELS39" s="64"/>
      <c r="ELT39" s="64"/>
      <c r="ELU39" s="64"/>
      <c r="ELV39" s="64"/>
      <c r="ELW39" s="64"/>
      <c r="ELX39" s="64"/>
      <c r="ELY39" s="64"/>
      <c r="ELZ39" s="64"/>
      <c r="EMA39" s="64"/>
      <c r="EMB39" s="64"/>
      <c r="EMC39" s="64"/>
      <c r="EMD39" s="64"/>
      <c r="EME39" s="64"/>
      <c r="EMF39" s="64"/>
      <c r="EMG39" s="64"/>
      <c r="EMH39" s="64"/>
      <c r="EMI39" s="64"/>
      <c r="EMJ39" s="64"/>
      <c r="EMK39" s="64"/>
      <c r="EML39" s="64"/>
      <c r="EMM39" s="64"/>
      <c r="EMN39" s="64"/>
      <c r="EMO39" s="64"/>
      <c r="EMP39" s="64"/>
      <c r="EMQ39" s="64"/>
      <c r="EMR39" s="64"/>
      <c r="EMS39" s="64"/>
      <c r="EMT39" s="64"/>
      <c r="EMU39" s="64"/>
      <c r="EMV39" s="64"/>
      <c r="EMW39" s="64"/>
      <c r="EMX39" s="64"/>
      <c r="EMY39" s="64"/>
      <c r="EMZ39" s="64"/>
      <c r="ENA39" s="64"/>
      <c r="ENB39" s="64"/>
      <c r="ENC39" s="64"/>
      <c r="END39" s="64"/>
      <c r="ENE39" s="64"/>
      <c r="ENF39" s="64"/>
      <c r="ENG39" s="64"/>
      <c r="ENH39" s="64"/>
      <c r="ENI39" s="64"/>
      <c r="ENJ39" s="64"/>
      <c r="ENK39" s="64"/>
      <c r="ENL39" s="64"/>
      <c r="ENM39" s="64"/>
      <c r="ENN39" s="64"/>
      <c r="ENO39" s="64"/>
      <c r="ENP39" s="64"/>
      <c r="ENQ39" s="64"/>
      <c r="ENR39" s="64"/>
      <c r="ENS39" s="64"/>
      <c r="ENT39" s="64"/>
      <c r="ENU39" s="64"/>
      <c r="ENV39" s="64"/>
      <c r="ENW39" s="64"/>
      <c r="ENX39" s="64"/>
      <c r="ENY39" s="64"/>
      <c r="ENZ39" s="64"/>
      <c r="EOA39" s="64"/>
      <c r="EOB39" s="64"/>
      <c r="EOC39" s="64"/>
      <c r="EOD39" s="64"/>
      <c r="EOE39" s="64"/>
      <c r="EOF39" s="64"/>
      <c r="EOG39" s="64"/>
      <c r="EOH39" s="64"/>
      <c r="EOI39" s="64"/>
      <c r="EOJ39" s="64"/>
      <c r="EOK39" s="64"/>
      <c r="EOL39" s="64"/>
      <c r="EOM39" s="64"/>
      <c r="EON39" s="64"/>
      <c r="EOO39" s="64"/>
      <c r="EOP39" s="64"/>
      <c r="EOQ39" s="64"/>
      <c r="EOR39" s="64"/>
      <c r="EOS39" s="64"/>
      <c r="EOT39" s="64"/>
      <c r="EOU39" s="64"/>
      <c r="EOV39" s="64"/>
      <c r="EOW39" s="64"/>
      <c r="EOX39" s="64"/>
      <c r="EOY39" s="64"/>
      <c r="EOZ39" s="64"/>
      <c r="EPA39" s="64"/>
      <c r="EPB39" s="64"/>
      <c r="EPC39" s="64"/>
      <c r="EPD39" s="64"/>
      <c r="EPE39" s="64"/>
      <c r="EPF39" s="64"/>
      <c r="EPG39" s="64"/>
      <c r="EPH39" s="64"/>
      <c r="EPI39" s="64"/>
      <c r="EPJ39" s="64"/>
      <c r="EPK39" s="64"/>
      <c r="EPL39" s="64"/>
      <c r="EPM39" s="64"/>
      <c r="EPN39" s="64"/>
      <c r="EPO39" s="64"/>
      <c r="EPP39" s="64"/>
      <c r="EPQ39" s="64"/>
      <c r="EPR39" s="64"/>
      <c r="EPS39" s="64"/>
      <c r="EPT39" s="64"/>
      <c r="EPU39" s="64"/>
      <c r="EPV39" s="64"/>
      <c r="EPW39" s="64"/>
      <c r="EPX39" s="64"/>
      <c r="EPY39" s="64"/>
      <c r="EPZ39" s="64"/>
      <c r="EQA39" s="64"/>
      <c r="EQB39" s="64"/>
      <c r="EQC39" s="64"/>
      <c r="EQD39" s="64"/>
      <c r="EQE39" s="64"/>
      <c r="EQF39" s="64"/>
      <c r="EQG39" s="64"/>
      <c r="EQH39" s="64"/>
      <c r="EQI39" s="64"/>
      <c r="EQJ39" s="64"/>
      <c r="EQK39" s="64"/>
      <c r="EQL39" s="64"/>
      <c r="EQM39" s="64"/>
      <c r="EQN39" s="64"/>
      <c r="EQO39" s="64"/>
      <c r="EQP39" s="64"/>
      <c r="EQQ39" s="64"/>
      <c r="EQR39" s="64"/>
      <c r="EQS39" s="64"/>
      <c r="EQT39" s="64"/>
      <c r="EQU39" s="64"/>
      <c r="EQV39" s="64"/>
      <c r="EQW39" s="64"/>
      <c r="EQX39" s="64"/>
      <c r="EQY39" s="64"/>
      <c r="EQZ39" s="64"/>
      <c r="ERA39" s="64"/>
      <c r="ERB39" s="64"/>
      <c r="ERC39" s="64"/>
      <c r="ERD39" s="64"/>
      <c r="ERE39" s="64"/>
      <c r="ERF39" s="64"/>
      <c r="ERG39" s="64"/>
      <c r="ERH39" s="64"/>
      <c r="ERI39" s="64"/>
      <c r="ERJ39" s="64"/>
      <c r="ERK39" s="64"/>
      <c r="ERL39" s="64"/>
      <c r="ERM39" s="64"/>
      <c r="ERN39" s="64"/>
      <c r="ERO39" s="64"/>
      <c r="ERP39" s="64"/>
      <c r="ERQ39" s="64"/>
      <c r="ERR39" s="64"/>
      <c r="ERS39" s="64"/>
      <c r="ERT39" s="64"/>
      <c r="ERU39" s="64"/>
      <c r="ERV39" s="64"/>
      <c r="ERW39" s="64"/>
      <c r="ERX39" s="64"/>
      <c r="ERY39" s="64"/>
      <c r="ERZ39" s="64"/>
      <c r="ESA39" s="64"/>
      <c r="ESB39" s="64"/>
      <c r="ESC39" s="64"/>
      <c r="ESD39" s="64"/>
      <c r="ESE39" s="64"/>
      <c r="ESF39" s="64"/>
      <c r="ESG39" s="64"/>
      <c r="ESH39" s="64"/>
      <c r="ESI39" s="64"/>
      <c r="ESJ39" s="64"/>
      <c r="ESK39" s="64"/>
      <c r="ESL39" s="64"/>
      <c r="ESM39" s="64"/>
      <c r="ESN39" s="64"/>
      <c r="ESO39" s="64"/>
      <c r="ESP39" s="64"/>
      <c r="ESQ39" s="64"/>
      <c r="ESR39" s="64"/>
      <c r="ESS39" s="64"/>
      <c r="EST39" s="64"/>
      <c r="ESU39" s="64"/>
      <c r="ESV39" s="64"/>
      <c r="ESW39" s="64"/>
      <c r="ESX39" s="64"/>
      <c r="ESY39" s="64"/>
      <c r="ESZ39" s="64"/>
      <c r="ETA39" s="64"/>
      <c r="ETB39" s="64"/>
      <c r="ETC39" s="64"/>
      <c r="ETD39" s="64"/>
      <c r="ETE39" s="64"/>
      <c r="ETF39" s="64"/>
      <c r="ETG39" s="64"/>
      <c r="ETH39" s="64"/>
      <c r="ETI39" s="64"/>
      <c r="ETJ39" s="64"/>
      <c r="ETK39" s="64"/>
      <c r="ETL39" s="64"/>
      <c r="ETM39" s="64"/>
      <c r="ETN39" s="64"/>
      <c r="ETO39" s="64"/>
      <c r="ETP39" s="64"/>
      <c r="ETQ39" s="64"/>
      <c r="ETR39" s="64"/>
      <c r="ETS39" s="64"/>
      <c r="ETT39" s="64"/>
      <c r="ETU39" s="64"/>
      <c r="ETV39" s="64"/>
      <c r="ETW39" s="64"/>
      <c r="ETX39" s="64"/>
      <c r="ETY39" s="64"/>
      <c r="ETZ39" s="64"/>
      <c r="EUA39" s="64"/>
      <c r="EUB39" s="64"/>
      <c r="EUC39" s="64"/>
      <c r="EUD39" s="64"/>
      <c r="EUE39" s="64"/>
      <c r="EUF39" s="64"/>
      <c r="EUG39" s="64"/>
      <c r="EUH39" s="64"/>
      <c r="EUI39" s="64"/>
      <c r="EUJ39" s="64"/>
      <c r="EUK39" s="64"/>
      <c r="EUL39" s="64"/>
      <c r="EUM39" s="64"/>
      <c r="EUN39" s="64"/>
      <c r="EUO39" s="64"/>
      <c r="EUP39" s="64"/>
      <c r="EUQ39" s="64"/>
      <c r="EUR39" s="64"/>
      <c r="EUS39" s="64"/>
      <c r="EUT39" s="64"/>
      <c r="EUU39" s="64"/>
      <c r="EUV39" s="64"/>
      <c r="EUW39" s="64"/>
      <c r="EUX39" s="64"/>
      <c r="EUY39" s="64"/>
      <c r="EUZ39" s="64"/>
      <c r="EVA39" s="64"/>
      <c r="EVB39" s="64"/>
      <c r="EVC39" s="64"/>
      <c r="EVD39" s="64"/>
      <c r="EVE39" s="64"/>
      <c r="EVF39" s="64"/>
      <c r="EVG39" s="64"/>
      <c r="EVH39" s="64"/>
      <c r="EVI39" s="64"/>
      <c r="EVJ39" s="64"/>
      <c r="EVK39" s="64"/>
      <c r="EVL39" s="64"/>
      <c r="EVM39" s="64"/>
      <c r="EVN39" s="64"/>
      <c r="EVO39" s="64"/>
      <c r="EVP39" s="64"/>
      <c r="EVQ39" s="64"/>
      <c r="EVR39" s="64"/>
      <c r="EVS39" s="64"/>
      <c r="EVT39" s="64"/>
      <c r="EVU39" s="64"/>
      <c r="EVV39" s="64"/>
      <c r="EVW39" s="64"/>
      <c r="EVX39" s="64"/>
      <c r="EVY39" s="64"/>
      <c r="EVZ39" s="64"/>
      <c r="EWA39" s="64"/>
      <c r="EWB39" s="64"/>
      <c r="EWC39" s="64"/>
      <c r="EWD39" s="64"/>
      <c r="EWE39" s="64"/>
      <c r="EWF39" s="64"/>
      <c r="EWG39" s="64"/>
      <c r="EWH39" s="64"/>
      <c r="EWI39" s="64"/>
      <c r="EWJ39" s="64"/>
      <c r="EWK39" s="64"/>
      <c r="EWL39" s="64"/>
      <c r="EWM39" s="64"/>
      <c r="EWN39" s="64"/>
      <c r="EWO39" s="64"/>
      <c r="EWP39" s="64"/>
      <c r="EWQ39" s="64"/>
      <c r="EWR39" s="64"/>
      <c r="EWS39" s="64"/>
      <c r="EWT39" s="64"/>
      <c r="EWU39" s="64"/>
      <c r="EWV39" s="64"/>
      <c r="EWW39" s="64"/>
      <c r="EWX39" s="64"/>
      <c r="EWY39" s="64"/>
      <c r="EWZ39" s="64"/>
      <c r="EXA39" s="64"/>
      <c r="EXB39" s="64"/>
      <c r="EXC39" s="64"/>
      <c r="EXD39" s="64"/>
      <c r="EXE39" s="64"/>
      <c r="EXF39" s="64"/>
      <c r="EXG39" s="64"/>
      <c r="EXH39" s="64"/>
      <c r="EXI39" s="64"/>
      <c r="EXJ39" s="64"/>
      <c r="EXK39" s="64"/>
      <c r="EXL39" s="64"/>
      <c r="EXM39" s="64"/>
      <c r="EXN39" s="64"/>
      <c r="EXO39" s="64"/>
      <c r="EXP39" s="64"/>
      <c r="EXQ39" s="64"/>
      <c r="EXR39" s="64"/>
      <c r="EXS39" s="64"/>
      <c r="EXT39" s="64"/>
      <c r="EXU39" s="64"/>
      <c r="EXV39" s="64"/>
      <c r="EXW39" s="64"/>
      <c r="EXX39" s="64"/>
      <c r="EXY39" s="64"/>
      <c r="EXZ39" s="64"/>
      <c r="EYA39" s="64"/>
      <c r="EYB39" s="64"/>
      <c r="EYC39" s="64"/>
      <c r="EYD39" s="64"/>
      <c r="EYE39" s="64"/>
      <c r="EYF39" s="64"/>
      <c r="EYG39" s="64"/>
      <c r="EYH39" s="64"/>
      <c r="EYI39" s="64"/>
      <c r="EYJ39" s="64"/>
      <c r="EYK39" s="64"/>
      <c r="EYL39" s="64"/>
      <c r="EYM39" s="64"/>
      <c r="EYN39" s="64"/>
      <c r="EYO39" s="64"/>
      <c r="EYP39" s="64"/>
      <c r="EYQ39" s="64"/>
      <c r="EYR39" s="64"/>
      <c r="EYS39" s="64"/>
      <c r="EYT39" s="64"/>
      <c r="EYU39" s="64"/>
      <c r="EYV39" s="64"/>
      <c r="EYW39" s="64"/>
      <c r="EYX39" s="64"/>
      <c r="EYY39" s="64"/>
      <c r="EYZ39" s="64"/>
      <c r="EZA39" s="64"/>
      <c r="EZB39" s="64"/>
      <c r="EZC39" s="64"/>
      <c r="EZD39" s="64"/>
      <c r="EZE39" s="64"/>
      <c r="EZF39" s="64"/>
      <c r="EZG39" s="64"/>
      <c r="EZH39" s="64"/>
      <c r="EZI39" s="64"/>
      <c r="EZJ39" s="64"/>
      <c r="EZK39" s="64"/>
      <c r="EZL39" s="64"/>
      <c r="EZM39" s="64"/>
      <c r="EZN39" s="64"/>
      <c r="EZO39" s="64"/>
      <c r="EZP39" s="64"/>
      <c r="EZQ39" s="64"/>
      <c r="EZR39" s="64"/>
      <c r="EZS39" s="64"/>
      <c r="EZT39" s="64"/>
      <c r="EZU39" s="64"/>
      <c r="EZV39" s="64"/>
      <c r="EZW39" s="64"/>
      <c r="EZX39" s="64"/>
      <c r="EZY39" s="64"/>
      <c r="EZZ39" s="64"/>
      <c r="FAA39" s="64"/>
      <c r="FAB39" s="64"/>
      <c r="FAC39" s="64"/>
      <c r="FAD39" s="64"/>
      <c r="FAE39" s="64"/>
      <c r="FAF39" s="64"/>
      <c r="FAG39" s="64"/>
      <c r="FAH39" s="64"/>
      <c r="FAI39" s="64"/>
      <c r="FAJ39" s="64"/>
      <c r="FAK39" s="64"/>
      <c r="FAL39" s="64"/>
      <c r="FAM39" s="64"/>
      <c r="FAN39" s="64"/>
      <c r="FAO39" s="64"/>
      <c r="FAP39" s="64"/>
      <c r="FAQ39" s="64"/>
      <c r="FAR39" s="64"/>
      <c r="FAS39" s="64"/>
      <c r="FAT39" s="64"/>
      <c r="FAU39" s="64"/>
      <c r="FAV39" s="64"/>
      <c r="FAW39" s="64"/>
      <c r="FAX39" s="64"/>
      <c r="FAY39" s="64"/>
      <c r="FAZ39" s="64"/>
      <c r="FBA39" s="64"/>
      <c r="FBB39" s="64"/>
      <c r="FBC39" s="64"/>
      <c r="FBD39" s="64"/>
      <c r="FBE39" s="64"/>
      <c r="FBF39" s="64"/>
      <c r="FBG39" s="64"/>
      <c r="FBH39" s="64"/>
      <c r="FBI39" s="64"/>
      <c r="FBJ39" s="64"/>
      <c r="FBK39" s="64"/>
      <c r="FBL39" s="64"/>
      <c r="FBM39" s="64"/>
      <c r="FBN39" s="64"/>
      <c r="FBO39" s="64"/>
      <c r="FBP39" s="64"/>
      <c r="FBQ39" s="64"/>
      <c r="FBR39" s="64"/>
      <c r="FBS39" s="64"/>
      <c r="FBT39" s="64"/>
      <c r="FBU39" s="64"/>
      <c r="FBV39" s="64"/>
      <c r="FBW39" s="64"/>
      <c r="FBX39" s="64"/>
      <c r="FBY39" s="64"/>
      <c r="FBZ39" s="64"/>
      <c r="FCA39" s="64"/>
      <c r="FCB39" s="64"/>
      <c r="FCC39" s="64"/>
      <c r="FCD39" s="64"/>
      <c r="FCE39" s="64"/>
      <c r="FCF39" s="64"/>
      <c r="FCG39" s="64"/>
      <c r="FCH39" s="64"/>
      <c r="FCI39" s="64"/>
      <c r="FCJ39" s="64"/>
      <c r="FCK39" s="64"/>
      <c r="FCL39" s="64"/>
      <c r="FCM39" s="64"/>
      <c r="FCN39" s="64"/>
      <c r="FCO39" s="64"/>
      <c r="FCP39" s="64"/>
      <c r="FCQ39" s="64"/>
      <c r="FCR39" s="64"/>
      <c r="FCS39" s="64"/>
      <c r="FCT39" s="64"/>
      <c r="FCU39" s="64"/>
      <c r="FCV39" s="64"/>
      <c r="FCW39" s="64"/>
      <c r="FCX39" s="64"/>
      <c r="FCY39" s="64"/>
      <c r="FCZ39" s="64"/>
      <c r="FDA39" s="64"/>
      <c r="FDB39" s="64"/>
      <c r="FDC39" s="64"/>
      <c r="FDD39" s="64"/>
      <c r="FDE39" s="64"/>
      <c r="FDF39" s="64"/>
      <c r="FDG39" s="64"/>
      <c r="FDH39" s="64"/>
      <c r="FDI39" s="64"/>
      <c r="FDJ39" s="64"/>
      <c r="FDK39" s="64"/>
      <c r="FDL39" s="64"/>
      <c r="FDM39" s="64"/>
      <c r="FDN39" s="64"/>
      <c r="FDO39" s="64"/>
      <c r="FDP39" s="64"/>
      <c r="FDQ39" s="64"/>
      <c r="FDR39" s="64"/>
      <c r="FDS39" s="64"/>
      <c r="FDT39" s="64"/>
      <c r="FDU39" s="64"/>
      <c r="FDV39" s="64"/>
      <c r="FDW39" s="64"/>
      <c r="FDX39" s="64"/>
      <c r="FDY39" s="64"/>
      <c r="FDZ39" s="64"/>
      <c r="FEA39" s="64"/>
      <c r="FEB39" s="64"/>
      <c r="FEC39" s="64"/>
      <c r="FED39" s="64"/>
      <c r="FEE39" s="64"/>
      <c r="FEF39" s="64"/>
      <c r="FEG39" s="64"/>
      <c r="FEH39" s="64"/>
      <c r="FEI39" s="64"/>
      <c r="FEJ39" s="64"/>
      <c r="FEK39" s="64"/>
      <c r="FEL39" s="64"/>
      <c r="FEM39" s="64"/>
      <c r="FEN39" s="64"/>
      <c r="FEO39" s="64"/>
      <c r="FEP39" s="64"/>
      <c r="FEQ39" s="64"/>
      <c r="FER39" s="64"/>
      <c r="FES39" s="64"/>
      <c r="FET39" s="64"/>
      <c r="FEU39" s="64"/>
      <c r="FEV39" s="64"/>
      <c r="FEW39" s="64"/>
      <c r="FEX39" s="64"/>
      <c r="FEY39" s="64"/>
      <c r="FEZ39" s="64"/>
      <c r="FFA39" s="64"/>
      <c r="FFB39" s="64"/>
      <c r="FFC39" s="64"/>
      <c r="FFD39" s="64"/>
      <c r="FFE39" s="64"/>
      <c r="FFF39" s="64"/>
      <c r="FFG39" s="64"/>
      <c r="FFH39" s="64"/>
      <c r="FFI39" s="64"/>
      <c r="FFJ39" s="64"/>
      <c r="FFK39" s="64"/>
      <c r="FFL39" s="64"/>
      <c r="FFM39" s="64"/>
      <c r="FFN39" s="64"/>
      <c r="FFO39" s="64"/>
      <c r="FFP39" s="64"/>
      <c r="FFQ39" s="64"/>
      <c r="FFR39" s="64"/>
      <c r="FFS39" s="64"/>
      <c r="FFT39" s="64"/>
      <c r="FFU39" s="64"/>
      <c r="FFV39" s="64"/>
      <c r="FFW39" s="64"/>
      <c r="FFX39" s="64"/>
      <c r="FFY39" s="64"/>
      <c r="FFZ39" s="64"/>
      <c r="FGA39" s="64"/>
      <c r="FGB39" s="64"/>
      <c r="FGC39" s="64"/>
      <c r="FGD39" s="64"/>
      <c r="FGE39" s="64"/>
      <c r="FGF39" s="64"/>
      <c r="FGG39" s="64"/>
      <c r="FGH39" s="64"/>
      <c r="FGI39" s="64"/>
      <c r="FGJ39" s="64"/>
      <c r="FGK39" s="64"/>
      <c r="FGL39" s="64"/>
      <c r="FGM39" s="64"/>
      <c r="FGN39" s="64"/>
      <c r="FGO39" s="64"/>
      <c r="FGP39" s="64"/>
      <c r="FGQ39" s="64"/>
      <c r="FGR39" s="64"/>
      <c r="FGS39" s="64"/>
      <c r="FGT39" s="64"/>
      <c r="FGU39" s="64"/>
      <c r="FGV39" s="64"/>
      <c r="FGW39" s="64"/>
      <c r="FGX39" s="64"/>
      <c r="FGY39" s="64"/>
      <c r="FGZ39" s="64"/>
      <c r="FHA39" s="64"/>
      <c r="FHB39" s="64"/>
      <c r="FHC39" s="64"/>
      <c r="FHD39" s="64"/>
      <c r="FHE39" s="64"/>
      <c r="FHF39" s="64"/>
      <c r="FHG39" s="64"/>
      <c r="FHH39" s="64"/>
      <c r="FHI39" s="64"/>
      <c r="FHJ39" s="64"/>
      <c r="FHK39" s="64"/>
      <c r="FHL39" s="64"/>
      <c r="FHM39" s="64"/>
      <c r="FHN39" s="64"/>
      <c r="FHO39" s="64"/>
      <c r="FHP39" s="64"/>
      <c r="FHQ39" s="64"/>
      <c r="FHR39" s="64"/>
      <c r="FHS39" s="64"/>
      <c r="FHT39" s="64"/>
      <c r="FHU39" s="64"/>
      <c r="FHV39" s="64"/>
      <c r="FHW39" s="64"/>
      <c r="FHX39" s="64"/>
      <c r="FHY39" s="64"/>
      <c r="FHZ39" s="64"/>
      <c r="FIA39" s="64"/>
      <c r="FIB39" s="64"/>
      <c r="FIC39" s="64"/>
      <c r="FID39" s="64"/>
      <c r="FIE39" s="64"/>
      <c r="FIF39" s="64"/>
      <c r="FIG39" s="64"/>
      <c r="FIH39" s="64"/>
      <c r="FII39" s="64"/>
      <c r="FIJ39" s="64"/>
      <c r="FIK39" s="64"/>
      <c r="FIL39" s="64"/>
      <c r="FIM39" s="64"/>
      <c r="FIN39" s="64"/>
      <c r="FIO39" s="64"/>
      <c r="FIP39" s="64"/>
      <c r="FIQ39" s="64"/>
      <c r="FIR39" s="64"/>
      <c r="FIS39" s="64"/>
      <c r="FIT39" s="64"/>
      <c r="FIU39" s="64"/>
      <c r="FIV39" s="64"/>
      <c r="FIW39" s="64"/>
      <c r="FIX39" s="64"/>
      <c r="FIY39" s="64"/>
      <c r="FIZ39" s="64"/>
      <c r="FJA39" s="64"/>
      <c r="FJB39" s="64"/>
      <c r="FJC39" s="64"/>
      <c r="FJD39" s="64"/>
      <c r="FJE39" s="64"/>
      <c r="FJF39" s="64"/>
      <c r="FJG39" s="64"/>
      <c r="FJH39" s="64"/>
      <c r="FJI39" s="64"/>
      <c r="FJJ39" s="64"/>
      <c r="FJK39" s="64"/>
      <c r="FJL39" s="64"/>
      <c r="FJM39" s="64"/>
      <c r="FJN39" s="64"/>
      <c r="FJO39" s="64"/>
      <c r="FJP39" s="64"/>
      <c r="FJQ39" s="64"/>
      <c r="FJR39" s="64"/>
      <c r="FJS39" s="64"/>
      <c r="FJT39" s="64"/>
      <c r="FJU39" s="64"/>
      <c r="FJV39" s="64"/>
      <c r="FJW39" s="64"/>
      <c r="FJX39" s="64"/>
      <c r="FJY39" s="64"/>
      <c r="FJZ39" s="64"/>
      <c r="FKA39" s="64"/>
      <c r="FKB39" s="64"/>
      <c r="FKC39" s="64"/>
      <c r="FKD39" s="64"/>
      <c r="FKE39" s="64"/>
      <c r="FKF39" s="64"/>
      <c r="FKG39" s="64"/>
      <c r="FKH39" s="64"/>
      <c r="FKI39" s="64"/>
      <c r="FKJ39" s="64"/>
      <c r="FKK39" s="64"/>
      <c r="FKL39" s="64"/>
      <c r="FKM39" s="64"/>
      <c r="FKN39" s="64"/>
      <c r="FKO39" s="64"/>
      <c r="FKP39" s="64"/>
      <c r="FKQ39" s="64"/>
      <c r="FKR39" s="64"/>
      <c r="FKS39" s="64"/>
      <c r="FKT39" s="64"/>
      <c r="FKU39" s="64"/>
      <c r="FKV39" s="64"/>
      <c r="FKW39" s="64"/>
      <c r="FKX39" s="64"/>
      <c r="FKY39" s="64"/>
      <c r="FKZ39" s="64"/>
      <c r="FLA39" s="64"/>
      <c r="FLB39" s="64"/>
      <c r="FLC39" s="64"/>
      <c r="FLD39" s="64"/>
      <c r="FLE39" s="64"/>
      <c r="FLF39" s="64"/>
      <c r="FLG39" s="64"/>
      <c r="FLH39" s="64"/>
      <c r="FLI39" s="64"/>
      <c r="FLJ39" s="64"/>
      <c r="FLK39" s="64"/>
      <c r="FLL39" s="64"/>
      <c r="FLM39" s="64"/>
      <c r="FLN39" s="64"/>
      <c r="FLO39" s="64"/>
      <c r="FLP39" s="64"/>
      <c r="FLQ39" s="64"/>
      <c r="FLR39" s="64"/>
      <c r="FLS39" s="64"/>
      <c r="FLT39" s="64"/>
      <c r="FLU39" s="64"/>
      <c r="FLV39" s="64"/>
      <c r="FLW39" s="64"/>
      <c r="FLX39" s="64"/>
      <c r="FLY39" s="64"/>
      <c r="FLZ39" s="64"/>
      <c r="FMA39" s="64"/>
      <c r="FMB39" s="64"/>
      <c r="FMC39" s="64"/>
      <c r="FMD39" s="64"/>
      <c r="FME39" s="64"/>
      <c r="FMF39" s="64"/>
      <c r="FMG39" s="64"/>
      <c r="FMH39" s="64"/>
      <c r="FMI39" s="64"/>
      <c r="FMJ39" s="64"/>
      <c r="FMK39" s="64"/>
      <c r="FML39" s="64"/>
      <c r="FMM39" s="64"/>
      <c r="FMN39" s="64"/>
      <c r="FMO39" s="64"/>
      <c r="FMP39" s="64"/>
      <c r="FMQ39" s="64"/>
      <c r="FMR39" s="64"/>
      <c r="FMS39" s="64"/>
      <c r="FMT39" s="64"/>
      <c r="FMU39" s="64"/>
      <c r="FMV39" s="64"/>
      <c r="FMW39" s="64"/>
      <c r="FMX39" s="64"/>
      <c r="FMY39" s="64"/>
      <c r="FMZ39" s="64"/>
      <c r="FNA39" s="64"/>
      <c r="FNB39" s="64"/>
      <c r="FNC39" s="64"/>
      <c r="FND39" s="64"/>
      <c r="FNE39" s="64"/>
      <c r="FNF39" s="64"/>
      <c r="FNG39" s="64"/>
      <c r="FNH39" s="64"/>
      <c r="FNI39" s="64"/>
      <c r="FNJ39" s="64"/>
      <c r="FNK39" s="64"/>
      <c r="FNL39" s="64"/>
      <c r="FNM39" s="64"/>
      <c r="FNN39" s="64"/>
      <c r="FNO39" s="64"/>
      <c r="FNP39" s="64"/>
      <c r="FNQ39" s="64"/>
      <c r="FNR39" s="64"/>
      <c r="FNS39" s="64"/>
      <c r="FNT39" s="64"/>
      <c r="FNU39" s="64"/>
      <c r="FNV39" s="64"/>
      <c r="FNW39" s="64"/>
      <c r="FNX39" s="64"/>
      <c r="FNY39" s="64"/>
      <c r="FNZ39" s="64"/>
      <c r="FOA39" s="64"/>
      <c r="FOB39" s="64"/>
      <c r="FOC39" s="64"/>
      <c r="FOD39" s="64"/>
      <c r="FOE39" s="64"/>
      <c r="FOF39" s="64"/>
      <c r="FOG39" s="64"/>
      <c r="FOH39" s="64"/>
      <c r="FOI39" s="64"/>
      <c r="FOJ39" s="64"/>
      <c r="FOK39" s="64"/>
      <c r="FOL39" s="64"/>
      <c r="FOM39" s="64"/>
      <c r="FON39" s="64"/>
      <c r="FOO39" s="64"/>
      <c r="FOP39" s="64"/>
      <c r="FOQ39" s="64"/>
      <c r="FOR39" s="64"/>
      <c r="FOS39" s="64"/>
      <c r="FOT39" s="64"/>
      <c r="FOU39" s="64"/>
      <c r="FOV39" s="64"/>
      <c r="FOW39" s="64"/>
      <c r="FOX39" s="64"/>
      <c r="FOY39" s="64"/>
      <c r="FOZ39" s="64"/>
      <c r="FPA39" s="64"/>
      <c r="FPB39" s="64"/>
      <c r="FPC39" s="64"/>
      <c r="FPD39" s="64"/>
      <c r="FPE39" s="64"/>
      <c r="FPF39" s="64"/>
      <c r="FPG39" s="64"/>
      <c r="FPH39" s="64"/>
      <c r="FPI39" s="64"/>
      <c r="FPJ39" s="64"/>
      <c r="FPK39" s="64"/>
      <c r="FPL39" s="64"/>
      <c r="FPM39" s="64"/>
      <c r="FPN39" s="64"/>
      <c r="FPO39" s="64"/>
      <c r="FPP39" s="64"/>
      <c r="FPQ39" s="64"/>
      <c r="FPR39" s="64"/>
      <c r="FPS39" s="64"/>
      <c r="FPT39" s="64"/>
      <c r="FPU39" s="64"/>
      <c r="FPV39" s="64"/>
      <c r="FPW39" s="64"/>
      <c r="FPX39" s="64"/>
      <c r="FPY39" s="64"/>
      <c r="FPZ39" s="64"/>
      <c r="FQA39" s="64"/>
      <c r="FQB39" s="64"/>
      <c r="FQC39" s="64"/>
      <c r="FQD39" s="64"/>
      <c r="FQE39" s="64"/>
      <c r="FQF39" s="64"/>
      <c r="FQG39" s="64"/>
      <c r="FQH39" s="64"/>
      <c r="FQI39" s="64"/>
      <c r="FQJ39" s="64"/>
      <c r="FQK39" s="64"/>
      <c r="FQL39" s="64"/>
      <c r="FQM39" s="64"/>
      <c r="FQN39" s="64"/>
      <c r="FQO39" s="64"/>
      <c r="FQP39" s="64"/>
      <c r="FQQ39" s="64"/>
      <c r="FQR39" s="64"/>
      <c r="FQS39" s="64"/>
      <c r="FQT39" s="64"/>
      <c r="FQU39" s="64"/>
      <c r="FQV39" s="64"/>
      <c r="FQW39" s="64"/>
      <c r="FQX39" s="64"/>
      <c r="FQY39" s="64"/>
      <c r="FQZ39" s="64"/>
      <c r="FRA39" s="64"/>
      <c r="FRB39" s="64"/>
      <c r="FRC39" s="64"/>
      <c r="FRD39" s="64"/>
      <c r="FRE39" s="64"/>
      <c r="FRF39" s="64"/>
      <c r="FRG39" s="64"/>
      <c r="FRH39" s="64"/>
      <c r="FRI39" s="64"/>
      <c r="FRJ39" s="64"/>
      <c r="FRK39" s="64"/>
      <c r="FRL39" s="64"/>
      <c r="FRM39" s="64"/>
      <c r="FRN39" s="64"/>
      <c r="FRO39" s="64"/>
      <c r="FRP39" s="64"/>
      <c r="FRQ39" s="64"/>
      <c r="FRR39" s="64"/>
      <c r="FRS39" s="64"/>
      <c r="FRT39" s="64"/>
      <c r="FRU39" s="64"/>
      <c r="FRV39" s="64"/>
      <c r="FRW39" s="64"/>
      <c r="FRX39" s="64"/>
      <c r="FRY39" s="64"/>
      <c r="FRZ39" s="64"/>
      <c r="FSA39" s="64"/>
      <c r="FSB39" s="64"/>
      <c r="FSC39" s="64"/>
      <c r="FSD39" s="64"/>
      <c r="FSE39" s="64"/>
      <c r="FSF39" s="64"/>
      <c r="FSG39" s="64"/>
      <c r="FSH39" s="64"/>
      <c r="FSI39" s="64"/>
      <c r="FSJ39" s="64"/>
      <c r="FSK39" s="64"/>
      <c r="FSL39" s="64"/>
      <c r="FSM39" s="64"/>
      <c r="FSN39" s="64"/>
      <c r="FSO39" s="64"/>
      <c r="FSP39" s="64"/>
      <c r="FSQ39" s="64"/>
      <c r="FSR39" s="64"/>
      <c r="FSS39" s="64"/>
      <c r="FST39" s="64"/>
      <c r="FSU39" s="64"/>
      <c r="FSV39" s="64"/>
      <c r="FSW39" s="64"/>
      <c r="FSX39" s="64"/>
      <c r="FSY39" s="64"/>
      <c r="FSZ39" s="64"/>
      <c r="FTA39" s="64"/>
      <c r="FTB39" s="64"/>
      <c r="FTC39" s="64"/>
      <c r="FTD39" s="64"/>
      <c r="FTE39" s="64"/>
      <c r="FTF39" s="64"/>
      <c r="FTG39" s="64"/>
      <c r="FTH39" s="64"/>
      <c r="FTI39" s="64"/>
      <c r="FTJ39" s="64"/>
      <c r="FTK39" s="64"/>
      <c r="FTL39" s="64"/>
      <c r="FTM39" s="64"/>
      <c r="FTN39" s="64"/>
      <c r="FTO39" s="64"/>
      <c r="FTP39" s="64"/>
      <c r="FTQ39" s="64"/>
      <c r="FTR39" s="64"/>
      <c r="FTS39" s="64"/>
      <c r="FTT39" s="64"/>
      <c r="FTU39" s="64"/>
      <c r="FTV39" s="64"/>
      <c r="FTW39" s="64"/>
      <c r="FTX39" s="64"/>
      <c r="FTY39" s="64"/>
      <c r="FTZ39" s="64"/>
      <c r="FUA39" s="64"/>
      <c r="FUB39" s="64"/>
      <c r="FUC39" s="64"/>
      <c r="FUD39" s="64"/>
      <c r="FUE39" s="64"/>
      <c r="FUF39" s="64"/>
      <c r="FUG39" s="64"/>
      <c r="FUH39" s="64"/>
      <c r="FUI39" s="64"/>
      <c r="FUJ39" s="64"/>
      <c r="FUK39" s="64"/>
      <c r="FUL39" s="64"/>
      <c r="FUM39" s="64"/>
      <c r="FUN39" s="64"/>
      <c r="FUO39" s="64"/>
      <c r="FUP39" s="64"/>
      <c r="FUQ39" s="64"/>
      <c r="FUR39" s="64"/>
      <c r="FUS39" s="64"/>
      <c r="FUT39" s="64"/>
      <c r="FUU39" s="64"/>
      <c r="FUV39" s="64"/>
      <c r="FUW39" s="64"/>
      <c r="FUX39" s="64"/>
      <c r="FUY39" s="64"/>
      <c r="FUZ39" s="64"/>
      <c r="FVA39" s="64"/>
      <c r="FVB39" s="64"/>
      <c r="FVC39" s="64"/>
      <c r="FVD39" s="64"/>
      <c r="FVE39" s="64"/>
      <c r="FVF39" s="64"/>
      <c r="FVG39" s="64"/>
      <c r="FVH39" s="64"/>
      <c r="FVI39" s="64"/>
      <c r="FVJ39" s="64"/>
      <c r="FVK39" s="64"/>
      <c r="FVL39" s="64"/>
      <c r="FVM39" s="64"/>
      <c r="FVN39" s="64"/>
      <c r="FVO39" s="64"/>
      <c r="FVP39" s="64"/>
      <c r="FVQ39" s="64"/>
      <c r="FVR39" s="64"/>
      <c r="FVS39" s="64"/>
      <c r="FVT39" s="64"/>
      <c r="FVU39" s="64"/>
      <c r="FVV39" s="64"/>
      <c r="FVW39" s="64"/>
      <c r="FVX39" s="64"/>
      <c r="FVY39" s="64"/>
      <c r="FVZ39" s="64"/>
      <c r="FWA39" s="64"/>
      <c r="FWB39" s="64"/>
      <c r="FWC39" s="64"/>
      <c r="FWD39" s="64"/>
      <c r="FWE39" s="64"/>
      <c r="FWF39" s="64"/>
      <c r="FWG39" s="64"/>
      <c r="FWH39" s="64"/>
      <c r="FWI39" s="64"/>
      <c r="FWJ39" s="64"/>
      <c r="FWK39" s="64"/>
      <c r="FWL39" s="64"/>
      <c r="FWM39" s="64"/>
      <c r="FWN39" s="64"/>
      <c r="FWO39" s="64"/>
      <c r="FWP39" s="64"/>
      <c r="FWQ39" s="64"/>
      <c r="FWR39" s="64"/>
      <c r="FWS39" s="64"/>
      <c r="FWT39" s="64"/>
      <c r="FWU39" s="64"/>
      <c r="FWV39" s="64"/>
      <c r="FWW39" s="64"/>
      <c r="FWX39" s="64"/>
      <c r="FWY39" s="64"/>
      <c r="FWZ39" s="64"/>
      <c r="FXA39" s="64"/>
      <c r="FXB39" s="64"/>
      <c r="FXC39" s="64"/>
      <c r="FXD39" s="64"/>
      <c r="FXE39" s="64"/>
      <c r="FXF39" s="64"/>
      <c r="FXG39" s="64"/>
      <c r="FXH39" s="64"/>
      <c r="FXI39" s="64"/>
      <c r="FXJ39" s="64"/>
      <c r="FXK39" s="64"/>
      <c r="FXL39" s="64"/>
      <c r="FXM39" s="64"/>
      <c r="FXN39" s="64"/>
      <c r="FXO39" s="64"/>
      <c r="FXP39" s="64"/>
      <c r="FXQ39" s="64"/>
      <c r="FXR39" s="64"/>
      <c r="FXS39" s="64"/>
      <c r="FXT39" s="64"/>
      <c r="FXU39" s="64"/>
      <c r="FXV39" s="64"/>
      <c r="FXW39" s="64"/>
      <c r="FXX39" s="64"/>
      <c r="FXY39" s="64"/>
      <c r="FXZ39" s="64"/>
      <c r="FYA39" s="64"/>
      <c r="FYB39" s="64"/>
      <c r="FYC39" s="64"/>
      <c r="FYD39" s="64"/>
      <c r="FYE39" s="64"/>
      <c r="FYF39" s="64"/>
      <c r="FYG39" s="64"/>
      <c r="FYH39" s="64"/>
      <c r="FYI39" s="64"/>
      <c r="FYJ39" s="64"/>
      <c r="FYK39" s="64"/>
      <c r="FYL39" s="64"/>
      <c r="FYM39" s="64"/>
      <c r="FYN39" s="64"/>
      <c r="FYO39" s="64"/>
      <c r="FYP39" s="64"/>
      <c r="FYQ39" s="64"/>
      <c r="FYR39" s="64"/>
      <c r="FYS39" s="64"/>
      <c r="FYT39" s="64"/>
      <c r="FYU39" s="64"/>
      <c r="FYV39" s="64"/>
      <c r="FYW39" s="64"/>
      <c r="FYX39" s="64"/>
      <c r="FYY39" s="64"/>
      <c r="FYZ39" s="64"/>
      <c r="FZA39" s="64"/>
      <c r="FZB39" s="64"/>
      <c r="FZC39" s="64"/>
      <c r="FZD39" s="64"/>
      <c r="FZE39" s="64"/>
      <c r="FZF39" s="64"/>
      <c r="FZG39" s="64"/>
      <c r="FZH39" s="64"/>
      <c r="FZI39" s="64"/>
      <c r="FZJ39" s="64"/>
      <c r="FZK39" s="64"/>
      <c r="FZL39" s="64"/>
      <c r="FZM39" s="64"/>
      <c r="FZN39" s="64"/>
      <c r="FZO39" s="64"/>
      <c r="FZP39" s="64"/>
      <c r="FZQ39" s="64"/>
      <c r="FZR39" s="64"/>
      <c r="FZS39" s="64"/>
      <c r="FZT39" s="64"/>
      <c r="FZU39" s="64"/>
      <c r="FZV39" s="64"/>
      <c r="FZW39" s="64"/>
      <c r="FZX39" s="64"/>
      <c r="FZY39" s="64"/>
      <c r="FZZ39" s="64"/>
      <c r="GAA39" s="64"/>
      <c r="GAB39" s="64"/>
      <c r="GAC39" s="64"/>
      <c r="GAD39" s="64"/>
      <c r="GAE39" s="64"/>
      <c r="GAF39" s="64"/>
      <c r="GAG39" s="64"/>
      <c r="GAH39" s="64"/>
      <c r="GAI39" s="64"/>
      <c r="GAJ39" s="64"/>
      <c r="GAK39" s="64"/>
      <c r="GAL39" s="64"/>
      <c r="GAM39" s="64"/>
      <c r="GAN39" s="64"/>
      <c r="GAO39" s="64"/>
      <c r="GAP39" s="64"/>
      <c r="GAQ39" s="64"/>
      <c r="GAR39" s="64"/>
      <c r="GAS39" s="64"/>
      <c r="GAT39" s="64"/>
      <c r="GAU39" s="64"/>
      <c r="GAV39" s="64"/>
      <c r="GAW39" s="64"/>
      <c r="GAX39" s="64"/>
      <c r="GAY39" s="64"/>
      <c r="GAZ39" s="64"/>
      <c r="GBA39" s="64"/>
      <c r="GBB39" s="64"/>
      <c r="GBC39" s="64"/>
      <c r="GBD39" s="64"/>
      <c r="GBE39" s="64"/>
      <c r="GBF39" s="64"/>
      <c r="GBG39" s="64"/>
      <c r="GBH39" s="64"/>
      <c r="GBI39" s="64"/>
      <c r="GBJ39" s="64"/>
      <c r="GBK39" s="64"/>
      <c r="GBL39" s="64"/>
      <c r="GBM39" s="64"/>
      <c r="GBN39" s="64"/>
      <c r="GBO39" s="64"/>
      <c r="GBP39" s="64"/>
      <c r="GBQ39" s="64"/>
      <c r="GBR39" s="64"/>
      <c r="GBS39" s="64"/>
      <c r="GBT39" s="64"/>
      <c r="GBU39" s="64"/>
      <c r="GBV39" s="64"/>
      <c r="GBW39" s="64"/>
      <c r="GBX39" s="64"/>
      <c r="GBY39" s="64"/>
      <c r="GBZ39" s="64"/>
      <c r="GCA39" s="64"/>
      <c r="GCB39" s="64"/>
      <c r="GCC39" s="64"/>
      <c r="GCD39" s="64"/>
      <c r="GCE39" s="64"/>
      <c r="GCF39" s="64"/>
      <c r="GCG39" s="64"/>
      <c r="GCH39" s="64"/>
      <c r="GCI39" s="64"/>
      <c r="GCJ39" s="64"/>
      <c r="GCK39" s="64"/>
      <c r="GCL39" s="64"/>
      <c r="GCM39" s="64"/>
      <c r="GCN39" s="64"/>
      <c r="GCO39" s="64"/>
      <c r="GCP39" s="64"/>
      <c r="GCQ39" s="64"/>
      <c r="GCR39" s="64"/>
      <c r="GCS39" s="64"/>
      <c r="GCT39" s="64"/>
      <c r="GCU39" s="64"/>
      <c r="GCV39" s="64"/>
      <c r="GCW39" s="64"/>
      <c r="GCX39" s="64"/>
      <c r="GCY39" s="64"/>
      <c r="GCZ39" s="64"/>
      <c r="GDA39" s="64"/>
      <c r="GDB39" s="64"/>
      <c r="GDC39" s="64"/>
      <c r="GDD39" s="64"/>
      <c r="GDE39" s="64"/>
      <c r="GDF39" s="64"/>
      <c r="GDG39" s="64"/>
      <c r="GDH39" s="64"/>
      <c r="GDI39" s="64"/>
      <c r="GDJ39" s="64"/>
      <c r="GDK39" s="64"/>
      <c r="GDL39" s="64"/>
      <c r="GDM39" s="64"/>
      <c r="GDN39" s="64"/>
      <c r="GDO39" s="64"/>
      <c r="GDP39" s="64"/>
      <c r="GDQ39" s="64"/>
      <c r="GDR39" s="64"/>
      <c r="GDS39" s="64"/>
      <c r="GDT39" s="64"/>
      <c r="GDU39" s="64"/>
      <c r="GDV39" s="64"/>
      <c r="GDW39" s="64"/>
      <c r="GDX39" s="64"/>
      <c r="GDY39" s="64"/>
      <c r="GDZ39" s="64"/>
      <c r="GEA39" s="64"/>
      <c r="GEB39" s="64"/>
      <c r="GEC39" s="64"/>
      <c r="GED39" s="64"/>
      <c r="GEE39" s="64"/>
      <c r="GEF39" s="64"/>
      <c r="GEG39" s="64"/>
      <c r="GEH39" s="64"/>
      <c r="GEI39" s="64"/>
      <c r="GEJ39" s="64"/>
      <c r="GEK39" s="64"/>
      <c r="GEL39" s="64"/>
      <c r="GEM39" s="64"/>
      <c r="GEN39" s="64"/>
      <c r="GEO39" s="64"/>
      <c r="GEP39" s="64"/>
      <c r="GEQ39" s="64"/>
      <c r="GER39" s="64"/>
      <c r="GES39" s="64"/>
      <c r="GET39" s="64"/>
      <c r="GEU39" s="64"/>
      <c r="GEV39" s="64"/>
      <c r="GEW39" s="64"/>
      <c r="GEX39" s="64"/>
      <c r="GEY39" s="64"/>
      <c r="GEZ39" s="64"/>
      <c r="GFA39" s="64"/>
      <c r="GFB39" s="64"/>
      <c r="GFC39" s="64"/>
      <c r="GFD39" s="64"/>
      <c r="GFE39" s="64"/>
      <c r="GFF39" s="64"/>
      <c r="GFG39" s="64"/>
      <c r="GFH39" s="64"/>
      <c r="GFI39" s="64"/>
      <c r="GFJ39" s="64"/>
      <c r="GFK39" s="64"/>
      <c r="GFL39" s="64"/>
      <c r="GFM39" s="64"/>
      <c r="GFN39" s="64"/>
      <c r="GFO39" s="64"/>
      <c r="GFP39" s="64"/>
      <c r="GFQ39" s="64"/>
      <c r="GFR39" s="64"/>
      <c r="GFS39" s="64"/>
      <c r="GFT39" s="64"/>
      <c r="GFU39" s="64"/>
      <c r="GFV39" s="64"/>
      <c r="GFW39" s="64"/>
      <c r="GFX39" s="64"/>
      <c r="GFY39" s="64"/>
      <c r="GFZ39" s="64"/>
      <c r="GGA39" s="64"/>
      <c r="GGB39" s="64"/>
      <c r="GGC39" s="64"/>
      <c r="GGD39" s="64"/>
      <c r="GGE39" s="64"/>
      <c r="GGF39" s="64"/>
      <c r="GGG39" s="64"/>
      <c r="GGH39" s="64"/>
      <c r="GGI39" s="64"/>
      <c r="GGJ39" s="64"/>
      <c r="GGK39" s="64"/>
      <c r="GGL39" s="64"/>
      <c r="GGM39" s="64"/>
      <c r="GGN39" s="64"/>
      <c r="GGO39" s="64"/>
      <c r="GGP39" s="64"/>
      <c r="GGQ39" s="64"/>
      <c r="GGR39" s="64"/>
      <c r="GGS39" s="64"/>
      <c r="GGT39" s="64"/>
      <c r="GGU39" s="64"/>
      <c r="GGV39" s="64"/>
      <c r="GGW39" s="64"/>
      <c r="GGX39" s="64"/>
      <c r="GGY39" s="64"/>
      <c r="GGZ39" s="64"/>
      <c r="GHA39" s="64"/>
      <c r="GHB39" s="64"/>
      <c r="GHC39" s="64"/>
      <c r="GHD39" s="64"/>
      <c r="GHE39" s="64"/>
      <c r="GHF39" s="64"/>
      <c r="GHG39" s="64"/>
      <c r="GHH39" s="64"/>
      <c r="GHI39" s="64"/>
      <c r="GHJ39" s="64"/>
      <c r="GHK39" s="64"/>
      <c r="GHL39" s="64"/>
      <c r="GHM39" s="64"/>
      <c r="GHN39" s="64"/>
      <c r="GHO39" s="64"/>
      <c r="GHP39" s="64"/>
      <c r="GHQ39" s="64"/>
      <c r="GHR39" s="64"/>
      <c r="GHS39" s="64"/>
      <c r="GHT39" s="64"/>
      <c r="GHU39" s="64"/>
      <c r="GHV39" s="64"/>
      <c r="GHW39" s="64"/>
      <c r="GHX39" s="64"/>
      <c r="GHY39" s="64"/>
      <c r="GHZ39" s="64"/>
      <c r="GIA39" s="64"/>
      <c r="GIB39" s="64"/>
      <c r="GIC39" s="64"/>
      <c r="GID39" s="64"/>
      <c r="GIE39" s="64"/>
      <c r="GIF39" s="64"/>
      <c r="GIG39" s="64"/>
      <c r="GIH39" s="64"/>
      <c r="GII39" s="64"/>
      <c r="GIJ39" s="64"/>
      <c r="GIK39" s="64"/>
      <c r="GIL39" s="64"/>
      <c r="GIM39" s="64"/>
      <c r="GIN39" s="64"/>
      <c r="GIO39" s="64"/>
      <c r="GIP39" s="64"/>
      <c r="GIQ39" s="64"/>
      <c r="GIR39" s="64"/>
      <c r="GIS39" s="64"/>
      <c r="GIT39" s="64"/>
      <c r="GIU39" s="64"/>
      <c r="GIV39" s="64"/>
      <c r="GIW39" s="64"/>
      <c r="GIX39" s="64"/>
      <c r="GIY39" s="64"/>
      <c r="GIZ39" s="64"/>
      <c r="GJA39" s="64"/>
      <c r="GJB39" s="64"/>
      <c r="GJC39" s="64"/>
      <c r="GJD39" s="64"/>
      <c r="GJE39" s="64"/>
      <c r="GJF39" s="64"/>
      <c r="GJG39" s="64"/>
      <c r="GJH39" s="64"/>
      <c r="GJI39" s="64"/>
      <c r="GJJ39" s="64"/>
      <c r="GJK39" s="64"/>
      <c r="GJL39" s="64"/>
      <c r="GJM39" s="64"/>
      <c r="GJN39" s="64"/>
      <c r="GJO39" s="64"/>
      <c r="GJP39" s="64"/>
      <c r="GJQ39" s="64"/>
      <c r="GJR39" s="64"/>
      <c r="GJS39" s="64"/>
      <c r="GJT39" s="64"/>
      <c r="GJU39" s="64"/>
      <c r="GJV39" s="64"/>
      <c r="GJW39" s="64"/>
      <c r="GJX39" s="64"/>
      <c r="GJY39" s="64"/>
      <c r="GJZ39" s="64"/>
      <c r="GKA39" s="64"/>
      <c r="GKB39" s="64"/>
      <c r="GKC39" s="64"/>
      <c r="GKD39" s="64"/>
      <c r="GKE39" s="64"/>
      <c r="GKF39" s="64"/>
      <c r="GKG39" s="64"/>
      <c r="GKH39" s="64"/>
      <c r="GKI39" s="64"/>
      <c r="GKJ39" s="64"/>
      <c r="GKK39" s="64"/>
      <c r="GKL39" s="64"/>
      <c r="GKM39" s="64"/>
      <c r="GKN39" s="64"/>
      <c r="GKO39" s="64"/>
      <c r="GKP39" s="64"/>
      <c r="GKQ39" s="64"/>
      <c r="GKR39" s="64"/>
      <c r="GKS39" s="64"/>
      <c r="GKT39" s="64"/>
      <c r="GKU39" s="64"/>
      <c r="GKV39" s="64"/>
      <c r="GKW39" s="64"/>
      <c r="GKX39" s="64"/>
      <c r="GKY39" s="64"/>
      <c r="GKZ39" s="64"/>
      <c r="GLA39" s="64"/>
      <c r="GLB39" s="64"/>
      <c r="GLC39" s="64"/>
      <c r="GLD39" s="64"/>
      <c r="GLE39" s="64"/>
      <c r="GLF39" s="64"/>
      <c r="GLG39" s="64"/>
      <c r="GLH39" s="64"/>
      <c r="GLI39" s="64"/>
      <c r="GLJ39" s="64"/>
      <c r="GLK39" s="64"/>
      <c r="GLL39" s="64"/>
      <c r="GLM39" s="64"/>
      <c r="GLN39" s="64"/>
      <c r="GLO39" s="64"/>
      <c r="GLP39" s="64"/>
      <c r="GLQ39" s="64"/>
      <c r="GLR39" s="64"/>
      <c r="GLS39" s="64"/>
      <c r="GLT39" s="64"/>
      <c r="GLU39" s="64"/>
      <c r="GLV39" s="64"/>
      <c r="GLW39" s="64"/>
      <c r="GLX39" s="64"/>
      <c r="GLY39" s="64"/>
      <c r="GLZ39" s="64"/>
      <c r="GMA39" s="64"/>
      <c r="GMB39" s="64"/>
      <c r="GMC39" s="64"/>
      <c r="GMD39" s="64"/>
      <c r="GME39" s="64"/>
      <c r="GMF39" s="64"/>
      <c r="GMG39" s="64"/>
      <c r="GMH39" s="64"/>
      <c r="GMI39" s="64"/>
      <c r="GMJ39" s="64"/>
      <c r="GMK39" s="64"/>
      <c r="GML39" s="64"/>
      <c r="GMM39" s="64"/>
      <c r="GMN39" s="64"/>
      <c r="GMO39" s="64"/>
      <c r="GMP39" s="64"/>
      <c r="GMQ39" s="64"/>
      <c r="GMR39" s="64"/>
      <c r="GMS39" s="64"/>
      <c r="GMT39" s="64"/>
      <c r="GMU39" s="64"/>
      <c r="GMV39" s="64"/>
      <c r="GMW39" s="64"/>
      <c r="GMX39" s="64"/>
      <c r="GMY39" s="64"/>
      <c r="GMZ39" s="64"/>
      <c r="GNA39" s="64"/>
      <c r="GNB39" s="64"/>
      <c r="GNC39" s="64"/>
      <c r="GND39" s="64"/>
      <c r="GNE39" s="64"/>
      <c r="GNF39" s="64"/>
      <c r="GNG39" s="64"/>
      <c r="GNH39" s="64"/>
      <c r="GNI39" s="64"/>
      <c r="GNJ39" s="64"/>
      <c r="GNK39" s="64"/>
      <c r="GNL39" s="64"/>
      <c r="GNM39" s="64"/>
      <c r="GNN39" s="64"/>
      <c r="GNO39" s="64"/>
      <c r="GNP39" s="64"/>
      <c r="GNQ39" s="64"/>
      <c r="GNR39" s="64"/>
      <c r="GNS39" s="64"/>
      <c r="GNT39" s="64"/>
      <c r="GNU39" s="64"/>
      <c r="GNV39" s="64"/>
      <c r="GNW39" s="64"/>
      <c r="GNX39" s="64"/>
      <c r="GNY39" s="64"/>
      <c r="GNZ39" s="64"/>
      <c r="GOA39" s="64"/>
      <c r="GOB39" s="64"/>
      <c r="GOC39" s="64"/>
      <c r="GOD39" s="64"/>
      <c r="GOE39" s="64"/>
      <c r="GOF39" s="64"/>
      <c r="GOG39" s="64"/>
      <c r="GOH39" s="64"/>
      <c r="GOI39" s="64"/>
      <c r="GOJ39" s="64"/>
      <c r="GOK39" s="64"/>
      <c r="GOL39" s="64"/>
      <c r="GOM39" s="64"/>
      <c r="GON39" s="64"/>
      <c r="GOO39" s="64"/>
      <c r="GOP39" s="64"/>
      <c r="GOQ39" s="64"/>
      <c r="GOR39" s="64"/>
      <c r="GOS39" s="64"/>
      <c r="GOT39" s="64"/>
      <c r="GOU39" s="64"/>
      <c r="GOV39" s="64"/>
      <c r="GOW39" s="64"/>
      <c r="GOX39" s="64"/>
      <c r="GOY39" s="64"/>
      <c r="GOZ39" s="64"/>
      <c r="GPA39" s="64"/>
      <c r="GPB39" s="64"/>
      <c r="GPC39" s="64"/>
      <c r="GPD39" s="64"/>
      <c r="GPE39" s="64"/>
      <c r="GPF39" s="64"/>
      <c r="GPG39" s="64"/>
      <c r="GPH39" s="64"/>
      <c r="GPI39" s="64"/>
      <c r="GPJ39" s="64"/>
      <c r="GPK39" s="64"/>
      <c r="GPL39" s="64"/>
      <c r="GPM39" s="64"/>
      <c r="GPN39" s="64"/>
      <c r="GPO39" s="64"/>
      <c r="GPP39" s="64"/>
      <c r="GPQ39" s="64"/>
      <c r="GPR39" s="64"/>
      <c r="GPS39" s="64"/>
      <c r="GPT39" s="64"/>
      <c r="GPU39" s="64"/>
      <c r="GPV39" s="64"/>
      <c r="GPW39" s="64"/>
      <c r="GPX39" s="64"/>
      <c r="GPY39" s="64"/>
      <c r="GPZ39" s="64"/>
      <c r="GQA39" s="64"/>
      <c r="GQB39" s="64"/>
      <c r="GQC39" s="64"/>
      <c r="GQD39" s="64"/>
      <c r="GQE39" s="64"/>
      <c r="GQF39" s="64"/>
      <c r="GQG39" s="64"/>
      <c r="GQH39" s="64"/>
      <c r="GQI39" s="64"/>
      <c r="GQJ39" s="64"/>
      <c r="GQK39" s="64"/>
      <c r="GQL39" s="64"/>
      <c r="GQM39" s="64"/>
      <c r="GQN39" s="64"/>
      <c r="GQO39" s="64"/>
      <c r="GQP39" s="64"/>
      <c r="GQQ39" s="64"/>
      <c r="GQR39" s="64"/>
      <c r="GQS39" s="64"/>
      <c r="GQT39" s="64"/>
      <c r="GQU39" s="64"/>
      <c r="GQV39" s="64"/>
      <c r="GQW39" s="64"/>
      <c r="GQX39" s="64"/>
      <c r="GQY39" s="64"/>
      <c r="GQZ39" s="64"/>
      <c r="GRA39" s="64"/>
      <c r="GRB39" s="64"/>
      <c r="GRC39" s="64"/>
      <c r="GRD39" s="64"/>
      <c r="GRE39" s="64"/>
      <c r="GRF39" s="64"/>
      <c r="GRG39" s="64"/>
      <c r="GRH39" s="64"/>
      <c r="GRI39" s="64"/>
      <c r="GRJ39" s="64"/>
      <c r="GRK39" s="64"/>
      <c r="GRL39" s="64"/>
      <c r="GRM39" s="64"/>
      <c r="GRN39" s="64"/>
      <c r="GRO39" s="64"/>
      <c r="GRP39" s="64"/>
      <c r="GRQ39" s="64"/>
      <c r="GRR39" s="64"/>
      <c r="GRS39" s="64"/>
      <c r="GRT39" s="64"/>
      <c r="GRU39" s="64"/>
      <c r="GRV39" s="64"/>
      <c r="GRW39" s="64"/>
      <c r="GRX39" s="64"/>
      <c r="GRY39" s="64"/>
      <c r="GRZ39" s="64"/>
      <c r="GSA39" s="64"/>
      <c r="GSB39" s="64"/>
      <c r="GSC39" s="64"/>
      <c r="GSD39" s="64"/>
      <c r="GSE39" s="64"/>
      <c r="GSF39" s="64"/>
      <c r="GSG39" s="64"/>
      <c r="GSH39" s="64"/>
      <c r="GSI39" s="64"/>
      <c r="GSJ39" s="64"/>
      <c r="GSK39" s="64"/>
      <c r="GSL39" s="64"/>
      <c r="GSM39" s="64"/>
      <c r="GSN39" s="64"/>
      <c r="GSO39" s="64"/>
      <c r="GSP39" s="64"/>
      <c r="GSQ39" s="64"/>
      <c r="GSR39" s="64"/>
      <c r="GSS39" s="64"/>
      <c r="GST39" s="64"/>
      <c r="GSU39" s="64"/>
      <c r="GSV39" s="64"/>
      <c r="GSW39" s="64"/>
      <c r="GSX39" s="64"/>
      <c r="GSY39" s="64"/>
      <c r="GSZ39" s="64"/>
      <c r="GTA39" s="64"/>
      <c r="GTB39" s="64"/>
      <c r="GTC39" s="64"/>
      <c r="GTD39" s="64"/>
      <c r="GTE39" s="64"/>
      <c r="GTF39" s="64"/>
      <c r="GTG39" s="64"/>
      <c r="GTH39" s="64"/>
      <c r="GTI39" s="64"/>
      <c r="GTJ39" s="64"/>
      <c r="GTK39" s="64"/>
      <c r="GTL39" s="64"/>
      <c r="GTM39" s="64"/>
      <c r="GTN39" s="64"/>
      <c r="GTO39" s="64"/>
      <c r="GTP39" s="64"/>
      <c r="GTQ39" s="64"/>
      <c r="GTR39" s="64"/>
      <c r="GTS39" s="64"/>
      <c r="GTT39" s="64"/>
      <c r="GTU39" s="64"/>
      <c r="GTV39" s="64"/>
      <c r="GTW39" s="64"/>
      <c r="GTX39" s="64"/>
      <c r="GTY39" s="64"/>
      <c r="GTZ39" s="64"/>
      <c r="GUA39" s="64"/>
      <c r="GUB39" s="64"/>
      <c r="GUC39" s="64"/>
      <c r="GUD39" s="64"/>
      <c r="GUE39" s="64"/>
      <c r="GUF39" s="64"/>
      <c r="GUG39" s="64"/>
      <c r="GUH39" s="64"/>
      <c r="GUI39" s="64"/>
      <c r="GUJ39" s="64"/>
      <c r="GUK39" s="64"/>
      <c r="GUL39" s="64"/>
      <c r="GUM39" s="64"/>
      <c r="GUN39" s="64"/>
      <c r="GUO39" s="64"/>
      <c r="GUP39" s="64"/>
      <c r="GUQ39" s="64"/>
      <c r="GUR39" s="64"/>
      <c r="GUS39" s="64"/>
      <c r="GUT39" s="64"/>
      <c r="GUU39" s="64"/>
      <c r="GUV39" s="64"/>
      <c r="GUW39" s="64"/>
      <c r="GUX39" s="64"/>
      <c r="GUY39" s="64"/>
      <c r="GUZ39" s="64"/>
      <c r="GVA39" s="64"/>
      <c r="GVB39" s="64"/>
      <c r="GVC39" s="64"/>
      <c r="GVD39" s="64"/>
      <c r="GVE39" s="64"/>
      <c r="GVF39" s="64"/>
      <c r="GVG39" s="64"/>
      <c r="GVH39" s="64"/>
      <c r="GVI39" s="64"/>
      <c r="GVJ39" s="64"/>
      <c r="GVK39" s="64"/>
      <c r="GVL39" s="64"/>
      <c r="GVM39" s="64"/>
      <c r="GVN39" s="64"/>
      <c r="GVO39" s="64"/>
      <c r="GVP39" s="64"/>
      <c r="GVQ39" s="64"/>
      <c r="GVR39" s="64"/>
      <c r="GVS39" s="64"/>
      <c r="GVT39" s="64"/>
      <c r="GVU39" s="64"/>
      <c r="GVV39" s="64"/>
      <c r="GVW39" s="64"/>
      <c r="GVX39" s="64"/>
      <c r="GVY39" s="64"/>
      <c r="GVZ39" s="64"/>
      <c r="GWA39" s="64"/>
      <c r="GWB39" s="64"/>
      <c r="GWC39" s="64"/>
      <c r="GWD39" s="64"/>
      <c r="GWE39" s="64"/>
      <c r="GWF39" s="64"/>
      <c r="GWG39" s="64"/>
      <c r="GWH39" s="64"/>
      <c r="GWI39" s="64"/>
      <c r="GWJ39" s="64"/>
      <c r="GWK39" s="64"/>
      <c r="GWL39" s="64"/>
      <c r="GWM39" s="64"/>
      <c r="GWN39" s="64"/>
      <c r="GWO39" s="64"/>
      <c r="GWP39" s="64"/>
      <c r="GWQ39" s="64"/>
      <c r="GWR39" s="64"/>
      <c r="GWS39" s="64"/>
      <c r="GWT39" s="64"/>
      <c r="GWU39" s="64"/>
      <c r="GWV39" s="64"/>
      <c r="GWW39" s="64"/>
      <c r="GWX39" s="64"/>
      <c r="GWY39" s="64"/>
      <c r="GWZ39" s="64"/>
      <c r="GXA39" s="64"/>
      <c r="GXB39" s="64"/>
      <c r="GXC39" s="64"/>
      <c r="GXD39" s="64"/>
      <c r="GXE39" s="64"/>
      <c r="GXF39" s="64"/>
      <c r="GXG39" s="64"/>
      <c r="GXH39" s="64"/>
      <c r="GXI39" s="64"/>
      <c r="GXJ39" s="64"/>
      <c r="GXK39" s="64"/>
      <c r="GXL39" s="64"/>
      <c r="GXM39" s="64"/>
      <c r="GXN39" s="64"/>
      <c r="GXO39" s="64"/>
      <c r="GXP39" s="64"/>
      <c r="GXQ39" s="64"/>
      <c r="GXR39" s="64"/>
      <c r="GXS39" s="64"/>
      <c r="GXT39" s="64"/>
      <c r="GXU39" s="64"/>
      <c r="GXV39" s="64"/>
      <c r="GXW39" s="64"/>
      <c r="GXX39" s="64"/>
      <c r="GXY39" s="64"/>
      <c r="GXZ39" s="64"/>
      <c r="GYA39" s="64"/>
      <c r="GYB39" s="64"/>
      <c r="GYC39" s="64"/>
      <c r="GYD39" s="64"/>
      <c r="GYE39" s="64"/>
      <c r="GYF39" s="64"/>
      <c r="GYG39" s="64"/>
      <c r="GYH39" s="64"/>
      <c r="GYI39" s="64"/>
      <c r="GYJ39" s="64"/>
      <c r="GYK39" s="64"/>
      <c r="GYL39" s="64"/>
      <c r="GYM39" s="64"/>
      <c r="GYN39" s="64"/>
      <c r="GYO39" s="64"/>
      <c r="GYP39" s="64"/>
      <c r="GYQ39" s="64"/>
      <c r="GYR39" s="64"/>
      <c r="GYS39" s="64"/>
      <c r="GYT39" s="64"/>
      <c r="GYU39" s="64"/>
      <c r="GYV39" s="64"/>
      <c r="GYW39" s="64"/>
      <c r="GYX39" s="64"/>
      <c r="GYY39" s="64"/>
      <c r="GYZ39" s="64"/>
      <c r="GZA39" s="64"/>
      <c r="GZB39" s="64"/>
      <c r="GZC39" s="64"/>
      <c r="GZD39" s="64"/>
      <c r="GZE39" s="64"/>
      <c r="GZF39" s="64"/>
      <c r="GZG39" s="64"/>
      <c r="GZH39" s="64"/>
      <c r="GZI39" s="64"/>
      <c r="GZJ39" s="64"/>
      <c r="GZK39" s="64"/>
      <c r="GZL39" s="64"/>
      <c r="GZM39" s="64"/>
      <c r="GZN39" s="64"/>
      <c r="GZO39" s="64"/>
      <c r="GZP39" s="64"/>
      <c r="GZQ39" s="64"/>
      <c r="GZR39" s="64"/>
      <c r="GZS39" s="64"/>
      <c r="GZT39" s="64"/>
      <c r="GZU39" s="64"/>
      <c r="GZV39" s="64"/>
      <c r="GZW39" s="64"/>
      <c r="GZX39" s="64"/>
      <c r="GZY39" s="64"/>
      <c r="GZZ39" s="64"/>
      <c r="HAA39" s="64"/>
      <c r="HAB39" s="64"/>
      <c r="HAC39" s="64"/>
      <c r="HAD39" s="64"/>
      <c r="HAE39" s="64"/>
      <c r="HAF39" s="64"/>
      <c r="HAG39" s="64"/>
      <c r="HAH39" s="64"/>
      <c r="HAI39" s="64"/>
      <c r="HAJ39" s="64"/>
      <c r="HAK39" s="64"/>
      <c r="HAL39" s="64"/>
      <c r="HAM39" s="64"/>
      <c r="HAN39" s="64"/>
      <c r="HAO39" s="64"/>
      <c r="HAP39" s="64"/>
      <c r="HAQ39" s="64"/>
      <c r="HAR39" s="64"/>
      <c r="HAS39" s="64"/>
      <c r="HAT39" s="64"/>
      <c r="HAU39" s="64"/>
      <c r="HAV39" s="64"/>
      <c r="HAW39" s="64"/>
      <c r="HAX39" s="64"/>
      <c r="HAY39" s="64"/>
      <c r="HAZ39" s="64"/>
      <c r="HBA39" s="64"/>
      <c r="HBB39" s="64"/>
      <c r="HBC39" s="64"/>
      <c r="HBD39" s="64"/>
      <c r="HBE39" s="64"/>
      <c r="HBF39" s="64"/>
      <c r="HBG39" s="64"/>
      <c r="HBH39" s="64"/>
      <c r="HBI39" s="64"/>
      <c r="HBJ39" s="64"/>
      <c r="HBK39" s="64"/>
      <c r="HBL39" s="64"/>
      <c r="HBM39" s="64"/>
      <c r="HBN39" s="64"/>
      <c r="HBO39" s="64"/>
      <c r="HBP39" s="64"/>
      <c r="HBQ39" s="64"/>
      <c r="HBR39" s="64"/>
      <c r="HBS39" s="64"/>
      <c r="HBT39" s="64"/>
      <c r="HBU39" s="64"/>
      <c r="HBV39" s="64"/>
      <c r="HBW39" s="64"/>
      <c r="HBX39" s="64"/>
      <c r="HBY39" s="64"/>
      <c r="HBZ39" s="64"/>
      <c r="HCA39" s="64"/>
      <c r="HCB39" s="64"/>
      <c r="HCC39" s="64"/>
      <c r="HCD39" s="64"/>
      <c r="HCE39" s="64"/>
      <c r="HCF39" s="64"/>
      <c r="HCG39" s="64"/>
      <c r="HCH39" s="64"/>
      <c r="HCI39" s="64"/>
      <c r="HCJ39" s="64"/>
      <c r="HCK39" s="64"/>
      <c r="HCL39" s="64"/>
      <c r="HCM39" s="64"/>
      <c r="HCN39" s="64"/>
      <c r="HCO39" s="64"/>
      <c r="HCP39" s="64"/>
      <c r="HCQ39" s="64"/>
      <c r="HCR39" s="64"/>
      <c r="HCS39" s="64"/>
      <c r="HCT39" s="64"/>
      <c r="HCU39" s="64"/>
      <c r="HCV39" s="64"/>
      <c r="HCW39" s="64"/>
      <c r="HCX39" s="64"/>
      <c r="HCY39" s="64"/>
      <c r="HCZ39" s="64"/>
      <c r="HDA39" s="64"/>
      <c r="HDB39" s="64"/>
      <c r="HDC39" s="64"/>
      <c r="HDD39" s="64"/>
      <c r="HDE39" s="64"/>
      <c r="HDF39" s="64"/>
      <c r="HDG39" s="64"/>
      <c r="HDH39" s="64"/>
      <c r="HDI39" s="64"/>
      <c r="HDJ39" s="64"/>
      <c r="HDK39" s="64"/>
      <c r="HDL39" s="64"/>
      <c r="HDM39" s="64"/>
      <c r="HDN39" s="64"/>
      <c r="HDO39" s="64"/>
      <c r="HDP39" s="64"/>
      <c r="HDQ39" s="64"/>
      <c r="HDR39" s="64"/>
      <c r="HDS39" s="64"/>
      <c r="HDT39" s="64"/>
      <c r="HDU39" s="64"/>
      <c r="HDV39" s="64"/>
      <c r="HDW39" s="64"/>
      <c r="HDX39" s="64"/>
      <c r="HDY39" s="64"/>
      <c r="HDZ39" s="64"/>
      <c r="HEA39" s="64"/>
      <c r="HEB39" s="64"/>
      <c r="HEC39" s="64"/>
      <c r="HED39" s="64"/>
      <c r="HEE39" s="64"/>
      <c r="HEF39" s="64"/>
      <c r="HEG39" s="64"/>
      <c r="HEH39" s="64"/>
      <c r="HEI39" s="64"/>
      <c r="HEJ39" s="64"/>
      <c r="HEK39" s="64"/>
      <c r="HEL39" s="64"/>
      <c r="HEM39" s="64"/>
      <c r="HEN39" s="64"/>
      <c r="HEO39" s="64"/>
      <c r="HEP39" s="64"/>
      <c r="HEQ39" s="64"/>
      <c r="HER39" s="64"/>
      <c r="HES39" s="64"/>
      <c r="HET39" s="64"/>
      <c r="HEU39" s="64"/>
      <c r="HEV39" s="64"/>
      <c r="HEW39" s="64"/>
      <c r="HEX39" s="64"/>
      <c r="HEY39" s="64"/>
      <c r="HEZ39" s="64"/>
      <c r="HFA39" s="64"/>
      <c r="HFB39" s="64"/>
      <c r="HFC39" s="64"/>
      <c r="HFD39" s="64"/>
      <c r="HFE39" s="64"/>
      <c r="HFF39" s="64"/>
      <c r="HFG39" s="64"/>
      <c r="HFH39" s="64"/>
      <c r="HFI39" s="64"/>
      <c r="HFJ39" s="64"/>
      <c r="HFK39" s="64"/>
      <c r="HFL39" s="64"/>
      <c r="HFM39" s="64"/>
      <c r="HFN39" s="64"/>
      <c r="HFO39" s="64"/>
      <c r="HFP39" s="64"/>
      <c r="HFQ39" s="64"/>
      <c r="HFR39" s="64"/>
      <c r="HFS39" s="64"/>
      <c r="HFT39" s="64"/>
      <c r="HFU39" s="64"/>
      <c r="HFV39" s="64"/>
      <c r="HFW39" s="64"/>
      <c r="HFX39" s="64"/>
      <c r="HFY39" s="64"/>
      <c r="HFZ39" s="64"/>
      <c r="HGA39" s="64"/>
      <c r="HGB39" s="64"/>
      <c r="HGC39" s="64"/>
      <c r="HGD39" s="64"/>
      <c r="HGE39" s="64"/>
      <c r="HGF39" s="64"/>
      <c r="HGG39" s="64"/>
      <c r="HGH39" s="64"/>
      <c r="HGI39" s="64"/>
      <c r="HGJ39" s="64"/>
      <c r="HGK39" s="64"/>
      <c r="HGL39" s="64"/>
      <c r="HGM39" s="64"/>
      <c r="HGN39" s="64"/>
      <c r="HGO39" s="64"/>
      <c r="HGP39" s="64"/>
      <c r="HGQ39" s="64"/>
      <c r="HGR39" s="64"/>
      <c r="HGS39" s="64"/>
      <c r="HGT39" s="64"/>
      <c r="HGU39" s="64"/>
      <c r="HGV39" s="64"/>
      <c r="HGW39" s="64"/>
      <c r="HGX39" s="64"/>
      <c r="HGY39" s="64"/>
      <c r="HGZ39" s="64"/>
      <c r="HHA39" s="64"/>
      <c r="HHB39" s="64"/>
      <c r="HHC39" s="64"/>
      <c r="HHD39" s="64"/>
      <c r="HHE39" s="64"/>
      <c r="HHF39" s="64"/>
      <c r="HHG39" s="64"/>
      <c r="HHH39" s="64"/>
      <c r="HHI39" s="64"/>
      <c r="HHJ39" s="64"/>
      <c r="HHK39" s="64"/>
      <c r="HHL39" s="64"/>
      <c r="HHM39" s="64"/>
      <c r="HHN39" s="64"/>
      <c r="HHO39" s="64"/>
      <c r="HHP39" s="64"/>
      <c r="HHQ39" s="64"/>
      <c r="HHR39" s="64"/>
      <c r="HHS39" s="64"/>
      <c r="HHT39" s="64"/>
      <c r="HHU39" s="64"/>
      <c r="HHV39" s="64"/>
      <c r="HHW39" s="64"/>
      <c r="HHX39" s="64"/>
      <c r="HHY39" s="64"/>
      <c r="HHZ39" s="64"/>
      <c r="HIA39" s="64"/>
      <c r="HIB39" s="64"/>
      <c r="HIC39" s="64"/>
      <c r="HID39" s="64"/>
      <c r="HIE39" s="64"/>
      <c r="HIF39" s="64"/>
      <c r="HIG39" s="64"/>
      <c r="HIH39" s="64"/>
      <c r="HII39" s="64"/>
      <c r="HIJ39" s="64"/>
      <c r="HIK39" s="64"/>
      <c r="HIL39" s="64"/>
      <c r="HIM39" s="64"/>
      <c r="HIN39" s="64"/>
      <c r="HIO39" s="64"/>
      <c r="HIP39" s="64"/>
      <c r="HIQ39" s="64"/>
      <c r="HIR39" s="64"/>
      <c r="HIS39" s="64"/>
      <c r="HIT39" s="64"/>
      <c r="HIU39" s="64"/>
      <c r="HIV39" s="64"/>
      <c r="HIW39" s="64"/>
      <c r="HIX39" s="64"/>
      <c r="HIY39" s="64"/>
      <c r="HIZ39" s="64"/>
      <c r="HJA39" s="64"/>
      <c r="HJB39" s="64"/>
      <c r="HJC39" s="64"/>
      <c r="HJD39" s="64"/>
      <c r="HJE39" s="64"/>
      <c r="HJF39" s="64"/>
      <c r="HJG39" s="64"/>
      <c r="HJH39" s="64"/>
      <c r="HJI39" s="64"/>
      <c r="HJJ39" s="64"/>
      <c r="HJK39" s="64"/>
      <c r="HJL39" s="64"/>
      <c r="HJM39" s="64"/>
      <c r="HJN39" s="64"/>
      <c r="HJO39" s="64"/>
      <c r="HJP39" s="64"/>
      <c r="HJQ39" s="64"/>
      <c r="HJR39" s="64"/>
      <c r="HJS39" s="64"/>
      <c r="HJT39" s="64"/>
      <c r="HJU39" s="64"/>
      <c r="HJV39" s="64"/>
      <c r="HJW39" s="64"/>
      <c r="HJX39" s="64"/>
      <c r="HJY39" s="64"/>
      <c r="HJZ39" s="64"/>
      <c r="HKA39" s="64"/>
      <c r="HKB39" s="64"/>
      <c r="HKC39" s="64"/>
      <c r="HKD39" s="64"/>
      <c r="HKE39" s="64"/>
      <c r="HKF39" s="64"/>
      <c r="HKG39" s="64"/>
      <c r="HKH39" s="64"/>
      <c r="HKI39" s="64"/>
      <c r="HKJ39" s="64"/>
      <c r="HKK39" s="64"/>
      <c r="HKL39" s="64"/>
      <c r="HKM39" s="64"/>
      <c r="HKN39" s="64"/>
      <c r="HKO39" s="64"/>
      <c r="HKP39" s="64"/>
      <c r="HKQ39" s="64"/>
      <c r="HKR39" s="64"/>
      <c r="HKS39" s="64"/>
      <c r="HKT39" s="64"/>
      <c r="HKU39" s="64"/>
      <c r="HKV39" s="64"/>
      <c r="HKW39" s="64"/>
      <c r="HKX39" s="64"/>
      <c r="HKY39" s="64"/>
      <c r="HKZ39" s="64"/>
      <c r="HLA39" s="64"/>
      <c r="HLB39" s="64"/>
      <c r="HLC39" s="64"/>
      <c r="HLD39" s="64"/>
      <c r="HLE39" s="64"/>
      <c r="HLF39" s="64"/>
      <c r="HLG39" s="64"/>
      <c r="HLH39" s="64"/>
      <c r="HLI39" s="64"/>
      <c r="HLJ39" s="64"/>
      <c r="HLK39" s="64"/>
      <c r="HLL39" s="64"/>
      <c r="HLM39" s="64"/>
      <c r="HLN39" s="64"/>
      <c r="HLO39" s="64"/>
      <c r="HLP39" s="64"/>
      <c r="HLQ39" s="64"/>
      <c r="HLR39" s="64"/>
      <c r="HLS39" s="64"/>
      <c r="HLT39" s="64"/>
      <c r="HLU39" s="64"/>
      <c r="HLV39" s="64"/>
      <c r="HLW39" s="64"/>
      <c r="HLX39" s="64"/>
      <c r="HLY39" s="64"/>
      <c r="HLZ39" s="64"/>
      <c r="HMA39" s="64"/>
      <c r="HMB39" s="64"/>
      <c r="HMC39" s="64"/>
      <c r="HMD39" s="64"/>
      <c r="HME39" s="64"/>
      <c r="HMF39" s="64"/>
      <c r="HMG39" s="64"/>
      <c r="HMH39" s="64"/>
      <c r="HMI39" s="64"/>
      <c r="HMJ39" s="64"/>
      <c r="HMK39" s="64"/>
      <c r="HML39" s="64"/>
      <c r="HMM39" s="64"/>
      <c r="HMN39" s="64"/>
      <c r="HMO39" s="64"/>
      <c r="HMP39" s="64"/>
      <c r="HMQ39" s="64"/>
      <c r="HMR39" s="64"/>
      <c r="HMS39" s="64"/>
      <c r="HMT39" s="64"/>
      <c r="HMU39" s="64"/>
      <c r="HMV39" s="64"/>
      <c r="HMW39" s="64"/>
      <c r="HMX39" s="64"/>
      <c r="HMY39" s="64"/>
      <c r="HMZ39" s="64"/>
      <c r="HNA39" s="64"/>
      <c r="HNB39" s="64"/>
      <c r="HNC39" s="64"/>
      <c r="HND39" s="64"/>
      <c r="HNE39" s="64"/>
      <c r="HNF39" s="64"/>
      <c r="HNG39" s="64"/>
      <c r="HNH39" s="64"/>
      <c r="HNI39" s="64"/>
      <c r="HNJ39" s="64"/>
      <c r="HNK39" s="64"/>
      <c r="HNL39" s="64"/>
      <c r="HNM39" s="64"/>
      <c r="HNN39" s="64"/>
      <c r="HNO39" s="64"/>
      <c r="HNP39" s="64"/>
      <c r="HNQ39" s="64"/>
      <c r="HNR39" s="64"/>
      <c r="HNS39" s="64"/>
      <c r="HNT39" s="64"/>
      <c r="HNU39" s="64"/>
      <c r="HNV39" s="64"/>
      <c r="HNW39" s="64"/>
      <c r="HNX39" s="64"/>
      <c r="HNY39" s="64"/>
      <c r="HNZ39" s="64"/>
      <c r="HOA39" s="64"/>
      <c r="HOB39" s="64"/>
      <c r="HOC39" s="64"/>
      <c r="HOD39" s="64"/>
      <c r="HOE39" s="64"/>
      <c r="HOF39" s="64"/>
      <c r="HOG39" s="64"/>
      <c r="HOH39" s="64"/>
      <c r="HOI39" s="64"/>
      <c r="HOJ39" s="64"/>
      <c r="HOK39" s="64"/>
      <c r="HOL39" s="64"/>
      <c r="HOM39" s="64"/>
      <c r="HON39" s="64"/>
      <c r="HOO39" s="64"/>
      <c r="HOP39" s="64"/>
      <c r="HOQ39" s="64"/>
      <c r="HOR39" s="64"/>
      <c r="HOS39" s="64"/>
      <c r="HOT39" s="64"/>
      <c r="HOU39" s="64"/>
      <c r="HOV39" s="64"/>
      <c r="HOW39" s="64"/>
      <c r="HOX39" s="64"/>
      <c r="HOY39" s="64"/>
      <c r="HOZ39" s="64"/>
      <c r="HPA39" s="64"/>
      <c r="HPB39" s="64"/>
      <c r="HPC39" s="64"/>
      <c r="HPD39" s="64"/>
      <c r="HPE39" s="64"/>
      <c r="HPF39" s="64"/>
      <c r="HPG39" s="64"/>
      <c r="HPH39" s="64"/>
      <c r="HPI39" s="64"/>
      <c r="HPJ39" s="64"/>
      <c r="HPK39" s="64"/>
      <c r="HPL39" s="64"/>
      <c r="HPM39" s="64"/>
      <c r="HPN39" s="64"/>
      <c r="HPO39" s="64"/>
      <c r="HPP39" s="64"/>
      <c r="HPQ39" s="64"/>
      <c r="HPR39" s="64"/>
      <c r="HPS39" s="64"/>
      <c r="HPT39" s="64"/>
      <c r="HPU39" s="64"/>
      <c r="HPV39" s="64"/>
      <c r="HPW39" s="64"/>
      <c r="HPX39" s="64"/>
      <c r="HPY39" s="64"/>
      <c r="HPZ39" s="64"/>
      <c r="HQA39" s="64"/>
      <c r="HQB39" s="64"/>
      <c r="HQC39" s="64"/>
      <c r="HQD39" s="64"/>
      <c r="HQE39" s="64"/>
      <c r="HQF39" s="64"/>
      <c r="HQG39" s="64"/>
      <c r="HQH39" s="64"/>
      <c r="HQI39" s="64"/>
      <c r="HQJ39" s="64"/>
      <c r="HQK39" s="64"/>
      <c r="HQL39" s="64"/>
      <c r="HQM39" s="64"/>
      <c r="HQN39" s="64"/>
      <c r="HQO39" s="64"/>
      <c r="HQP39" s="64"/>
      <c r="HQQ39" s="64"/>
      <c r="HQR39" s="64"/>
      <c r="HQS39" s="64"/>
      <c r="HQT39" s="64"/>
      <c r="HQU39" s="64"/>
      <c r="HQV39" s="64"/>
      <c r="HQW39" s="64"/>
      <c r="HQX39" s="64"/>
      <c r="HQY39" s="64"/>
      <c r="HQZ39" s="64"/>
      <c r="HRA39" s="64"/>
      <c r="HRB39" s="64"/>
      <c r="HRC39" s="64"/>
      <c r="HRD39" s="64"/>
      <c r="HRE39" s="64"/>
      <c r="HRF39" s="64"/>
      <c r="HRG39" s="64"/>
      <c r="HRH39" s="64"/>
      <c r="HRI39" s="64"/>
      <c r="HRJ39" s="64"/>
      <c r="HRK39" s="64"/>
      <c r="HRL39" s="64"/>
      <c r="HRM39" s="64"/>
      <c r="HRN39" s="64"/>
      <c r="HRO39" s="64"/>
      <c r="HRP39" s="64"/>
      <c r="HRQ39" s="64"/>
      <c r="HRR39" s="64"/>
      <c r="HRS39" s="64"/>
      <c r="HRT39" s="64"/>
      <c r="HRU39" s="64"/>
      <c r="HRV39" s="64"/>
      <c r="HRW39" s="64"/>
      <c r="HRX39" s="64"/>
      <c r="HRY39" s="64"/>
      <c r="HRZ39" s="64"/>
      <c r="HSA39" s="64"/>
      <c r="HSB39" s="64"/>
      <c r="HSC39" s="64"/>
      <c r="HSD39" s="64"/>
      <c r="HSE39" s="64"/>
      <c r="HSF39" s="64"/>
      <c r="HSG39" s="64"/>
      <c r="HSH39" s="64"/>
      <c r="HSI39" s="64"/>
      <c r="HSJ39" s="64"/>
      <c r="HSK39" s="64"/>
      <c r="HSL39" s="64"/>
      <c r="HSM39" s="64"/>
      <c r="HSN39" s="64"/>
      <c r="HSO39" s="64"/>
      <c r="HSP39" s="64"/>
      <c r="HSQ39" s="64"/>
      <c r="HSR39" s="64"/>
      <c r="HSS39" s="64"/>
      <c r="HST39" s="64"/>
      <c r="HSU39" s="64"/>
      <c r="HSV39" s="64"/>
      <c r="HSW39" s="64"/>
      <c r="HSX39" s="64"/>
      <c r="HSY39" s="64"/>
      <c r="HSZ39" s="64"/>
      <c r="HTA39" s="64"/>
      <c r="HTB39" s="64"/>
      <c r="HTC39" s="64"/>
      <c r="HTD39" s="64"/>
      <c r="HTE39" s="64"/>
      <c r="HTF39" s="64"/>
      <c r="HTG39" s="64"/>
      <c r="HTH39" s="64"/>
      <c r="HTI39" s="64"/>
      <c r="HTJ39" s="64"/>
      <c r="HTK39" s="64"/>
      <c r="HTL39" s="64"/>
      <c r="HTM39" s="64"/>
      <c r="HTN39" s="64"/>
      <c r="HTO39" s="64"/>
      <c r="HTP39" s="64"/>
      <c r="HTQ39" s="64"/>
      <c r="HTR39" s="64"/>
      <c r="HTS39" s="64"/>
      <c r="HTT39" s="64"/>
      <c r="HTU39" s="64"/>
      <c r="HTV39" s="64"/>
      <c r="HTW39" s="64"/>
      <c r="HTX39" s="64"/>
      <c r="HTY39" s="64"/>
      <c r="HTZ39" s="64"/>
      <c r="HUA39" s="64"/>
      <c r="HUB39" s="64"/>
      <c r="HUC39" s="64"/>
      <c r="HUD39" s="64"/>
      <c r="HUE39" s="64"/>
      <c r="HUF39" s="64"/>
      <c r="HUG39" s="64"/>
      <c r="HUH39" s="64"/>
      <c r="HUI39" s="64"/>
      <c r="HUJ39" s="64"/>
      <c r="HUK39" s="64"/>
      <c r="HUL39" s="64"/>
      <c r="HUM39" s="64"/>
      <c r="HUN39" s="64"/>
      <c r="HUO39" s="64"/>
      <c r="HUP39" s="64"/>
      <c r="HUQ39" s="64"/>
      <c r="HUR39" s="64"/>
      <c r="HUS39" s="64"/>
      <c r="HUT39" s="64"/>
      <c r="HUU39" s="64"/>
      <c r="HUV39" s="64"/>
      <c r="HUW39" s="64"/>
      <c r="HUX39" s="64"/>
      <c r="HUY39" s="64"/>
      <c r="HUZ39" s="64"/>
      <c r="HVA39" s="64"/>
      <c r="HVB39" s="64"/>
      <c r="HVC39" s="64"/>
      <c r="HVD39" s="64"/>
      <c r="HVE39" s="64"/>
      <c r="HVF39" s="64"/>
      <c r="HVG39" s="64"/>
      <c r="HVH39" s="64"/>
      <c r="HVI39" s="64"/>
      <c r="HVJ39" s="64"/>
      <c r="HVK39" s="64"/>
      <c r="HVL39" s="64"/>
      <c r="HVM39" s="64"/>
      <c r="HVN39" s="64"/>
      <c r="HVO39" s="64"/>
      <c r="HVP39" s="64"/>
      <c r="HVQ39" s="64"/>
      <c r="HVR39" s="64"/>
      <c r="HVS39" s="64"/>
      <c r="HVT39" s="64"/>
      <c r="HVU39" s="64"/>
      <c r="HVV39" s="64"/>
      <c r="HVW39" s="64"/>
      <c r="HVX39" s="64"/>
      <c r="HVY39" s="64"/>
      <c r="HVZ39" s="64"/>
      <c r="HWA39" s="64"/>
      <c r="HWB39" s="64"/>
      <c r="HWC39" s="64"/>
      <c r="HWD39" s="64"/>
      <c r="HWE39" s="64"/>
      <c r="HWF39" s="64"/>
      <c r="HWG39" s="64"/>
      <c r="HWH39" s="64"/>
      <c r="HWI39" s="64"/>
      <c r="HWJ39" s="64"/>
      <c r="HWK39" s="64"/>
      <c r="HWL39" s="64"/>
      <c r="HWM39" s="64"/>
      <c r="HWN39" s="64"/>
      <c r="HWO39" s="64"/>
      <c r="HWP39" s="64"/>
      <c r="HWQ39" s="64"/>
      <c r="HWR39" s="64"/>
      <c r="HWS39" s="64"/>
      <c r="HWT39" s="64"/>
      <c r="HWU39" s="64"/>
      <c r="HWV39" s="64"/>
      <c r="HWW39" s="64"/>
      <c r="HWX39" s="64"/>
      <c r="HWY39" s="64"/>
      <c r="HWZ39" s="64"/>
      <c r="HXA39" s="64"/>
      <c r="HXB39" s="64"/>
      <c r="HXC39" s="64"/>
      <c r="HXD39" s="64"/>
      <c r="HXE39" s="64"/>
      <c r="HXF39" s="64"/>
      <c r="HXG39" s="64"/>
      <c r="HXH39" s="64"/>
      <c r="HXI39" s="64"/>
      <c r="HXJ39" s="64"/>
      <c r="HXK39" s="64"/>
      <c r="HXL39" s="64"/>
      <c r="HXM39" s="64"/>
      <c r="HXN39" s="64"/>
      <c r="HXO39" s="64"/>
      <c r="HXP39" s="64"/>
      <c r="HXQ39" s="64"/>
      <c r="HXR39" s="64"/>
      <c r="HXS39" s="64"/>
      <c r="HXT39" s="64"/>
      <c r="HXU39" s="64"/>
      <c r="HXV39" s="64"/>
      <c r="HXW39" s="64"/>
      <c r="HXX39" s="64"/>
      <c r="HXY39" s="64"/>
      <c r="HXZ39" s="64"/>
      <c r="HYA39" s="64"/>
      <c r="HYB39" s="64"/>
      <c r="HYC39" s="64"/>
      <c r="HYD39" s="64"/>
      <c r="HYE39" s="64"/>
      <c r="HYF39" s="64"/>
      <c r="HYG39" s="64"/>
      <c r="HYH39" s="64"/>
      <c r="HYI39" s="64"/>
      <c r="HYJ39" s="64"/>
      <c r="HYK39" s="64"/>
      <c r="HYL39" s="64"/>
      <c r="HYM39" s="64"/>
      <c r="HYN39" s="64"/>
      <c r="HYO39" s="64"/>
      <c r="HYP39" s="64"/>
      <c r="HYQ39" s="64"/>
      <c r="HYR39" s="64"/>
      <c r="HYS39" s="64"/>
      <c r="HYT39" s="64"/>
      <c r="HYU39" s="64"/>
      <c r="HYV39" s="64"/>
      <c r="HYW39" s="64"/>
      <c r="HYX39" s="64"/>
      <c r="HYY39" s="64"/>
      <c r="HYZ39" s="64"/>
      <c r="HZA39" s="64"/>
      <c r="HZB39" s="64"/>
      <c r="HZC39" s="64"/>
      <c r="HZD39" s="64"/>
      <c r="HZE39" s="64"/>
      <c r="HZF39" s="64"/>
      <c r="HZG39" s="64"/>
      <c r="HZH39" s="64"/>
      <c r="HZI39" s="64"/>
      <c r="HZJ39" s="64"/>
      <c r="HZK39" s="64"/>
      <c r="HZL39" s="64"/>
      <c r="HZM39" s="64"/>
      <c r="HZN39" s="64"/>
      <c r="HZO39" s="64"/>
      <c r="HZP39" s="64"/>
      <c r="HZQ39" s="64"/>
      <c r="HZR39" s="64"/>
      <c r="HZS39" s="64"/>
      <c r="HZT39" s="64"/>
      <c r="HZU39" s="64"/>
      <c r="HZV39" s="64"/>
      <c r="HZW39" s="64"/>
      <c r="HZX39" s="64"/>
      <c r="HZY39" s="64"/>
      <c r="HZZ39" s="64"/>
      <c r="IAA39" s="64"/>
      <c r="IAB39" s="64"/>
      <c r="IAC39" s="64"/>
      <c r="IAD39" s="64"/>
      <c r="IAE39" s="64"/>
      <c r="IAF39" s="64"/>
      <c r="IAG39" s="64"/>
      <c r="IAH39" s="64"/>
      <c r="IAI39" s="64"/>
      <c r="IAJ39" s="64"/>
      <c r="IAK39" s="64"/>
      <c r="IAL39" s="64"/>
      <c r="IAM39" s="64"/>
      <c r="IAN39" s="64"/>
      <c r="IAO39" s="64"/>
      <c r="IAP39" s="64"/>
      <c r="IAQ39" s="64"/>
      <c r="IAR39" s="64"/>
      <c r="IAS39" s="64"/>
      <c r="IAT39" s="64"/>
      <c r="IAU39" s="64"/>
      <c r="IAV39" s="64"/>
      <c r="IAW39" s="64"/>
      <c r="IAX39" s="64"/>
      <c r="IAY39" s="64"/>
      <c r="IAZ39" s="64"/>
      <c r="IBA39" s="64"/>
      <c r="IBB39" s="64"/>
      <c r="IBC39" s="64"/>
      <c r="IBD39" s="64"/>
      <c r="IBE39" s="64"/>
      <c r="IBF39" s="64"/>
      <c r="IBG39" s="64"/>
      <c r="IBH39" s="64"/>
      <c r="IBI39" s="64"/>
      <c r="IBJ39" s="64"/>
      <c r="IBK39" s="64"/>
      <c r="IBL39" s="64"/>
      <c r="IBM39" s="64"/>
      <c r="IBN39" s="64"/>
      <c r="IBO39" s="64"/>
      <c r="IBP39" s="64"/>
      <c r="IBQ39" s="64"/>
      <c r="IBR39" s="64"/>
      <c r="IBS39" s="64"/>
      <c r="IBT39" s="64"/>
      <c r="IBU39" s="64"/>
      <c r="IBV39" s="64"/>
      <c r="IBW39" s="64"/>
      <c r="IBX39" s="64"/>
      <c r="IBY39" s="64"/>
      <c r="IBZ39" s="64"/>
      <c r="ICA39" s="64"/>
      <c r="ICB39" s="64"/>
      <c r="ICC39" s="64"/>
      <c r="ICD39" s="64"/>
      <c r="ICE39" s="64"/>
      <c r="ICF39" s="64"/>
      <c r="ICG39" s="64"/>
      <c r="ICH39" s="64"/>
      <c r="ICI39" s="64"/>
      <c r="ICJ39" s="64"/>
      <c r="ICK39" s="64"/>
      <c r="ICL39" s="64"/>
      <c r="ICM39" s="64"/>
      <c r="ICN39" s="64"/>
      <c r="ICO39" s="64"/>
      <c r="ICP39" s="64"/>
      <c r="ICQ39" s="64"/>
      <c r="ICR39" s="64"/>
      <c r="ICS39" s="64"/>
      <c r="ICT39" s="64"/>
      <c r="ICU39" s="64"/>
      <c r="ICV39" s="64"/>
      <c r="ICW39" s="64"/>
      <c r="ICX39" s="64"/>
      <c r="ICY39" s="64"/>
      <c r="ICZ39" s="64"/>
      <c r="IDA39" s="64"/>
      <c r="IDB39" s="64"/>
      <c r="IDC39" s="64"/>
      <c r="IDD39" s="64"/>
      <c r="IDE39" s="64"/>
      <c r="IDF39" s="64"/>
      <c r="IDG39" s="64"/>
      <c r="IDH39" s="64"/>
      <c r="IDI39" s="64"/>
      <c r="IDJ39" s="64"/>
      <c r="IDK39" s="64"/>
      <c r="IDL39" s="64"/>
      <c r="IDM39" s="64"/>
      <c r="IDN39" s="64"/>
      <c r="IDO39" s="64"/>
      <c r="IDP39" s="64"/>
      <c r="IDQ39" s="64"/>
      <c r="IDR39" s="64"/>
      <c r="IDS39" s="64"/>
      <c r="IDT39" s="64"/>
      <c r="IDU39" s="64"/>
      <c r="IDV39" s="64"/>
      <c r="IDW39" s="64"/>
      <c r="IDX39" s="64"/>
      <c r="IDY39" s="64"/>
      <c r="IDZ39" s="64"/>
      <c r="IEA39" s="64"/>
      <c r="IEB39" s="64"/>
      <c r="IEC39" s="64"/>
      <c r="IED39" s="64"/>
      <c r="IEE39" s="64"/>
      <c r="IEF39" s="64"/>
      <c r="IEG39" s="64"/>
      <c r="IEH39" s="64"/>
      <c r="IEI39" s="64"/>
      <c r="IEJ39" s="64"/>
      <c r="IEK39" s="64"/>
      <c r="IEL39" s="64"/>
      <c r="IEM39" s="64"/>
      <c r="IEN39" s="64"/>
      <c r="IEO39" s="64"/>
      <c r="IEP39" s="64"/>
      <c r="IEQ39" s="64"/>
      <c r="IER39" s="64"/>
      <c r="IES39" s="64"/>
      <c r="IET39" s="64"/>
      <c r="IEU39" s="64"/>
      <c r="IEV39" s="64"/>
      <c r="IEW39" s="64"/>
      <c r="IEX39" s="64"/>
      <c r="IEY39" s="64"/>
      <c r="IEZ39" s="64"/>
      <c r="IFA39" s="64"/>
      <c r="IFB39" s="64"/>
      <c r="IFC39" s="64"/>
      <c r="IFD39" s="64"/>
      <c r="IFE39" s="64"/>
      <c r="IFF39" s="64"/>
      <c r="IFG39" s="64"/>
      <c r="IFH39" s="64"/>
      <c r="IFI39" s="64"/>
      <c r="IFJ39" s="64"/>
      <c r="IFK39" s="64"/>
      <c r="IFL39" s="64"/>
      <c r="IFM39" s="64"/>
      <c r="IFN39" s="64"/>
      <c r="IFO39" s="64"/>
      <c r="IFP39" s="64"/>
      <c r="IFQ39" s="64"/>
      <c r="IFR39" s="64"/>
      <c r="IFS39" s="64"/>
      <c r="IFT39" s="64"/>
      <c r="IFU39" s="64"/>
      <c r="IFV39" s="64"/>
      <c r="IFW39" s="64"/>
      <c r="IFX39" s="64"/>
      <c r="IFY39" s="64"/>
      <c r="IFZ39" s="64"/>
      <c r="IGA39" s="64"/>
      <c r="IGB39" s="64"/>
      <c r="IGC39" s="64"/>
      <c r="IGD39" s="64"/>
      <c r="IGE39" s="64"/>
      <c r="IGF39" s="64"/>
      <c r="IGG39" s="64"/>
      <c r="IGH39" s="64"/>
      <c r="IGI39" s="64"/>
      <c r="IGJ39" s="64"/>
      <c r="IGK39" s="64"/>
      <c r="IGL39" s="64"/>
      <c r="IGM39" s="64"/>
      <c r="IGN39" s="64"/>
      <c r="IGO39" s="64"/>
      <c r="IGP39" s="64"/>
      <c r="IGQ39" s="64"/>
      <c r="IGR39" s="64"/>
      <c r="IGS39" s="64"/>
      <c r="IGT39" s="64"/>
      <c r="IGU39" s="64"/>
      <c r="IGV39" s="64"/>
      <c r="IGW39" s="64"/>
      <c r="IGX39" s="64"/>
      <c r="IGY39" s="64"/>
      <c r="IGZ39" s="64"/>
      <c r="IHA39" s="64"/>
      <c r="IHB39" s="64"/>
      <c r="IHC39" s="64"/>
      <c r="IHD39" s="64"/>
      <c r="IHE39" s="64"/>
      <c r="IHF39" s="64"/>
      <c r="IHG39" s="64"/>
      <c r="IHH39" s="64"/>
      <c r="IHI39" s="64"/>
      <c r="IHJ39" s="64"/>
      <c r="IHK39" s="64"/>
      <c r="IHL39" s="64"/>
      <c r="IHM39" s="64"/>
      <c r="IHN39" s="64"/>
      <c r="IHO39" s="64"/>
      <c r="IHP39" s="64"/>
      <c r="IHQ39" s="64"/>
      <c r="IHR39" s="64"/>
      <c r="IHS39" s="64"/>
      <c r="IHT39" s="64"/>
      <c r="IHU39" s="64"/>
      <c r="IHV39" s="64"/>
      <c r="IHW39" s="64"/>
      <c r="IHX39" s="64"/>
      <c r="IHY39" s="64"/>
      <c r="IHZ39" s="64"/>
      <c r="IIA39" s="64"/>
      <c r="IIB39" s="64"/>
      <c r="IIC39" s="64"/>
      <c r="IID39" s="64"/>
      <c r="IIE39" s="64"/>
      <c r="IIF39" s="64"/>
      <c r="IIG39" s="64"/>
      <c r="IIH39" s="64"/>
      <c r="III39" s="64"/>
      <c r="IIJ39" s="64"/>
      <c r="IIK39" s="64"/>
      <c r="IIL39" s="64"/>
      <c r="IIM39" s="64"/>
      <c r="IIN39" s="64"/>
      <c r="IIO39" s="64"/>
      <c r="IIP39" s="64"/>
      <c r="IIQ39" s="64"/>
      <c r="IIR39" s="64"/>
      <c r="IIS39" s="64"/>
      <c r="IIT39" s="64"/>
      <c r="IIU39" s="64"/>
      <c r="IIV39" s="64"/>
      <c r="IIW39" s="64"/>
      <c r="IIX39" s="64"/>
      <c r="IIY39" s="64"/>
      <c r="IIZ39" s="64"/>
      <c r="IJA39" s="64"/>
      <c r="IJB39" s="64"/>
      <c r="IJC39" s="64"/>
      <c r="IJD39" s="64"/>
      <c r="IJE39" s="64"/>
      <c r="IJF39" s="64"/>
      <c r="IJG39" s="64"/>
      <c r="IJH39" s="64"/>
      <c r="IJI39" s="64"/>
      <c r="IJJ39" s="64"/>
      <c r="IJK39" s="64"/>
      <c r="IJL39" s="64"/>
      <c r="IJM39" s="64"/>
      <c r="IJN39" s="64"/>
      <c r="IJO39" s="64"/>
      <c r="IJP39" s="64"/>
      <c r="IJQ39" s="64"/>
      <c r="IJR39" s="64"/>
      <c r="IJS39" s="64"/>
      <c r="IJT39" s="64"/>
      <c r="IJU39" s="64"/>
      <c r="IJV39" s="64"/>
      <c r="IJW39" s="64"/>
      <c r="IJX39" s="64"/>
      <c r="IJY39" s="64"/>
      <c r="IJZ39" s="64"/>
      <c r="IKA39" s="64"/>
      <c r="IKB39" s="64"/>
      <c r="IKC39" s="64"/>
      <c r="IKD39" s="64"/>
      <c r="IKE39" s="64"/>
      <c r="IKF39" s="64"/>
      <c r="IKG39" s="64"/>
      <c r="IKH39" s="64"/>
      <c r="IKI39" s="64"/>
      <c r="IKJ39" s="64"/>
      <c r="IKK39" s="64"/>
      <c r="IKL39" s="64"/>
      <c r="IKM39" s="64"/>
      <c r="IKN39" s="64"/>
      <c r="IKO39" s="64"/>
      <c r="IKP39" s="64"/>
      <c r="IKQ39" s="64"/>
      <c r="IKR39" s="64"/>
      <c r="IKS39" s="64"/>
      <c r="IKT39" s="64"/>
      <c r="IKU39" s="64"/>
      <c r="IKV39" s="64"/>
      <c r="IKW39" s="64"/>
      <c r="IKX39" s="64"/>
      <c r="IKY39" s="64"/>
      <c r="IKZ39" s="64"/>
      <c r="ILA39" s="64"/>
      <c r="ILB39" s="64"/>
      <c r="ILC39" s="64"/>
      <c r="ILD39" s="64"/>
      <c r="ILE39" s="64"/>
      <c r="ILF39" s="64"/>
      <c r="ILG39" s="64"/>
      <c r="ILH39" s="64"/>
      <c r="ILI39" s="64"/>
      <c r="ILJ39" s="64"/>
      <c r="ILK39" s="64"/>
      <c r="ILL39" s="64"/>
      <c r="ILM39" s="64"/>
      <c r="ILN39" s="64"/>
      <c r="ILO39" s="64"/>
      <c r="ILP39" s="64"/>
      <c r="ILQ39" s="64"/>
      <c r="ILR39" s="64"/>
      <c r="ILS39" s="64"/>
      <c r="ILT39" s="64"/>
      <c r="ILU39" s="64"/>
      <c r="ILV39" s="64"/>
      <c r="ILW39" s="64"/>
      <c r="ILX39" s="64"/>
      <c r="ILY39" s="64"/>
      <c r="ILZ39" s="64"/>
      <c r="IMA39" s="64"/>
      <c r="IMB39" s="64"/>
      <c r="IMC39" s="64"/>
      <c r="IMD39" s="64"/>
      <c r="IME39" s="64"/>
      <c r="IMF39" s="64"/>
      <c r="IMG39" s="64"/>
      <c r="IMH39" s="64"/>
      <c r="IMI39" s="64"/>
      <c r="IMJ39" s="64"/>
      <c r="IMK39" s="64"/>
      <c r="IML39" s="64"/>
      <c r="IMM39" s="64"/>
      <c r="IMN39" s="64"/>
      <c r="IMO39" s="64"/>
      <c r="IMP39" s="64"/>
      <c r="IMQ39" s="64"/>
      <c r="IMR39" s="64"/>
      <c r="IMS39" s="64"/>
      <c r="IMT39" s="64"/>
      <c r="IMU39" s="64"/>
      <c r="IMV39" s="64"/>
      <c r="IMW39" s="64"/>
      <c r="IMX39" s="64"/>
      <c r="IMY39" s="64"/>
      <c r="IMZ39" s="64"/>
      <c r="INA39" s="64"/>
      <c r="INB39" s="64"/>
      <c r="INC39" s="64"/>
      <c r="IND39" s="64"/>
      <c r="INE39" s="64"/>
      <c r="INF39" s="64"/>
      <c r="ING39" s="64"/>
      <c r="INH39" s="64"/>
      <c r="INI39" s="64"/>
      <c r="INJ39" s="64"/>
      <c r="INK39" s="64"/>
      <c r="INL39" s="64"/>
      <c r="INM39" s="64"/>
      <c r="INN39" s="64"/>
      <c r="INO39" s="64"/>
      <c r="INP39" s="64"/>
      <c r="INQ39" s="64"/>
      <c r="INR39" s="64"/>
      <c r="INS39" s="64"/>
      <c r="INT39" s="64"/>
      <c r="INU39" s="64"/>
      <c r="INV39" s="64"/>
      <c r="INW39" s="64"/>
      <c r="INX39" s="64"/>
      <c r="INY39" s="64"/>
      <c r="INZ39" s="64"/>
      <c r="IOA39" s="64"/>
      <c r="IOB39" s="64"/>
      <c r="IOC39" s="64"/>
      <c r="IOD39" s="64"/>
      <c r="IOE39" s="64"/>
      <c r="IOF39" s="64"/>
      <c r="IOG39" s="64"/>
      <c r="IOH39" s="64"/>
      <c r="IOI39" s="64"/>
      <c r="IOJ39" s="64"/>
      <c r="IOK39" s="64"/>
      <c r="IOL39" s="64"/>
      <c r="IOM39" s="64"/>
      <c r="ION39" s="64"/>
      <c r="IOO39" s="64"/>
      <c r="IOP39" s="64"/>
      <c r="IOQ39" s="64"/>
      <c r="IOR39" s="64"/>
      <c r="IOS39" s="64"/>
      <c r="IOT39" s="64"/>
      <c r="IOU39" s="64"/>
      <c r="IOV39" s="64"/>
      <c r="IOW39" s="64"/>
      <c r="IOX39" s="64"/>
      <c r="IOY39" s="64"/>
      <c r="IOZ39" s="64"/>
      <c r="IPA39" s="64"/>
      <c r="IPB39" s="64"/>
      <c r="IPC39" s="64"/>
      <c r="IPD39" s="64"/>
      <c r="IPE39" s="64"/>
      <c r="IPF39" s="64"/>
      <c r="IPG39" s="64"/>
      <c r="IPH39" s="64"/>
      <c r="IPI39" s="64"/>
      <c r="IPJ39" s="64"/>
      <c r="IPK39" s="64"/>
      <c r="IPL39" s="64"/>
      <c r="IPM39" s="64"/>
      <c r="IPN39" s="64"/>
      <c r="IPO39" s="64"/>
      <c r="IPP39" s="64"/>
      <c r="IPQ39" s="64"/>
      <c r="IPR39" s="64"/>
      <c r="IPS39" s="64"/>
      <c r="IPT39" s="64"/>
      <c r="IPU39" s="64"/>
      <c r="IPV39" s="64"/>
      <c r="IPW39" s="64"/>
      <c r="IPX39" s="64"/>
      <c r="IPY39" s="64"/>
      <c r="IPZ39" s="64"/>
      <c r="IQA39" s="64"/>
      <c r="IQB39" s="64"/>
      <c r="IQC39" s="64"/>
      <c r="IQD39" s="64"/>
      <c r="IQE39" s="64"/>
      <c r="IQF39" s="64"/>
      <c r="IQG39" s="64"/>
      <c r="IQH39" s="64"/>
      <c r="IQI39" s="64"/>
      <c r="IQJ39" s="64"/>
      <c r="IQK39" s="64"/>
      <c r="IQL39" s="64"/>
      <c r="IQM39" s="64"/>
      <c r="IQN39" s="64"/>
      <c r="IQO39" s="64"/>
      <c r="IQP39" s="64"/>
      <c r="IQQ39" s="64"/>
      <c r="IQR39" s="64"/>
      <c r="IQS39" s="64"/>
      <c r="IQT39" s="64"/>
      <c r="IQU39" s="64"/>
      <c r="IQV39" s="64"/>
      <c r="IQW39" s="64"/>
      <c r="IQX39" s="64"/>
      <c r="IQY39" s="64"/>
      <c r="IQZ39" s="64"/>
      <c r="IRA39" s="64"/>
      <c r="IRB39" s="64"/>
      <c r="IRC39" s="64"/>
      <c r="IRD39" s="64"/>
      <c r="IRE39" s="64"/>
      <c r="IRF39" s="64"/>
      <c r="IRG39" s="64"/>
      <c r="IRH39" s="64"/>
      <c r="IRI39" s="64"/>
      <c r="IRJ39" s="64"/>
      <c r="IRK39" s="64"/>
      <c r="IRL39" s="64"/>
      <c r="IRM39" s="64"/>
      <c r="IRN39" s="64"/>
      <c r="IRO39" s="64"/>
      <c r="IRP39" s="64"/>
      <c r="IRQ39" s="64"/>
      <c r="IRR39" s="64"/>
      <c r="IRS39" s="64"/>
      <c r="IRT39" s="64"/>
      <c r="IRU39" s="64"/>
      <c r="IRV39" s="64"/>
      <c r="IRW39" s="64"/>
      <c r="IRX39" s="64"/>
      <c r="IRY39" s="64"/>
      <c r="IRZ39" s="64"/>
      <c r="ISA39" s="64"/>
      <c r="ISB39" s="64"/>
      <c r="ISC39" s="64"/>
      <c r="ISD39" s="64"/>
      <c r="ISE39" s="64"/>
      <c r="ISF39" s="64"/>
      <c r="ISG39" s="64"/>
      <c r="ISH39" s="64"/>
      <c r="ISI39" s="64"/>
      <c r="ISJ39" s="64"/>
      <c r="ISK39" s="64"/>
      <c r="ISL39" s="64"/>
      <c r="ISM39" s="64"/>
      <c r="ISN39" s="64"/>
      <c r="ISO39" s="64"/>
      <c r="ISP39" s="64"/>
      <c r="ISQ39" s="64"/>
      <c r="ISR39" s="64"/>
      <c r="ISS39" s="64"/>
      <c r="IST39" s="64"/>
      <c r="ISU39" s="64"/>
      <c r="ISV39" s="64"/>
      <c r="ISW39" s="64"/>
      <c r="ISX39" s="64"/>
      <c r="ISY39" s="64"/>
      <c r="ISZ39" s="64"/>
      <c r="ITA39" s="64"/>
      <c r="ITB39" s="64"/>
      <c r="ITC39" s="64"/>
      <c r="ITD39" s="64"/>
      <c r="ITE39" s="64"/>
      <c r="ITF39" s="64"/>
      <c r="ITG39" s="64"/>
      <c r="ITH39" s="64"/>
      <c r="ITI39" s="64"/>
      <c r="ITJ39" s="64"/>
      <c r="ITK39" s="64"/>
      <c r="ITL39" s="64"/>
      <c r="ITM39" s="64"/>
      <c r="ITN39" s="64"/>
      <c r="ITO39" s="64"/>
      <c r="ITP39" s="64"/>
      <c r="ITQ39" s="64"/>
      <c r="ITR39" s="64"/>
      <c r="ITS39" s="64"/>
      <c r="ITT39" s="64"/>
      <c r="ITU39" s="64"/>
      <c r="ITV39" s="64"/>
      <c r="ITW39" s="64"/>
      <c r="ITX39" s="64"/>
      <c r="ITY39" s="64"/>
      <c r="ITZ39" s="64"/>
      <c r="IUA39" s="64"/>
      <c r="IUB39" s="64"/>
      <c r="IUC39" s="64"/>
      <c r="IUD39" s="64"/>
      <c r="IUE39" s="64"/>
      <c r="IUF39" s="64"/>
      <c r="IUG39" s="64"/>
      <c r="IUH39" s="64"/>
      <c r="IUI39" s="64"/>
      <c r="IUJ39" s="64"/>
      <c r="IUK39" s="64"/>
      <c r="IUL39" s="64"/>
      <c r="IUM39" s="64"/>
      <c r="IUN39" s="64"/>
      <c r="IUO39" s="64"/>
      <c r="IUP39" s="64"/>
      <c r="IUQ39" s="64"/>
      <c r="IUR39" s="64"/>
      <c r="IUS39" s="64"/>
      <c r="IUT39" s="64"/>
      <c r="IUU39" s="64"/>
      <c r="IUV39" s="64"/>
      <c r="IUW39" s="64"/>
      <c r="IUX39" s="64"/>
      <c r="IUY39" s="64"/>
      <c r="IUZ39" s="64"/>
      <c r="IVA39" s="64"/>
      <c r="IVB39" s="64"/>
      <c r="IVC39" s="64"/>
      <c r="IVD39" s="64"/>
      <c r="IVE39" s="64"/>
      <c r="IVF39" s="64"/>
      <c r="IVG39" s="64"/>
      <c r="IVH39" s="64"/>
      <c r="IVI39" s="64"/>
      <c r="IVJ39" s="64"/>
      <c r="IVK39" s="64"/>
      <c r="IVL39" s="64"/>
      <c r="IVM39" s="64"/>
      <c r="IVN39" s="64"/>
      <c r="IVO39" s="64"/>
      <c r="IVP39" s="64"/>
      <c r="IVQ39" s="64"/>
      <c r="IVR39" s="64"/>
      <c r="IVS39" s="64"/>
      <c r="IVT39" s="64"/>
      <c r="IVU39" s="64"/>
      <c r="IVV39" s="64"/>
      <c r="IVW39" s="64"/>
      <c r="IVX39" s="64"/>
      <c r="IVY39" s="64"/>
      <c r="IVZ39" s="64"/>
      <c r="IWA39" s="64"/>
      <c r="IWB39" s="64"/>
      <c r="IWC39" s="64"/>
      <c r="IWD39" s="64"/>
      <c r="IWE39" s="64"/>
      <c r="IWF39" s="64"/>
      <c r="IWG39" s="64"/>
      <c r="IWH39" s="64"/>
      <c r="IWI39" s="64"/>
      <c r="IWJ39" s="64"/>
      <c r="IWK39" s="64"/>
      <c r="IWL39" s="64"/>
      <c r="IWM39" s="64"/>
      <c r="IWN39" s="64"/>
      <c r="IWO39" s="64"/>
      <c r="IWP39" s="64"/>
      <c r="IWQ39" s="64"/>
      <c r="IWR39" s="64"/>
      <c r="IWS39" s="64"/>
      <c r="IWT39" s="64"/>
      <c r="IWU39" s="64"/>
      <c r="IWV39" s="64"/>
      <c r="IWW39" s="64"/>
      <c r="IWX39" s="64"/>
      <c r="IWY39" s="64"/>
      <c r="IWZ39" s="64"/>
      <c r="IXA39" s="64"/>
      <c r="IXB39" s="64"/>
      <c r="IXC39" s="64"/>
      <c r="IXD39" s="64"/>
      <c r="IXE39" s="64"/>
      <c r="IXF39" s="64"/>
      <c r="IXG39" s="64"/>
      <c r="IXH39" s="64"/>
      <c r="IXI39" s="64"/>
      <c r="IXJ39" s="64"/>
      <c r="IXK39" s="64"/>
      <c r="IXL39" s="64"/>
      <c r="IXM39" s="64"/>
      <c r="IXN39" s="64"/>
      <c r="IXO39" s="64"/>
      <c r="IXP39" s="64"/>
      <c r="IXQ39" s="64"/>
      <c r="IXR39" s="64"/>
      <c r="IXS39" s="64"/>
      <c r="IXT39" s="64"/>
      <c r="IXU39" s="64"/>
      <c r="IXV39" s="64"/>
      <c r="IXW39" s="64"/>
      <c r="IXX39" s="64"/>
      <c r="IXY39" s="64"/>
      <c r="IXZ39" s="64"/>
      <c r="IYA39" s="64"/>
      <c r="IYB39" s="64"/>
      <c r="IYC39" s="64"/>
      <c r="IYD39" s="64"/>
      <c r="IYE39" s="64"/>
      <c r="IYF39" s="64"/>
      <c r="IYG39" s="64"/>
      <c r="IYH39" s="64"/>
      <c r="IYI39" s="64"/>
      <c r="IYJ39" s="64"/>
      <c r="IYK39" s="64"/>
      <c r="IYL39" s="64"/>
      <c r="IYM39" s="64"/>
      <c r="IYN39" s="64"/>
      <c r="IYO39" s="64"/>
      <c r="IYP39" s="64"/>
      <c r="IYQ39" s="64"/>
      <c r="IYR39" s="64"/>
      <c r="IYS39" s="64"/>
      <c r="IYT39" s="64"/>
      <c r="IYU39" s="64"/>
      <c r="IYV39" s="64"/>
      <c r="IYW39" s="64"/>
      <c r="IYX39" s="64"/>
      <c r="IYY39" s="64"/>
      <c r="IYZ39" s="64"/>
      <c r="IZA39" s="64"/>
      <c r="IZB39" s="64"/>
      <c r="IZC39" s="64"/>
      <c r="IZD39" s="64"/>
      <c r="IZE39" s="64"/>
      <c r="IZF39" s="64"/>
      <c r="IZG39" s="64"/>
      <c r="IZH39" s="64"/>
      <c r="IZI39" s="64"/>
      <c r="IZJ39" s="64"/>
      <c r="IZK39" s="64"/>
      <c r="IZL39" s="64"/>
      <c r="IZM39" s="64"/>
      <c r="IZN39" s="64"/>
      <c r="IZO39" s="64"/>
      <c r="IZP39" s="64"/>
      <c r="IZQ39" s="64"/>
      <c r="IZR39" s="64"/>
      <c r="IZS39" s="64"/>
      <c r="IZT39" s="64"/>
      <c r="IZU39" s="64"/>
      <c r="IZV39" s="64"/>
      <c r="IZW39" s="64"/>
      <c r="IZX39" s="64"/>
      <c r="IZY39" s="64"/>
      <c r="IZZ39" s="64"/>
      <c r="JAA39" s="64"/>
      <c r="JAB39" s="64"/>
      <c r="JAC39" s="64"/>
      <c r="JAD39" s="64"/>
      <c r="JAE39" s="64"/>
      <c r="JAF39" s="64"/>
      <c r="JAG39" s="64"/>
      <c r="JAH39" s="64"/>
      <c r="JAI39" s="64"/>
      <c r="JAJ39" s="64"/>
      <c r="JAK39" s="64"/>
      <c r="JAL39" s="64"/>
      <c r="JAM39" s="64"/>
      <c r="JAN39" s="64"/>
      <c r="JAO39" s="64"/>
      <c r="JAP39" s="64"/>
      <c r="JAQ39" s="64"/>
      <c r="JAR39" s="64"/>
      <c r="JAS39" s="64"/>
      <c r="JAT39" s="64"/>
      <c r="JAU39" s="64"/>
      <c r="JAV39" s="64"/>
      <c r="JAW39" s="64"/>
      <c r="JAX39" s="64"/>
      <c r="JAY39" s="64"/>
      <c r="JAZ39" s="64"/>
      <c r="JBA39" s="64"/>
      <c r="JBB39" s="64"/>
      <c r="JBC39" s="64"/>
      <c r="JBD39" s="64"/>
      <c r="JBE39" s="64"/>
      <c r="JBF39" s="64"/>
      <c r="JBG39" s="64"/>
      <c r="JBH39" s="64"/>
      <c r="JBI39" s="64"/>
      <c r="JBJ39" s="64"/>
      <c r="JBK39" s="64"/>
      <c r="JBL39" s="64"/>
      <c r="JBM39" s="64"/>
      <c r="JBN39" s="64"/>
      <c r="JBO39" s="64"/>
      <c r="JBP39" s="64"/>
      <c r="JBQ39" s="64"/>
      <c r="JBR39" s="64"/>
      <c r="JBS39" s="64"/>
      <c r="JBT39" s="64"/>
      <c r="JBU39" s="64"/>
      <c r="JBV39" s="64"/>
      <c r="JBW39" s="64"/>
      <c r="JBX39" s="64"/>
      <c r="JBY39" s="64"/>
      <c r="JBZ39" s="64"/>
      <c r="JCA39" s="64"/>
      <c r="JCB39" s="64"/>
      <c r="JCC39" s="64"/>
      <c r="JCD39" s="64"/>
      <c r="JCE39" s="64"/>
      <c r="JCF39" s="64"/>
      <c r="JCG39" s="64"/>
      <c r="JCH39" s="64"/>
      <c r="JCI39" s="64"/>
      <c r="JCJ39" s="64"/>
      <c r="JCK39" s="64"/>
      <c r="JCL39" s="64"/>
      <c r="JCM39" s="64"/>
      <c r="JCN39" s="64"/>
      <c r="JCO39" s="64"/>
      <c r="JCP39" s="64"/>
      <c r="JCQ39" s="64"/>
      <c r="JCR39" s="64"/>
      <c r="JCS39" s="64"/>
      <c r="JCT39" s="64"/>
      <c r="JCU39" s="64"/>
      <c r="JCV39" s="64"/>
      <c r="JCW39" s="64"/>
      <c r="JCX39" s="64"/>
      <c r="JCY39" s="64"/>
      <c r="JCZ39" s="64"/>
      <c r="JDA39" s="64"/>
      <c r="JDB39" s="64"/>
      <c r="JDC39" s="64"/>
      <c r="JDD39" s="64"/>
      <c r="JDE39" s="64"/>
      <c r="JDF39" s="64"/>
      <c r="JDG39" s="64"/>
      <c r="JDH39" s="64"/>
      <c r="JDI39" s="64"/>
      <c r="JDJ39" s="64"/>
      <c r="JDK39" s="64"/>
      <c r="JDL39" s="64"/>
      <c r="JDM39" s="64"/>
      <c r="JDN39" s="64"/>
      <c r="JDO39" s="64"/>
      <c r="JDP39" s="64"/>
      <c r="JDQ39" s="64"/>
      <c r="JDR39" s="64"/>
      <c r="JDS39" s="64"/>
      <c r="JDT39" s="64"/>
      <c r="JDU39" s="64"/>
      <c r="JDV39" s="64"/>
      <c r="JDW39" s="64"/>
      <c r="JDX39" s="64"/>
      <c r="JDY39" s="64"/>
      <c r="JDZ39" s="64"/>
      <c r="JEA39" s="64"/>
      <c r="JEB39" s="64"/>
      <c r="JEC39" s="64"/>
      <c r="JED39" s="64"/>
      <c r="JEE39" s="64"/>
      <c r="JEF39" s="64"/>
      <c r="JEG39" s="64"/>
      <c r="JEH39" s="64"/>
      <c r="JEI39" s="64"/>
      <c r="JEJ39" s="64"/>
      <c r="JEK39" s="64"/>
      <c r="JEL39" s="64"/>
      <c r="JEM39" s="64"/>
      <c r="JEN39" s="64"/>
      <c r="JEO39" s="64"/>
      <c r="JEP39" s="64"/>
      <c r="JEQ39" s="64"/>
      <c r="JER39" s="64"/>
      <c r="JES39" s="64"/>
      <c r="JET39" s="64"/>
      <c r="JEU39" s="64"/>
      <c r="JEV39" s="64"/>
      <c r="JEW39" s="64"/>
      <c r="JEX39" s="64"/>
      <c r="JEY39" s="64"/>
      <c r="JEZ39" s="64"/>
      <c r="JFA39" s="64"/>
      <c r="JFB39" s="64"/>
      <c r="JFC39" s="64"/>
      <c r="JFD39" s="64"/>
      <c r="JFE39" s="64"/>
      <c r="JFF39" s="64"/>
      <c r="JFG39" s="64"/>
      <c r="JFH39" s="64"/>
      <c r="JFI39" s="64"/>
      <c r="JFJ39" s="64"/>
      <c r="JFK39" s="64"/>
      <c r="JFL39" s="64"/>
      <c r="JFM39" s="64"/>
      <c r="JFN39" s="64"/>
      <c r="JFO39" s="64"/>
      <c r="JFP39" s="64"/>
      <c r="JFQ39" s="64"/>
      <c r="JFR39" s="64"/>
      <c r="JFS39" s="64"/>
      <c r="JFT39" s="64"/>
      <c r="JFU39" s="64"/>
      <c r="JFV39" s="64"/>
      <c r="JFW39" s="64"/>
      <c r="JFX39" s="64"/>
      <c r="JFY39" s="64"/>
      <c r="JFZ39" s="64"/>
      <c r="JGA39" s="64"/>
      <c r="JGB39" s="64"/>
      <c r="JGC39" s="64"/>
      <c r="JGD39" s="64"/>
      <c r="JGE39" s="64"/>
      <c r="JGF39" s="64"/>
      <c r="JGG39" s="64"/>
      <c r="JGH39" s="64"/>
      <c r="JGI39" s="64"/>
      <c r="JGJ39" s="64"/>
      <c r="JGK39" s="64"/>
      <c r="JGL39" s="64"/>
      <c r="JGM39" s="64"/>
      <c r="JGN39" s="64"/>
      <c r="JGO39" s="64"/>
      <c r="JGP39" s="64"/>
      <c r="JGQ39" s="64"/>
      <c r="JGR39" s="64"/>
      <c r="JGS39" s="64"/>
      <c r="JGT39" s="64"/>
      <c r="JGU39" s="64"/>
      <c r="JGV39" s="64"/>
      <c r="JGW39" s="64"/>
      <c r="JGX39" s="64"/>
      <c r="JGY39" s="64"/>
      <c r="JGZ39" s="64"/>
      <c r="JHA39" s="64"/>
      <c r="JHB39" s="64"/>
      <c r="JHC39" s="64"/>
      <c r="JHD39" s="64"/>
      <c r="JHE39" s="64"/>
      <c r="JHF39" s="64"/>
      <c r="JHG39" s="64"/>
      <c r="JHH39" s="64"/>
      <c r="JHI39" s="64"/>
      <c r="JHJ39" s="64"/>
      <c r="JHK39" s="64"/>
      <c r="JHL39" s="64"/>
      <c r="JHM39" s="64"/>
      <c r="JHN39" s="64"/>
      <c r="JHO39" s="64"/>
      <c r="JHP39" s="64"/>
      <c r="JHQ39" s="64"/>
      <c r="JHR39" s="64"/>
      <c r="JHS39" s="64"/>
      <c r="JHT39" s="64"/>
      <c r="JHU39" s="64"/>
      <c r="JHV39" s="64"/>
      <c r="JHW39" s="64"/>
      <c r="JHX39" s="64"/>
      <c r="JHY39" s="64"/>
      <c r="JHZ39" s="64"/>
      <c r="JIA39" s="64"/>
      <c r="JIB39" s="64"/>
      <c r="JIC39" s="64"/>
      <c r="JID39" s="64"/>
      <c r="JIE39" s="64"/>
      <c r="JIF39" s="64"/>
      <c r="JIG39" s="64"/>
      <c r="JIH39" s="64"/>
      <c r="JII39" s="64"/>
      <c r="JIJ39" s="64"/>
      <c r="JIK39" s="64"/>
      <c r="JIL39" s="64"/>
      <c r="JIM39" s="64"/>
      <c r="JIN39" s="64"/>
      <c r="JIO39" s="64"/>
      <c r="JIP39" s="64"/>
      <c r="JIQ39" s="64"/>
      <c r="JIR39" s="64"/>
      <c r="JIS39" s="64"/>
      <c r="JIT39" s="64"/>
      <c r="JIU39" s="64"/>
      <c r="JIV39" s="64"/>
      <c r="JIW39" s="64"/>
      <c r="JIX39" s="64"/>
      <c r="JIY39" s="64"/>
      <c r="JIZ39" s="64"/>
      <c r="JJA39" s="64"/>
      <c r="JJB39" s="64"/>
      <c r="JJC39" s="64"/>
      <c r="JJD39" s="64"/>
      <c r="JJE39" s="64"/>
      <c r="JJF39" s="64"/>
      <c r="JJG39" s="64"/>
      <c r="JJH39" s="64"/>
      <c r="JJI39" s="64"/>
      <c r="JJJ39" s="64"/>
      <c r="JJK39" s="64"/>
      <c r="JJL39" s="64"/>
      <c r="JJM39" s="64"/>
      <c r="JJN39" s="64"/>
      <c r="JJO39" s="64"/>
      <c r="JJP39" s="64"/>
      <c r="JJQ39" s="64"/>
      <c r="JJR39" s="64"/>
      <c r="JJS39" s="64"/>
      <c r="JJT39" s="64"/>
      <c r="JJU39" s="64"/>
      <c r="JJV39" s="64"/>
      <c r="JJW39" s="64"/>
      <c r="JJX39" s="64"/>
      <c r="JJY39" s="64"/>
      <c r="JJZ39" s="64"/>
      <c r="JKA39" s="64"/>
      <c r="JKB39" s="64"/>
      <c r="JKC39" s="64"/>
      <c r="JKD39" s="64"/>
      <c r="JKE39" s="64"/>
      <c r="JKF39" s="64"/>
      <c r="JKG39" s="64"/>
      <c r="JKH39" s="64"/>
      <c r="JKI39" s="64"/>
      <c r="JKJ39" s="64"/>
      <c r="JKK39" s="64"/>
      <c r="JKL39" s="64"/>
      <c r="JKM39" s="64"/>
      <c r="JKN39" s="64"/>
      <c r="JKO39" s="64"/>
      <c r="JKP39" s="64"/>
      <c r="JKQ39" s="64"/>
      <c r="JKR39" s="64"/>
      <c r="JKS39" s="64"/>
      <c r="JKT39" s="64"/>
      <c r="JKU39" s="64"/>
      <c r="JKV39" s="64"/>
      <c r="JKW39" s="64"/>
      <c r="JKX39" s="64"/>
      <c r="JKY39" s="64"/>
      <c r="JKZ39" s="64"/>
      <c r="JLA39" s="64"/>
      <c r="JLB39" s="64"/>
      <c r="JLC39" s="64"/>
      <c r="JLD39" s="64"/>
      <c r="JLE39" s="64"/>
      <c r="JLF39" s="64"/>
      <c r="JLG39" s="64"/>
      <c r="JLH39" s="64"/>
      <c r="JLI39" s="64"/>
      <c r="JLJ39" s="64"/>
      <c r="JLK39" s="64"/>
      <c r="JLL39" s="64"/>
      <c r="JLM39" s="64"/>
      <c r="JLN39" s="64"/>
      <c r="JLO39" s="64"/>
      <c r="JLP39" s="64"/>
      <c r="JLQ39" s="64"/>
      <c r="JLR39" s="64"/>
      <c r="JLS39" s="64"/>
      <c r="JLT39" s="64"/>
      <c r="JLU39" s="64"/>
      <c r="JLV39" s="64"/>
      <c r="JLW39" s="64"/>
      <c r="JLX39" s="64"/>
      <c r="JLY39" s="64"/>
      <c r="JLZ39" s="64"/>
      <c r="JMA39" s="64"/>
      <c r="JMB39" s="64"/>
      <c r="JMC39" s="64"/>
      <c r="JMD39" s="64"/>
      <c r="JME39" s="64"/>
      <c r="JMF39" s="64"/>
      <c r="JMG39" s="64"/>
      <c r="JMH39" s="64"/>
      <c r="JMI39" s="64"/>
      <c r="JMJ39" s="64"/>
      <c r="JMK39" s="64"/>
      <c r="JML39" s="64"/>
      <c r="JMM39" s="64"/>
      <c r="JMN39" s="64"/>
      <c r="JMO39" s="64"/>
      <c r="JMP39" s="64"/>
      <c r="JMQ39" s="64"/>
      <c r="JMR39" s="64"/>
      <c r="JMS39" s="64"/>
      <c r="JMT39" s="64"/>
      <c r="JMU39" s="64"/>
      <c r="JMV39" s="64"/>
      <c r="JMW39" s="64"/>
      <c r="JMX39" s="64"/>
      <c r="JMY39" s="64"/>
      <c r="JMZ39" s="64"/>
      <c r="JNA39" s="64"/>
      <c r="JNB39" s="64"/>
      <c r="JNC39" s="64"/>
      <c r="JND39" s="64"/>
      <c r="JNE39" s="64"/>
      <c r="JNF39" s="64"/>
      <c r="JNG39" s="64"/>
      <c r="JNH39" s="64"/>
      <c r="JNI39" s="64"/>
      <c r="JNJ39" s="64"/>
      <c r="JNK39" s="64"/>
      <c r="JNL39" s="64"/>
      <c r="JNM39" s="64"/>
      <c r="JNN39" s="64"/>
      <c r="JNO39" s="64"/>
      <c r="JNP39" s="64"/>
      <c r="JNQ39" s="64"/>
      <c r="JNR39" s="64"/>
      <c r="JNS39" s="64"/>
      <c r="JNT39" s="64"/>
      <c r="JNU39" s="64"/>
      <c r="JNV39" s="64"/>
      <c r="JNW39" s="64"/>
      <c r="JNX39" s="64"/>
      <c r="JNY39" s="64"/>
      <c r="JNZ39" s="64"/>
      <c r="JOA39" s="64"/>
      <c r="JOB39" s="64"/>
      <c r="JOC39" s="64"/>
      <c r="JOD39" s="64"/>
      <c r="JOE39" s="64"/>
      <c r="JOF39" s="64"/>
      <c r="JOG39" s="64"/>
      <c r="JOH39" s="64"/>
      <c r="JOI39" s="64"/>
      <c r="JOJ39" s="64"/>
      <c r="JOK39" s="64"/>
      <c r="JOL39" s="64"/>
      <c r="JOM39" s="64"/>
      <c r="JON39" s="64"/>
      <c r="JOO39" s="64"/>
      <c r="JOP39" s="64"/>
      <c r="JOQ39" s="64"/>
      <c r="JOR39" s="64"/>
      <c r="JOS39" s="64"/>
      <c r="JOT39" s="64"/>
      <c r="JOU39" s="64"/>
      <c r="JOV39" s="64"/>
      <c r="JOW39" s="64"/>
      <c r="JOX39" s="64"/>
      <c r="JOY39" s="64"/>
      <c r="JOZ39" s="64"/>
      <c r="JPA39" s="64"/>
      <c r="JPB39" s="64"/>
      <c r="JPC39" s="64"/>
      <c r="JPD39" s="64"/>
      <c r="JPE39" s="64"/>
      <c r="JPF39" s="64"/>
      <c r="JPG39" s="64"/>
      <c r="JPH39" s="64"/>
      <c r="JPI39" s="64"/>
      <c r="JPJ39" s="64"/>
      <c r="JPK39" s="64"/>
      <c r="JPL39" s="64"/>
      <c r="JPM39" s="64"/>
      <c r="JPN39" s="64"/>
      <c r="JPO39" s="64"/>
      <c r="JPP39" s="64"/>
      <c r="JPQ39" s="64"/>
      <c r="JPR39" s="64"/>
      <c r="JPS39" s="64"/>
      <c r="JPT39" s="64"/>
      <c r="JPU39" s="64"/>
      <c r="JPV39" s="64"/>
      <c r="JPW39" s="64"/>
      <c r="JPX39" s="64"/>
      <c r="JPY39" s="64"/>
      <c r="JPZ39" s="64"/>
      <c r="JQA39" s="64"/>
      <c r="JQB39" s="64"/>
      <c r="JQC39" s="64"/>
      <c r="JQD39" s="64"/>
      <c r="JQE39" s="64"/>
      <c r="JQF39" s="64"/>
      <c r="JQG39" s="64"/>
      <c r="JQH39" s="64"/>
      <c r="JQI39" s="64"/>
      <c r="JQJ39" s="64"/>
      <c r="JQK39" s="64"/>
      <c r="JQL39" s="64"/>
      <c r="JQM39" s="64"/>
      <c r="JQN39" s="64"/>
      <c r="JQO39" s="64"/>
      <c r="JQP39" s="64"/>
      <c r="JQQ39" s="64"/>
      <c r="JQR39" s="64"/>
      <c r="JQS39" s="64"/>
      <c r="JQT39" s="64"/>
      <c r="JQU39" s="64"/>
      <c r="JQV39" s="64"/>
      <c r="JQW39" s="64"/>
      <c r="JQX39" s="64"/>
      <c r="JQY39" s="64"/>
      <c r="JQZ39" s="64"/>
      <c r="JRA39" s="64"/>
      <c r="JRB39" s="64"/>
      <c r="JRC39" s="64"/>
      <c r="JRD39" s="64"/>
      <c r="JRE39" s="64"/>
      <c r="JRF39" s="64"/>
      <c r="JRG39" s="64"/>
      <c r="JRH39" s="64"/>
      <c r="JRI39" s="64"/>
      <c r="JRJ39" s="64"/>
      <c r="JRK39" s="64"/>
      <c r="JRL39" s="64"/>
      <c r="JRM39" s="64"/>
      <c r="JRN39" s="64"/>
      <c r="JRO39" s="64"/>
      <c r="JRP39" s="64"/>
      <c r="JRQ39" s="64"/>
      <c r="JRR39" s="64"/>
      <c r="JRS39" s="64"/>
      <c r="JRT39" s="64"/>
      <c r="JRU39" s="64"/>
      <c r="JRV39" s="64"/>
      <c r="JRW39" s="64"/>
      <c r="JRX39" s="64"/>
      <c r="JRY39" s="64"/>
      <c r="JRZ39" s="64"/>
      <c r="JSA39" s="64"/>
      <c r="JSB39" s="64"/>
      <c r="JSC39" s="64"/>
      <c r="JSD39" s="64"/>
      <c r="JSE39" s="64"/>
      <c r="JSF39" s="64"/>
      <c r="JSG39" s="64"/>
      <c r="JSH39" s="64"/>
      <c r="JSI39" s="64"/>
      <c r="JSJ39" s="64"/>
      <c r="JSK39" s="64"/>
      <c r="JSL39" s="64"/>
      <c r="JSM39" s="64"/>
      <c r="JSN39" s="64"/>
      <c r="JSO39" s="64"/>
      <c r="JSP39" s="64"/>
      <c r="JSQ39" s="64"/>
      <c r="JSR39" s="64"/>
      <c r="JSS39" s="64"/>
      <c r="JST39" s="64"/>
      <c r="JSU39" s="64"/>
      <c r="JSV39" s="64"/>
      <c r="JSW39" s="64"/>
      <c r="JSX39" s="64"/>
      <c r="JSY39" s="64"/>
      <c r="JSZ39" s="64"/>
      <c r="JTA39" s="64"/>
      <c r="JTB39" s="64"/>
      <c r="JTC39" s="64"/>
      <c r="JTD39" s="64"/>
      <c r="JTE39" s="64"/>
      <c r="JTF39" s="64"/>
      <c r="JTG39" s="64"/>
      <c r="JTH39" s="64"/>
      <c r="JTI39" s="64"/>
      <c r="JTJ39" s="64"/>
      <c r="JTK39" s="64"/>
      <c r="JTL39" s="64"/>
      <c r="JTM39" s="64"/>
      <c r="JTN39" s="64"/>
      <c r="JTO39" s="64"/>
      <c r="JTP39" s="64"/>
      <c r="JTQ39" s="64"/>
      <c r="JTR39" s="64"/>
      <c r="JTS39" s="64"/>
      <c r="JTT39" s="64"/>
      <c r="JTU39" s="64"/>
      <c r="JTV39" s="64"/>
      <c r="JTW39" s="64"/>
      <c r="JTX39" s="64"/>
      <c r="JTY39" s="64"/>
      <c r="JTZ39" s="64"/>
      <c r="JUA39" s="64"/>
      <c r="JUB39" s="64"/>
      <c r="JUC39" s="64"/>
      <c r="JUD39" s="64"/>
      <c r="JUE39" s="64"/>
      <c r="JUF39" s="64"/>
      <c r="JUG39" s="64"/>
      <c r="JUH39" s="64"/>
      <c r="JUI39" s="64"/>
      <c r="JUJ39" s="64"/>
      <c r="JUK39" s="64"/>
      <c r="JUL39" s="64"/>
      <c r="JUM39" s="64"/>
      <c r="JUN39" s="64"/>
      <c r="JUO39" s="64"/>
      <c r="JUP39" s="64"/>
      <c r="JUQ39" s="64"/>
      <c r="JUR39" s="64"/>
      <c r="JUS39" s="64"/>
      <c r="JUT39" s="64"/>
      <c r="JUU39" s="64"/>
      <c r="JUV39" s="64"/>
      <c r="JUW39" s="64"/>
      <c r="JUX39" s="64"/>
      <c r="JUY39" s="64"/>
      <c r="JUZ39" s="64"/>
      <c r="JVA39" s="64"/>
      <c r="JVB39" s="64"/>
      <c r="JVC39" s="64"/>
      <c r="JVD39" s="64"/>
      <c r="JVE39" s="64"/>
      <c r="JVF39" s="64"/>
      <c r="JVG39" s="64"/>
      <c r="JVH39" s="64"/>
      <c r="JVI39" s="64"/>
      <c r="JVJ39" s="64"/>
      <c r="JVK39" s="64"/>
      <c r="JVL39" s="64"/>
      <c r="JVM39" s="64"/>
      <c r="JVN39" s="64"/>
      <c r="JVO39" s="64"/>
      <c r="JVP39" s="64"/>
      <c r="JVQ39" s="64"/>
      <c r="JVR39" s="64"/>
      <c r="JVS39" s="64"/>
      <c r="JVT39" s="64"/>
      <c r="JVU39" s="64"/>
      <c r="JVV39" s="64"/>
      <c r="JVW39" s="64"/>
      <c r="JVX39" s="64"/>
      <c r="JVY39" s="64"/>
      <c r="JVZ39" s="64"/>
      <c r="JWA39" s="64"/>
      <c r="JWB39" s="64"/>
      <c r="JWC39" s="64"/>
      <c r="JWD39" s="64"/>
      <c r="JWE39" s="64"/>
      <c r="JWF39" s="64"/>
      <c r="JWG39" s="64"/>
      <c r="JWH39" s="64"/>
      <c r="JWI39" s="64"/>
      <c r="JWJ39" s="64"/>
      <c r="JWK39" s="64"/>
      <c r="JWL39" s="64"/>
      <c r="JWM39" s="64"/>
      <c r="JWN39" s="64"/>
      <c r="JWO39" s="64"/>
      <c r="JWP39" s="64"/>
      <c r="JWQ39" s="64"/>
      <c r="JWR39" s="64"/>
      <c r="JWS39" s="64"/>
      <c r="JWT39" s="64"/>
      <c r="JWU39" s="64"/>
      <c r="JWV39" s="64"/>
      <c r="JWW39" s="64"/>
      <c r="JWX39" s="64"/>
      <c r="JWY39" s="64"/>
      <c r="JWZ39" s="64"/>
      <c r="JXA39" s="64"/>
      <c r="JXB39" s="64"/>
      <c r="JXC39" s="64"/>
      <c r="JXD39" s="64"/>
      <c r="JXE39" s="64"/>
      <c r="JXF39" s="64"/>
      <c r="JXG39" s="64"/>
      <c r="JXH39" s="64"/>
      <c r="JXI39" s="64"/>
      <c r="JXJ39" s="64"/>
      <c r="JXK39" s="64"/>
      <c r="JXL39" s="64"/>
      <c r="JXM39" s="64"/>
      <c r="JXN39" s="64"/>
      <c r="JXO39" s="64"/>
      <c r="JXP39" s="64"/>
      <c r="JXQ39" s="64"/>
      <c r="JXR39" s="64"/>
      <c r="JXS39" s="64"/>
      <c r="JXT39" s="64"/>
      <c r="JXU39" s="64"/>
      <c r="JXV39" s="64"/>
      <c r="JXW39" s="64"/>
      <c r="JXX39" s="64"/>
      <c r="JXY39" s="64"/>
      <c r="JXZ39" s="64"/>
      <c r="JYA39" s="64"/>
      <c r="JYB39" s="64"/>
      <c r="JYC39" s="64"/>
      <c r="JYD39" s="64"/>
      <c r="JYE39" s="64"/>
      <c r="JYF39" s="64"/>
      <c r="JYG39" s="64"/>
      <c r="JYH39" s="64"/>
      <c r="JYI39" s="64"/>
      <c r="JYJ39" s="64"/>
      <c r="JYK39" s="64"/>
      <c r="JYL39" s="64"/>
      <c r="JYM39" s="64"/>
      <c r="JYN39" s="64"/>
      <c r="JYO39" s="64"/>
      <c r="JYP39" s="64"/>
      <c r="JYQ39" s="64"/>
      <c r="JYR39" s="64"/>
      <c r="JYS39" s="64"/>
      <c r="JYT39" s="64"/>
      <c r="JYU39" s="64"/>
      <c r="JYV39" s="64"/>
      <c r="JYW39" s="64"/>
      <c r="JYX39" s="64"/>
      <c r="JYY39" s="64"/>
      <c r="JYZ39" s="64"/>
      <c r="JZA39" s="64"/>
      <c r="JZB39" s="64"/>
      <c r="JZC39" s="64"/>
      <c r="JZD39" s="64"/>
      <c r="JZE39" s="64"/>
      <c r="JZF39" s="64"/>
      <c r="JZG39" s="64"/>
      <c r="JZH39" s="64"/>
      <c r="JZI39" s="64"/>
      <c r="JZJ39" s="64"/>
      <c r="JZK39" s="64"/>
      <c r="JZL39" s="64"/>
      <c r="JZM39" s="64"/>
      <c r="JZN39" s="64"/>
      <c r="JZO39" s="64"/>
      <c r="JZP39" s="64"/>
      <c r="JZQ39" s="64"/>
      <c r="JZR39" s="64"/>
      <c r="JZS39" s="64"/>
      <c r="JZT39" s="64"/>
      <c r="JZU39" s="64"/>
      <c r="JZV39" s="64"/>
      <c r="JZW39" s="64"/>
      <c r="JZX39" s="64"/>
      <c r="JZY39" s="64"/>
      <c r="JZZ39" s="64"/>
      <c r="KAA39" s="64"/>
      <c r="KAB39" s="64"/>
      <c r="KAC39" s="64"/>
      <c r="KAD39" s="64"/>
      <c r="KAE39" s="64"/>
      <c r="KAF39" s="64"/>
      <c r="KAG39" s="64"/>
      <c r="KAH39" s="64"/>
      <c r="KAI39" s="64"/>
      <c r="KAJ39" s="64"/>
      <c r="KAK39" s="64"/>
      <c r="KAL39" s="64"/>
      <c r="KAM39" s="64"/>
      <c r="KAN39" s="64"/>
      <c r="KAO39" s="64"/>
      <c r="KAP39" s="64"/>
      <c r="KAQ39" s="64"/>
      <c r="KAR39" s="64"/>
      <c r="KAS39" s="64"/>
      <c r="KAT39" s="64"/>
      <c r="KAU39" s="64"/>
      <c r="KAV39" s="64"/>
      <c r="KAW39" s="64"/>
      <c r="KAX39" s="64"/>
      <c r="KAY39" s="64"/>
      <c r="KAZ39" s="64"/>
      <c r="KBA39" s="64"/>
      <c r="KBB39" s="64"/>
      <c r="KBC39" s="64"/>
      <c r="KBD39" s="64"/>
      <c r="KBE39" s="64"/>
      <c r="KBF39" s="64"/>
      <c r="KBG39" s="64"/>
      <c r="KBH39" s="64"/>
      <c r="KBI39" s="64"/>
      <c r="KBJ39" s="64"/>
      <c r="KBK39" s="64"/>
      <c r="KBL39" s="64"/>
      <c r="KBM39" s="64"/>
      <c r="KBN39" s="64"/>
      <c r="KBO39" s="64"/>
      <c r="KBP39" s="64"/>
      <c r="KBQ39" s="64"/>
      <c r="KBR39" s="64"/>
      <c r="KBS39" s="64"/>
      <c r="KBT39" s="64"/>
      <c r="KBU39" s="64"/>
      <c r="KBV39" s="64"/>
      <c r="KBW39" s="64"/>
      <c r="KBX39" s="64"/>
      <c r="KBY39" s="64"/>
      <c r="KBZ39" s="64"/>
      <c r="KCA39" s="64"/>
      <c r="KCB39" s="64"/>
      <c r="KCC39" s="64"/>
      <c r="KCD39" s="64"/>
      <c r="KCE39" s="64"/>
      <c r="KCF39" s="64"/>
      <c r="KCG39" s="64"/>
      <c r="KCH39" s="64"/>
      <c r="KCI39" s="64"/>
      <c r="KCJ39" s="64"/>
      <c r="KCK39" s="64"/>
      <c r="KCL39" s="64"/>
      <c r="KCM39" s="64"/>
      <c r="KCN39" s="64"/>
      <c r="KCO39" s="64"/>
      <c r="KCP39" s="64"/>
      <c r="KCQ39" s="64"/>
      <c r="KCR39" s="64"/>
      <c r="KCS39" s="64"/>
      <c r="KCT39" s="64"/>
      <c r="KCU39" s="64"/>
      <c r="KCV39" s="64"/>
      <c r="KCW39" s="64"/>
      <c r="KCX39" s="64"/>
      <c r="KCY39" s="64"/>
      <c r="KCZ39" s="64"/>
      <c r="KDA39" s="64"/>
      <c r="KDB39" s="64"/>
      <c r="KDC39" s="64"/>
      <c r="KDD39" s="64"/>
      <c r="KDE39" s="64"/>
      <c r="KDF39" s="64"/>
      <c r="KDG39" s="64"/>
      <c r="KDH39" s="64"/>
      <c r="KDI39" s="64"/>
      <c r="KDJ39" s="64"/>
      <c r="KDK39" s="64"/>
      <c r="KDL39" s="64"/>
      <c r="KDM39" s="64"/>
      <c r="KDN39" s="64"/>
      <c r="KDO39" s="64"/>
      <c r="KDP39" s="64"/>
      <c r="KDQ39" s="64"/>
      <c r="KDR39" s="64"/>
      <c r="KDS39" s="64"/>
      <c r="KDT39" s="64"/>
      <c r="KDU39" s="64"/>
      <c r="KDV39" s="64"/>
      <c r="KDW39" s="64"/>
      <c r="KDX39" s="64"/>
      <c r="KDY39" s="64"/>
      <c r="KDZ39" s="64"/>
      <c r="KEA39" s="64"/>
      <c r="KEB39" s="64"/>
      <c r="KEC39" s="64"/>
      <c r="KED39" s="64"/>
      <c r="KEE39" s="64"/>
      <c r="KEF39" s="64"/>
      <c r="KEG39" s="64"/>
      <c r="KEH39" s="64"/>
      <c r="KEI39" s="64"/>
      <c r="KEJ39" s="64"/>
      <c r="KEK39" s="64"/>
      <c r="KEL39" s="64"/>
      <c r="KEM39" s="64"/>
      <c r="KEN39" s="64"/>
      <c r="KEO39" s="64"/>
      <c r="KEP39" s="64"/>
      <c r="KEQ39" s="64"/>
      <c r="KER39" s="64"/>
      <c r="KES39" s="64"/>
      <c r="KET39" s="64"/>
      <c r="KEU39" s="64"/>
      <c r="KEV39" s="64"/>
      <c r="KEW39" s="64"/>
      <c r="KEX39" s="64"/>
      <c r="KEY39" s="64"/>
      <c r="KEZ39" s="64"/>
      <c r="KFA39" s="64"/>
      <c r="KFB39" s="64"/>
      <c r="KFC39" s="64"/>
      <c r="KFD39" s="64"/>
      <c r="KFE39" s="64"/>
      <c r="KFF39" s="64"/>
      <c r="KFG39" s="64"/>
      <c r="KFH39" s="64"/>
      <c r="KFI39" s="64"/>
      <c r="KFJ39" s="64"/>
      <c r="KFK39" s="64"/>
      <c r="KFL39" s="64"/>
      <c r="KFM39" s="64"/>
      <c r="KFN39" s="64"/>
      <c r="KFO39" s="64"/>
      <c r="KFP39" s="64"/>
      <c r="KFQ39" s="64"/>
      <c r="KFR39" s="64"/>
      <c r="KFS39" s="64"/>
      <c r="KFT39" s="64"/>
      <c r="KFU39" s="64"/>
      <c r="KFV39" s="64"/>
      <c r="KFW39" s="64"/>
      <c r="KFX39" s="64"/>
      <c r="KFY39" s="64"/>
      <c r="KFZ39" s="64"/>
      <c r="KGA39" s="64"/>
      <c r="KGB39" s="64"/>
      <c r="KGC39" s="64"/>
      <c r="KGD39" s="64"/>
      <c r="KGE39" s="64"/>
      <c r="KGF39" s="64"/>
      <c r="KGG39" s="64"/>
      <c r="KGH39" s="64"/>
      <c r="KGI39" s="64"/>
      <c r="KGJ39" s="64"/>
      <c r="KGK39" s="64"/>
      <c r="KGL39" s="64"/>
      <c r="KGM39" s="64"/>
      <c r="KGN39" s="64"/>
      <c r="KGO39" s="64"/>
      <c r="KGP39" s="64"/>
      <c r="KGQ39" s="64"/>
      <c r="KGR39" s="64"/>
      <c r="KGS39" s="64"/>
      <c r="KGT39" s="64"/>
      <c r="KGU39" s="64"/>
      <c r="KGV39" s="64"/>
      <c r="KGW39" s="64"/>
      <c r="KGX39" s="64"/>
      <c r="KGY39" s="64"/>
      <c r="KGZ39" s="64"/>
      <c r="KHA39" s="64"/>
      <c r="KHB39" s="64"/>
      <c r="KHC39" s="64"/>
      <c r="KHD39" s="64"/>
      <c r="KHE39" s="64"/>
      <c r="KHF39" s="64"/>
      <c r="KHG39" s="64"/>
      <c r="KHH39" s="64"/>
      <c r="KHI39" s="64"/>
      <c r="KHJ39" s="64"/>
      <c r="KHK39" s="64"/>
      <c r="KHL39" s="64"/>
      <c r="KHM39" s="64"/>
      <c r="KHN39" s="64"/>
      <c r="KHO39" s="64"/>
      <c r="KHP39" s="64"/>
      <c r="KHQ39" s="64"/>
      <c r="KHR39" s="64"/>
      <c r="KHS39" s="64"/>
      <c r="KHT39" s="64"/>
      <c r="KHU39" s="64"/>
      <c r="KHV39" s="64"/>
      <c r="KHW39" s="64"/>
      <c r="KHX39" s="64"/>
      <c r="KHY39" s="64"/>
      <c r="KHZ39" s="64"/>
      <c r="KIA39" s="64"/>
      <c r="KIB39" s="64"/>
      <c r="KIC39" s="64"/>
      <c r="KID39" s="64"/>
      <c r="KIE39" s="64"/>
      <c r="KIF39" s="64"/>
      <c r="KIG39" s="64"/>
      <c r="KIH39" s="64"/>
      <c r="KII39" s="64"/>
      <c r="KIJ39" s="64"/>
      <c r="KIK39" s="64"/>
      <c r="KIL39" s="64"/>
      <c r="KIM39" s="64"/>
      <c r="KIN39" s="64"/>
      <c r="KIO39" s="64"/>
      <c r="KIP39" s="64"/>
      <c r="KIQ39" s="64"/>
      <c r="KIR39" s="64"/>
      <c r="KIS39" s="64"/>
      <c r="KIT39" s="64"/>
      <c r="KIU39" s="64"/>
      <c r="KIV39" s="64"/>
      <c r="KIW39" s="64"/>
      <c r="KIX39" s="64"/>
      <c r="KIY39" s="64"/>
      <c r="KIZ39" s="64"/>
      <c r="KJA39" s="64"/>
      <c r="KJB39" s="64"/>
      <c r="KJC39" s="64"/>
      <c r="KJD39" s="64"/>
      <c r="KJE39" s="64"/>
      <c r="KJF39" s="64"/>
      <c r="KJG39" s="64"/>
      <c r="KJH39" s="64"/>
      <c r="KJI39" s="64"/>
      <c r="KJJ39" s="64"/>
      <c r="KJK39" s="64"/>
      <c r="KJL39" s="64"/>
      <c r="KJM39" s="64"/>
      <c r="KJN39" s="64"/>
      <c r="KJO39" s="64"/>
      <c r="KJP39" s="64"/>
      <c r="KJQ39" s="64"/>
      <c r="KJR39" s="64"/>
      <c r="KJS39" s="64"/>
      <c r="KJT39" s="64"/>
      <c r="KJU39" s="64"/>
      <c r="KJV39" s="64"/>
      <c r="KJW39" s="64"/>
      <c r="KJX39" s="64"/>
      <c r="KJY39" s="64"/>
      <c r="KJZ39" s="64"/>
      <c r="KKA39" s="64"/>
      <c r="KKB39" s="64"/>
      <c r="KKC39" s="64"/>
      <c r="KKD39" s="64"/>
      <c r="KKE39" s="64"/>
      <c r="KKF39" s="64"/>
      <c r="KKG39" s="64"/>
      <c r="KKH39" s="64"/>
      <c r="KKI39" s="64"/>
      <c r="KKJ39" s="64"/>
      <c r="KKK39" s="64"/>
      <c r="KKL39" s="64"/>
      <c r="KKM39" s="64"/>
      <c r="KKN39" s="64"/>
      <c r="KKO39" s="64"/>
      <c r="KKP39" s="64"/>
      <c r="KKQ39" s="64"/>
      <c r="KKR39" s="64"/>
      <c r="KKS39" s="64"/>
      <c r="KKT39" s="64"/>
      <c r="KKU39" s="64"/>
      <c r="KKV39" s="64"/>
      <c r="KKW39" s="64"/>
      <c r="KKX39" s="64"/>
      <c r="KKY39" s="64"/>
      <c r="KKZ39" s="64"/>
      <c r="KLA39" s="64"/>
      <c r="KLB39" s="64"/>
      <c r="KLC39" s="64"/>
      <c r="KLD39" s="64"/>
      <c r="KLE39" s="64"/>
      <c r="KLF39" s="64"/>
      <c r="KLG39" s="64"/>
      <c r="KLH39" s="64"/>
      <c r="KLI39" s="64"/>
      <c r="KLJ39" s="64"/>
      <c r="KLK39" s="64"/>
      <c r="KLL39" s="64"/>
      <c r="KLM39" s="64"/>
      <c r="KLN39" s="64"/>
      <c r="KLO39" s="64"/>
      <c r="KLP39" s="64"/>
      <c r="KLQ39" s="64"/>
      <c r="KLR39" s="64"/>
      <c r="KLS39" s="64"/>
      <c r="KLT39" s="64"/>
      <c r="KLU39" s="64"/>
      <c r="KLV39" s="64"/>
      <c r="KLW39" s="64"/>
      <c r="KLX39" s="64"/>
      <c r="KLY39" s="64"/>
      <c r="KLZ39" s="64"/>
      <c r="KMA39" s="64"/>
      <c r="KMB39" s="64"/>
      <c r="KMC39" s="64"/>
      <c r="KMD39" s="64"/>
      <c r="KME39" s="64"/>
      <c r="KMF39" s="64"/>
      <c r="KMG39" s="64"/>
      <c r="KMH39" s="64"/>
      <c r="KMI39" s="64"/>
      <c r="KMJ39" s="64"/>
      <c r="KMK39" s="64"/>
      <c r="KML39" s="64"/>
      <c r="KMM39" s="64"/>
      <c r="KMN39" s="64"/>
      <c r="KMO39" s="64"/>
      <c r="KMP39" s="64"/>
      <c r="KMQ39" s="64"/>
      <c r="KMR39" s="64"/>
      <c r="KMS39" s="64"/>
      <c r="KMT39" s="64"/>
      <c r="KMU39" s="64"/>
      <c r="KMV39" s="64"/>
      <c r="KMW39" s="64"/>
      <c r="KMX39" s="64"/>
      <c r="KMY39" s="64"/>
      <c r="KMZ39" s="64"/>
      <c r="KNA39" s="64"/>
      <c r="KNB39" s="64"/>
      <c r="KNC39" s="64"/>
      <c r="KND39" s="64"/>
      <c r="KNE39" s="64"/>
      <c r="KNF39" s="64"/>
      <c r="KNG39" s="64"/>
      <c r="KNH39" s="64"/>
      <c r="KNI39" s="64"/>
      <c r="KNJ39" s="64"/>
      <c r="KNK39" s="64"/>
      <c r="KNL39" s="64"/>
      <c r="KNM39" s="64"/>
      <c r="KNN39" s="64"/>
      <c r="KNO39" s="64"/>
      <c r="KNP39" s="64"/>
      <c r="KNQ39" s="64"/>
      <c r="KNR39" s="64"/>
      <c r="KNS39" s="64"/>
      <c r="KNT39" s="64"/>
      <c r="KNU39" s="64"/>
      <c r="KNV39" s="64"/>
      <c r="KNW39" s="64"/>
      <c r="KNX39" s="64"/>
      <c r="KNY39" s="64"/>
      <c r="KNZ39" s="64"/>
      <c r="KOA39" s="64"/>
      <c r="KOB39" s="64"/>
      <c r="KOC39" s="64"/>
      <c r="KOD39" s="64"/>
      <c r="KOE39" s="64"/>
      <c r="KOF39" s="64"/>
      <c r="KOG39" s="64"/>
      <c r="KOH39" s="64"/>
      <c r="KOI39" s="64"/>
      <c r="KOJ39" s="64"/>
      <c r="KOK39" s="64"/>
      <c r="KOL39" s="64"/>
      <c r="KOM39" s="64"/>
      <c r="KON39" s="64"/>
      <c r="KOO39" s="64"/>
      <c r="KOP39" s="64"/>
      <c r="KOQ39" s="64"/>
      <c r="KOR39" s="64"/>
      <c r="KOS39" s="64"/>
      <c r="KOT39" s="64"/>
      <c r="KOU39" s="64"/>
      <c r="KOV39" s="64"/>
      <c r="KOW39" s="64"/>
      <c r="KOX39" s="64"/>
      <c r="KOY39" s="64"/>
      <c r="KOZ39" s="64"/>
      <c r="KPA39" s="64"/>
      <c r="KPB39" s="64"/>
      <c r="KPC39" s="64"/>
      <c r="KPD39" s="64"/>
      <c r="KPE39" s="64"/>
      <c r="KPF39" s="64"/>
      <c r="KPG39" s="64"/>
      <c r="KPH39" s="64"/>
      <c r="KPI39" s="64"/>
      <c r="KPJ39" s="64"/>
      <c r="KPK39" s="64"/>
      <c r="KPL39" s="64"/>
      <c r="KPM39" s="64"/>
      <c r="KPN39" s="64"/>
      <c r="KPO39" s="64"/>
      <c r="KPP39" s="64"/>
      <c r="KPQ39" s="64"/>
      <c r="KPR39" s="64"/>
      <c r="KPS39" s="64"/>
      <c r="KPT39" s="64"/>
      <c r="KPU39" s="64"/>
      <c r="KPV39" s="64"/>
      <c r="KPW39" s="64"/>
      <c r="KPX39" s="64"/>
      <c r="KPY39" s="64"/>
      <c r="KPZ39" s="64"/>
      <c r="KQA39" s="64"/>
      <c r="KQB39" s="64"/>
      <c r="KQC39" s="64"/>
      <c r="KQD39" s="64"/>
      <c r="KQE39" s="64"/>
      <c r="KQF39" s="64"/>
      <c r="KQG39" s="64"/>
      <c r="KQH39" s="64"/>
      <c r="KQI39" s="64"/>
      <c r="KQJ39" s="64"/>
      <c r="KQK39" s="64"/>
      <c r="KQL39" s="64"/>
      <c r="KQM39" s="64"/>
      <c r="KQN39" s="64"/>
      <c r="KQO39" s="64"/>
      <c r="KQP39" s="64"/>
      <c r="KQQ39" s="64"/>
      <c r="KQR39" s="64"/>
      <c r="KQS39" s="64"/>
      <c r="KQT39" s="64"/>
      <c r="KQU39" s="64"/>
      <c r="KQV39" s="64"/>
      <c r="KQW39" s="64"/>
      <c r="KQX39" s="64"/>
      <c r="KQY39" s="64"/>
      <c r="KQZ39" s="64"/>
      <c r="KRA39" s="64"/>
      <c r="KRB39" s="64"/>
      <c r="KRC39" s="64"/>
      <c r="KRD39" s="64"/>
      <c r="KRE39" s="64"/>
      <c r="KRF39" s="64"/>
      <c r="KRG39" s="64"/>
      <c r="KRH39" s="64"/>
      <c r="KRI39" s="64"/>
      <c r="KRJ39" s="64"/>
      <c r="KRK39" s="64"/>
      <c r="KRL39" s="64"/>
      <c r="KRM39" s="64"/>
      <c r="KRN39" s="64"/>
      <c r="KRO39" s="64"/>
      <c r="KRP39" s="64"/>
      <c r="KRQ39" s="64"/>
      <c r="KRR39" s="64"/>
      <c r="KRS39" s="64"/>
      <c r="KRT39" s="64"/>
      <c r="KRU39" s="64"/>
      <c r="KRV39" s="64"/>
      <c r="KRW39" s="64"/>
      <c r="KRX39" s="64"/>
      <c r="KRY39" s="64"/>
      <c r="KRZ39" s="64"/>
      <c r="KSA39" s="64"/>
      <c r="KSB39" s="64"/>
      <c r="KSC39" s="64"/>
      <c r="KSD39" s="64"/>
      <c r="KSE39" s="64"/>
      <c r="KSF39" s="64"/>
      <c r="KSG39" s="64"/>
      <c r="KSH39" s="64"/>
      <c r="KSI39" s="64"/>
      <c r="KSJ39" s="64"/>
      <c r="KSK39" s="64"/>
      <c r="KSL39" s="64"/>
      <c r="KSM39" s="64"/>
      <c r="KSN39" s="64"/>
      <c r="KSO39" s="64"/>
      <c r="KSP39" s="64"/>
      <c r="KSQ39" s="64"/>
      <c r="KSR39" s="64"/>
      <c r="KSS39" s="64"/>
      <c r="KST39" s="64"/>
      <c r="KSU39" s="64"/>
      <c r="KSV39" s="64"/>
      <c r="KSW39" s="64"/>
      <c r="KSX39" s="64"/>
      <c r="KSY39" s="64"/>
      <c r="KSZ39" s="64"/>
      <c r="KTA39" s="64"/>
      <c r="KTB39" s="64"/>
      <c r="KTC39" s="64"/>
      <c r="KTD39" s="64"/>
      <c r="KTE39" s="64"/>
      <c r="KTF39" s="64"/>
      <c r="KTG39" s="64"/>
      <c r="KTH39" s="64"/>
      <c r="KTI39" s="64"/>
      <c r="KTJ39" s="64"/>
      <c r="KTK39" s="64"/>
      <c r="KTL39" s="64"/>
      <c r="KTM39" s="64"/>
      <c r="KTN39" s="64"/>
      <c r="KTO39" s="64"/>
      <c r="KTP39" s="64"/>
      <c r="KTQ39" s="64"/>
      <c r="KTR39" s="64"/>
      <c r="KTS39" s="64"/>
      <c r="KTT39" s="64"/>
      <c r="KTU39" s="64"/>
      <c r="KTV39" s="64"/>
      <c r="KTW39" s="64"/>
      <c r="KTX39" s="64"/>
      <c r="KTY39" s="64"/>
      <c r="KTZ39" s="64"/>
      <c r="KUA39" s="64"/>
      <c r="KUB39" s="64"/>
      <c r="KUC39" s="64"/>
      <c r="KUD39" s="64"/>
      <c r="KUE39" s="64"/>
      <c r="KUF39" s="64"/>
      <c r="KUG39" s="64"/>
      <c r="KUH39" s="64"/>
      <c r="KUI39" s="64"/>
      <c r="KUJ39" s="64"/>
      <c r="KUK39" s="64"/>
      <c r="KUL39" s="64"/>
      <c r="KUM39" s="64"/>
      <c r="KUN39" s="64"/>
      <c r="KUO39" s="64"/>
      <c r="KUP39" s="64"/>
      <c r="KUQ39" s="64"/>
      <c r="KUR39" s="64"/>
      <c r="KUS39" s="64"/>
      <c r="KUT39" s="64"/>
      <c r="KUU39" s="64"/>
      <c r="KUV39" s="64"/>
      <c r="KUW39" s="64"/>
      <c r="KUX39" s="64"/>
      <c r="KUY39" s="64"/>
      <c r="KUZ39" s="64"/>
      <c r="KVA39" s="64"/>
      <c r="KVB39" s="64"/>
      <c r="KVC39" s="64"/>
      <c r="KVD39" s="64"/>
      <c r="KVE39" s="64"/>
      <c r="KVF39" s="64"/>
      <c r="KVG39" s="64"/>
      <c r="KVH39" s="64"/>
      <c r="KVI39" s="64"/>
      <c r="KVJ39" s="64"/>
      <c r="KVK39" s="64"/>
      <c r="KVL39" s="64"/>
      <c r="KVM39" s="64"/>
      <c r="KVN39" s="64"/>
      <c r="KVO39" s="64"/>
      <c r="KVP39" s="64"/>
      <c r="KVQ39" s="64"/>
      <c r="KVR39" s="64"/>
      <c r="KVS39" s="64"/>
      <c r="KVT39" s="64"/>
      <c r="KVU39" s="64"/>
      <c r="KVV39" s="64"/>
      <c r="KVW39" s="64"/>
      <c r="KVX39" s="64"/>
      <c r="KVY39" s="64"/>
      <c r="KVZ39" s="64"/>
      <c r="KWA39" s="64"/>
      <c r="KWB39" s="64"/>
      <c r="KWC39" s="64"/>
      <c r="KWD39" s="64"/>
      <c r="KWE39" s="64"/>
      <c r="KWF39" s="64"/>
      <c r="KWG39" s="64"/>
      <c r="KWH39" s="64"/>
      <c r="KWI39" s="64"/>
      <c r="KWJ39" s="64"/>
      <c r="KWK39" s="64"/>
      <c r="KWL39" s="64"/>
      <c r="KWM39" s="64"/>
      <c r="KWN39" s="64"/>
      <c r="KWO39" s="64"/>
      <c r="KWP39" s="64"/>
      <c r="KWQ39" s="64"/>
      <c r="KWR39" s="64"/>
      <c r="KWS39" s="64"/>
      <c r="KWT39" s="64"/>
      <c r="KWU39" s="64"/>
      <c r="KWV39" s="64"/>
      <c r="KWW39" s="64"/>
      <c r="KWX39" s="64"/>
      <c r="KWY39" s="64"/>
      <c r="KWZ39" s="64"/>
      <c r="KXA39" s="64"/>
      <c r="KXB39" s="64"/>
      <c r="KXC39" s="64"/>
      <c r="KXD39" s="64"/>
      <c r="KXE39" s="64"/>
      <c r="KXF39" s="64"/>
      <c r="KXG39" s="64"/>
      <c r="KXH39" s="64"/>
      <c r="KXI39" s="64"/>
      <c r="KXJ39" s="64"/>
      <c r="KXK39" s="64"/>
      <c r="KXL39" s="64"/>
      <c r="KXM39" s="64"/>
      <c r="KXN39" s="64"/>
      <c r="KXO39" s="64"/>
      <c r="KXP39" s="64"/>
      <c r="KXQ39" s="64"/>
      <c r="KXR39" s="64"/>
      <c r="KXS39" s="64"/>
      <c r="KXT39" s="64"/>
      <c r="KXU39" s="64"/>
      <c r="KXV39" s="64"/>
      <c r="KXW39" s="64"/>
      <c r="KXX39" s="64"/>
      <c r="KXY39" s="64"/>
      <c r="KXZ39" s="64"/>
      <c r="KYA39" s="64"/>
      <c r="KYB39" s="64"/>
      <c r="KYC39" s="64"/>
      <c r="KYD39" s="64"/>
      <c r="KYE39" s="64"/>
      <c r="KYF39" s="64"/>
      <c r="KYG39" s="64"/>
      <c r="KYH39" s="64"/>
      <c r="KYI39" s="64"/>
      <c r="KYJ39" s="64"/>
      <c r="KYK39" s="64"/>
      <c r="KYL39" s="64"/>
      <c r="KYM39" s="64"/>
      <c r="KYN39" s="64"/>
      <c r="KYO39" s="64"/>
      <c r="KYP39" s="64"/>
      <c r="KYQ39" s="64"/>
      <c r="KYR39" s="64"/>
      <c r="KYS39" s="64"/>
      <c r="KYT39" s="64"/>
      <c r="KYU39" s="64"/>
      <c r="KYV39" s="64"/>
      <c r="KYW39" s="64"/>
      <c r="KYX39" s="64"/>
      <c r="KYY39" s="64"/>
      <c r="KYZ39" s="64"/>
      <c r="KZA39" s="64"/>
      <c r="KZB39" s="64"/>
      <c r="KZC39" s="64"/>
      <c r="KZD39" s="64"/>
      <c r="KZE39" s="64"/>
      <c r="KZF39" s="64"/>
      <c r="KZG39" s="64"/>
      <c r="KZH39" s="64"/>
      <c r="KZI39" s="64"/>
      <c r="KZJ39" s="64"/>
      <c r="KZK39" s="64"/>
      <c r="KZL39" s="64"/>
      <c r="KZM39" s="64"/>
      <c r="KZN39" s="64"/>
      <c r="KZO39" s="64"/>
      <c r="KZP39" s="64"/>
      <c r="KZQ39" s="64"/>
      <c r="KZR39" s="64"/>
      <c r="KZS39" s="64"/>
      <c r="KZT39" s="64"/>
      <c r="KZU39" s="64"/>
      <c r="KZV39" s="64"/>
      <c r="KZW39" s="64"/>
      <c r="KZX39" s="64"/>
      <c r="KZY39" s="64"/>
      <c r="KZZ39" s="64"/>
      <c r="LAA39" s="64"/>
      <c r="LAB39" s="64"/>
      <c r="LAC39" s="64"/>
      <c r="LAD39" s="64"/>
      <c r="LAE39" s="64"/>
      <c r="LAF39" s="64"/>
      <c r="LAG39" s="64"/>
      <c r="LAH39" s="64"/>
      <c r="LAI39" s="64"/>
      <c r="LAJ39" s="64"/>
      <c r="LAK39" s="64"/>
      <c r="LAL39" s="64"/>
      <c r="LAM39" s="64"/>
      <c r="LAN39" s="64"/>
      <c r="LAO39" s="64"/>
      <c r="LAP39" s="64"/>
      <c r="LAQ39" s="64"/>
      <c r="LAR39" s="64"/>
      <c r="LAS39" s="64"/>
      <c r="LAT39" s="64"/>
      <c r="LAU39" s="64"/>
      <c r="LAV39" s="64"/>
      <c r="LAW39" s="64"/>
      <c r="LAX39" s="64"/>
      <c r="LAY39" s="64"/>
      <c r="LAZ39" s="64"/>
      <c r="LBA39" s="64"/>
      <c r="LBB39" s="64"/>
      <c r="LBC39" s="64"/>
      <c r="LBD39" s="64"/>
      <c r="LBE39" s="64"/>
      <c r="LBF39" s="64"/>
      <c r="LBG39" s="64"/>
      <c r="LBH39" s="64"/>
      <c r="LBI39" s="64"/>
      <c r="LBJ39" s="64"/>
      <c r="LBK39" s="64"/>
      <c r="LBL39" s="64"/>
      <c r="LBM39" s="64"/>
      <c r="LBN39" s="64"/>
      <c r="LBO39" s="64"/>
      <c r="LBP39" s="64"/>
      <c r="LBQ39" s="64"/>
      <c r="LBR39" s="64"/>
      <c r="LBS39" s="64"/>
      <c r="LBT39" s="64"/>
      <c r="LBU39" s="64"/>
      <c r="LBV39" s="64"/>
      <c r="LBW39" s="64"/>
      <c r="LBX39" s="64"/>
      <c r="LBY39" s="64"/>
      <c r="LBZ39" s="64"/>
      <c r="LCA39" s="64"/>
      <c r="LCB39" s="64"/>
      <c r="LCC39" s="64"/>
      <c r="LCD39" s="64"/>
      <c r="LCE39" s="64"/>
      <c r="LCF39" s="64"/>
      <c r="LCG39" s="64"/>
      <c r="LCH39" s="64"/>
      <c r="LCI39" s="64"/>
      <c r="LCJ39" s="64"/>
      <c r="LCK39" s="64"/>
      <c r="LCL39" s="64"/>
      <c r="LCM39" s="64"/>
      <c r="LCN39" s="64"/>
      <c r="LCO39" s="64"/>
      <c r="LCP39" s="64"/>
      <c r="LCQ39" s="64"/>
      <c r="LCR39" s="64"/>
      <c r="LCS39" s="64"/>
      <c r="LCT39" s="64"/>
      <c r="LCU39" s="64"/>
      <c r="LCV39" s="64"/>
      <c r="LCW39" s="64"/>
      <c r="LCX39" s="64"/>
      <c r="LCY39" s="64"/>
      <c r="LCZ39" s="64"/>
      <c r="LDA39" s="64"/>
      <c r="LDB39" s="64"/>
      <c r="LDC39" s="64"/>
      <c r="LDD39" s="64"/>
      <c r="LDE39" s="64"/>
      <c r="LDF39" s="64"/>
      <c r="LDG39" s="64"/>
      <c r="LDH39" s="64"/>
      <c r="LDI39" s="64"/>
      <c r="LDJ39" s="64"/>
      <c r="LDK39" s="64"/>
      <c r="LDL39" s="64"/>
      <c r="LDM39" s="64"/>
      <c r="LDN39" s="64"/>
      <c r="LDO39" s="64"/>
      <c r="LDP39" s="64"/>
      <c r="LDQ39" s="64"/>
      <c r="LDR39" s="64"/>
      <c r="LDS39" s="64"/>
      <c r="LDT39" s="64"/>
      <c r="LDU39" s="64"/>
      <c r="LDV39" s="64"/>
      <c r="LDW39" s="64"/>
      <c r="LDX39" s="64"/>
      <c r="LDY39" s="64"/>
      <c r="LDZ39" s="64"/>
      <c r="LEA39" s="64"/>
      <c r="LEB39" s="64"/>
      <c r="LEC39" s="64"/>
      <c r="LED39" s="64"/>
      <c r="LEE39" s="64"/>
      <c r="LEF39" s="64"/>
      <c r="LEG39" s="64"/>
      <c r="LEH39" s="64"/>
      <c r="LEI39" s="64"/>
      <c r="LEJ39" s="64"/>
      <c r="LEK39" s="64"/>
      <c r="LEL39" s="64"/>
      <c r="LEM39" s="64"/>
      <c r="LEN39" s="64"/>
      <c r="LEO39" s="64"/>
      <c r="LEP39" s="64"/>
      <c r="LEQ39" s="64"/>
      <c r="LER39" s="64"/>
      <c r="LES39" s="64"/>
      <c r="LET39" s="64"/>
      <c r="LEU39" s="64"/>
      <c r="LEV39" s="64"/>
      <c r="LEW39" s="64"/>
      <c r="LEX39" s="64"/>
      <c r="LEY39" s="64"/>
      <c r="LEZ39" s="64"/>
      <c r="LFA39" s="64"/>
      <c r="LFB39" s="64"/>
      <c r="LFC39" s="64"/>
      <c r="LFD39" s="64"/>
      <c r="LFE39" s="64"/>
      <c r="LFF39" s="64"/>
      <c r="LFG39" s="64"/>
      <c r="LFH39" s="64"/>
      <c r="LFI39" s="64"/>
      <c r="LFJ39" s="64"/>
      <c r="LFK39" s="64"/>
      <c r="LFL39" s="64"/>
      <c r="LFM39" s="64"/>
      <c r="LFN39" s="64"/>
      <c r="LFO39" s="64"/>
      <c r="LFP39" s="64"/>
      <c r="LFQ39" s="64"/>
      <c r="LFR39" s="64"/>
      <c r="LFS39" s="64"/>
      <c r="LFT39" s="64"/>
      <c r="LFU39" s="64"/>
      <c r="LFV39" s="64"/>
      <c r="LFW39" s="64"/>
      <c r="LFX39" s="64"/>
      <c r="LFY39" s="64"/>
      <c r="LFZ39" s="64"/>
      <c r="LGA39" s="64"/>
      <c r="LGB39" s="64"/>
      <c r="LGC39" s="64"/>
      <c r="LGD39" s="64"/>
      <c r="LGE39" s="64"/>
      <c r="LGF39" s="64"/>
      <c r="LGG39" s="64"/>
      <c r="LGH39" s="64"/>
      <c r="LGI39" s="64"/>
      <c r="LGJ39" s="64"/>
      <c r="LGK39" s="64"/>
      <c r="LGL39" s="64"/>
      <c r="LGM39" s="64"/>
      <c r="LGN39" s="64"/>
      <c r="LGO39" s="64"/>
      <c r="LGP39" s="64"/>
      <c r="LGQ39" s="64"/>
      <c r="LGR39" s="64"/>
      <c r="LGS39" s="64"/>
      <c r="LGT39" s="64"/>
      <c r="LGU39" s="64"/>
      <c r="LGV39" s="64"/>
      <c r="LGW39" s="64"/>
      <c r="LGX39" s="64"/>
      <c r="LGY39" s="64"/>
      <c r="LGZ39" s="64"/>
      <c r="LHA39" s="64"/>
      <c r="LHB39" s="64"/>
      <c r="LHC39" s="64"/>
      <c r="LHD39" s="64"/>
      <c r="LHE39" s="64"/>
      <c r="LHF39" s="64"/>
      <c r="LHG39" s="64"/>
      <c r="LHH39" s="64"/>
      <c r="LHI39" s="64"/>
      <c r="LHJ39" s="64"/>
      <c r="LHK39" s="64"/>
      <c r="LHL39" s="64"/>
      <c r="LHM39" s="64"/>
      <c r="LHN39" s="64"/>
      <c r="LHO39" s="64"/>
      <c r="LHP39" s="64"/>
      <c r="LHQ39" s="64"/>
      <c r="LHR39" s="64"/>
      <c r="LHS39" s="64"/>
      <c r="LHT39" s="64"/>
      <c r="LHU39" s="64"/>
      <c r="LHV39" s="64"/>
      <c r="LHW39" s="64"/>
      <c r="LHX39" s="64"/>
      <c r="LHY39" s="64"/>
      <c r="LHZ39" s="64"/>
      <c r="LIA39" s="64"/>
      <c r="LIB39" s="64"/>
      <c r="LIC39" s="64"/>
      <c r="LID39" s="64"/>
      <c r="LIE39" s="64"/>
      <c r="LIF39" s="64"/>
      <c r="LIG39" s="64"/>
      <c r="LIH39" s="64"/>
      <c r="LII39" s="64"/>
      <c r="LIJ39" s="64"/>
      <c r="LIK39" s="64"/>
      <c r="LIL39" s="64"/>
      <c r="LIM39" s="64"/>
      <c r="LIN39" s="64"/>
      <c r="LIO39" s="64"/>
      <c r="LIP39" s="64"/>
      <c r="LIQ39" s="64"/>
      <c r="LIR39" s="64"/>
      <c r="LIS39" s="64"/>
      <c r="LIT39" s="64"/>
      <c r="LIU39" s="64"/>
      <c r="LIV39" s="64"/>
      <c r="LIW39" s="64"/>
      <c r="LIX39" s="64"/>
      <c r="LIY39" s="64"/>
      <c r="LIZ39" s="64"/>
      <c r="LJA39" s="64"/>
      <c r="LJB39" s="64"/>
      <c r="LJC39" s="64"/>
      <c r="LJD39" s="64"/>
      <c r="LJE39" s="64"/>
      <c r="LJF39" s="64"/>
      <c r="LJG39" s="64"/>
      <c r="LJH39" s="64"/>
      <c r="LJI39" s="64"/>
      <c r="LJJ39" s="64"/>
      <c r="LJK39" s="64"/>
      <c r="LJL39" s="64"/>
      <c r="LJM39" s="64"/>
      <c r="LJN39" s="64"/>
      <c r="LJO39" s="64"/>
      <c r="LJP39" s="64"/>
      <c r="LJQ39" s="64"/>
      <c r="LJR39" s="64"/>
      <c r="LJS39" s="64"/>
      <c r="LJT39" s="64"/>
      <c r="LJU39" s="64"/>
      <c r="LJV39" s="64"/>
      <c r="LJW39" s="64"/>
      <c r="LJX39" s="64"/>
      <c r="LJY39" s="64"/>
      <c r="LJZ39" s="64"/>
      <c r="LKA39" s="64"/>
      <c r="LKB39" s="64"/>
      <c r="LKC39" s="64"/>
      <c r="LKD39" s="64"/>
      <c r="LKE39" s="64"/>
      <c r="LKF39" s="64"/>
      <c r="LKG39" s="64"/>
      <c r="LKH39" s="64"/>
      <c r="LKI39" s="64"/>
      <c r="LKJ39" s="64"/>
      <c r="LKK39" s="64"/>
      <c r="LKL39" s="64"/>
      <c r="LKM39" s="64"/>
      <c r="LKN39" s="64"/>
      <c r="LKO39" s="64"/>
      <c r="LKP39" s="64"/>
      <c r="LKQ39" s="64"/>
      <c r="LKR39" s="64"/>
      <c r="LKS39" s="64"/>
      <c r="LKT39" s="64"/>
      <c r="LKU39" s="64"/>
      <c r="LKV39" s="64"/>
      <c r="LKW39" s="64"/>
      <c r="LKX39" s="64"/>
      <c r="LKY39" s="64"/>
      <c r="LKZ39" s="64"/>
      <c r="LLA39" s="64"/>
      <c r="LLB39" s="64"/>
      <c r="LLC39" s="64"/>
      <c r="LLD39" s="64"/>
      <c r="LLE39" s="64"/>
      <c r="LLF39" s="64"/>
      <c r="LLG39" s="64"/>
      <c r="LLH39" s="64"/>
      <c r="LLI39" s="64"/>
      <c r="LLJ39" s="64"/>
      <c r="LLK39" s="64"/>
      <c r="LLL39" s="64"/>
      <c r="LLM39" s="64"/>
      <c r="LLN39" s="64"/>
      <c r="LLO39" s="64"/>
      <c r="LLP39" s="64"/>
      <c r="LLQ39" s="64"/>
      <c r="LLR39" s="64"/>
      <c r="LLS39" s="64"/>
      <c r="LLT39" s="64"/>
      <c r="LLU39" s="64"/>
      <c r="LLV39" s="64"/>
      <c r="LLW39" s="64"/>
      <c r="LLX39" s="64"/>
      <c r="LLY39" s="64"/>
      <c r="LLZ39" s="64"/>
      <c r="LMA39" s="64"/>
      <c r="LMB39" s="64"/>
      <c r="LMC39" s="64"/>
      <c r="LMD39" s="64"/>
      <c r="LME39" s="64"/>
      <c r="LMF39" s="64"/>
      <c r="LMG39" s="64"/>
      <c r="LMH39" s="64"/>
      <c r="LMI39" s="64"/>
      <c r="LMJ39" s="64"/>
      <c r="LMK39" s="64"/>
      <c r="LML39" s="64"/>
      <c r="LMM39" s="64"/>
      <c r="LMN39" s="64"/>
      <c r="LMO39" s="64"/>
      <c r="LMP39" s="64"/>
      <c r="LMQ39" s="64"/>
      <c r="LMR39" s="64"/>
      <c r="LMS39" s="64"/>
      <c r="LMT39" s="64"/>
      <c r="LMU39" s="64"/>
      <c r="LMV39" s="64"/>
      <c r="LMW39" s="64"/>
      <c r="LMX39" s="64"/>
      <c r="LMY39" s="64"/>
      <c r="LMZ39" s="64"/>
      <c r="LNA39" s="64"/>
      <c r="LNB39" s="64"/>
      <c r="LNC39" s="64"/>
      <c r="LND39" s="64"/>
      <c r="LNE39" s="64"/>
      <c r="LNF39" s="64"/>
      <c r="LNG39" s="64"/>
      <c r="LNH39" s="64"/>
      <c r="LNI39" s="64"/>
      <c r="LNJ39" s="64"/>
      <c r="LNK39" s="64"/>
      <c r="LNL39" s="64"/>
      <c r="LNM39" s="64"/>
      <c r="LNN39" s="64"/>
      <c r="LNO39" s="64"/>
      <c r="LNP39" s="64"/>
      <c r="LNQ39" s="64"/>
      <c r="LNR39" s="64"/>
      <c r="LNS39" s="64"/>
      <c r="LNT39" s="64"/>
      <c r="LNU39" s="64"/>
      <c r="LNV39" s="64"/>
      <c r="LNW39" s="64"/>
      <c r="LNX39" s="64"/>
      <c r="LNY39" s="64"/>
      <c r="LNZ39" s="64"/>
      <c r="LOA39" s="64"/>
      <c r="LOB39" s="64"/>
      <c r="LOC39" s="64"/>
      <c r="LOD39" s="64"/>
      <c r="LOE39" s="64"/>
      <c r="LOF39" s="64"/>
      <c r="LOG39" s="64"/>
      <c r="LOH39" s="64"/>
      <c r="LOI39" s="64"/>
      <c r="LOJ39" s="64"/>
      <c r="LOK39" s="64"/>
      <c r="LOL39" s="64"/>
      <c r="LOM39" s="64"/>
      <c r="LON39" s="64"/>
      <c r="LOO39" s="64"/>
      <c r="LOP39" s="64"/>
      <c r="LOQ39" s="64"/>
      <c r="LOR39" s="64"/>
      <c r="LOS39" s="64"/>
      <c r="LOT39" s="64"/>
      <c r="LOU39" s="64"/>
      <c r="LOV39" s="64"/>
      <c r="LOW39" s="64"/>
      <c r="LOX39" s="64"/>
      <c r="LOY39" s="64"/>
      <c r="LOZ39" s="64"/>
      <c r="LPA39" s="64"/>
      <c r="LPB39" s="64"/>
      <c r="LPC39" s="64"/>
      <c r="LPD39" s="64"/>
      <c r="LPE39" s="64"/>
      <c r="LPF39" s="64"/>
      <c r="LPG39" s="64"/>
      <c r="LPH39" s="64"/>
      <c r="LPI39" s="64"/>
      <c r="LPJ39" s="64"/>
      <c r="LPK39" s="64"/>
      <c r="LPL39" s="64"/>
      <c r="LPM39" s="64"/>
      <c r="LPN39" s="64"/>
      <c r="LPO39" s="64"/>
      <c r="LPP39" s="64"/>
      <c r="LPQ39" s="64"/>
      <c r="LPR39" s="64"/>
      <c r="LPS39" s="64"/>
      <c r="LPT39" s="64"/>
      <c r="LPU39" s="64"/>
      <c r="LPV39" s="64"/>
      <c r="LPW39" s="64"/>
      <c r="LPX39" s="64"/>
      <c r="LPY39" s="64"/>
      <c r="LPZ39" s="64"/>
      <c r="LQA39" s="64"/>
      <c r="LQB39" s="64"/>
      <c r="LQC39" s="64"/>
      <c r="LQD39" s="64"/>
      <c r="LQE39" s="64"/>
      <c r="LQF39" s="64"/>
      <c r="LQG39" s="64"/>
      <c r="LQH39" s="64"/>
      <c r="LQI39" s="64"/>
      <c r="LQJ39" s="64"/>
      <c r="LQK39" s="64"/>
      <c r="LQL39" s="64"/>
      <c r="LQM39" s="64"/>
      <c r="LQN39" s="64"/>
      <c r="LQO39" s="64"/>
      <c r="LQP39" s="64"/>
      <c r="LQQ39" s="64"/>
      <c r="LQR39" s="64"/>
      <c r="LQS39" s="64"/>
      <c r="LQT39" s="64"/>
      <c r="LQU39" s="64"/>
      <c r="LQV39" s="64"/>
      <c r="LQW39" s="64"/>
      <c r="LQX39" s="64"/>
      <c r="LQY39" s="64"/>
      <c r="LQZ39" s="64"/>
      <c r="LRA39" s="64"/>
      <c r="LRB39" s="64"/>
      <c r="LRC39" s="64"/>
      <c r="LRD39" s="64"/>
      <c r="LRE39" s="64"/>
      <c r="LRF39" s="64"/>
      <c r="LRG39" s="64"/>
      <c r="LRH39" s="64"/>
      <c r="LRI39" s="64"/>
      <c r="LRJ39" s="64"/>
      <c r="LRK39" s="64"/>
      <c r="LRL39" s="64"/>
      <c r="LRM39" s="64"/>
      <c r="LRN39" s="64"/>
      <c r="LRO39" s="64"/>
      <c r="LRP39" s="64"/>
      <c r="LRQ39" s="64"/>
      <c r="LRR39" s="64"/>
      <c r="LRS39" s="64"/>
      <c r="LRT39" s="64"/>
      <c r="LRU39" s="64"/>
      <c r="LRV39" s="64"/>
      <c r="LRW39" s="64"/>
      <c r="LRX39" s="64"/>
      <c r="LRY39" s="64"/>
      <c r="LRZ39" s="64"/>
      <c r="LSA39" s="64"/>
      <c r="LSB39" s="64"/>
      <c r="LSC39" s="64"/>
      <c r="LSD39" s="64"/>
      <c r="LSE39" s="64"/>
      <c r="LSF39" s="64"/>
      <c r="LSG39" s="64"/>
      <c r="LSH39" s="64"/>
      <c r="LSI39" s="64"/>
      <c r="LSJ39" s="64"/>
      <c r="LSK39" s="64"/>
      <c r="LSL39" s="64"/>
      <c r="LSM39" s="64"/>
      <c r="LSN39" s="64"/>
      <c r="LSO39" s="64"/>
      <c r="LSP39" s="64"/>
      <c r="LSQ39" s="64"/>
      <c r="LSR39" s="64"/>
      <c r="LSS39" s="64"/>
      <c r="LST39" s="64"/>
      <c r="LSU39" s="64"/>
      <c r="LSV39" s="64"/>
      <c r="LSW39" s="64"/>
      <c r="LSX39" s="64"/>
      <c r="LSY39" s="64"/>
      <c r="LSZ39" s="64"/>
      <c r="LTA39" s="64"/>
      <c r="LTB39" s="64"/>
      <c r="LTC39" s="64"/>
      <c r="LTD39" s="64"/>
      <c r="LTE39" s="64"/>
      <c r="LTF39" s="64"/>
      <c r="LTG39" s="64"/>
      <c r="LTH39" s="64"/>
      <c r="LTI39" s="64"/>
      <c r="LTJ39" s="64"/>
      <c r="LTK39" s="64"/>
      <c r="LTL39" s="64"/>
      <c r="LTM39" s="64"/>
      <c r="LTN39" s="64"/>
      <c r="LTO39" s="64"/>
      <c r="LTP39" s="64"/>
      <c r="LTQ39" s="64"/>
      <c r="LTR39" s="64"/>
      <c r="LTS39" s="64"/>
      <c r="LTT39" s="64"/>
      <c r="LTU39" s="64"/>
      <c r="LTV39" s="64"/>
      <c r="LTW39" s="64"/>
      <c r="LTX39" s="64"/>
      <c r="LTY39" s="64"/>
      <c r="LTZ39" s="64"/>
      <c r="LUA39" s="64"/>
      <c r="LUB39" s="64"/>
      <c r="LUC39" s="64"/>
      <c r="LUD39" s="64"/>
      <c r="LUE39" s="64"/>
      <c r="LUF39" s="64"/>
      <c r="LUG39" s="64"/>
      <c r="LUH39" s="64"/>
      <c r="LUI39" s="64"/>
      <c r="LUJ39" s="64"/>
      <c r="LUK39" s="64"/>
      <c r="LUL39" s="64"/>
      <c r="LUM39" s="64"/>
      <c r="LUN39" s="64"/>
      <c r="LUO39" s="64"/>
      <c r="LUP39" s="64"/>
      <c r="LUQ39" s="64"/>
      <c r="LUR39" s="64"/>
      <c r="LUS39" s="64"/>
      <c r="LUT39" s="64"/>
      <c r="LUU39" s="64"/>
      <c r="LUV39" s="64"/>
      <c r="LUW39" s="64"/>
      <c r="LUX39" s="64"/>
      <c r="LUY39" s="64"/>
      <c r="LUZ39" s="64"/>
      <c r="LVA39" s="64"/>
      <c r="LVB39" s="64"/>
      <c r="LVC39" s="64"/>
      <c r="LVD39" s="64"/>
      <c r="LVE39" s="64"/>
      <c r="LVF39" s="64"/>
      <c r="LVG39" s="64"/>
      <c r="LVH39" s="64"/>
      <c r="LVI39" s="64"/>
      <c r="LVJ39" s="64"/>
      <c r="LVK39" s="64"/>
      <c r="LVL39" s="64"/>
      <c r="LVM39" s="64"/>
      <c r="LVN39" s="64"/>
      <c r="LVO39" s="64"/>
      <c r="LVP39" s="64"/>
      <c r="LVQ39" s="64"/>
      <c r="LVR39" s="64"/>
      <c r="LVS39" s="64"/>
      <c r="LVT39" s="64"/>
      <c r="LVU39" s="64"/>
      <c r="LVV39" s="64"/>
      <c r="LVW39" s="64"/>
      <c r="LVX39" s="64"/>
      <c r="LVY39" s="64"/>
      <c r="LVZ39" s="64"/>
      <c r="LWA39" s="64"/>
      <c r="LWB39" s="64"/>
      <c r="LWC39" s="64"/>
      <c r="LWD39" s="64"/>
      <c r="LWE39" s="64"/>
      <c r="LWF39" s="64"/>
      <c r="LWG39" s="64"/>
      <c r="LWH39" s="64"/>
      <c r="LWI39" s="64"/>
      <c r="LWJ39" s="64"/>
      <c r="LWK39" s="64"/>
      <c r="LWL39" s="64"/>
      <c r="LWM39" s="64"/>
      <c r="LWN39" s="64"/>
      <c r="LWO39" s="64"/>
      <c r="LWP39" s="64"/>
      <c r="LWQ39" s="64"/>
      <c r="LWR39" s="64"/>
      <c r="LWS39" s="64"/>
      <c r="LWT39" s="64"/>
      <c r="LWU39" s="64"/>
      <c r="LWV39" s="64"/>
      <c r="LWW39" s="64"/>
      <c r="LWX39" s="64"/>
      <c r="LWY39" s="64"/>
      <c r="LWZ39" s="64"/>
      <c r="LXA39" s="64"/>
      <c r="LXB39" s="64"/>
      <c r="LXC39" s="64"/>
      <c r="LXD39" s="64"/>
      <c r="LXE39" s="64"/>
      <c r="LXF39" s="64"/>
      <c r="LXG39" s="64"/>
      <c r="LXH39" s="64"/>
      <c r="LXI39" s="64"/>
      <c r="LXJ39" s="64"/>
      <c r="LXK39" s="64"/>
      <c r="LXL39" s="64"/>
      <c r="LXM39" s="64"/>
      <c r="LXN39" s="64"/>
      <c r="LXO39" s="64"/>
      <c r="LXP39" s="64"/>
      <c r="LXQ39" s="64"/>
      <c r="LXR39" s="64"/>
      <c r="LXS39" s="64"/>
      <c r="LXT39" s="64"/>
      <c r="LXU39" s="64"/>
      <c r="LXV39" s="64"/>
      <c r="LXW39" s="64"/>
      <c r="LXX39" s="64"/>
      <c r="LXY39" s="64"/>
      <c r="LXZ39" s="64"/>
      <c r="LYA39" s="64"/>
      <c r="LYB39" s="64"/>
      <c r="LYC39" s="64"/>
      <c r="LYD39" s="64"/>
      <c r="LYE39" s="64"/>
      <c r="LYF39" s="64"/>
      <c r="LYG39" s="64"/>
      <c r="LYH39" s="64"/>
      <c r="LYI39" s="64"/>
      <c r="LYJ39" s="64"/>
      <c r="LYK39" s="64"/>
      <c r="LYL39" s="64"/>
      <c r="LYM39" s="64"/>
      <c r="LYN39" s="64"/>
      <c r="LYO39" s="64"/>
      <c r="LYP39" s="64"/>
      <c r="LYQ39" s="64"/>
      <c r="LYR39" s="64"/>
      <c r="LYS39" s="64"/>
      <c r="LYT39" s="64"/>
      <c r="LYU39" s="64"/>
      <c r="LYV39" s="64"/>
      <c r="LYW39" s="64"/>
      <c r="LYX39" s="64"/>
      <c r="LYY39" s="64"/>
      <c r="LYZ39" s="64"/>
      <c r="LZA39" s="64"/>
      <c r="LZB39" s="64"/>
      <c r="LZC39" s="64"/>
      <c r="LZD39" s="64"/>
      <c r="LZE39" s="64"/>
      <c r="LZF39" s="64"/>
      <c r="LZG39" s="64"/>
      <c r="LZH39" s="64"/>
      <c r="LZI39" s="64"/>
      <c r="LZJ39" s="64"/>
      <c r="LZK39" s="64"/>
      <c r="LZL39" s="64"/>
      <c r="LZM39" s="64"/>
      <c r="LZN39" s="64"/>
      <c r="LZO39" s="64"/>
      <c r="LZP39" s="64"/>
      <c r="LZQ39" s="64"/>
      <c r="LZR39" s="64"/>
      <c r="LZS39" s="64"/>
      <c r="LZT39" s="64"/>
      <c r="LZU39" s="64"/>
      <c r="LZV39" s="64"/>
      <c r="LZW39" s="64"/>
      <c r="LZX39" s="64"/>
      <c r="LZY39" s="64"/>
      <c r="LZZ39" s="64"/>
      <c r="MAA39" s="64"/>
      <c r="MAB39" s="64"/>
      <c r="MAC39" s="64"/>
      <c r="MAD39" s="64"/>
      <c r="MAE39" s="64"/>
      <c r="MAF39" s="64"/>
      <c r="MAG39" s="64"/>
      <c r="MAH39" s="64"/>
      <c r="MAI39" s="64"/>
      <c r="MAJ39" s="64"/>
      <c r="MAK39" s="64"/>
      <c r="MAL39" s="64"/>
      <c r="MAM39" s="64"/>
      <c r="MAN39" s="64"/>
      <c r="MAO39" s="64"/>
      <c r="MAP39" s="64"/>
      <c r="MAQ39" s="64"/>
      <c r="MAR39" s="64"/>
      <c r="MAS39" s="64"/>
      <c r="MAT39" s="64"/>
      <c r="MAU39" s="64"/>
      <c r="MAV39" s="64"/>
      <c r="MAW39" s="64"/>
      <c r="MAX39" s="64"/>
      <c r="MAY39" s="64"/>
      <c r="MAZ39" s="64"/>
      <c r="MBA39" s="64"/>
      <c r="MBB39" s="64"/>
      <c r="MBC39" s="64"/>
      <c r="MBD39" s="64"/>
      <c r="MBE39" s="64"/>
      <c r="MBF39" s="64"/>
      <c r="MBG39" s="64"/>
      <c r="MBH39" s="64"/>
      <c r="MBI39" s="64"/>
      <c r="MBJ39" s="64"/>
      <c r="MBK39" s="64"/>
      <c r="MBL39" s="64"/>
      <c r="MBM39" s="64"/>
      <c r="MBN39" s="64"/>
      <c r="MBO39" s="64"/>
      <c r="MBP39" s="64"/>
      <c r="MBQ39" s="64"/>
      <c r="MBR39" s="64"/>
      <c r="MBS39" s="64"/>
      <c r="MBT39" s="64"/>
      <c r="MBU39" s="64"/>
      <c r="MBV39" s="64"/>
      <c r="MBW39" s="64"/>
      <c r="MBX39" s="64"/>
      <c r="MBY39" s="64"/>
      <c r="MBZ39" s="64"/>
      <c r="MCA39" s="64"/>
      <c r="MCB39" s="64"/>
      <c r="MCC39" s="64"/>
      <c r="MCD39" s="64"/>
      <c r="MCE39" s="64"/>
      <c r="MCF39" s="64"/>
      <c r="MCG39" s="64"/>
      <c r="MCH39" s="64"/>
      <c r="MCI39" s="64"/>
      <c r="MCJ39" s="64"/>
      <c r="MCK39" s="64"/>
      <c r="MCL39" s="64"/>
      <c r="MCM39" s="64"/>
      <c r="MCN39" s="64"/>
      <c r="MCO39" s="64"/>
      <c r="MCP39" s="64"/>
      <c r="MCQ39" s="64"/>
      <c r="MCR39" s="64"/>
      <c r="MCS39" s="64"/>
      <c r="MCT39" s="64"/>
      <c r="MCU39" s="64"/>
      <c r="MCV39" s="64"/>
      <c r="MCW39" s="64"/>
      <c r="MCX39" s="64"/>
      <c r="MCY39" s="64"/>
      <c r="MCZ39" s="64"/>
      <c r="MDA39" s="64"/>
      <c r="MDB39" s="64"/>
      <c r="MDC39" s="64"/>
      <c r="MDD39" s="64"/>
      <c r="MDE39" s="64"/>
      <c r="MDF39" s="64"/>
      <c r="MDG39" s="64"/>
      <c r="MDH39" s="64"/>
      <c r="MDI39" s="64"/>
      <c r="MDJ39" s="64"/>
      <c r="MDK39" s="64"/>
      <c r="MDL39" s="64"/>
      <c r="MDM39" s="64"/>
      <c r="MDN39" s="64"/>
      <c r="MDO39" s="64"/>
      <c r="MDP39" s="64"/>
      <c r="MDQ39" s="64"/>
      <c r="MDR39" s="64"/>
      <c r="MDS39" s="64"/>
      <c r="MDT39" s="64"/>
      <c r="MDU39" s="64"/>
      <c r="MDV39" s="64"/>
      <c r="MDW39" s="64"/>
      <c r="MDX39" s="64"/>
      <c r="MDY39" s="64"/>
      <c r="MDZ39" s="64"/>
      <c r="MEA39" s="64"/>
      <c r="MEB39" s="64"/>
      <c r="MEC39" s="64"/>
      <c r="MED39" s="64"/>
      <c r="MEE39" s="64"/>
      <c r="MEF39" s="64"/>
      <c r="MEG39" s="64"/>
      <c r="MEH39" s="64"/>
      <c r="MEI39" s="64"/>
      <c r="MEJ39" s="64"/>
      <c r="MEK39" s="64"/>
      <c r="MEL39" s="64"/>
      <c r="MEM39" s="64"/>
      <c r="MEN39" s="64"/>
      <c r="MEO39" s="64"/>
      <c r="MEP39" s="64"/>
      <c r="MEQ39" s="64"/>
      <c r="MER39" s="64"/>
      <c r="MES39" s="64"/>
      <c r="MET39" s="64"/>
      <c r="MEU39" s="64"/>
      <c r="MEV39" s="64"/>
      <c r="MEW39" s="64"/>
      <c r="MEX39" s="64"/>
      <c r="MEY39" s="64"/>
      <c r="MEZ39" s="64"/>
      <c r="MFA39" s="64"/>
      <c r="MFB39" s="64"/>
      <c r="MFC39" s="64"/>
      <c r="MFD39" s="64"/>
      <c r="MFE39" s="64"/>
      <c r="MFF39" s="64"/>
      <c r="MFG39" s="64"/>
      <c r="MFH39" s="64"/>
      <c r="MFI39" s="64"/>
      <c r="MFJ39" s="64"/>
      <c r="MFK39" s="64"/>
      <c r="MFL39" s="64"/>
      <c r="MFM39" s="64"/>
      <c r="MFN39" s="64"/>
      <c r="MFO39" s="64"/>
      <c r="MFP39" s="64"/>
      <c r="MFQ39" s="64"/>
      <c r="MFR39" s="64"/>
      <c r="MFS39" s="64"/>
      <c r="MFT39" s="64"/>
      <c r="MFU39" s="64"/>
      <c r="MFV39" s="64"/>
      <c r="MFW39" s="64"/>
      <c r="MFX39" s="64"/>
      <c r="MFY39" s="64"/>
      <c r="MFZ39" s="64"/>
      <c r="MGA39" s="64"/>
      <c r="MGB39" s="64"/>
      <c r="MGC39" s="64"/>
      <c r="MGD39" s="64"/>
      <c r="MGE39" s="64"/>
      <c r="MGF39" s="64"/>
      <c r="MGG39" s="64"/>
      <c r="MGH39" s="64"/>
      <c r="MGI39" s="64"/>
      <c r="MGJ39" s="64"/>
      <c r="MGK39" s="64"/>
      <c r="MGL39" s="64"/>
      <c r="MGM39" s="64"/>
      <c r="MGN39" s="64"/>
      <c r="MGO39" s="64"/>
      <c r="MGP39" s="64"/>
      <c r="MGQ39" s="64"/>
      <c r="MGR39" s="64"/>
      <c r="MGS39" s="64"/>
      <c r="MGT39" s="64"/>
      <c r="MGU39" s="64"/>
      <c r="MGV39" s="64"/>
      <c r="MGW39" s="64"/>
      <c r="MGX39" s="64"/>
      <c r="MGY39" s="64"/>
      <c r="MGZ39" s="64"/>
      <c r="MHA39" s="64"/>
      <c r="MHB39" s="64"/>
      <c r="MHC39" s="64"/>
      <c r="MHD39" s="64"/>
      <c r="MHE39" s="64"/>
      <c r="MHF39" s="64"/>
      <c r="MHG39" s="64"/>
      <c r="MHH39" s="64"/>
      <c r="MHI39" s="64"/>
      <c r="MHJ39" s="64"/>
      <c r="MHK39" s="64"/>
      <c r="MHL39" s="64"/>
      <c r="MHM39" s="64"/>
      <c r="MHN39" s="64"/>
      <c r="MHO39" s="64"/>
      <c r="MHP39" s="64"/>
      <c r="MHQ39" s="64"/>
      <c r="MHR39" s="64"/>
      <c r="MHS39" s="64"/>
      <c r="MHT39" s="64"/>
      <c r="MHU39" s="64"/>
      <c r="MHV39" s="64"/>
      <c r="MHW39" s="64"/>
      <c r="MHX39" s="64"/>
      <c r="MHY39" s="64"/>
      <c r="MHZ39" s="64"/>
      <c r="MIA39" s="64"/>
      <c r="MIB39" s="64"/>
      <c r="MIC39" s="64"/>
      <c r="MID39" s="64"/>
      <c r="MIE39" s="64"/>
      <c r="MIF39" s="64"/>
      <c r="MIG39" s="64"/>
      <c r="MIH39" s="64"/>
      <c r="MII39" s="64"/>
      <c r="MIJ39" s="64"/>
      <c r="MIK39" s="64"/>
      <c r="MIL39" s="64"/>
      <c r="MIM39" s="64"/>
      <c r="MIN39" s="64"/>
      <c r="MIO39" s="64"/>
      <c r="MIP39" s="64"/>
      <c r="MIQ39" s="64"/>
      <c r="MIR39" s="64"/>
      <c r="MIS39" s="64"/>
      <c r="MIT39" s="64"/>
      <c r="MIU39" s="64"/>
      <c r="MIV39" s="64"/>
      <c r="MIW39" s="64"/>
      <c r="MIX39" s="64"/>
      <c r="MIY39" s="64"/>
      <c r="MIZ39" s="64"/>
      <c r="MJA39" s="64"/>
      <c r="MJB39" s="64"/>
      <c r="MJC39" s="64"/>
      <c r="MJD39" s="64"/>
      <c r="MJE39" s="64"/>
      <c r="MJF39" s="64"/>
      <c r="MJG39" s="64"/>
      <c r="MJH39" s="64"/>
      <c r="MJI39" s="64"/>
      <c r="MJJ39" s="64"/>
      <c r="MJK39" s="64"/>
      <c r="MJL39" s="64"/>
      <c r="MJM39" s="64"/>
      <c r="MJN39" s="64"/>
      <c r="MJO39" s="64"/>
      <c r="MJP39" s="64"/>
      <c r="MJQ39" s="64"/>
      <c r="MJR39" s="64"/>
      <c r="MJS39" s="64"/>
      <c r="MJT39" s="64"/>
      <c r="MJU39" s="64"/>
      <c r="MJV39" s="64"/>
      <c r="MJW39" s="64"/>
      <c r="MJX39" s="64"/>
      <c r="MJY39" s="64"/>
      <c r="MJZ39" s="64"/>
      <c r="MKA39" s="64"/>
      <c r="MKB39" s="64"/>
      <c r="MKC39" s="64"/>
      <c r="MKD39" s="64"/>
      <c r="MKE39" s="64"/>
      <c r="MKF39" s="64"/>
      <c r="MKG39" s="64"/>
      <c r="MKH39" s="64"/>
      <c r="MKI39" s="64"/>
      <c r="MKJ39" s="64"/>
      <c r="MKK39" s="64"/>
      <c r="MKL39" s="64"/>
      <c r="MKM39" s="64"/>
      <c r="MKN39" s="64"/>
      <c r="MKO39" s="64"/>
      <c r="MKP39" s="64"/>
      <c r="MKQ39" s="64"/>
      <c r="MKR39" s="64"/>
      <c r="MKS39" s="64"/>
      <c r="MKT39" s="64"/>
      <c r="MKU39" s="64"/>
      <c r="MKV39" s="64"/>
      <c r="MKW39" s="64"/>
      <c r="MKX39" s="64"/>
      <c r="MKY39" s="64"/>
      <c r="MKZ39" s="64"/>
      <c r="MLA39" s="64"/>
      <c r="MLB39" s="64"/>
      <c r="MLC39" s="64"/>
      <c r="MLD39" s="64"/>
      <c r="MLE39" s="64"/>
      <c r="MLF39" s="64"/>
      <c r="MLG39" s="64"/>
      <c r="MLH39" s="64"/>
      <c r="MLI39" s="64"/>
      <c r="MLJ39" s="64"/>
      <c r="MLK39" s="64"/>
      <c r="MLL39" s="64"/>
      <c r="MLM39" s="64"/>
      <c r="MLN39" s="64"/>
      <c r="MLO39" s="64"/>
      <c r="MLP39" s="64"/>
      <c r="MLQ39" s="64"/>
      <c r="MLR39" s="64"/>
      <c r="MLS39" s="64"/>
      <c r="MLT39" s="64"/>
      <c r="MLU39" s="64"/>
      <c r="MLV39" s="64"/>
      <c r="MLW39" s="64"/>
      <c r="MLX39" s="64"/>
      <c r="MLY39" s="64"/>
      <c r="MLZ39" s="64"/>
      <c r="MMA39" s="64"/>
      <c r="MMB39" s="64"/>
      <c r="MMC39" s="64"/>
      <c r="MMD39" s="64"/>
      <c r="MME39" s="64"/>
      <c r="MMF39" s="64"/>
      <c r="MMG39" s="64"/>
      <c r="MMH39" s="64"/>
      <c r="MMI39" s="64"/>
      <c r="MMJ39" s="64"/>
      <c r="MMK39" s="64"/>
      <c r="MML39" s="64"/>
      <c r="MMM39" s="64"/>
      <c r="MMN39" s="64"/>
      <c r="MMO39" s="64"/>
      <c r="MMP39" s="64"/>
      <c r="MMQ39" s="64"/>
      <c r="MMR39" s="64"/>
      <c r="MMS39" s="64"/>
      <c r="MMT39" s="64"/>
      <c r="MMU39" s="64"/>
      <c r="MMV39" s="64"/>
      <c r="MMW39" s="64"/>
      <c r="MMX39" s="64"/>
      <c r="MMY39" s="64"/>
      <c r="MMZ39" s="64"/>
      <c r="MNA39" s="64"/>
      <c r="MNB39" s="64"/>
      <c r="MNC39" s="64"/>
      <c r="MND39" s="64"/>
      <c r="MNE39" s="64"/>
      <c r="MNF39" s="64"/>
      <c r="MNG39" s="64"/>
      <c r="MNH39" s="64"/>
      <c r="MNI39" s="64"/>
      <c r="MNJ39" s="64"/>
      <c r="MNK39" s="64"/>
      <c r="MNL39" s="64"/>
      <c r="MNM39" s="64"/>
      <c r="MNN39" s="64"/>
      <c r="MNO39" s="64"/>
      <c r="MNP39" s="64"/>
      <c r="MNQ39" s="64"/>
      <c r="MNR39" s="64"/>
      <c r="MNS39" s="64"/>
      <c r="MNT39" s="64"/>
      <c r="MNU39" s="64"/>
      <c r="MNV39" s="64"/>
      <c r="MNW39" s="64"/>
      <c r="MNX39" s="64"/>
      <c r="MNY39" s="64"/>
      <c r="MNZ39" s="64"/>
      <c r="MOA39" s="64"/>
      <c r="MOB39" s="64"/>
      <c r="MOC39" s="64"/>
      <c r="MOD39" s="64"/>
      <c r="MOE39" s="64"/>
      <c r="MOF39" s="64"/>
      <c r="MOG39" s="64"/>
      <c r="MOH39" s="64"/>
      <c r="MOI39" s="64"/>
      <c r="MOJ39" s="64"/>
      <c r="MOK39" s="64"/>
      <c r="MOL39" s="64"/>
      <c r="MOM39" s="64"/>
      <c r="MON39" s="64"/>
      <c r="MOO39" s="64"/>
      <c r="MOP39" s="64"/>
      <c r="MOQ39" s="64"/>
      <c r="MOR39" s="64"/>
      <c r="MOS39" s="64"/>
      <c r="MOT39" s="64"/>
      <c r="MOU39" s="64"/>
      <c r="MOV39" s="64"/>
      <c r="MOW39" s="64"/>
      <c r="MOX39" s="64"/>
      <c r="MOY39" s="64"/>
      <c r="MOZ39" s="64"/>
      <c r="MPA39" s="64"/>
      <c r="MPB39" s="64"/>
      <c r="MPC39" s="64"/>
      <c r="MPD39" s="64"/>
      <c r="MPE39" s="64"/>
      <c r="MPF39" s="64"/>
      <c r="MPG39" s="64"/>
      <c r="MPH39" s="64"/>
      <c r="MPI39" s="64"/>
      <c r="MPJ39" s="64"/>
      <c r="MPK39" s="64"/>
      <c r="MPL39" s="64"/>
      <c r="MPM39" s="64"/>
      <c r="MPN39" s="64"/>
      <c r="MPO39" s="64"/>
      <c r="MPP39" s="64"/>
      <c r="MPQ39" s="64"/>
      <c r="MPR39" s="64"/>
      <c r="MPS39" s="64"/>
      <c r="MPT39" s="64"/>
      <c r="MPU39" s="64"/>
      <c r="MPV39" s="64"/>
      <c r="MPW39" s="64"/>
      <c r="MPX39" s="64"/>
      <c r="MPY39" s="64"/>
      <c r="MPZ39" s="64"/>
      <c r="MQA39" s="64"/>
      <c r="MQB39" s="64"/>
      <c r="MQC39" s="64"/>
      <c r="MQD39" s="64"/>
      <c r="MQE39" s="64"/>
      <c r="MQF39" s="64"/>
      <c r="MQG39" s="64"/>
      <c r="MQH39" s="64"/>
      <c r="MQI39" s="64"/>
      <c r="MQJ39" s="64"/>
      <c r="MQK39" s="64"/>
      <c r="MQL39" s="64"/>
      <c r="MQM39" s="64"/>
      <c r="MQN39" s="64"/>
      <c r="MQO39" s="64"/>
      <c r="MQP39" s="64"/>
      <c r="MQQ39" s="64"/>
      <c r="MQR39" s="64"/>
      <c r="MQS39" s="64"/>
      <c r="MQT39" s="64"/>
      <c r="MQU39" s="64"/>
      <c r="MQV39" s="64"/>
      <c r="MQW39" s="64"/>
      <c r="MQX39" s="64"/>
      <c r="MQY39" s="64"/>
      <c r="MQZ39" s="64"/>
      <c r="MRA39" s="64"/>
      <c r="MRB39" s="64"/>
      <c r="MRC39" s="64"/>
      <c r="MRD39" s="64"/>
      <c r="MRE39" s="64"/>
      <c r="MRF39" s="64"/>
      <c r="MRG39" s="64"/>
      <c r="MRH39" s="64"/>
      <c r="MRI39" s="64"/>
      <c r="MRJ39" s="64"/>
      <c r="MRK39" s="64"/>
      <c r="MRL39" s="64"/>
      <c r="MRM39" s="64"/>
      <c r="MRN39" s="64"/>
      <c r="MRO39" s="64"/>
      <c r="MRP39" s="64"/>
      <c r="MRQ39" s="64"/>
      <c r="MRR39" s="64"/>
      <c r="MRS39" s="64"/>
      <c r="MRT39" s="64"/>
      <c r="MRU39" s="64"/>
      <c r="MRV39" s="64"/>
      <c r="MRW39" s="64"/>
      <c r="MRX39" s="64"/>
      <c r="MRY39" s="64"/>
      <c r="MRZ39" s="64"/>
      <c r="MSA39" s="64"/>
      <c r="MSB39" s="64"/>
      <c r="MSC39" s="64"/>
      <c r="MSD39" s="64"/>
      <c r="MSE39" s="64"/>
      <c r="MSF39" s="64"/>
      <c r="MSG39" s="64"/>
      <c r="MSH39" s="64"/>
      <c r="MSI39" s="64"/>
      <c r="MSJ39" s="64"/>
      <c r="MSK39" s="64"/>
      <c r="MSL39" s="64"/>
      <c r="MSM39" s="64"/>
      <c r="MSN39" s="64"/>
      <c r="MSO39" s="64"/>
      <c r="MSP39" s="64"/>
      <c r="MSQ39" s="64"/>
      <c r="MSR39" s="64"/>
      <c r="MSS39" s="64"/>
      <c r="MST39" s="64"/>
      <c r="MSU39" s="64"/>
      <c r="MSV39" s="64"/>
      <c r="MSW39" s="64"/>
      <c r="MSX39" s="64"/>
      <c r="MSY39" s="64"/>
      <c r="MSZ39" s="64"/>
      <c r="MTA39" s="64"/>
      <c r="MTB39" s="64"/>
      <c r="MTC39" s="64"/>
      <c r="MTD39" s="64"/>
      <c r="MTE39" s="64"/>
      <c r="MTF39" s="64"/>
      <c r="MTG39" s="64"/>
      <c r="MTH39" s="64"/>
      <c r="MTI39" s="64"/>
      <c r="MTJ39" s="64"/>
      <c r="MTK39" s="64"/>
      <c r="MTL39" s="64"/>
      <c r="MTM39" s="64"/>
      <c r="MTN39" s="64"/>
      <c r="MTO39" s="64"/>
      <c r="MTP39" s="64"/>
      <c r="MTQ39" s="64"/>
      <c r="MTR39" s="64"/>
      <c r="MTS39" s="64"/>
      <c r="MTT39" s="64"/>
      <c r="MTU39" s="64"/>
      <c r="MTV39" s="64"/>
      <c r="MTW39" s="64"/>
      <c r="MTX39" s="64"/>
      <c r="MTY39" s="64"/>
      <c r="MTZ39" s="64"/>
      <c r="MUA39" s="64"/>
      <c r="MUB39" s="64"/>
      <c r="MUC39" s="64"/>
      <c r="MUD39" s="64"/>
      <c r="MUE39" s="64"/>
      <c r="MUF39" s="64"/>
      <c r="MUG39" s="64"/>
      <c r="MUH39" s="64"/>
      <c r="MUI39" s="64"/>
      <c r="MUJ39" s="64"/>
      <c r="MUK39" s="64"/>
      <c r="MUL39" s="64"/>
      <c r="MUM39" s="64"/>
      <c r="MUN39" s="64"/>
      <c r="MUO39" s="64"/>
      <c r="MUP39" s="64"/>
      <c r="MUQ39" s="64"/>
      <c r="MUR39" s="64"/>
      <c r="MUS39" s="64"/>
      <c r="MUT39" s="64"/>
      <c r="MUU39" s="64"/>
      <c r="MUV39" s="64"/>
      <c r="MUW39" s="64"/>
      <c r="MUX39" s="64"/>
      <c r="MUY39" s="64"/>
      <c r="MUZ39" s="64"/>
      <c r="MVA39" s="64"/>
      <c r="MVB39" s="64"/>
      <c r="MVC39" s="64"/>
      <c r="MVD39" s="64"/>
      <c r="MVE39" s="64"/>
      <c r="MVF39" s="64"/>
      <c r="MVG39" s="64"/>
      <c r="MVH39" s="64"/>
      <c r="MVI39" s="64"/>
      <c r="MVJ39" s="64"/>
      <c r="MVK39" s="64"/>
      <c r="MVL39" s="64"/>
      <c r="MVM39" s="64"/>
      <c r="MVN39" s="64"/>
      <c r="MVO39" s="64"/>
      <c r="MVP39" s="64"/>
      <c r="MVQ39" s="64"/>
      <c r="MVR39" s="64"/>
      <c r="MVS39" s="64"/>
      <c r="MVT39" s="64"/>
      <c r="MVU39" s="64"/>
      <c r="MVV39" s="64"/>
      <c r="MVW39" s="64"/>
      <c r="MVX39" s="64"/>
      <c r="MVY39" s="64"/>
      <c r="MVZ39" s="64"/>
      <c r="MWA39" s="64"/>
      <c r="MWB39" s="64"/>
      <c r="MWC39" s="64"/>
      <c r="MWD39" s="64"/>
      <c r="MWE39" s="64"/>
      <c r="MWF39" s="64"/>
      <c r="MWG39" s="64"/>
      <c r="MWH39" s="64"/>
      <c r="MWI39" s="64"/>
      <c r="MWJ39" s="64"/>
      <c r="MWK39" s="64"/>
      <c r="MWL39" s="64"/>
      <c r="MWM39" s="64"/>
      <c r="MWN39" s="64"/>
      <c r="MWO39" s="64"/>
      <c r="MWP39" s="64"/>
      <c r="MWQ39" s="64"/>
      <c r="MWR39" s="64"/>
      <c r="MWS39" s="64"/>
      <c r="MWT39" s="64"/>
      <c r="MWU39" s="64"/>
      <c r="MWV39" s="64"/>
      <c r="MWW39" s="64"/>
      <c r="MWX39" s="64"/>
      <c r="MWY39" s="64"/>
      <c r="MWZ39" s="64"/>
      <c r="MXA39" s="64"/>
      <c r="MXB39" s="64"/>
      <c r="MXC39" s="64"/>
      <c r="MXD39" s="64"/>
      <c r="MXE39" s="64"/>
      <c r="MXF39" s="64"/>
      <c r="MXG39" s="64"/>
      <c r="MXH39" s="64"/>
      <c r="MXI39" s="64"/>
      <c r="MXJ39" s="64"/>
      <c r="MXK39" s="64"/>
      <c r="MXL39" s="64"/>
      <c r="MXM39" s="64"/>
      <c r="MXN39" s="64"/>
      <c r="MXO39" s="64"/>
      <c r="MXP39" s="64"/>
      <c r="MXQ39" s="64"/>
      <c r="MXR39" s="64"/>
      <c r="MXS39" s="64"/>
      <c r="MXT39" s="64"/>
      <c r="MXU39" s="64"/>
      <c r="MXV39" s="64"/>
      <c r="MXW39" s="64"/>
      <c r="MXX39" s="64"/>
      <c r="MXY39" s="64"/>
      <c r="MXZ39" s="64"/>
      <c r="MYA39" s="64"/>
      <c r="MYB39" s="64"/>
      <c r="MYC39" s="64"/>
      <c r="MYD39" s="64"/>
      <c r="MYE39" s="64"/>
      <c r="MYF39" s="64"/>
      <c r="MYG39" s="64"/>
      <c r="MYH39" s="64"/>
      <c r="MYI39" s="64"/>
      <c r="MYJ39" s="64"/>
      <c r="MYK39" s="64"/>
      <c r="MYL39" s="64"/>
      <c r="MYM39" s="64"/>
      <c r="MYN39" s="64"/>
      <c r="MYO39" s="64"/>
      <c r="MYP39" s="64"/>
      <c r="MYQ39" s="64"/>
      <c r="MYR39" s="64"/>
      <c r="MYS39" s="64"/>
      <c r="MYT39" s="64"/>
      <c r="MYU39" s="64"/>
      <c r="MYV39" s="64"/>
      <c r="MYW39" s="64"/>
      <c r="MYX39" s="64"/>
      <c r="MYY39" s="64"/>
      <c r="MYZ39" s="64"/>
      <c r="MZA39" s="64"/>
      <c r="MZB39" s="64"/>
      <c r="MZC39" s="64"/>
      <c r="MZD39" s="64"/>
      <c r="MZE39" s="64"/>
      <c r="MZF39" s="64"/>
      <c r="MZG39" s="64"/>
      <c r="MZH39" s="64"/>
      <c r="MZI39" s="64"/>
      <c r="MZJ39" s="64"/>
      <c r="MZK39" s="64"/>
      <c r="MZL39" s="64"/>
      <c r="MZM39" s="64"/>
      <c r="MZN39" s="64"/>
      <c r="MZO39" s="64"/>
      <c r="MZP39" s="64"/>
      <c r="MZQ39" s="64"/>
      <c r="MZR39" s="64"/>
      <c r="MZS39" s="64"/>
      <c r="MZT39" s="64"/>
      <c r="MZU39" s="64"/>
      <c r="MZV39" s="64"/>
      <c r="MZW39" s="64"/>
      <c r="MZX39" s="64"/>
      <c r="MZY39" s="64"/>
      <c r="MZZ39" s="64"/>
      <c r="NAA39" s="64"/>
      <c r="NAB39" s="64"/>
      <c r="NAC39" s="64"/>
      <c r="NAD39" s="64"/>
      <c r="NAE39" s="64"/>
      <c r="NAF39" s="64"/>
      <c r="NAG39" s="64"/>
      <c r="NAH39" s="64"/>
      <c r="NAI39" s="64"/>
      <c r="NAJ39" s="64"/>
      <c r="NAK39" s="64"/>
      <c r="NAL39" s="64"/>
      <c r="NAM39" s="64"/>
      <c r="NAN39" s="64"/>
      <c r="NAO39" s="64"/>
      <c r="NAP39" s="64"/>
      <c r="NAQ39" s="64"/>
      <c r="NAR39" s="64"/>
      <c r="NAS39" s="64"/>
      <c r="NAT39" s="64"/>
      <c r="NAU39" s="64"/>
      <c r="NAV39" s="64"/>
      <c r="NAW39" s="64"/>
      <c r="NAX39" s="64"/>
      <c r="NAY39" s="64"/>
      <c r="NAZ39" s="64"/>
      <c r="NBA39" s="64"/>
      <c r="NBB39" s="64"/>
      <c r="NBC39" s="64"/>
      <c r="NBD39" s="64"/>
      <c r="NBE39" s="64"/>
      <c r="NBF39" s="64"/>
      <c r="NBG39" s="64"/>
      <c r="NBH39" s="64"/>
      <c r="NBI39" s="64"/>
      <c r="NBJ39" s="64"/>
      <c r="NBK39" s="64"/>
      <c r="NBL39" s="64"/>
      <c r="NBM39" s="64"/>
      <c r="NBN39" s="64"/>
      <c r="NBO39" s="64"/>
      <c r="NBP39" s="64"/>
      <c r="NBQ39" s="64"/>
      <c r="NBR39" s="64"/>
      <c r="NBS39" s="64"/>
      <c r="NBT39" s="64"/>
      <c r="NBU39" s="64"/>
      <c r="NBV39" s="64"/>
      <c r="NBW39" s="64"/>
      <c r="NBX39" s="64"/>
      <c r="NBY39" s="64"/>
      <c r="NBZ39" s="64"/>
      <c r="NCA39" s="64"/>
      <c r="NCB39" s="64"/>
      <c r="NCC39" s="64"/>
      <c r="NCD39" s="64"/>
      <c r="NCE39" s="64"/>
      <c r="NCF39" s="64"/>
      <c r="NCG39" s="64"/>
      <c r="NCH39" s="64"/>
      <c r="NCI39" s="64"/>
      <c r="NCJ39" s="64"/>
      <c r="NCK39" s="64"/>
      <c r="NCL39" s="64"/>
      <c r="NCM39" s="64"/>
      <c r="NCN39" s="64"/>
      <c r="NCO39" s="64"/>
      <c r="NCP39" s="64"/>
      <c r="NCQ39" s="64"/>
      <c r="NCR39" s="64"/>
      <c r="NCS39" s="64"/>
      <c r="NCT39" s="64"/>
      <c r="NCU39" s="64"/>
      <c r="NCV39" s="64"/>
      <c r="NCW39" s="64"/>
      <c r="NCX39" s="64"/>
      <c r="NCY39" s="64"/>
      <c r="NCZ39" s="64"/>
      <c r="NDA39" s="64"/>
      <c r="NDB39" s="64"/>
      <c r="NDC39" s="64"/>
      <c r="NDD39" s="64"/>
      <c r="NDE39" s="64"/>
      <c r="NDF39" s="64"/>
      <c r="NDG39" s="64"/>
      <c r="NDH39" s="64"/>
      <c r="NDI39" s="64"/>
      <c r="NDJ39" s="64"/>
      <c r="NDK39" s="64"/>
      <c r="NDL39" s="64"/>
      <c r="NDM39" s="64"/>
      <c r="NDN39" s="64"/>
      <c r="NDO39" s="64"/>
      <c r="NDP39" s="64"/>
      <c r="NDQ39" s="64"/>
      <c r="NDR39" s="64"/>
      <c r="NDS39" s="64"/>
      <c r="NDT39" s="64"/>
      <c r="NDU39" s="64"/>
      <c r="NDV39" s="64"/>
      <c r="NDW39" s="64"/>
      <c r="NDX39" s="64"/>
      <c r="NDY39" s="64"/>
      <c r="NDZ39" s="64"/>
      <c r="NEA39" s="64"/>
      <c r="NEB39" s="64"/>
      <c r="NEC39" s="64"/>
      <c r="NED39" s="64"/>
      <c r="NEE39" s="64"/>
      <c r="NEF39" s="64"/>
      <c r="NEG39" s="64"/>
      <c r="NEH39" s="64"/>
      <c r="NEI39" s="64"/>
      <c r="NEJ39" s="64"/>
      <c r="NEK39" s="64"/>
      <c r="NEL39" s="64"/>
      <c r="NEM39" s="64"/>
      <c r="NEN39" s="64"/>
      <c r="NEO39" s="64"/>
      <c r="NEP39" s="64"/>
      <c r="NEQ39" s="64"/>
      <c r="NER39" s="64"/>
      <c r="NES39" s="64"/>
      <c r="NET39" s="64"/>
      <c r="NEU39" s="64"/>
      <c r="NEV39" s="64"/>
      <c r="NEW39" s="64"/>
      <c r="NEX39" s="64"/>
      <c r="NEY39" s="64"/>
      <c r="NEZ39" s="64"/>
      <c r="NFA39" s="64"/>
      <c r="NFB39" s="64"/>
      <c r="NFC39" s="64"/>
      <c r="NFD39" s="64"/>
      <c r="NFE39" s="64"/>
      <c r="NFF39" s="64"/>
      <c r="NFG39" s="64"/>
      <c r="NFH39" s="64"/>
      <c r="NFI39" s="64"/>
      <c r="NFJ39" s="64"/>
      <c r="NFK39" s="64"/>
      <c r="NFL39" s="64"/>
      <c r="NFM39" s="64"/>
      <c r="NFN39" s="64"/>
      <c r="NFO39" s="64"/>
      <c r="NFP39" s="64"/>
      <c r="NFQ39" s="64"/>
      <c r="NFR39" s="64"/>
      <c r="NFS39" s="64"/>
      <c r="NFT39" s="64"/>
      <c r="NFU39" s="64"/>
      <c r="NFV39" s="64"/>
      <c r="NFW39" s="64"/>
      <c r="NFX39" s="64"/>
      <c r="NFY39" s="64"/>
      <c r="NFZ39" s="64"/>
      <c r="NGA39" s="64"/>
      <c r="NGB39" s="64"/>
      <c r="NGC39" s="64"/>
      <c r="NGD39" s="64"/>
      <c r="NGE39" s="64"/>
      <c r="NGF39" s="64"/>
      <c r="NGG39" s="64"/>
      <c r="NGH39" s="64"/>
      <c r="NGI39" s="64"/>
      <c r="NGJ39" s="64"/>
      <c r="NGK39" s="64"/>
      <c r="NGL39" s="64"/>
      <c r="NGM39" s="64"/>
      <c r="NGN39" s="64"/>
      <c r="NGO39" s="64"/>
      <c r="NGP39" s="64"/>
      <c r="NGQ39" s="64"/>
      <c r="NGR39" s="64"/>
      <c r="NGS39" s="64"/>
      <c r="NGT39" s="64"/>
      <c r="NGU39" s="64"/>
      <c r="NGV39" s="64"/>
      <c r="NGW39" s="64"/>
      <c r="NGX39" s="64"/>
      <c r="NGY39" s="64"/>
      <c r="NGZ39" s="64"/>
      <c r="NHA39" s="64"/>
      <c r="NHB39" s="64"/>
      <c r="NHC39" s="64"/>
      <c r="NHD39" s="64"/>
      <c r="NHE39" s="64"/>
      <c r="NHF39" s="64"/>
      <c r="NHG39" s="64"/>
      <c r="NHH39" s="64"/>
      <c r="NHI39" s="64"/>
      <c r="NHJ39" s="64"/>
      <c r="NHK39" s="64"/>
      <c r="NHL39" s="64"/>
      <c r="NHM39" s="64"/>
      <c r="NHN39" s="64"/>
      <c r="NHO39" s="64"/>
      <c r="NHP39" s="64"/>
      <c r="NHQ39" s="64"/>
      <c r="NHR39" s="64"/>
      <c r="NHS39" s="64"/>
      <c r="NHT39" s="64"/>
      <c r="NHU39" s="64"/>
      <c r="NHV39" s="64"/>
      <c r="NHW39" s="64"/>
      <c r="NHX39" s="64"/>
      <c r="NHY39" s="64"/>
      <c r="NHZ39" s="64"/>
      <c r="NIA39" s="64"/>
      <c r="NIB39" s="64"/>
      <c r="NIC39" s="64"/>
      <c r="NID39" s="64"/>
      <c r="NIE39" s="64"/>
      <c r="NIF39" s="64"/>
      <c r="NIG39" s="64"/>
      <c r="NIH39" s="64"/>
      <c r="NII39" s="64"/>
      <c r="NIJ39" s="64"/>
      <c r="NIK39" s="64"/>
      <c r="NIL39" s="64"/>
      <c r="NIM39" s="64"/>
      <c r="NIN39" s="64"/>
      <c r="NIO39" s="64"/>
      <c r="NIP39" s="64"/>
      <c r="NIQ39" s="64"/>
      <c r="NIR39" s="64"/>
      <c r="NIS39" s="64"/>
      <c r="NIT39" s="64"/>
      <c r="NIU39" s="64"/>
      <c r="NIV39" s="64"/>
      <c r="NIW39" s="64"/>
      <c r="NIX39" s="64"/>
      <c r="NIY39" s="64"/>
      <c r="NIZ39" s="64"/>
      <c r="NJA39" s="64"/>
      <c r="NJB39" s="64"/>
      <c r="NJC39" s="64"/>
      <c r="NJD39" s="64"/>
      <c r="NJE39" s="64"/>
      <c r="NJF39" s="64"/>
      <c r="NJG39" s="64"/>
      <c r="NJH39" s="64"/>
      <c r="NJI39" s="64"/>
      <c r="NJJ39" s="64"/>
      <c r="NJK39" s="64"/>
      <c r="NJL39" s="64"/>
      <c r="NJM39" s="64"/>
      <c r="NJN39" s="64"/>
      <c r="NJO39" s="64"/>
      <c r="NJP39" s="64"/>
      <c r="NJQ39" s="64"/>
      <c r="NJR39" s="64"/>
      <c r="NJS39" s="64"/>
      <c r="NJT39" s="64"/>
      <c r="NJU39" s="64"/>
      <c r="NJV39" s="64"/>
      <c r="NJW39" s="64"/>
      <c r="NJX39" s="64"/>
      <c r="NJY39" s="64"/>
      <c r="NJZ39" s="64"/>
      <c r="NKA39" s="64"/>
      <c r="NKB39" s="64"/>
      <c r="NKC39" s="64"/>
      <c r="NKD39" s="64"/>
      <c r="NKE39" s="64"/>
      <c r="NKF39" s="64"/>
      <c r="NKG39" s="64"/>
      <c r="NKH39" s="64"/>
      <c r="NKI39" s="64"/>
      <c r="NKJ39" s="64"/>
      <c r="NKK39" s="64"/>
      <c r="NKL39" s="64"/>
      <c r="NKM39" s="64"/>
      <c r="NKN39" s="64"/>
      <c r="NKO39" s="64"/>
      <c r="NKP39" s="64"/>
      <c r="NKQ39" s="64"/>
      <c r="NKR39" s="64"/>
      <c r="NKS39" s="64"/>
      <c r="NKT39" s="64"/>
      <c r="NKU39" s="64"/>
      <c r="NKV39" s="64"/>
      <c r="NKW39" s="64"/>
      <c r="NKX39" s="64"/>
      <c r="NKY39" s="64"/>
      <c r="NKZ39" s="64"/>
      <c r="NLA39" s="64"/>
      <c r="NLB39" s="64"/>
      <c r="NLC39" s="64"/>
      <c r="NLD39" s="64"/>
      <c r="NLE39" s="64"/>
      <c r="NLF39" s="64"/>
      <c r="NLG39" s="64"/>
      <c r="NLH39" s="64"/>
      <c r="NLI39" s="64"/>
      <c r="NLJ39" s="64"/>
      <c r="NLK39" s="64"/>
      <c r="NLL39" s="64"/>
      <c r="NLM39" s="64"/>
      <c r="NLN39" s="64"/>
      <c r="NLO39" s="64"/>
      <c r="NLP39" s="64"/>
      <c r="NLQ39" s="64"/>
      <c r="NLR39" s="64"/>
      <c r="NLS39" s="64"/>
      <c r="NLT39" s="64"/>
      <c r="NLU39" s="64"/>
      <c r="NLV39" s="64"/>
      <c r="NLW39" s="64"/>
      <c r="NLX39" s="64"/>
      <c r="NLY39" s="64"/>
      <c r="NLZ39" s="64"/>
      <c r="NMA39" s="64"/>
      <c r="NMB39" s="64"/>
      <c r="NMC39" s="64"/>
      <c r="NMD39" s="64"/>
      <c r="NME39" s="64"/>
      <c r="NMF39" s="64"/>
      <c r="NMG39" s="64"/>
      <c r="NMH39" s="64"/>
      <c r="NMI39" s="64"/>
      <c r="NMJ39" s="64"/>
      <c r="NMK39" s="64"/>
      <c r="NML39" s="64"/>
      <c r="NMM39" s="64"/>
      <c r="NMN39" s="64"/>
      <c r="NMO39" s="64"/>
      <c r="NMP39" s="64"/>
      <c r="NMQ39" s="64"/>
      <c r="NMR39" s="64"/>
      <c r="NMS39" s="64"/>
      <c r="NMT39" s="64"/>
      <c r="NMU39" s="64"/>
      <c r="NMV39" s="64"/>
      <c r="NMW39" s="64"/>
      <c r="NMX39" s="64"/>
      <c r="NMY39" s="64"/>
      <c r="NMZ39" s="64"/>
      <c r="NNA39" s="64"/>
      <c r="NNB39" s="64"/>
      <c r="NNC39" s="64"/>
      <c r="NND39" s="64"/>
      <c r="NNE39" s="64"/>
      <c r="NNF39" s="64"/>
      <c r="NNG39" s="64"/>
      <c r="NNH39" s="64"/>
      <c r="NNI39" s="64"/>
      <c r="NNJ39" s="64"/>
      <c r="NNK39" s="64"/>
      <c r="NNL39" s="64"/>
      <c r="NNM39" s="64"/>
      <c r="NNN39" s="64"/>
      <c r="NNO39" s="64"/>
      <c r="NNP39" s="64"/>
      <c r="NNQ39" s="64"/>
      <c r="NNR39" s="64"/>
      <c r="NNS39" s="64"/>
      <c r="NNT39" s="64"/>
      <c r="NNU39" s="64"/>
      <c r="NNV39" s="64"/>
      <c r="NNW39" s="64"/>
      <c r="NNX39" s="64"/>
      <c r="NNY39" s="64"/>
      <c r="NNZ39" s="64"/>
      <c r="NOA39" s="64"/>
      <c r="NOB39" s="64"/>
      <c r="NOC39" s="64"/>
      <c r="NOD39" s="64"/>
      <c r="NOE39" s="64"/>
      <c r="NOF39" s="64"/>
      <c r="NOG39" s="64"/>
      <c r="NOH39" s="64"/>
      <c r="NOI39" s="64"/>
      <c r="NOJ39" s="64"/>
      <c r="NOK39" s="64"/>
      <c r="NOL39" s="64"/>
      <c r="NOM39" s="64"/>
      <c r="NON39" s="64"/>
      <c r="NOO39" s="64"/>
      <c r="NOP39" s="64"/>
      <c r="NOQ39" s="64"/>
      <c r="NOR39" s="64"/>
      <c r="NOS39" s="64"/>
      <c r="NOT39" s="64"/>
      <c r="NOU39" s="64"/>
      <c r="NOV39" s="64"/>
      <c r="NOW39" s="64"/>
      <c r="NOX39" s="64"/>
      <c r="NOY39" s="64"/>
      <c r="NOZ39" s="64"/>
      <c r="NPA39" s="64"/>
      <c r="NPB39" s="64"/>
      <c r="NPC39" s="64"/>
      <c r="NPD39" s="64"/>
      <c r="NPE39" s="64"/>
      <c r="NPF39" s="64"/>
      <c r="NPG39" s="64"/>
      <c r="NPH39" s="64"/>
      <c r="NPI39" s="64"/>
      <c r="NPJ39" s="64"/>
      <c r="NPK39" s="64"/>
      <c r="NPL39" s="64"/>
      <c r="NPM39" s="64"/>
      <c r="NPN39" s="64"/>
      <c r="NPO39" s="64"/>
      <c r="NPP39" s="64"/>
      <c r="NPQ39" s="64"/>
      <c r="NPR39" s="64"/>
      <c r="NPS39" s="64"/>
      <c r="NPT39" s="64"/>
      <c r="NPU39" s="64"/>
      <c r="NPV39" s="64"/>
      <c r="NPW39" s="64"/>
      <c r="NPX39" s="64"/>
      <c r="NPY39" s="64"/>
      <c r="NPZ39" s="64"/>
      <c r="NQA39" s="64"/>
      <c r="NQB39" s="64"/>
      <c r="NQC39" s="64"/>
      <c r="NQD39" s="64"/>
      <c r="NQE39" s="64"/>
      <c r="NQF39" s="64"/>
      <c r="NQG39" s="64"/>
      <c r="NQH39" s="64"/>
      <c r="NQI39" s="64"/>
      <c r="NQJ39" s="64"/>
      <c r="NQK39" s="64"/>
      <c r="NQL39" s="64"/>
      <c r="NQM39" s="64"/>
      <c r="NQN39" s="64"/>
      <c r="NQO39" s="64"/>
      <c r="NQP39" s="64"/>
      <c r="NQQ39" s="64"/>
      <c r="NQR39" s="64"/>
      <c r="NQS39" s="64"/>
      <c r="NQT39" s="64"/>
      <c r="NQU39" s="64"/>
      <c r="NQV39" s="64"/>
      <c r="NQW39" s="64"/>
      <c r="NQX39" s="64"/>
      <c r="NQY39" s="64"/>
      <c r="NQZ39" s="64"/>
      <c r="NRA39" s="64"/>
      <c r="NRB39" s="64"/>
      <c r="NRC39" s="64"/>
      <c r="NRD39" s="64"/>
      <c r="NRE39" s="64"/>
      <c r="NRF39" s="64"/>
      <c r="NRG39" s="64"/>
      <c r="NRH39" s="64"/>
      <c r="NRI39" s="64"/>
      <c r="NRJ39" s="64"/>
      <c r="NRK39" s="64"/>
      <c r="NRL39" s="64"/>
      <c r="NRM39" s="64"/>
      <c r="NRN39" s="64"/>
      <c r="NRO39" s="64"/>
      <c r="NRP39" s="64"/>
      <c r="NRQ39" s="64"/>
      <c r="NRR39" s="64"/>
      <c r="NRS39" s="64"/>
      <c r="NRT39" s="64"/>
      <c r="NRU39" s="64"/>
      <c r="NRV39" s="64"/>
      <c r="NRW39" s="64"/>
      <c r="NRX39" s="64"/>
      <c r="NRY39" s="64"/>
      <c r="NRZ39" s="64"/>
      <c r="NSA39" s="64"/>
      <c r="NSB39" s="64"/>
      <c r="NSC39" s="64"/>
      <c r="NSD39" s="64"/>
      <c r="NSE39" s="64"/>
      <c r="NSF39" s="64"/>
      <c r="NSG39" s="64"/>
      <c r="NSH39" s="64"/>
      <c r="NSI39" s="64"/>
      <c r="NSJ39" s="64"/>
      <c r="NSK39" s="64"/>
      <c r="NSL39" s="64"/>
      <c r="NSM39" s="64"/>
      <c r="NSN39" s="64"/>
      <c r="NSO39" s="64"/>
      <c r="NSP39" s="64"/>
      <c r="NSQ39" s="64"/>
      <c r="NSR39" s="64"/>
      <c r="NSS39" s="64"/>
      <c r="NST39" s="64"/>
      <c r="NSU39" s="64"/>
      <c r="NSV39" s="64"/>
      <c r="NSW39" s="64"/>
      <c r="NSX39" s="64"/>
      <c r="NSY39" s="64"/>
      <c r="NSZ39" s="64"/>
      <c r="NTA39" s="64"/>
      <c r="NTB39" s="64"/>
      <c r="NTC39" s="64"/>
      <c r="NTD39" s="64"/>
      <c r="NTE39" s="64"/>
      <c r="NTF39" s="64"/>
      <c r="NTG39" s="64"/>
      <c r="NTH39" s="64"/>
      <c r="NTI39" s="64"/>
      <c r="NTJ39" s="64"/>
      <c r="NTK39" s="64"/>
      <c r="NTL39" s="64"/>
      <c r="NTM39" s="64"/>
      <c r="NTN39" s="64"/>
      <c r="NTO39" s="64"/>
      <c r="NTP39" s="64"/>
      <c r="NTQ39" s="64"/>
      <c r="NTR39" s="64"/>
      <c r="NTS39" s="64"/>
      <c r="NTT39" s="64"/>
      <c r="NTU39" s="64"/>
      <c r="NTV39" s="64"/>
      <c r="NTW39" s="64"/>
      <c r="NTX39" s="64"/>
      <c r="NTY39" s="64"/>
      <c r="NTZ39" s="64"/>
      <c r="NUA39" s="64"/>
      <c r="NUB39" s="64"/>
      <c r="NUC39" s="64"/>
      <c r="NUD39" s="64"/>
      <c r="NUE39" s="64"/>
      <c r="NUF39" s="64"/>
      <c r="NUG39" s="64"/>
      <c r="NUH39" s="64"/>
      <c r="NUI39" s="64"/>
      <c r="NUJ39" s="64"/>
      <c r="NUK39" s="64"/>
      <c r="NUL39" s="64"/>
      <c r="NUM39" s="64"/>
      <c r="NUN39" s="64"/>
      <c r="NUO39" s="64"/>
      <c r="NUP39" s="64"/>
      <c r="NUQ39" s="64"/>
      <c r="NUR39" s="64"/>
      <c r="NUS39" s="64"/>
      <c r="NUT39" s="64"/>
      <c r="NUU39" s="64"/>
      <c r="NUV39" s="64"/>
      <c r="NUW39" s="64"/>
      <c r="NUX39" s="64"/>
      <c r="NUY39" s="64"/>
      <c r="NUZ39" s="64"/>
      <c r="NVA39" s="64"/>
      <c r="NVB39" s="64"/>
      <c r="NVC39" s="64"/>
      <c r="NVD39" s="64"/>
      <c r="NVE39" s="64"/>
      <c r="NVF39" s="64"/>
      <c r="NVG39" s="64"/>
      <c r="NVH39" s="64"/>
      <c r="NVI39" s="64"/>
      <c r="NVJ39" s="64"/>
      <c r="NVK39" s="64"/>
      <c r="NVL39" s="64"/>
      <c r="NVM39" s="64"/>
      <c r="NVN39" s="64"/>
      <c r="NVO39" s="64"/>
      <c r="NVP39" s="64"/>
      <c r="NVQ39" s="64"/>
      <c r="NVR39" s="64"/>
      <c r="NVS39" s="64"/>
      <c r="NVT39" s="64"/>
      <c r="NVU39" s="64"/>
      <c r="NVV39" s="64"/>
      <c r="NVW39" s="64"/>
      <c r="NVX39" s="64"/>
      <c r="NVY39" s="64"/>
      <c r="NVZ39" s="64"/>
      <c r="NWA39" s="64"/>
      <c r="NWB39" s="64"/>
      <c r="NWC39" s="64"/>
      <c r="NWD39" s="64"/>
      <c r="NWE39" s="64"/>
      <c r="NWF39" s="64"/>
      <c r="NWG39" s="64"/>
      <c r="NWH39" s="64"/>
      <c r="NWI39" s="64"/>
      <c r="NWJ39" s="64"/>
      <c r="NWK39" s="64"/>
      <c r="NWL39" s="64"/>
      <c r="NWM39" s="64"/>
      <c r="NWN39" s="64"/>
      <c r="NWO39" s="64"/>
      <c r="NWP39" s="64"/>
      <c r="NWQ39" s="64"/>
      <c r="NWR39" s="64"/>
      <c r="NWS39" s="64"/>
      <c r="NWT39" s="64"/>
      <c r="NWU39" s="64"/>
      <c r="NWV39" s="64"/>
      <c r="NWW39" s="64"/>
      <c r="NWX39" s="64"/>
      <c r="NWY39" s="64"/>
      <c r="NWZ39" s="64"/>
      <c r="NXA39" s="64"/>
      <c r="NXB39" s="64"/>
      <c r="NXC39" s="64"/>
      <c r="NXD39" s="64"/>
      <c r="NXE39" s="64"/>
      <c r="NXF39" s="64"/>
      <c r="NXG39" s="64"/>
      <c r="NXH39" s="64"/>
      <c r="NXI39" s="64"/>
      <c r="NXJ39" s="64"/>
      <c r="NXK39" s="64"/>
      <c r="NXL39" s="64"/>
      <c r="NXM39" s="64"/>
      <c r="NXN39" s="64"/>
      <c r="NXO39" s="64"/>
      <c r="NXP39" s="64"/>
      <c r="NXQ39" s="64"/>
      <c r="NXR39" s="64"/>
      <c r="NXS39" s="64"/>
      <c r="NXT39" s="64"/>
      <c r="NXU39" s="64"/>
      <c r="NXV39" s="64"/>
      <c r="NXW39" s="64"/>
      <c r="NXX39" s="64"/>
      <c r="NXY39" s="64"/>
      <c r="NXZ39" s="64"/>
      <c r="NYA39" s="64"/>
      <c r="NYB39" s="64"/>
      <c r="NYC39" s="64"/>
      <c r="NYD39" s="64"/>
      <c r="NYE39" s="64"/>
      <c r="NYF39" s="64"/>
      <c r="NYG39" s="64"/>
      <c r="NYH39" s="64"/>
      <c r="NYI39" s="64"/>
      <c r="NYJ39" s="64"/>
      <c r="NYK39" s="64"/>
      <c r="NYL39" s="64"/>
      <c r="NYM39" s="64"/>
      <c r="NYN39" s="64"/>
      <c r="NYO39" s="64"/>
      <c r="NYP39" s="64"/>
      <c r="NYQ39" s="64"/>
      <c r="NYR39" s="64"/>
      <c r="NYS39" s="64"/>
      <c r="NYT39" s="64"/>
      <c r="NYU39" s="64"/>
      <c r="NYV39" s="64"/>
      <c r="NYW39" s="64"/>
      <c r="NYX39" s="64"/>
      <c r="NYY39" s="64"/>
      <c r="NYZ39" s="64"/>
      <c r="NZA39" s="64"/>
      <c r="NZB39" s="64"/>
      <c r="NZC39" s="64"/>
      <c r="NZD39" s="64"/>
      <c r="NZE39" s="64"/>
      <c r="NZF39" s="64"/>
      <c r="NZG39" s="64"/>
      <c r="NZH39" s="64"/>
      <c r="NZI39" s="64"/>
      <c r="NZJ39" s="64"/>
      <c r="NZK39" s="64"/>
      <c r="NZL39" s="64"/>
      <c r="NZM39" s="64"/>
      <c r="NZN39" s="64"/>
      <c r="NZO39" s="64"/>
      <c r="NZP39" s="64"/>
      <c r="NZQ39" s="64"/>
      <c r="NZR39" s="64"/>
      <c r="NZS39" s="64"/>
      <c r="NZT39" s="64"/>
      <c r="NZU39" s="64"/>
      <c r="NZV39" s="64"/>
      <c r="NZW39" s="64"/>
      <c r="NZX39" s="64"/>
      <c r="NZY39" s="64"/>
      <c r="NZZ39" s="64"/>
      <c r="OAA39" s="64"/>
      <c r="OAB39" s="64"/>
      <c r="OAC39" s="64"/>
      <c r="OAD39" s="64"/>
      <c r="OAE39" s="64"/>
      <c r="OAF39" s="64"/>
      <c r="OAG39" s="64"/>
      <c r="OAH39" s="64"/>
      <c r="OAI39" s="64"/>
      <c r="OAJ39" s="64"/>
      <c r="OAK39" s="64"/>
      <c r="OAL39" s="64"/>
      <c r="OAM39" s="64"/>
      <c r="OAN39" s="64"/>
      <c r="OAO39" s="64"/>
      <c r="OAP39" s="64"/>
      <c r="OAQ39" s="64"/>
      <c r="OAR39" s="64"/>
      <c r="OAS39" s="64"/>
      <c r="OAT39" s="64"/>
      <c r="OAU39" s="64"/>
      <c r="OAV39" s="64"/>
      <c r="OAW39" s="64"/>
      <c r="OAX39" s="64"/>
      <c r="OAY39" s="64"/>
      <c r="OAZ39" s="64"/>
      <c r="OBA39" s="64"/>
      <c r="OBB39" s="64"/>
      <c r="OBC39" s="64"/>
      <c r="OBD39" s="64"/>
      <c r="OBE39" s="64"/>
      <c r="OBF39" s="64"/>
      <c r="OBG39" s="64"/>
      <c r="OBH39" s="64"/>
      <c r="OBI39" s="64"/>
      <c r="OBJ39" s="64"/>
      <c r="OBK39" s="64"/>
      <c r="OBL39" s="64"/>
      <c r="OBM39" s="64"/>
      <c r="OBN39" s="64"/>
      <c r="OBO39" s="64"/>
      <c r="OBP39" s="64"/>
      <c r="OBQ39" s="64"/>
      <c r="OBR39" s="64"/>
      <c r="OBS39" s="64"/>
      <c r="OBT39" s="64"/>
      <c r="OBU39" s="64"/>
      <c r="OBV39" s="64"/>
      <c r="OBW39" s="64"/>
      <c r="OBX39" s="64"/>
      <c r="OBY39" s="64"/>
      <c r="OBZ39" s="64"/>
      <c r="OCA39" s="64"/>
      <c r="OCB39" s="64"/>
      <c r="OCC39" s="64"/>
      <c r="OCD39" s="64"/>
      <c r="OCE39" s="64"/>
      <c r="OCF39" s="64"/>
      <c r="OCG39" s="64"/>
      <c r="OCH39" s="64"/>
      <c r="OCI39" s="64"/>
      <c r="OCJ39" s="64"/>
      <c r="OCK39" s="64"/>
      <c r="OCL39" s="64"/>
      <c r="OCM39" s="64"/>
      <c r="OCN39" s="64"/>
      <c r="OCO39" s="64"/>
      <c r="OCP39" s="64"/>
      <c r="OCQ39" s="64"/>
      <c r="OCR39" s="64"/>
      <c r="OCS39" s="64"/>
      <c r="OCT39" s="64"/>
      <c r="OCU39" s="64"/>
      <c r="OCV39" s="64"/>
      <c r="OCW39" s="64"/>
      <c r="OCX39" s="64"/>
      <c r="OCY39" s="64"/>
      <c r="OCZ39" s="64"/>
      <c r="ODA39" s="64"/>
      <c r="ODB39" s="64"/>
      <c r="ODC39" s="64"/>
      <c r="ODD39" s="64"/>
      <c r="ODE39" s="64"/>
      <c r="ODF39" s="64"/>
      <c r="ODG39" s="64"/>
      <c r="ODH39" s="64"/>
      <c r="ODI39" s="64"/>
      <c r="ODJ39" s="64"/>
      <c r="ODK39" s="64"/>
      <c r="ODL39" s="64"/>
      <c r="ODM39" s="64"/>
      <c r="ODN39" s="64"/>
      <c r="ODO39" s="64"/>
      <c r="ODP39" s="64"/>
      <c r="ODQ39" s="64"/>
      <c r="ODR39" s="64"/>
      <c r="ODS39" s="64"/>
      <c r="ODT39" s="64"/>
      <c r="ODU39" s="64"/>
      <c r="ODV39" s="64"/>
      <c r="ODW39" s="64"/>
      <c r="ODX39" s="64"/>
      <c r="ODY39" s="64"/>
      <c r="ODZ39" s="64"/>
      <c r="OEA39" s="64"/>
      <c r="OEB39" s="64"/>
      <c r="OEC39" s="64"/>
      <c r="OED39" s="64"/>
      <c r="OEE39" s="64"/>
      <c r="OEF39" s="64"/>
      <c r="OEG39" s="64"/>
      <c r="OEH39" s="64"/>
      <c r="OEI39" s="64"/>
      <c r="OEJ39" s="64"/>
      <c r="OEK39" s="64"/>
      <c r="OEL39" s="64"/>
      <c r="OEM39" s="64"/>
      <c r="OEN39" s="64"/>
      <c r="OEO39" s="64"/>
      <c r="OEP39" s="64"/>
      <c r="OEQ39" s="64"/>
      <c r="OER39" s="64"/>
      <c r="OES39" s="64"/>
      <c r="OET39" s="64"/>
      <c r="OEU39" s="64"/>
      <c r="OEV39" s="64"/>
      <c r="OEW39" s="64"/>
      <c r="OEX39" s="64"/>
      <c r="OEY39" s="64"/>
      <c r="OEZ39" s="64"/>
      <c r="OFA39" s="64"/>
      <c r="OFB39" s="64"/>
      <c r="OFC39" s="64"/>
      <c r="OFD39" s="64"/>
      <c r="OFE39" s="64"/>
      <c r="OFF39" s="64"/>
      <c r="OFG39" s="64"/>
      <c r="OFH39" s="64"/>
      <c r="OFI39" s="64"/>
      <c r="OFJ39" s="64"/>
      <c r="OFK39" s="64"/>
      <c r="OFL39" s="64"/>
      <c r="OFM39" s="64"/>
      <c r="OFN39" s="64"/>
      <c r="OFO39" s="64"/>
      <c r="OFP39" s="64"/>
      <c r="OFQ39" s="64"/>
      <c r="OFR39" s="64"/>
      <c r="OFS39" s="64"/>
      <c r="OFT39" s="64"/>
      <c r="OFU39" s="64"/>
      <c r="OFV39" s="64"/>
      <c r="OFW39" s="64"/>
      <c r="OFX39" s="64"/>
      <c r="OFY39" s="64"/>
      <c r="OFZ39" s="64"/>
      <c r="OGA39" s="64"/>
      <c r="OGB39" s="64"/>
      <c r="OGC39" s="64"/>
      <c r="OGD39" s="64"/>
      <c r="OGE39" s="64"/>
      <c r="OGF39" s="64"/>
      <c r="OGG39" s="64"/>
      <c r="OGH39" s="64"/>
      <c r="OGI39" s="64"/>
      <c r="OGJ39" s="64"/>
      <c r="OGK39" s="64"/>
      <c r="OGL39" s="64"/>
      <c r="OGM39" s="64"/>
      <c r="OGN39" s="64"/>
      <c r="OGO39" s="64"/>
      <c r="OGP39" s="64"/>
      <c r="OGQ39" s="64"/>
      <c r="OGR39" s="64"/>
      <c r="OGS39" s="64"/>
      <c r="OGT39" s="64"/>
      <c r="OGU39" s="64"/>
      <c r="OGV39" s="64"/>
      <c r="OGW39" s="64"/>
      <c r="OGX39" s="64"/>
      <c r="OGY39" s="64"/>
      <c r="OGZ39" s="64"/>
      <c r="OHA39" s="64"/>
      <c r="OHB39" s="64"/>
      <c r="OHC39" s="64"/>
      <c r="OHD39" s="64"/>
      <c r="OHE39" s="64"/>
      <c r="OHF39" s="64"/>
      <c r="OHG39" s="64"/>
      <c r="OHH39" s="64"/>
      <c r="OHI39" s="64"/>
      <c r="OHJ39" s="64"/>
      <c r="OHK39" s="64"/>
      <c r="OHL39" s="64"/>
      <c r="OHM39" s="64"/>
      <c r="OHN39" s="64"/>
      <c r="OHO39" s="64"/>
      <c r="OHP39" s="64"/>
      <c r="OHQ39" s="64"/>
      <c r="OHR39" s="64"/>
      <c r="OHS39" s="64"/>
      <c r="OHT39" s="64"/>
      <c r="OHU39" s="64"/>
      <c r="OHV39" s="64"/>
      <c r="OHW39" s="64"/>
      <c r="OHX39" s="64"/>
      <c r="OHY39" s="64"/>
      <c r="OHZ39" s="64"/>
      <c r="OIA39" s="64"/>
      <c r="OIB39" s="64"/>
      <c r="OIC39" s="64"/>
      <c r="OID39" s="64"/>
      <c r="OIE39" s="64"/>
      <c r="OIF39" s="64"/>
      <c r="OIG39" s="64"/>
      <c r="OIH39" s="64"/>
      <c r="OII39" s="64"/>
      <c r="OIJ39" s="64"/>
      <c r="OIK39" s="64"/>
      <c r="OIL39" s="64"/>
      <c r="OIM39" s="64"/>
      <c r="OIN39" s="64"/>
      <c r="OIO39" s="64"/>
      <c r="OIP39" s="64"/>
      <c r="OIQ39" s="64"/>
      <c r="OIR39" s="64"/>
      <c r="OIS39" s="64"/>
      <c r="OIT39" s="64"/>
      <c r="OIU39" s="64"/>
      <c r="OIV39" s="64"/>
      <c r="OIW39" s="64"/>
      <c r="OIX39" s="64"/>
      <c r="OIY39" s="64"/>
      <c r="OIZ39" s="64"/>
      <c r="OJA39" s="64"/>
      <c r="OJB39" s="64"/>
      <c r="OJC39" s="64"/>
      <c r="OJD39" s="64"/>
      <c r="OJE39" s="64"/>
      <c r="OJF39" s="64"/>
      <c r="OJG39" s="64"/>
      <c r="OJH39" s="64"/>
      <c r="OJI39" s="64"/>
      <c r="OJJ39" s="64"/>
      <c r="OJK39" s="64"/>
      <c r="OJL39" s="64"/>
      <c r="OJM39" s="64"/>
      <c r="OJN39" s="64"/>
      <c r="OJO39" s="64"/>
      <c r="OJP39" s="64"/>
      <c r="OJQ39" s="64"/>
      <c r="OJR39" s="64"/>
      <c r="OJS39" s="64"/>
      <c r="OJT39" s="64"/>
      <c r="OJU39" s="64"/>
      <c r="OJV39" s="64"/>
      <c r="OJW39" s="64"/>
      <c r="OJX39" s="64"/>
      <c r="OJY39" s="64"/>
      <c r="OJZ39" s="64"/>
      <c r="OKA39" s="64"/>
      <c r="OKB39" s="64"/>
      <c r="OKC39" s="64"/>
      <c r="OKD39" s="64"/>
      <c r="OKE39" s="64"/>
      <c r="OKF39" s="64"/>
      <c r="OKG39" s="64"/>
      <c r="OKH39" s="64"/>
      <c r="OKI39" s="64"/>
      <c r="OKJ39" s="64"/>
      <c r="OKK39" s="64"/>
      <c r="OKL39" s="64"/>
      <c r="OKM39" s="64"/>
      <c r="OKN39" s="64"/>
      <c r="OKO39" s="64"/>
      <c r="OKP39" s="64"/>
      <c r="OKQ39" s="64"/>
      <c r="OKR39" s="64"/>
      <c r="OKS39" s="64"/>
      <c r="OKT39" s="64"/>
      <c r="OKU39" s="64"/>
      <c r="OKV39" s="64"/>
      <c r="OKW39" s="64"/>
      <c r="OKX39" s="64"/>
      <c r="OKY39" s="64"/>
      <c r="OKZ39" s="64"/>
      <c r="OLA39" s="64"/>
      <c r="OLB39" s="64"/>
      <c r="OLC39" s="64"/>
      <c r="OLD39" s="64"/>
      <c r="OLE39" s="64"/>
      <c r="OLF39" s="64"/>
      <c r="OLG39" s="64"/>
      <c r="OLH39" s="64"/>
      <c r="OLI39" s="64"/>
      <c r="OLJ39" s="64"/>
      <c r="OLK39" s="64"/>
      <c r="OLL39" s="64"/>
      <c r="OLM39" s="64"/>
      <c r="OLN39" s="64"/>
      <c r="OLO39" s="64"/>
      <c r="OLP39" s="64"/>
      <c r="OLQ39" s="64"/>
      <c r="OLR39" s="64"/>
      <c r="OLS39" s="64"/>
      <c r="OLT39" s="64"/>
      <c r="OLU39" s="64"/>
      <c r="OLV39" s="64"/>
      <c r="OLW39" s="64"/>
      <c r="OLX39" s="64"/>
      <c r="OLY39" s="64"/>
      <c r="OLZ39" s="64"/>
      <c r="OMA39" s="64"/>
      <c r="OMB39" s="64"/>
      <c r="OMC39" s="64"/>
      <c r="OMD39" s="64"/>
      <c r="OME39" s="64"/>
      <c r="OMF39" s="64"/>
      <c r="OMG39" s="64"/>
      <c r="OMH39" s="64"/>
      <c r="OMI39" s="64"/>
      <c r="OMJ39" s="64"/>
      <c r="OMK39" s="64"/>
      <c r="OML39" s="64"/>
      <c r="OMM39" s="64"/>
      <c r="OMN39" s="64"/>
      <c r="OMO39" s="64"/>
      <c r="OMP39" s="64"/>
      <c r="OMQ39" s="64"/>
      <c r="OMR39" s="64"/>
      <c r="OMS39" s="64"/>
      <c r="OMT39" s="64"/>
      <c r="OMU39" s="64"/>
      <c r="OMV39" s="64"/>
      <c r="OMW39" s="64"/>
      <c r="OMX39" s="64"/>
      <c r="OMY39" s="64"/>
      <c r="OMZ39" s="64"/>
      <c r="ONA39" s="64"/>
      <c r="ONB39" s="64"/>
      <c r="ONC39" s="64"/>
      <c r="OND39" s="64"/>
      <c r="ONE39" s="64"/>
      <c r="ONF39" s="64"/>
      <c r="ONG39" s="64"/>
      <c r="ONH39" s="64"/>
      <c r="ONI39" s="64"/>
      <c r="ONJ39" s="64"/>
      <c r="ONK39" s="64"/>
      <c r="ONL39" s="64"/>
      <c r="ONM39" s="64"/>
      <c r="ONN39" s="64"/>
      <c r="ONO39" s="64"/>
      <c r="ONP39" s="64"/>
      <c r="ONQ39" s="64"/>
      <c r="ONR39" s="64"/>
      <c r="ONS39" s="64"/>
      <c r="ONT39" s="64"/>
      <c r="ONU39" s="64"/>
      <c r="ONV39" s="64"/>
      <c r="ONW39" s="64"/>
      <c r="ONX39" s="64"/>
      <c r="ONY39" s="64"/>
      <c r="ONZ39" s="64"/>
      <c r="OOA39" s="64"/>
      <c r="OOB39" s="64"/>
      <c r="OOC39" s="64"/>
      <c r="OOD39" s="64"/>
      <c r="OOE39" s="64"/>
      <c r="OOF39" s="64"/>
      <c r="OOG39" s="64"/>
      <c r="OOH39" s="64"/>
      <c r="OOI39" s="64"/>
      <c r="OOJ39" s="64"/>
      <c r="OOK39" s="64"/>
      <c r="OOL39" s="64"/>
      <c r="OOM39" s="64"/>
      <c r="OON39" s="64"/>
      <c r="OOO39" s="64"/>
      <c r="OOP39" s="64"/>
      <c r="OOQ39" s="64"/>
      <c r="OOR39" s="64"/>
      <c r="OOS39" s="64"/>
      <c r="OOT39" s="64"/>
      <c r="OOU39" s="64"/>
      <c r="OOV39" s="64"/>
      <c r="OOW39" s="64"/>
      <c r="OOX39" s="64"/>
      <c r="OOY39" s="64"/>
      <c r="OOZ39" s="64"/>
      <c r="OPA39" s="64"/>
      <c r="OPB39" s="64"/>
      <c r="OPC39" s="64"/>
      <c r="OPD39" s="64"/>
      <c r="OPE39" s="64"/>
      <c r="OPF39" s="64"/>
      <c r="OPG39" s="64"/>
      <c r="OPH39" s="64"/>
      <c r="OPI39" s="64"/>
      <c r="OPJ39" s="64"/>
      <c r="OPK39" s="64"/>
      <c r="OPL39" s="64"/>
      <c r="OPM39" s="64"/>
      <c r="OPN39" s="64"/>
      <c r="OPO39" s="64"/>
      <c r="OPP39" s="64"/>
      <c r="OPQ39" s="64"/>
      <c r="OPR39" s="64"/>
      <c r="OPS39" s="64"/>
      <c r="OPT39" s="64"/>
      <c r="OPU39" s="64"/>
      <c r="OPV39" s="64"/>
      <c r="OPW39" s="64"/>
      <c r="OPX39" s="64"/>
      <c r="OPY39" s="64"/>
      <c r="OPZ39" s="64"/>
      <c r="OQA39" s="64"/>
      <c r="OQB39" s="64"/>
      <c r="OQC39" s="64"/>
      <c r="OQD39" s="64"/>
      <c r="OQE39" s="64"/>
      <c r="OQF39" s="64"/>
      <c r="OQG39" s="64"/>
      <c r="OQH39" s="64"/>
      <c r="OQI39" s="64"/>
      <c r="OQJ39" s="64"/>
      <c r="OQK39" s="64"/>
      <c r="OQL39" s="64"/>
      <c r="OQM39" s="64"/>
      <c r="OQN39" s="64"/>
      <c r="OQO39" s="64"/>
      <c r="OQP39" s="64"/>
      <c r="OQQ39" s="64"/>
      <c r="OQR39" s="64"/>
      <c r="OQS39" s="64"/>
      <c r="OQT39" s="64"/>
      <c r="OQU39" s="64"/>
      <c r="OQV39" s="64"/>
      <c r="OQW39" s="64"/>
      <c r="OQX39" s="64"/>
      <c r="OQY39" s="64"/>
      <c r="OQZ39" s="64"/>
      <c r="ORA39" s="64"/>
      <c r="ORB39" s="64"/>
      <c r="ORC39" s="64"/>
      <c r="ORD39" s="64"/>
      <c r="ORE39" s="64"/>
      <c r="ORF39" s="64"/>
      <c r="ORG39" s="64"/>
      <c r="ORH39" s="64"/>
      <c r="ORI39" s="64"/>
      <c r="ORJ39" s="64"/>
      <c r="ORK39" s="64"/>
      <c r="ORL39" s="64"/>
      <c r="ORM39" s="64"/>
      <c r="ORN39" s="64"/>
      <c r="ORO39" s="64"/>
      <c r="ORP39" s="64"/>
      <c r="ORQ39" s="64"/>
      <c r="ORR39" s="64"/>
      <c r="ORS39" s="64"/>
      <c r="ORT39" s="64"/>
      <c r="ORU39" s="64"/>
      <c r="ORV39" s="64"/>
      <c r="ORW39" s="64"/>
      <c r="ORX39" s="64"/>
      <c r="ORY39" s="64"/>
      <c r="ORZ39" s="64"/>
      <c r="OSA39" s="64"/>
      <c r="OSB39" s="64"/>
      <c r="OSC39" s="64"/>
      <c r="OSD39" s="64"/>
      <c r="OSE39" s="64"/>
      <c r="OSF39" s="64"/>
      <c r="OSG39" s="64"/>
      <c r="OSH39" s="64"/>
      <c r="OSI39" s="64"/>
      <c r="OSJ39" s="64"/>
      <c r="OSK39" s="64"/>
      <c r="OSL39" s="64"/>
      <c r="OSM39" s="64"/>
      <c r="OSN39" s="64"/>
      <c r="OSO39" s="64"/>
      <c r="OSP39" s="64"/>
      <c r="OSQ39" s="64"/>
      <c r="OSR39" s="64"/>
      <c r="OSS39" s="64"/>
      <c r="OST39" s="64"/>
      <c r="OSU39" s="64"/>
      <c r="OSV39" s="64"/>
      <c r="OSW39" s="64"/>
      <c r="OSX39" s="64"/>
      <c r="OSY39" s="64"/>
      <c r="OSZ39" s="64"/>
      <c r="OTA39" s="64"/>
      <c r="OTB39" s="64"/>
      <c r="OTC39" s="64"/>
      <c r="OTD39" s="64"/>
      <c r="OTE39" s="64"/>
      <c r="OTF39" s="64"/>
      <c r="OTG39" s="64"/>
      <c r="OTH39" s="64"/>
      <c r="OTI39" s="64"/>
      <c r="OTJ39" s="64"/>
      <c r="OTK39" s="64"/>
      <c r="OTL39" s="64"/>
      <c r="OTM39" s="64"/>
      <c r="OTN39" s="64"/>
      <c r="OTO39" s="64"/>
      <c r="OTP39" s="64"/>
      <c r="OTQ39" s="64"/>
      <c r="OTR39" s="64"/>
      <c r="OTS39" s="64"/>
      <c r="OTT39" s="64"/>
      <c r="OTU39" s="64"/>
      <c r="OTV39" s="64"/>
      <c r="OTW39" s="64"/>
      <c r="OTX39" s="64"/>
      <c r="OTY39" s="64"/>
      <c r="OTZ39" s="64"/>
      <c r="OUA39" s="64"/>
      <c r="OUB39" s="64"/>
      <c r="OUC39" s="64"/>
      <c r="OUD39" s="64"/>
      <c r="OUE39" s="64"/>
      <c r="OUF39" s="64"/>
      <c r="OUG39" s="64"/>
      <c r="OUH39" s="64"/>
      <c r="OUI39" s="64"/>
      <c r="OUJ39" s="64"/>
      <c r="OUK39" s="64"/>
      <c r="OUL39" s="64"/>
      <c r="OUM39" s="64"/>
      <c r="OUN39" s="64"/>
      <c r="OUO39" s="64"/>
      <c r="OUP39" s="64"/>
      <c r="OUQ39" s="64"/>
      <c r="OUR39" s="64"/>
      <c r="OUS39" s="64"/>
      <c r="OUT39" s="64"/>
      <c r="OUU39" s="64"/>
      <c r="OUV39" s="64"/>
      <c r="OUW39" s="64"/>
      <c r="OUX39" s="64"/>
      <c r="OUY39" s="64"/>
      <c r="OUZ39" s="64"/>
      <c r="OVA39" s="64"/>
      <c r="OVB39" s="64"/>
      <c r="OVC39" s="64"/>
      <c r="OVD39" s="64"/>
      <c r="OVE39" s="64"/>
      <c r="OVF39" s="64"/>
      <c r="OVG39" s="64"/>
      <c r="OVH39" s="64"/>
      <c r="OVI39" s="64"/>
      <c r="OVJ39" s="64"/>
      <c r="OVK39" s="64"/>
      <c r="OVL39" s="64"/>
      <c r="OVM39" s="64"/>
      <c r="OVN39" s="64"/>
      <c r="OVO39" s="64"/>
      <c r="OVP39" s="64"/>
      <c r="OVQ39" s="64"/>
      <c r="OVR39" s="64"/>
      <c r="OVS39" s="64"/>
      <c r="OVT39" s="64"/>
      <c r="OVU39" s="64"/>
      <c r="OVV39" s="64"/>
      <c r="OVW39" s="64"/>
      <c r="OVX39" s="64"/>
      <c r="OVY39" s="64"/>
      <c r="OVZ39" s="64"/>
      <c r="OWA39" s="64"/>
      <c r="OWB39" s="64"/>
      <c r="OWC39" s="64"/>
      <c r="OWD39" s="64"/>
      <c r="OWE39" s="64"/>
      <c r="OWF39" s="64"/>
      <c r="OWG39" s="64"/>
      <c r="OWH39" s="64"/>
      <c r="OWI39" s="64"/>
      <c r="OWJ39" s="64"/>
      <c r="OWK39" s="64"/>
      <c r="OWL39" s="64"/>
      <c r="OWM39" s="64"/>
      <c r="OWN39" s="64"/>
      <c r="OWO39" s="64"/>
      <c r="OWP39" s="64"/>
      <c r="OWQ39" s="64"/>
      <c r="OWR39" s="64"/>
      <c r="OWS39" s="64"/>
      <c r="OWT39" s="64"/>
      <c r="OWU39" s="64"/>
      <c r="OWV39" s="64"/>
      <c r="OWW39" s="64"/>
      <c r="OWX39" s="64"/>
      <c r="OWY39" s="64"/>
      <c r="OWZ39" s="64"/>
      <c r="OXA39" s="64"/>
      <c r="OXB39" s="64"/>
      <c r="OXC39" s="64"/>
      <c r="OXD39" s="64"/>
      <c r="OXE39" s="64"/>
      <c r="OXF39" s="64"/>
      <c r="OXG39" s="64"/>
      <c r="OXH39" s="64"/>
      <c r="OXI39" s="64"/>
      <c r="OXJ39" s="64"/>
      <c r="OXK39" s="64"/>
      <c r="OXL39" s="64"/>
      <c r="OXM39" s="64"/>
      <c r="OXN39" s="64"/>
      <c r="OXO39" s="64"/>
      <c r="OXP39" s="64"/>
      <c r="OXQ39" s="64"/>
      <c r="OXR39" s="64"/>
      <c r="OXS39" s="64"/>
      <c r="OXT39" s="64"/>
      <c r="OXU39" s="64"/>
      <c r="OXV39" s="64"/>
      <c r="OXW39" s="64"/>
      <c r="OXX39" s="64"/>
      <c r="OXY39" s="64"/>
      <c r="OXZ39" s="64"/>
      <c r="OYA39" s="64"/>
      <c r="OYB39" s="64"/>
      <c r="OYC39" s="64"/>
      <c r="OYD39" s="64"/>
      <c r="OYE39" s="64"/>
      <c r="OYF39" s="64"/>
      <c r="OYG39" s="64"/>
      <c r="OYH39" s="64"/>
      <c r="OYI39" s="64"/>
      <c r="OYJ39" s="64"/>
      <c r="OYK39" s="64"/>
      <c r="OYL39" s="64"/>
      <c r="OYM39" s="64"/>
      <c r="OYN39" s="64"/>
      <c r="OYO39" s="64"/>
      <c r="OYP39" s="64"/>
      <c r="OYQ39" s="64"/>
      <c r="OYR39" s="64"/>
      <c r="OYS39" s="64"/>
      <c r="OYT39" s="64"/>
      <c r="OYU39" s="64"/>
      <c r="OYV39" s="64"/>
      <c r="OYW39" s="64"/>
      <c r="OYX39" s="64"/>
      <c r="OYY39" s="64"/>
      <c r="OYZ39" s="64"/>
      <c r="OZA39" s="64"/>
      <c r="OZB39" s="64"/>
      <c r="OZC39" s="64"/>
      <c r="OZD39" s="64"/>
      <c r="OZE39" s="64"/>
      <c r="OZF39" s="64"/>
      <c r="OZG39" s="64"/>
      <c r="OZH39" s="64"/>
      <c r="OZI39" s="64"/>
      <c r="OZJ39" s="64"/>
      <c r="OZK39" s="64"/>
      <c r="OZL39" s="64"/>
      <c r="OZM39" s="64"/>
      <c r="OZN39" s="64"/>
      <c r="OZO39" s="64"/>
      <c r="OZP39" s="64"/>
      <c r="OZQ39" s="64"/>
      <c r="OZR39" s="64"/>
      <c r="OZS39" s="64"/>
      <c r="OZT39" s="64"/>
      <c r="OZU39" s="64"/>
      <c r="OZV39" s="64"/>
      <c r="OZW39" s="64"/>
      <c r="OZX39" s="64"/>
      <c r="OZY39" s="64"/>
      <c r="OZZ39" s="64"/>
      <c r="PAA39" s="64"/>
      <c r="PAB39" s="64"/>
      <c r="PAC39" s="64"/>
      <c r="PAD39" s="64"/>
      <c r="PAE39" s="64"/>
      <c r="PAF39" s="64"/>
      <c r="PAG39" s="64"/>
      <c r="PAH39" s="64"/>
      <c r="PAI39" s="64"/>
      <c r="PAJ39" s="64"/>
      <c r="PAK39" s="64"/>
      <c r="PAL39" s="64"/>
      <c r="PAM39" s="64"/>
      <c r="PAN39" s="64"/>
      <c r="PAO39" s="64"/>
      <c r="PAP39" s="64"/>
      <c r="PAQ39" s="64"/>
      <c r="PAR39" s="64"/>
      <c r="PAS39" s="64"/>
      <c r="PAT39" s="64"/>
      <c r="PAU39" s="64"/>
      <c r="PAV39" s="64"/>
      <c r="PAW39" s="64"/>
      <c r="PAX39" s="64"/>
      <c r="PAY39" s="64"/>
      <c r="PAZ39" s="64"/>
      <c r="PBA39" s="64"/>
      <c r="PBB39" s="64"/>
      <c r="PBC39" s="64"/>
      <c r="PBD39" s="64"/>
      <c r="PBE39" s="64"/>
      <c r="PBF39" s="64"/>
      <c r="PBG39" s="64"/>
      <c r="PBH39" s="64"/>
      <c r="PBI39" s="64"/>
      <c r="PBJ39" s="64"/>
      <c r="PBK39" s="64"/>
      <c r="PBL39" s="64"/>
      <c r="PBM39" s="64"/>
      <c r="PBN39" s="64"/>
      <c r="PBO39" s="64"/>
      <c r="PBP39" s="64"/>
      <c r="PBQ39" s="64"/>
      <c r="PBR39" s="64"/>
      <c r="PBS39" s="64"/>
      <c r="PBT39" s="64"/>
      <c r="PBU39" s="64"/>
      <c r="PBV39" s="64"/>
      <c r="PBW39" s="64"/>
      <c r="PBX39" s="64"/>
      <c r="PBY39" s="64"/>
      <c r="PBZ39" s="64"/>
      <c r="PCA39" s="64"/>
      <c r="PCB39" s="64"/>
      <c r="PCC39" s="64"/>
      <c r="PCD39" s="64"/>
      <c r="PCE39" s="64"/>
      <c r="PCF39" s="64"/>
      <c r="PCG39" s="64"/>
      <c r="PCH39" s="64"/>
      <c r="PCI39" s="64"/>
      <c r="PCJ39" s="64"/>
      <c r="PCK39" s="64"/>
      <c r="PCL39" s="64"/>
      <c r="PCM39" s="64"/>
      <c r="PCN39" s="64"/>
      <c r="PCO39" s="64"/>
      <c r="PCP39" s="64"/>
      <c r="PCQ39" s="64"/>
      <c r="PCR39" s="64"/>
      <c r="PCS39" s="64"/>
      <c r="PCT39" s="64"/>
      <c r="PCU39" s="64"/>
      <c r="PCV39" s="64"/>
      <c r="PCW39" s="64"/>
      <c r="PCX39" s="64"/>
      <c r="PCY39" s="64"/>
      <c r="PCZ39" s="64"/>
      <c r="PDA39" s="64"/>
      <c r="PDB39" s="64"/>
      <c r="PDC39" s="64"/>
      <c r="PDD39" s="64"/>
      <c r="PDE39" s="64"/>
      <c r="PDF39" s="64"/>
      <c r="PDG39" s="64"/>
      <c r="PDH39" s="64"/>
      <c r="PDI39" s="64"/>
      <c r="PDJ39" s="64"/>
      <c r="PDK39" s="64"/>
      <c r="PDL39" s="64"/>
      <c r="PDM39" s="64"/>
      <c r="PDN39" s="64"/>
      <c r="PDO39" s="64"/>
      <c r="PDP39" s="64"/>
      <c r="PDQ39" s="64"/>
      <c r="PDR39" s="64"/>
      <c r="PDS39" s="64"/>
      <c r="PDT39" s="64"/>
      <c r="PDU39" s="64"/>
      <c r="PDV39" s="64"/>
      <c r="PDW39" s="64"/>
      <c r="PDX39" s="64"/>
      <c r="PDY39" s="64"/>
      <c r="PDZ39" s="64"/>
      <c r="PEA39" s="64"/>
      <c r="PEB39" s="64"/>
      <c r="PEC39" s="64"/>
      <c r="PED39" s="64"/>
      <c r="PEE39" s="64"/>
      <c r="PEF39" s="64"/>
      <c r="PEG39" s="64"/>
      <c r="PEH39" s="64"/>
      <c r="PEI39" s="64"/>
      <c r="PEJ39" s="64"/>
      <c r="PEK39" s="64"/>
      <c r="PEL39" s="64"/>
      <c r="PEM39" s="64"/>
      <c r="PEN39" s="64"/>
      <c r="PEO39" s="64"/>
      <c r="PEP39" s="64"/>
      <c r="PEQ39" s="64"/>
      <c r="PER39" s="64"/>
      <c r="PES39" s="64"/>
      <c r="PET39" s="64"/>
      <c r="PEU39" s="64"/>
      <c r="PEV39" s="64"/>
      <c r="PEW39" s="64"/>
      <c r="PEX39" s="64"/>
      <c r="PEY39" s="64"/>
      <c r="PEZ39" s="64"/>
      <c r="PFA39" s="64"/>
      <c r="PFB39" s="64"/>
      <c r="PFC39" s="64"/>
      <c r="PFD39" s="64"/>
      <c r="PFE39" s="64"/>
      <c r="PFF39" s="64"/>
      <c r="PFG39" s="64"/>
      <c r="PFH39" s="64"/>
      <c r="PFI39" s="64"/>
      <c r="PFJ39" s="64"/>
      <c r="PFK39" s="64"/>
      <c r="PFL39" s="64"/>
      <c r="PFM39" s="64"/>
      <c r="PFN39" s="64"/>
      <c r="PFO39" s="64"/>
      <c r="PFP39" s="64"/>
      <c r="PFQ39" s="64"/>
      <c r="PFR39" s="64"/>
      <c r="PFS39" s="64"/>
      <c r="PFT39" s="64"/>
      <c r="PFU39" s="64"/>
      <c r="PFV39" s="64"/>
      <c r="PFW39" s="64"/>
      <c r="PFX39" s="64"/>
      <c r="PFY39" s="64"/>
      <c r="PFZ39" s="64"/>
      <c r="PGA39" s="64"/>
      <c r="PGB39" s="64"/>
      <c r="PGC39" s="64"/>
      <c r="PGD39" s="64"/>
      <c r="PGE39" s="64"/>
      <c r="PGF39" s="64"/>
      <c r="PGG39" s="64"/>
      <c r="PGH39" s="64"/>
      <c r="PGI39" s="64"/>
      <c r="PGJ39" s="64"/>
      <c r="PGK39" s="64"/>
      <c r="PGL39" s="64"/>
      <c r="PGM39" s="64"/>
      <c r="PGN39" s="64"/>
      <c r="PGO39" s="64"/>
      <c r="PGP39" s="64"/>
      <c r="PGQ39" s="64"/>
      <c r="PGR39" s="64"/>
      <c r="PGS39" s="64"/>
      <c r="PGT39" s="64"/>
      <c r="PGU39" s="64"/>
      <c r="PGV39" s="64"/>
      <c r="PGW39" s="64"/>
      <c r="PGX39" s="64"/>
      <c r="PGY39" s="64"/>
      <c r="PGZ39" s="64"/>
      <c r="PHA39" s="64"/>
      <c r="PHB39" s="64"/>
      <c r="PHC39" s="64"/>
      <c r="PHD39" s="64"/>
      <c r="PHE39" s="64"/>
      <c r="PHF39" s="64"/>
      <c r="PHG39" s="64"/>
      <c r="PHH39" s="64"/>
      <c r="PHI39" s="64"/>
      <c r="PHJ39" s="64"/>
      <c r="PHK39" s="64"/>
      <c r="PHL39" s="64"/>
      <c r="PHM39" s="64"/>
      <c r="PHN39" s="64"/>
      <c r="PHO39" s="64"/>
      <c r="PHP39" s="64"/>
      <c r="PHQ39" s="64"/>
      <c r="PHR39" s="64"/>
      <c r="PHS39" s="64"/>
      <c r="PHT39" s="64"/>
      <c r="PHU39" s="64"/>
      <c r="PHV39" s="64"/>
      <c r="PHW39" s="64"/>
      <c r="PHX39" s="64"/>
      <c r="PHY39" s="64"/>
      <c r="PHZ39" s="64"/>
      <c r="PIA39" s="64"/>
      <c r="PIB39" s="64"/>
      <c r="PIC39" s="64"/>
      <c r="PID39" s="64"/>
      <c r="PIE39" s="64"/>
      <c r="PIF39" s="64"/>
      <c r="PIG39" s="64"/>
      <c r="PIH39" s="64"/>
      <c r="PII39" s="64"/>
      <c r="PIJ39" s="64"/>
      <c r="PIK39" s="64"/>
      <c r="PIL39" s="64"/>
      <c r="PIM39" s="64"/>
      <c r="PIN39" s="64"/>
      <c r="PIO39" s="64"/>
      <c r="PIP39" s="64"/>
      <c r="PIQ39" s="64"/>
      <c r="PIR39" s="64"/>
      <c r="PIS39" s="64"/>
      <c r="PIT39" s="64"/>
      <c r="PIU39" s="64"/>
      <c r="PIV39" s="64"/>
      <c r="PIW39" s="64"/>
      <c r="PIX39" s="64"/>
      <c r="PIY39" s="64"/>
      <c r="PIZ39" s="64"/>
      <c r="PJA39" s="64"/>
      <c r="PJB39" s="64"/>
      <c r="PJC39" s="64"/>
      <c r="PJD39" s="64"/>
      <c r="PJE39" s="64"/>
      <c r="PJF39" s="64"/>
      <c r="PJG39" s="64"/>
      <c r="PJH39" s="64"/>
      <c r="PJI39" s="64"/>
      <c r="PJJ39" s="64"/>
      <c r="PJK39" s="64"/>
      <c r="PJL39" s="64"/>
      <c r="PJM39" s="64"/>
      <c r="PJN39" s="64"/>
      <c r="PJO39" s="64"/>
      <c r="PJP39" s="64"/>
      <c r="PJQ39" s="64"/>
      <c r="PJR39" s="64"/>
      <c r="PJS39" s="64"/>
      <c r="PJT39" s="64"/>
      <c r="PJU39" s="64"/>
      <c r="PJV39" s="64"/>
      <c r="PJW39" s="64"/>
      <c r="PJX39" s="64"/>
      <c r="PJY39" s="64"/>
      <c r="PJZ39" s="64"/>
      <c r="PKA39" s="64"/>
      <c r="PKB39" s="64"/>
      <c r="PKC39" s="64"/>
      <c r="PKD39" s="64"/>
      <c r="PKE39" s="64"/>
      <c r="PKF39" s="64"/>
      <c r="PKG39" s="64"/>
      <c r="PKH39" s="64"/>
      <c r="PKI39" s="64"/>
      <c r="PKJ39" s="64"/>
      <c r="PKK39" s="64"/>
      <c r="PKL39" s="64"/>
      <c r="PKM39" s="64"/>
      <c r="PKN39" s="64"/>
      <c r="PKO39" s="64"/>
      <c r="PKP39" s="64"/>
      <c r="PKQ39" s="64"/>
      <c r="PKR39" s="64"/>
      <c r="PKS39" s="64"/>
      <c r="PKT39" s="64"/>
      <c r="PKU39" s="64"/>
      <c r="PKV39" s="64"/>
      <c r="PKW39" s="64"/>
      <c r="PKX39" s="64"/>
      <c r="PKY39" s="64"/>
      <c r="PKZ39" s="64"/>
      <c r="PLA39" s="64"/>
      <c r="PLB39" s="64"/>
      <c r="PLC39" s="64"/>
      <c r="PLD39" s="64"/>
      <c r="PLE39" s="64"/>
      <c r="PLF39" s="64"/>
      <c r="PLG39" s="64"/>
      <c r="PLH39" s="64"/>
      <c r="PLI39" s="64"/>
      <c r="PLJ39" s="64"/>
      <c r="PLK39" s="64"/>
      <c r="PLL39" s="64"/>
      <c r="PLM39" s="64"/>
      <c r="PLN39" s="64"/>
      <c r="PLO39" s="64"/>
      <c r="PLP39" s="64"/>
      <c r="PLQ39" s="64"/>
      <c r="PLR39" s="64"/>
      <c r="PLS39" s="64"/>
      <c r="PLT39" s="64"/>
      <c r="PLU39" s="64"/>
      <c r="PLV39" s="64"/>
      <c r="PLW39" s="64"/>
      <c r="PLX39" s="64"/>
      <c r="PLY39" s="64"/>
      <c r="PLZ39" s="64"/>
      <c r="PMA39" s="64"/>
      <c r="PMB39" s="64"/>
      <c r="PMC39" s="64"/>
      <c r="PMD39" s="64"/>
      <c r="PME39" s="64"/>
      <c r="PMF39" s="64"/>
      <c r="PMG39" s="64"/>
      <c r="PMH39" s="64"/>
      <c r="PMI39" s="64"/>
      <c r="PMJ39" s="64"/>
      <c r="PMK39" s="64"/>
      <c r="PML39" s="64"/>
      <c r="PMM39" s="64"/>
      <c r="PMN39" s="64"/>
      <c r="PMO39" s="64"/>
      <c r="PMP39" s="64"/>
      <c r="PMQ39" s="64"/>
      <c r="PMR39" s="64"/>
      <c r="PMS39" s="64"/>
      <c r="PMT39" s="64"/>
      <c r="PMU39" s="64"/>
      <c r="PMV39" s="64"/>
      <c r="PMW39" s="64"/>
      <c r="PMX39" s="64"/>
      <c r="PMY39" s="64"/>
      <c r="PMZ39" s="64"/>
      <c r="PNA39" s="64"/>
      <c r="PNB39" s="64"/>
      <c r="PNC39" s="64"/>
      <c r="PND39" s="64"/>
      <c r="PNE39" s="64"/>
      <c r="PNF39" s="64"/>
      <c r="PNG39" s="64"/>
      <c r="PNH39" s="64"/>
      <c r="PNI39" s="64"/>
      <c r="PNJ39" s="64"/>
      <c r="PNK39" s="64"/>
      <c r="PNL39" s="64"/>
      <c r="PNM39" s="64"/>
      <c r="PNN39" s="64"/>
      <c r="PNO39" s="64"/>
      <c r="PNP39" s="64"/>
      <c r="PNQ39" s="64"/>
      <c r="PNR39" s="64"/>
      <c r="PNS39" s="64"/>
      <c r="PNT39" s="64"/>
      <c r="PNU39" s="64"/>
      <c r="PNV39" s="64"/>
      <c r="PNW39" s="64"/>
      <c r="PNX39" s="64"/>
      <c r="PNY39" s="64"/>
      <c r="PNZ39" s="64"/>
      <c r="POA39" s="64"/>
      <c r="POB39" s="64"/>
      <c r="POC39" s="64"/>
      <c r="POD39" s="64"/>
      <c r="POE39" s="64"/>
      <c r="POF39" s="64"/>
      <c r="POG39" s="64"/>
      <c r="POH39" s="64"/>
      <c r="POI39" s="64"/>
      <c r="POJ39" s="64"/>
      <c r="POK39" s="64"/>
      <c r="POL39" s="64"/>
      <c r="POM39" s="64"/>
      <c r="PON39" s="64"/>
      <c r="POO39" s="64"/>
      <c r="POP39" s="64"/>
      <c r="POQ39" s="64"/>
      <c r="POR39" s="64"/>
      <c r="POS39" s="64"/>
      <c r="POT39" s="64"/>
      <c r="POU39" s="64"/>
      <c r="POV39" s="64"/>
      <c r="POW39" s="64"/>
      <c r="POX39" s="64"/>
      <c r="POY39" s="64"/>
      <c r="POZ39" s="64"/>
      <c r="PPA39" s="64"/>
      <c r="PPB39" s="64"/>
      <c r="PPC39" s="64"/>
      <c r="PPD39" s="64"/>
      <c r="PPE39" s="64"/>
      <c r="PPF39" s="64"/>
      <c r="PPG39" s="64"/>
      <c r="PPH39" s="64"/>
      <c r="PPI39" s="64"/>
      <c r="PPJ39" s="64"/>
      <c r="PPK39" s="64"/>
      <c r="PPL39" s="64"/>
      <c r="PPM39" s="64"/>
      <c r="PPN39" s="64"/>
      <c r="PPO39" s="64"/>
      <c r="PPP39" s="64"/>
      <c r="PPQ39" s="64"/>
      <c r="PPR39" s="64"/>
      <c r="PPS39" s="64"/>
      <c r="PPT39" s="64"/>
      <c r="PPU39" s="64"/>
      <c r="PPV39" s="64"/>
      <c r="PPW39" s="64"/>
      <c r="PPX39" s="64"/>
      <c r="PPY39" s="64"/>
      <c r="PPZ39" s="64"/>
      <c r="PQA39" s="64"/>
      <c r="PQB39" s="64"/>
      <c r="PQC39" s="64"/>
      <c r="PQD39" s="64"/>
      <c r="PQE39" s="64"/>
      <c r="PQF39" s="64"/>
      <c r="PQG39" s="64"/>
      <c r="PQH39" s="64"/>
      <c r="PQI39" s="64"/>
      <c r="PQJ39" s="64"/>
      <c r="PQK39" s="64"/>
      <c r="PQL39" s="64"/>
      <c r="PQM39" s="64"/>
      <c r="PQN39" s="64"/>
      <c r="PQO39" s="64"/>
      <c r="PQP39" s="64"/>
      <c r="PQQ39" s="64"/>
      <c r="PQR39" s="64"/>
      <c r="PQS39" s="64"/>
      <c r="PQT39" s="64"/>
      <c r="PQU39" s="64"/>
      <c r="PQV39" s="64"/>
      <c r="PQW39" s="64"/>
      <c r="PQX39" s="64"/>
      <c r="PQY39" s="64"/>
      <c r="PQZ39" s="64"/>
      <c r="PRA39" s="64"/>
      <c r="PRB39" s="64"/>
      <c r="PRC39" s="64"/>
      <c r="PRD39" s="64"/>
      <c r="PRE39" s="64"/>
      <c r="PRF39" s="64"/>
      <c r="PRG39" s="64"/>
      <c r="PRH39" s="64"/>
      <c r="PRI39" s="64"/>
      <c r="PRJ39" s="64"/>
      <c r="PRK39" s="64"/>
      <c r="PRL39" s="64"/>
      <c r="PRM39" s="64"/>
      <c r="PRN39" s="64"/>
      <c r="PRO39" s="64"/>
      <c r="PRP39" s="64"/>
      <c r="PRQ39" s="64"/>
      <c r="PRR39" s="64"/>
      <c r="PRS39" s="64"/>
      <c r="PRT39" s="64"/>
      <c r="PRU39" s="64"/>
      <c r="PRV39" s="64"/>
      <c r="PRW39" s="64"/>
      <c r="PRX39" s="64"/>
      <c r="PRY39" s="64"/>
      <c r="PRZ39" s="64"/>
      <c r="PSA39" s="64"/>
      <c r="PSB39" s="64"/>
      <c r="PSC39" s="64"/>
      <c r="PSD39" s="64"/>
      <c r="PSE39" s="64"/>
      <c r="PSF39" s="64"/>
      <c r="PSG39" s="64"/>
      <c r="PSH39" s="64"/>
      <c r="PSI39" s="64"/>
      <c r="PSJ39" s="64"/>
      <c r="PSK39" s="64"/>
      <c r="PSL39" s="64"/>
      <c r="PSM39" s="64"/>
      <c r="PSN39" s="64"/>
      <c r="PSO39" s="64"/>
      <c r="PSP39" s="64"/>
      <c r="PSQ39" s="64"/>
      <c r="PSR39" s="64"/>
      <c r="PSS39" s="64"/>
      <c r="PST39" s="64"/>
      <c r="PSU39" s="64"/>
      <c r="PSV39" s="64"/>
      <c r="PSW39" s="64"/>
      <c r="PSX39" s="64"/>
      <c r="PSY39" s="64"/>
      <c r="PSZ39" s="64"/>
      <c r="PTA39" s="64"/>
      <c r="PTB39" s="64"/>
      <c r="PTC39" s="64"/>
      <c r="PTD39" s="64"/>
      <c r="PTE39" s="64"/>
      <c r="PTF39" s="64"/>
      <c r="PTG39" s="64"/>
      <c r="PTH39" s="64"/>
      <c r="PTI39" s="64"/>
      <c r="PTJ39" s="64"/>
      <c r="PTK39" s="64"/>
      <c r="PTL39" s="64"/>
      <c r="PTM39" s="64"/>
      <c r="PTN39" s="64"/>
      <c r="PTO39" s="64"/>
      <c r="PTP39" s="64"/>
      <c r="PTQ39" s="64"/>
      <c r="PTR39" s="64"/>
      <c r="PTS39" s="64"/>
      <c r="PTT39" s="64"/>
      <c r="PTU39" s="64"/>
      <c r="PTV39" s="64"/>
      <c r="PTW39" s="64"/>
      <c r="PTX39" s="64"/>
      <c r="PTY39" s="64"/>
      <c r="PTZ39" s="64"/>
      <c r="PUA39" s="64"/>
      <c r="PUB39" s="64"/>
      <c r="PUC39" s="64"/>
      <c r="PUD39" s="64"/>
      <c r="PUE39" s="64"/>
      <c r="PUF39" s="64"/>
      <c r="PUG39" s="64"/>
      <c r="PUH39" s="64"/>
      <c r="PUI39" s="64"/>
      <c r="PUJ39" s="64"/>
      <c r="PUK39" s="64"/>
      <c r="PUL39" s="64"/>
      <c r="PUM39" s="64"/>
      <c r="PUN39" s="64"/>
      <c r="PUO39" s="64"/>
      <c r="PUP39" s="64"/>
      <c r="PUQ39" s="64"/>
      <c r="PUR39" s="64"/>
      <c r="PUS39" s="64"/>
      <c r="PUT39" s="64"/>
      <c r="PUU39" s="64"/>
      <c r="PUV39" s="64"/>
      <c r="PUW39" s="64"/>
      <c r="PUX39" s="64"/>
      <c r="PUY39" s="64"/>
      <c r="PUZ39" s="64"/>
      <c r="PVA39" s="64"/>
      <c r="PVB39" s="64"/>
      <c r="PVC39" s="64"/>
      <c r="PVD39" s="64"/>
      <c r="PVE39" s="64"/>
      <c r="PVF39" s="64"/>
      <c r="PVG39" s="64"/>
      <c r="PVH39" s="64"/>
      <c r="PVI39" s="64"/>
      <c r="PVJ39" s="64"/>
      <c r="PVK39" s="64"/>
      <c r="PVL39" s="64"/>
      <c r="PVM39" s="64"/>
      <c r="PVN39" s="64"/>
      <c r="PVO39" s="64"/>
      <c r="PVP39" s="64"/>
      <c r="PVQ39" s="64"/>
      <c r="PVR39" s="64"/>
      <c r="PVS39" s="64"/>
      <c r="PVT39" s="64"/>
      <c r="PVU39" s="64"/>
      <c r="PVV39" s="64"/>
      <c r="PVW39" s="64"/>
      <c r="PVX39" s="64"/>
      <c r="PVY39" s="64"/>
      <c r="PVZ39" s="64"/>
      <c r="PWA39" s="64"/>
      <c r="PWB39" s="64"/>
      <c r="PWC39" s="64"/>
      <c r="PWD39" s="64"/>
      <c r="PWE39" s="64"/>
      <c r="PWF39" s="64"/>
      <c r="PWG39" s="64"/>
      <c r="PWH39" s="64"/>
      <c r="PWI39" s="64"/>
      <c r="PWJ39" s="64"/>
      <c r="PWK39" s="64"/>
      <c r="PWL39" s="64"/>
      <c r="PWM39" s="64"/>
      <c r="PWN39" s="64"/>
      <c r="PWO39" s="64"/>
      <c r="PWP39" s="64"/>
      <c r="PWQ39" s="64"/>
      <c r="PWR39" s="64"/>
      <c r="PWS39" s="64"/>
      <c r="PWT39" s="64"/>
      <c r="PWU39" s="64"/>
      <c r="PWV39" s="64"/>
      <c r="PWW39" s="64"/>
      <c r="PWX39" s="64"/>
      <c r="PWY39" s="64"/>
      <c r="PWZ39" s="64"/>
      <c r="PXA39" s="64"/>
      <c r="PXB39" s="64"/>
      <c r="PXC39" s="64"/>
      <c r="PXD39" s="64"/>
      <c r="PXE39" s="64"/>
      <c r="PXF39" s="64"/>
      <c r="PXG39" s="64"/>
      <c r="PXH39" s="64"/>
      <c r="PXI39" s="64"/>
      <c r="PXJ39" s="64"/>
      <c r="PXK39" s="64"/>
      <c r="PXL39" s="64"/>
      <c r="PXM39" s="64"/>
      <c r="PXN39" s="64"/>
      <c r="PXO39" s="64"/>
      <c r="PXP39" s="64"/>
      <c r="PXQ39" s="64"/>
      <c r="PXR39" s="64"/>
      <c r="PXS39" s="64"/>
      <c r="PXT39" s="64"/>
      <c r="PXU39" s="64"/>
      <c r="PXV39" s="64"/>
      <c r="PXW39" s="64"/>
      <c r="PXX39" s="64"/>
      <c r="PXY39" s="64"/>
      <c r="PXZ39" s="64"/>
      <c r="PYA39" s="64"/>
      <c r="PYB39" s="64"/>
      <c r="PYC39" s="64"/>
      <c r="PYD39" s="64"/>
      <c r="PYE39" s="64"/>
      <c r="PYF39" s="64"/>
      <c r="PYG39" s="64"/>
      <c r="PYH39" s="64"/>
      <c r="PYI39" s="64"/>
      <c r="PYJ39" s="64"/>
      <c r="PYK39" s="64"/>
      <c r="PYL39" s="64"/>
      <c r="PYM39" s="64"/>
      <c r="PYN39" s="64"/>
      <c r="PYO39" s="64"/>
      <c r="PYP39" s="64"/>
      <c r="PYQ39" s="64"/>
      <c r="PYR39" s="64"/>
      <c r="PYS39" s="64"/>
      <c r="PYT39" s="64"/>
      <c r="PYU39" s="64"/>
      <c r="PYV39" s="64"/>
      <c r="PYW39" s="64"/>
      <c r="PYX39" s="64"/>
      <c r="PYY39" s="64"/>
      <c r="PYZ39" s="64"/>
      <c r="PZA39" s="64"/>
      <c r="PZB39" s="64"/>
      <c r="PZC39" s="64"/>
      <c r="PZD39" s="64"/>
      <c r="PZE39" s="64"/>
      <c r="PZF39" s="64"/>
      <c r="PZG39" s="64"/>
      <c r="PZH39" s="64"/>
      <c r="PZI39" s="64"/>
      <c r="PZJ39" s="64"/>
      <c r="PZK39" s="64"/>
      <c r="PZL39" s="64"/>
      <c r="PZM39" s="64"/>
      <c r="PZN39" s="64"/>
      <c r="PZO39" s="64"/>
      <c r="PZP39" s="64"/>
      <c r="PZQ39" s="64"/>
      <c r="PZR39" s="64"/>
      <c r="PZS39" s="64"/>
      <c r="PZT39" s="64"/>
      <c r="PZU39" s="64"/>
      <c r="PZV39" s="64"/>
      <c r="PZW39" s="64"/>
      <c r="PZX39" s="64"/>
      <c r="PZY39" s="64"/>
      <c r="PZZ39" s="64"/>
      <c r="QAA39" s="64"/>
      <c r="QAB39" s="64"/>
      <c r="QAC39" s="64"/>
      <c r="QAD39" s="64"/>
      <c r="QAE39" s="64"/>
      <c r="QAF39" s="64"/>
      <c r="QAG39" s="64"/>
      <c r="QAH39" s="64"/>
      <c r="QAI39" s="64"/>
      <c r="QAJ39" s="64"/>
      <c r="QAK39" s="64"/>
      <c r="QAL39" s="64"/>
      <c r="QAM39" s="64"/>
      <c r="QAN39" s="64"/>
      <c r="QAO39" s="64"/>
      <c r="QAP39" s="64"/>
      <c r="QAQ39" s="64"/>
      <c r="QAR39" s="64"/>
      <c r="QAS39" s="64"/>
      <c r="QAT39" s="64"/>
      <c r="QAU39" s="64"/>
      <c r="QAV39" s="64"/>
      <c r="QAW39" s="64"/>
      <c r="QAX39" s="64"/>
      <c r="QAY39" s="64"/>
      <c r="QAZ39" s="64"/>
      <c r="QBA39" s="64"/>
      <c r="QBB39" s="64"/>
      <c r="QBC39" s="64"/>
      <c r="QBD39" s="64"/>
      <c r="QBE39" s="64"/>
      <c r="QBF39" s="64"/>
      <c r="QBG39" s="64"/>
      <c r="QBH39" s="64"/>
      <c r="QBI39" s="64"/>
      <c r="QBJ39" s="64"/>
      <c r="QBK39" s="64"/>
      <c r="QBL39" s="64"/>
      <c r="QBM39" s="64"/>
      <c r="QBN39" s="64"/>
      <c r="QBO39" s="64"/>
      <c r="QBP39" s="64"/>
      <c r="QBQ39" s="64"/>
      <c r="QBR39" s="64"/>
      <c r="QBS39" s="64"/>
      <c r="QBT39" s="64"/>
      <c r="QBU39" s="64"/>
      <c r="QBV39" s="64"/>
      <c r="QBW39" s="64"/>
      <c r="QBX39" s="64"/>
      <c r="QBY39" s="64"/>
      <c r="QBZ39" s="64"/>
      <c r="QCA39" s="64"/>
      <c r="QCB39" s="64"/>
      <c r="QCC39" s="64"/>
      <c r="QCD39" s="64"/>
      <c r="QCE39" s="64"/>
      <c r="QCF39" s="64"/>
      <c r="QCG39" s="64"/>
      <c r="QCH39" s="64"/>
      <c r="QCI39" s="64"/>
      <c r="QCJ39" s="64"/>
      <c r="QCK39" s="64"/>
      <c r="QCL39" s="64"/>
      <c r="QCM39" s="64"/>
      <c r="QCN39" s="64"/>
      <c r="QCO39" s="64"/>
      <c r="QCP39" s="64"/>
      <c r="QCQ39" s="64"/>
      <c r="QCR39" s="64"/>
      <c r="QCS39" s="64"/>
      <c r="QCT39" s="64"/>
      <c r="QCU39" s="64"/>
      <c r="QCV39" s="64"/>
      <c r="QCW39" s="64"/>
      <c r="QCX39" s="64"/>
      <c r="QCY39" s="64"/>
      <c r="QCZ39" s="64"/>
      <c r="QDA39" s="64"/>
      <c r="QDB39" s="64"/>
      <c r="QDC39" s="64"/>
      <c r="QDD39" s="64"/>
      <c r="QDE39" s="64"/>
      <c r="QDF39" s="64"/>
      <c r="QDG39" s="64"/>
      <c r="QDH39" s="64"/>
      <c r="QDI39" s="64"/>
      <c r="QDJ39" s="64"/>
      <c r="QDK39" s="64"/>
      <c r="QDL39" s="64"/>
      <c r="QDM39" s="64"/>
      <c r="QDN39" s="64"/>
      <c r="QDO39" s="64"/>
      <c r="QDP39" s="64"/>
      <c r="QDQ39" s="64"/>
      <c r="QDR39" s="64"/>
      <c r="QDS39" s="64"/>
      <c r="QDT39" s="64"/>
      <c r="QDU39" s="64"/>
      <c r="QDV39" s="64"/>
      <c r="QDW39" s="64"/>
      <c r="QDX39" s="64"/>
      <c r="QDY39" s="64"/>
      <c r="QDZ39" s="64"/>
      <c r="QEA39" s="64"/>
      <c r="QEB39" s="64"/>
      <c r="QEC39" s="64"/>
      <c r="QED39" s="64"/>
      <c r="QEE39" s="64"/>
      <c r="QEF39" s="64"/>
      <c r="QEG39" s="64"/>
      <c r="QEH39" s="64"/>
      <c r="QEI39" s="64"/>
      <c r="QEJ39" s="64"/>
      <c r="QEK39" s="64"/>
      <c r="QEL39" s="64"/>
      <c r="QEM39" s="64"/>
      <c r="QEN39" s="64"/>
      <c r="QEO39" s="64"/>
      <c r="QEP39" s="64"/>
      <c r="QEQ39" s="64"/>
      <c r="QER39" s="64"/>
      <c r="QES39" s="64"/>
      <c r="QET39" s="64"/>
      <c r="QEU39" s="64"/>
      <c r="QEV39" s="64"/>
      <c r="QEW39" s="64"/>
      <c r="QEX39" s="64"/>
      <c r="QEY39" s="64"/>
      <c r="QEZ39" s="64"/>
      <c r="QFA39" s="64"/>
      <c r="QFB39" s="64"/>
      <c r="QFC39" s="64"/>
      <c r="QFD39" s="64"/>
      <c r="QFE39" s="64"/>
      <c r="QFF39" s="64"/>
      <c r="QFG39" s="64"/>
      <c r="QFH39" s="64"/>
      <c r="QFI39" s="64"/>
      <c r="QFJ39" s="64"/>
      <c r="QFK39" s="64"/>
      <c r="QFL39" s="64"/>
      <c r="QFM39" s="64"/>
      <c r="QFN39" s="64"/>
      <c r="QFO39" s="64"/>
      <c r="QFP39" s="64"/>
      <c r="QFQ39" s="64"/>
      <c r="QFR39" s="64"/>
      <c r="QFS39" s="64"/>
      <c r="QFT39" s="64"/>
      <c r="QFU39" s="64"/>
      <c r="QFV39" s="64"/>
      <c r="QFW39" s="64"/>
      <c r="QFX39" s="64"/>
      <c r="QFY39" s="64"/>
      <c r="QFZ39" s="64"/>
      <c r="QGA39" s="64"/>
      <c r="QGB39" s="64"/>
      <c r="QGC39" s="64"/>
      <c r="QGD39" s="64"/>
      <c r="QGE39" s="64"/>
      <c r="QGF39" s="64"/>
      <c r="QGG39" s="64"/>
      <c r="QGH39" s="64"/>
      <c r="QGI39" s="64"/>
      <c r="QGJ39" s="64"/>
      <c r="QGK39" s="64"/>
      <c r="QGL39" s="64"/>
      <c r="QGM39" s="64"/>
      <c r="QGN39" s="64"/>
      <c r="QGO39" s="64"/>
      <c r="QGP39" s="64"/>
      <c r="QGQ39" s="64"/>
      <c r="QGR39" s="64"/>
      <c r="QGS39" s="64"/>
      <c r="QGT39" s="64"/>
      <c r="QGU39" s="64"/>
      <c r="QGV39" s="64"/>
      <c r="QGW39" s="64"/>
      <c r="QGX39" s="64"/>
      <c r="QGY39" s="64"/>
      <c r="QGZ39" s="64"/>
      <c r="QHA39" s="64"/>
      <c r="QHB39" s="64"/>
      <c r="QHC39" s="64"/>
      <c r="QHD39" s="64"/>
      <c r="QHE39" s="64"/>
      <c r="QHF39" s="64"/>
      <c r="QHG39" s="64"/>
      <c r="QHH39" s="64"/>
      <c r="QHI39" s="64"/>
      <c r="QHJ39" s="64"/>
      <c r="QHK39" s="64"/>
      <c r="QHL39" s="64"/>
      <c r="QHM39" s="64"/>
      <c r="QHN39" s="64"/>
      <c r="QHO39" s="64"/>
      <c r="QHP39" s="64"/>
      <c r="QHQ39" s="64"/>
      <c r="QHR39" s="64"/>
      <c r="QHS39" s="64"/>
      <c r="QHT39" s="64"/>
      <c r="QHU39" s="64"/>
      <c r="QHV39" s="64"/>
      <c r="QHW39" s="64"/>
      <c r="QHX39" s="64"/>
      <c r="QHY39" s="64"/>
      <c r="QHZ39" s="64"/>
      <c r="QIA39" s="64"/>
      <c r="QIB39" s="64"/>
      <c r="QIC39" s="64"/>
      <c r="QID39" s="64"/>
      <c r="QIE39" s="64"/>
      <c r="QIF39" s="64"/>
      <c r="QIG39" s="64"/>
      <c r="QIH39" s="64"/>
      <c r="QII39" s="64"/>
      <c r="QIJ39" s="64"/>
      <c r="QIK39" s="64"/>
      <c r="QIL39" s="64"/>
      <c r="QIM39" s="64"/>
      <c r="QIN39" s="64"/>
      <c r="QIO39" s="64"/>
      <c r="QIP39" s="64"/>
      <c r="QIQ39" s="64"/>
      <c r="QIR39" s="64"/>
      <c r="QIS39" s="64"/>
      <c r="QIT39" s="64"/>
      <c r="QIU39" s="64"/>
      <c r="QIV39" s="64"/>
      <c r="QIW39" s="64"/>
      <c r="QIX39" s="64"/>
      <c r="QIY39" s="64"/>
      <c r="QIZ39" s="64"/>
      <c r="QJA39" s="64"/>
      <c r="QJB39" s="64"/>
      <c r="QJC39" s="64"/>
      <c r="QJD39" s="64"/>
      <c r="QJE39" s="64"/>
      <c r="QJF39" s="64"/>
      <c r="QJG39" s="64"/>
      <c r="QJH39" s="64"/>
      <c r="QJI39" s="64"/>
      <c r="QJJ39" s="64"/>
      <c r="QJK39" s="64"/>
      <c r="QJL39" s="64"/>
      <c r="QJM39" s="64"/>
      <c r="QJN39" s="64"/>
      <c r="QJO39" s="64"/>
      <c r="QJP39" s="64"/>
      <c r="QJQ39" s="64"/>
      <c r="QJR39" s="64"/>
      <c r="QJS39" s="64"/>
      <c r="QJT39" s="64"/>
      <c r="QJU39" s="64"/>
      <c r="QJV39" s="64"/>
      <c r="QJW39" s="64"/>
      <c r="QJX39" s="64"/>
      <c r="QJY39" s="64"/>
      <c r="QJZ39" s="64"/>
      <c r="QKA39" s="64"/>
      <c r="QKB39" s="64"/>
      <c r="QKC39" s="64"/>
      <c r="QKD39" s="64"/>
      <c r="QKE39" s="64"/>
      <c r="QKF39" s="64"/>
      <c r="QKG39" s="64"/>
      <c r="QKH39" s="64"/>
      <c r="QKI39" s="64"/>
      <c r="QKJ39" s="64"/>
      <c r="QKK39" s="64"/>
      <c r="QKL39" s="64"/>
      <c r="QKM39" s="64"/>
      <c r="QKN39" s="64"/>
      <c r="QKO39" s="64"/>
      <c r="QKP39" s="64"/>
      <c r="QKQ39" s="64"/>
      <c r="QKR39" s="64"/>
      <c r="QKS39" s="64"/>
      <c r="QKT39" s="64"/>
      <c r="QKU39" s="64"/>
      <c r="QKV39" s="64"/>
      <c r="QKW39" s="64"/>
      <c r="QKX39" s="64"/>
      <c r="QKY39" s="64"/>
      <c r="QKZ39" s="64"/>
      <c r="QLA39" s="64"/>
      <c r="QLB39" s="64"/>
      <c r="QLC39" s="64"/>
      <c r="QLD39" s="64"/>
      <c r="QLE39" s="64"/>
      <c r="QLF39" s="64"/>
      <c r="QLG39" s="64"/>
      <c r="QLH39" s="64"/>
      <c r="QLI39" s="64"/>
      <c r="QLJ39" s="64"/>
      <c r="QLK39" s="64"/>
      <c r="QLL39" s="64"/>
      <c r="QLM39" s="64"/>
      <c r="QLN39" s="64"/>
      <c r="QLO39" s="64"/>
      <c r="QLP39" s="64"/>
      <c r="QLQ39" s="64"/>
      <c r="QLR39" s="64"/>
      <c r="QLS39" s="64"/>
      <c r="QLT39" s="64"/>
      <c r="QLU39" s="64"/>
      <c r="QLV39" s="64"/>
      <c r="QLW39" s="64"/>
      <c r="QLX39" s="64"/>
      <c r="QLY39" s="64"/>
      <c r="QLZ39" s="64"/>
      <c r="QMA39" s="64"/>
      <c r="QMB39" s="64"/>
      <c r="QMC39" s="64"/>
      <c r="QMD39" s="64"/>
      <c r="QME39" s="64"/>
      <c r="QMF39" s="64"/>
      <c r="QMG39" s="64"/>
      <c r="QMH39" s="64"/>
      <c r="QMI39" s="64"/>
      <c r="QMJ39" s="64"/>
      <c r="QMK39" s="64"/>
      <c r="QML39" s="64"/>
      <c r="QMM39" s="64"/>
      <c r="QMN39" s="64"/>
      <c r="QMO39" s="64"/>
      <c r="QMP39" s="64"/>
      <c r="QMQ39" s="64"/>
      <c r="QMR39" s="64"/>
      <c r="QMS39" s="64"/>
      <c r="QMT39" s="64"/>
      <c r="QMU39" s="64"/>
      <c r="QMV39" s="64"/>
      <c r="QMW39" s="64"/>
      <c r="QMX39" s="64"/>
      <c r="QMY39" s="64"/>
      <c r="QMZ39" s="64"/>
      <c r="QNA39" s="64"/>
      <c r="QNB39" s="64"/>
      <c r="QNC39" s="64"/>
      <c r="QND39" s="64"/>
      <c r="QNE39" s="64"/>
      <c r="QNF39" s="64"/>
      <c r="QNG39" s="64"/>
      <c r="QNH39" s="64"/>
      <c r="QNI39" s="64"/>
      <c r="QNJ39" s="64"/>
      <c r="QNK39" s="64"/>
      <c r="QNL39" s="64"/>
      <c r="QNM39" s="64"/>
      <c r="QNN39" s="64"/>
      <c r="QNO39" s="64"/>
      <c r="QNP39" s="64"/>
      <c r="QNQ39" s="64"/>
      <c r="QNR39" s="64"/>
      <c r="QNS39" s="64"/>
      <c r="QNT39" s="64"/>
      <c r="QNU39" s="64"/>
      <c r="QNV39" s="64"/>
      <c r="QNW39" s="64"/>
      <c r="QNX39" s="64"/>
      <c r="QNY39" s="64"/>
      <c r="QNZ39" s="64"/>
      <c r="QOA39" s="64"/>
      <c r="QOB39" s="64"/>
      <c r="QOC39" s="64"/>
      <c r="QOD39" s="64"/>
      <c r="QOE39" s="64"/>
      <c r="QOF39" s="64"/>
      <c r="QOG39" s="64"/>
      <c r="QOH39" s="64"/>
      <c r="QOI39" s="64"/>
      <c r="QOJ39" s="64"/>
      <c r="QOK39" s="64"/>
      <c r="QOL39" s="64"/>
      <c r="QOM39" s="64"/>
      <c r="QON39" s="64"/>
      <c r="QOO39" s="64"/>
      <c r="QOP39" s="64"/>
      <c r="QOQ39" s="64"/>
      <c r="QOR39" s="64"/>
      <c r="QOS39" s="64"/>
      <c r="QOT39" s="64"/>
      <c r="QOU39" s="64"/>
      <c r="QOV39" s="64"/>
      <c r="QOW39" s="64"/>
      <c r="QOX39" s="64"/>
      <c r="QOY39" s="64"/>
      <c r="QOZ39" s="64"/>
      <c r="QPA39" s="64"/>
      <c r="QPB39" s="64"/>
      <c r="QPC39" s="64"/>
      <c r="QPD39" s="64"/>
      <c r="QPE39" s="64"/>
      <c r="QPF39" s="64"/>
      <c r="QPG39" s="64"/>
      <c r="QPH39" s="64"/>
      <c r="QPI39" s="64"/>
      <c r="QPJ39" s="64"/>
      <c r="QPK39" s="64"/>
      <c r="QPL39" s="64"/>
      <c r="QPM39" s="64"/>
      <c r="QPN39" s="64"/>
      <c r="QPO39" s="64"/>
      <c r="QPP39" s="64"/>
      <c r="QPQ39" s="64"/>
      <c r="QPR39" s="64"/>
      <c r="QPS39" s="64"/>
      <c r="QPT39" s="64"/>
      <c r="QPU39" s="64"/>
      <c r="QPV39" s="64"/>
      <c r="QPW39" s="64"/>
      <c r="QPX39" s="64"/>
      <c r="QPY39" s="64"/>
      <c r="QPZ39" s="64"/>
      <c r="QQA39" s="64"/>
      <c r="QQB39" s="64"/>
      <c r="QQC39" s="64"/>
      <c r="QQD39" s="64"/>
      <c r="QQE39" s="64"/>
      <c r="QQF39" s="64"/>
      <c r="QQG39" s="64"/>
      <c r="QQH39" s="64"/>
      <c r="QQI39" s="64"/>
      <c r="QQJ39" s="64"/>
      <c r="QQK39" s="64"/>
      <c r="QQL39" s="64"/>
      <c r="QQM39" s="64"/>
      <c r="QQN39" s="64"/>
      <c r="QQO39" s="64"/>
      <c r="QQP39" s="64"/>
      <c r="QQQ39" s="64"/>
      <c r="QQR39" s="64"/>
      <c r="QQS39" s="64"/>
      <c r="QQT39" s="64"/>
      <c r="QQU39" s="64"/>
      <c r="QQV39" s="64"/>
      <c r="QQW39" s="64"/>
      <c r="QQX39" s="64"/>
      <c r="QQY39" s="64"/>
      <c r="QQZ39" s="64"/>
      <c r="QRA39" s="64"/>
      <c r="QRB39" s="64"/>
      <c r="QRC39" s="64"/>
      <c r="QRD39" s="64"/>
      <c r="QRE39" s="64"/>
      <c r="QRF39" s="64"/>
      <c r="QRG39" s="64"/>
      <c r="QRH39" s="64"/>
      <c r="QRI39" s="64"/>
      <c r="QRJ39" s="64"/>
      <c r="QRK39" s="64"/>
      <c r="QRL39" s="64"/>
      <c r="QRM39" s="64"/>
      <c r="QRN39" s="64"/>
      <c r="QRO39" s="64"/>
      <c r="QRP39" s="64"/>
      <c r="QRQ39" s="64"/>
      <c r="QRR39" s="64"/>
      <c r="QRS39" s="64"/>
      <c r="QRT39" s="64"/>
      <c r="QRU39" s="64"/>
      <c r="QRV39" s="64"/>
      <c r="QRW39" s="64"/>
      <c r="QRX39" s="64"/>
      <c r="QRY39" s="64"/>
      <c r="QRZ39" s="64"/>
      <c r="QSA39" s="64"/>
      <c r="QSB39" s="64"/>
      <c r="QSC39" s="64"/>
      <c r="QSD39" s="64"/>
      <c r="QSE39" s="64"/>
      <c r="QSF39" s="64"/>
      <c r="QSG39" s="64"/>
      <c r="QSH39" s="64"/>
      <c r="QSI39" s="64"/>
      <c r="QSJ39" s="64"/>
      <c r="QSK39" s="64"/>
      <c r="QSL39" s="64"/>
      <c r="QSM39" s="64"/>
      <c r="QSN39" s="64"/>
      <c r="QSO39" s="64"/>
      <c r="QSP39" s="64"/>
      <c r="QSQ39" s="64"/>
      <c r="QSR39" s="64"/>
      <c r="QSS39" s="64"/>
      <c r="QST39" s="64"/>
      <c r="QSU39" s="64"/>
      <c r="QSV39" s="64"/>
      <c r="QSW39" s="64"/>
      <c r="QSX39" s="64"/>
      <c r="QSY39" s="64"/>
      <c r="QSZ39" s="64"/>
      <c r="QTA39" s="64"/>
      <c r="QTB39" s="64"/>
      <c r="QTC39" s="64"/>
      <c r="QTD39" s="64"/>
      <c r="QTE39" s="64"/>
      <c r="QTF39" s="64"/>
      <c r="QTG39" s="64"/>
      <c r="QTH39" s="64"/>
      <c r="QTI39" s="64"/>
      <c r="QTJ39" s="64"/>
      <c r="QTK39" s="64"/>
      <c r="QTL39" s="64"/>
      <c r="QTM39" s="64"/>
      <c r="QTN39" s="64"/>
      <c r="QTO39" s="64"/>
      <c r="QTP39" s="64"/>
      <c r="QTQ39" s="64"/>
      <c r="QTR39" s="64"/>
      <c r="QTS39" s="64"/>
      <c r="QTT39" s="64"/>
      <c r="QTU39" s="64"/>
      <c r="QTV39" s="64"/>
      <c r="QTW39" s="64"/>
      <c r="QTX39" s="64"/>
      <c r="QTY39" s="64"/>
      <c r="QTZ39" s="64"/>
      <c r="QUA39" s="64"/>
      <c r="QUB39" s="64"/>
      <c r="QUC39" s="64"/>
      <c r="QUD39" s="64"/>
      <c r="QUE39" s="64"/>
      <c r="QUF39" s="64"/>
      <c r="QUG39" s="64"/>
      <c r="QUH39" s="64"/>
      <c r="QUI39" s="64"/>
      <c r="QUJ39" s="64"/>
      <c r="QUK39" s="64"/>
      <c r="QUL39" s="64"/>
      <c r="QUM39" s="64"/>
      <c r="QUN39" s="64"/>
      <c r="QUO39" s="64"/>
      <c r="QUP39" s="64"/>
      <c r="QUQ39" s="64"/>
      <c r="QUR39" s="64"/>
      <c r="QUS39" s="64"/>
      <c r="QUT39" s="64"/>
      <c r="QUU39" s="64"/>
      <c r="QUV39" s="64"/>
      <c r="QUW39" s="64"/>
      <c r="QUX39" s="64"/>
      <c r="QUY39" s="64"/>
      <c r="QUZ39" s="64"/>
      <c r="QVA39" s="64"/>
      <c r="QVB39" s="64"/>
      <c r="QVC39" s="64"/>
      <c r="QVD39" s="64"/>
      <c r="QVE39" s="64"/>
      <c r="QVF39" s="64"/>
      <c r="QVG39" s="64"/>
      <c r="QVH39" s="64"/>
      <c r="QVI39" s="64"/>
      <c r="QVJ39" s="64"/>
      <c r="QVK39" s="64"/>
      <c r="QVL39" s="64"/>
      <c r="QVM39" s="64"/>
      <c r="QVN39" s="64"/>
      <c r="QVO39" s="64"/>
      <c r="QVP39" s="64"/>
      <c r="QVQ39" s="64"/>
      <c r="QVR39" s="64"/>
      <c r="QVS39" s="64"/>
      <c r="QVT39" s="64"/>
      <c r="QVU39" s="64"/>
      <c r="QVV39" s="64"/>
      <c r="QVW39" s="64"/>
      <c r="QVX39" s="64"/>
      <c r="QVY39" s="64"/>
      <c r="QVZ39" s="64"/>
      <c r="QWA39" s="64"/>
      <c r="QWB39" s="64"/>
      <c r="QWC39" s="64"/>
      <c r="QWD39" s="64"/>
      <c r="QWE39" s="64"/>
      <c r="QWF39" s="64"/>
      <c r="QWG39" s="64"/>
      <c r="QWH39" s="64"/>
      <c r="QWI39" s="64"/>
      <c r="QWJ39" s="64"/>
      <c r="QWK39" s="64"/>
      <c r="QWL39" s="64"/>
      <c r="QWM39" s="64"/>
      <c r="QWN39" s="64"/>
      <c r="QWO39" s="64"/>
      <c r="QWP39" s="64"/>
      <c r="QWQ39" s="64"/>
      <c r="QWR39" s="64"/>
      <c r="QWS39" s="64"/>
      <c r="QWT39" s="64"/>
      <c r="QWU39" s="64"/>
      <c r="QWV39" s="64"/>
      <c r="QWW39" s="64"/>
      <c r="QWX39" s="64"/>
      <c r="QWY39" s="64"/>
      <c r="QWZ39" s="64"/>
      <c r="QXA39" s="64"/>
      <c r="QXB39" s="64"/>
      <c r="QXC39" s="64"/>
      <c r="QXD39" s="64"/>
      <c r="QXE39" s="64"/>
      <c r="QXF39" s="64"/>
      <c r="QXG39" s="64"/>
      <c r="QXH39" s="64"/>
      <c r="QXI39" s="64"/>
      <c r="QXJ39" s="64"/>
      <c r="QXK39" s="64"/>
      <c r="QXL39" s="64"/>
      <c r="QXM39" s="64"/>
      <c r="QXN39" s="64"/>
      <c r="QXO39" s="64"/>
      <c r="QXP39" s="64"/>
      <c r="QXQ39" s="64"/>
      <c r="QXR39" s="64"/>
      <c r="QXS39" s="64"/>
      <c r="QXT39" s="64"/>
      <c r="QXU39" s="64"/>
      <c r="QXV39" s="64"/>
      <c r="QXW39" s="64"/>
      <c r="QXX39" s="64"/>
      <c r="QXY39" s="64"/>
      <c r="QXZ39" s="64"/>
      <c r="QYA39" s="64"/>
      <c r="QYB39" s="64"/>
      <c r="QYC39" s="64"/>
      <c r="QYD39" s="64"/>
      <c r="QYE39" s="64"/>
      <c r="QYF39" s="64"/>
      <c r="QYG39" s="64"/>
      <c r="QYH39" s="64"/>
      <c r="QYI39" s="64"/>
      <c r="QYJ39" s="64"/>
      <c r="QYK39" s="64"/>
      <c r="QYL39" s="64"/>
      <c r="QYM39" s="64"/>
      <c r="QYN39" s="64"/>
      <c r="QYO39" s="64"/>
      <c r="QYP39" s="64"/>
      <c r="QYQ39" s="64"/>
      <c r="QYR39" s="64"/>
      <c r="QYS39" s="64"/>
      <c r="QYT39" s="64"/>
      <c r="QYU39" s="64"/>
      <c r="QYV39" s="64"/>
      <c r="QYW39" s="64"/>
      <c r="QYX39" s="64"/>
      <c r="QYY39" s="64"/>
      <c r="QYZ39" s="64"/>
      <c r="QZA39" s="64"/>
      <c r="QZB39" s="64"/>
      <c r="QZC39" s="64"/>
      <c r="QZD39" s="64"/>
      <c r="QZE39" s="64"/>
      <c r="QZF39" s="64"/>
      <c r="QZG39" s="64"/>
      <c r="QZH39" s="64"/>
      <c r="QZI39" s="64"/>
      <c r="QZJ39" s="64"/>
      <c r="QZK39" s="64"/>
      <c r="QZL39" s="64"/>
      <c r="QZM39" s="64"/>
      <c r="QZN39" s="64"/>
      <c r="QZO39" s="64"/>
      <c r="QZP39" s="64"/>
      <c r="QZQ39" s="64"/>
      <c r="QZR39" s="64"/>
      <c r="QZS39" s="64"/>
      <c r="QZT39" s="64"/>
      <c r="QZU39" s="64"/>
      <c r="QZV39" s="64"/>
      <c r="QZW39" s="64"/>
      <c r="QZX39" s="64"/>
      <c r="QZY39" s="64"/>
      <c r="QZZ39" s="64"/>
      <c r="RAA39" s="64"/>
      <c r="RAB39" s="64"/>
      <c r="RAC39" s="64"/>
      <c r="RAD39" s="64"/>
      <c r="RAE39" s="64"/>
      <c r="RAF39" s="64"/>
      <c r="RAG39" s="64"/>
      <c r="RAH39" s="64"/>
      <c r="RAI39" s="64"/>
      <c r="RAJ39" s="64"/>
      <c r="RAK39" s="64"/>
      <c r="RAL39" s="64"/>
      <c r="RAM39" s="64"/>
      <c r="RAN39" s="64"/>
      <c r="RAO39" s="64"/>
      <c r="RAP39" s="64"/>
      <c r="RAQ39" s="64"/>
      <c r="RAR39" s="64"/>
      <c r="RAS39" s="64"/>
      <c r="RAT39" s="64"/>
      <c r="RAU39" s="64"/>
      <c r="RAV39" s="64"/>
      <c r="RAW39" s="64"/>
      <c r="RAX39" s="64"/>
      <c r="RAY39" s="64"/>
      <c r="RAZ39" s="64"/>
      <c r="RBA39" s="64"/>
      <c r="RBB39" s="64"/>
      <c r="RBC39" s="64"/>
      <c r="RBD39" s="64"/>
      <c r="RBE39" s="64"/>
      <c r="RBF39" s="64"/>
      <c r="RBG39" s="64"/>
      <c r="RBH39" s="64"/>
      <c r="RBI39" s="64"/>
      <c r="RBJ39" s="64"/>
      <c r="RBK39" s="64"/>
      <c r="RBL39" s="64"/>
      <c r="RBM39" s="64"/>
      <c r="RBN39" s="64"/>
      <c r="RBO39" s="64"/>
      <c r="RBP39" s="64"/>
      <c r="RBQ39" s="64"/>
      <c r="RBR39" s="64"/>
      <c r="RBS39" s="64"/>
      <c r="RBT39" s="64"/>
      <c r="RBU39" s="64"/>
      <c r="RBV39" s="64"/>
      <c r="RBW39" s="64"/>
      <c r="RBX39" s="64"/>
      <c r="RBY39" s="64"/>
      <c r="RBZ39" s="64"/>
      <c r="RCA39" s="64"/>
      <c r="RCB39" s="64"/>
      <c r="RCC39" s="64"/>
      <c r="RCD39" s="64"/>
      <c r="RCE39" s="64"/>
      <c r="RCF39" s="64"/>
      <c r="RCG39" s="64"/>
      <c r="RCH39" s="64"/>
      <c r="RCI39" s="64"/>
      <c r="RCJ39" s="64"/>
      <c r="RCK39" s="64"/>
      <c r="RCL39" s="64"/>
      <c r="RCM39" s="64"/>
      <c r="RCN39" s="64"/>
      <c r="RCO39" s="64"/>
      <c r="RCP39" s="64"/>
      <c r="RCQ39" s="64"/>
      <c r="RCR39" s="64"/>
      <c r="RCS39" s="64"/>
      <c r="RCT39" s="64"/>
      <c r="RCU39" s="64"/>
      <c r="RCV39" s="64"/>
      <c r="RCW39" s="64"/>
      <c r="RCX39" s="64"/>
      <c r="RCY39" s="64"/>
      <c r="RCZ39" s="64"/>
      <c r="RDA39" s="64"/>
      <c r="RDB39" s="64"/>
      <c r="RDC39" s="64"/>
      <c r="RDD39" s="64"/>
      <c r="RDE39" s="64"/>
      <c r="RDF39" s="64"/>
      <c r="RDG39" s="64"/>
      <c r="RDH39" s="64"/>
      <c r="RDI39" s="64"/>
      <c r="RDJ39" s="64"/>
      <c r="RDK39" s="64"/>
      <c r="RDL39" s="64"/>
      <c r="RDM39" s="64"/>
      <c r="RDN39" s="64"/>
      <c r="RDO39" s="64"/>
      <c r="RDP39" s="64"/>
      <c r="RDQ39" s="64"/>
      <c r="RDR39" s="64"/>
      <c r="RDS39" s="64"/>
      <c r="RDT39" s="64"/>
      <c r="RDU39" s="64"/>
      <c r="RDV39" s="64"/>
      <c r="RDW39" s="64"/>
      <c r="RDX39" s="64"/>
      <c r="RDY39" s="64"/>
      <c r="RDZ39" s="64"/>
      <c r="REA39" s="64"/>
      <c r="REB39" s="64"/>
      <c r="REC39" s="64"/>
      <c r="RED39" s="64"/>
      <c r="REE39" s="64"/>
      <c r="REF39" s="64"/>
      <c r="REG39" s="64"/>
      <c r="REH39" s="64"/>
      <c r="REI39" s="64"/>
      <c r="REJ39" s="64"/>
      <c r="REK39" s="64"/>
      <c r="REL39" s="64"/>
      <c r="REM39" s="64"/>
      <c r="REN39" s="64"/>
      <c r="REO39" s="64"/>
      <c r="REP39" s="64"/>
      <c r="REQ39" s="64"/>
      <c r="RER39" s="64"/>
      <c r="RES39" s="64"/>
      <c r="RET39" s="64"/>
      <c r="REU39" s="64"/>
      <c r="REV39" s="64"/>
      <c r="REW39" s="64"/>
      <c r="REX39" s="64"/>
      <c r="REY39" s="64"/>
      <c r="REZ39" s="64"/>
      <c r="RFA39" s="64"/>
      <c r="RFB39" s="64"/>
      <c r="RFC39" s="64"/>
      <c r="RFD39" s="64"/>
      <c r="RFE39" s="64"/>
      <c r="RFF39" s="64"/>
      <c r="RFG39" s="64"/>
      <c r="RFH39" s="64"/>
      <c r="RFI39" s="64"/>
      <c r="RFJ39" s="64"/>
      <c r="RFK39" s="64"/>
      <c r="RFL39" s="64"/>
      <c r="RFM39" s="64"/>
      <c r="RFN39" s="64"/>
      <c r="RFO39" s="64"/>
      <c r="RFP39" s="64"/>
      <c r="RFQ39" s="64"/>
      <c r="RFR39" s="64"/>
      <c r="RFS39" s="64"/>
      <c r="RFT39" s="64"/>
      <c r="RFU39" s="64"/>
      <c r="RFV39" s="64"/>
      <c r="RFW39" s="64"/>
      <c r="RFX39" s="64"/>
      <c r="RFY39" s="64"/>
      <c r="RFZ39" s="64"/>
      <c r="RGA39" s="64"/>
      <c r="RGB39" s="64"/>
      <c r="RGC39" s="64"/>
      <c r="RGD39" s="64"/>
      <c r="RGE39" s="64"/>
      <c r="RGF39" s="64"/>
      <c r="RGG39" s="64"/>
      <c r="RGH39" s="64"/>
      <c r="RGI39" s="64"/>
      <c r="RGJ39" s="64"/>
      <c r="RGK39" s="64"/>
      <c r="RGL39" s="64"/>
      <c r="RGM39" s="64"/>
      <c r="RGN39" s="64"/>
      <c r="RGO39" s="64"/>
      <c r="RGP39" s="64"/>
      <c r="RGQ39" s="64"/>
      <c r="RGR39" s="64"/>
      <c r="RGS39" s="64"/>
      <c r="RGT39" s="64"/>
      <c r="RGU39" s="64"/>
      <c r="RGV39" s="64"/>
      <c r="RGW39" s="64"/>
      <c r="RGX39" s="64"/>
      <c r="RGY39" s="64"/>
      <c r="RGZ39" s="64"/>
      <c r="RHA39" s="64"/>
      <c r="RHB39" s="64"/>
      <c r="RHC39" s="64"/>
      <c r="RHD39" s="64"/>
      <c r="RHE39" s="64"/>
      <c r="RHF39" s="64"/>
      <c r="RHG39" s="64"/>
      <c r="RHH39" s="64"/>
      <c r="RHI39" s="64"/>
      <c r="RHJ39" s="64"/>
      <c r="RHK39" s="64"/>
      <c r="RHL39" s="64"/>
      <c r="RHM39" s="64"/>
      <c r="RHN39" s="64"/>
      <c r="RHO39" s="64"/>
      <c r="RHP39" s="64"/>
      <c r="RHQ39" s="64"/>
      <c r="RHR39" s="64"/>
      <c r="RHS39" s="64"/>
      <c r="RHT39" s="64"/>
      <c r="RHU39" s="64"/>
      <c r="RHV39" s="64"/>
      <c r="RHW39" s="64"/>
      <c r="RHX39" s="64"/>
      <c r="RHY39" s="64"/>
      <c r="RHZ39" s="64"/>
      <c r="RIA39" s="64"/>
      <c r="RIB39" s="64"/>
      <c r="RIC39" s="64"/>
      <c r="RID39" s="64"/>
      <c r="RIE39" s="64"/>
      <c r="RIF39" s="64"/>
      <c r="RIG39" s="64"/>
      <c r="RIH39" s="64"/>
      <c r="RII39" s="64"/>
      <c r="RIJ39" s="64"/>
      <c r="RIK39" s="64"/>
      <c r="RIL39" s="64"/>
      <c r="RIM39" s="64"/>
      <c r="RIN39" s="64"/>
      <c r="RIO39" s="64"/>
      <c r="RIP39" s="64"/>
      <c r="RIQ39" s="64"/>
      <c r="RIR39" s="64"/>
      <c r="RIS39" s="64"/>
      <c r="RIT39" s="64"/>
      <c r="RIU39" s="64"/>
      <c r="RIV39" s="64"/>
      <c r="RIW39" s="64"/>
      <c r="RIX39" s="64"/>
      <c r="RIY39" s="64"/>
      <c r="RIZ39" s="64"/>
      <c r="RJA39" s="64"/>
      <c r="RJB39" s="64"/>
      <c r="RJC39" s="64"/>
      <c r="RJD39" s="64"/>
      <c r="RJE39" s="64"/>
      <c r="RJF39" s="64"/>
      <c r="RJG39" s="64"/>
      <c r="RJH39" s="64"/>
      <c r="RJI39" s="64"/>
      <c r="RJJ39" s="64"/>
      <c r="RJK39" s="64"/>
      <c r="RJL39" s="64"/>
      <c r="RJM39" s="64"/>
      <c r="RJN39" s="64"/>
      <c r="RJO39" s="64"/>
      <c r="RJP39" s="64"/>
      <c r="RJQ39" s="64"/>
      <c r="RJR39" s="64"/>
      <c r="RJS39" s="64"/>
      <c r="RJT39" s="64"/>
      <c r="RJU39" s="64"/>
      <c r="RJV39" s="64"/>
      <c r="RJW39" s="64"/>
      <c r="RJX39" s="64"/>
      <c r="RJY39" s="64"/>
      <c r="RJZ39" s="64"/>
      <c r="RKA39" s="64"/>
      <c r="RKB39" s="64"/>
      <c r="RKC39" s="64"/>
      <c r="RKD39" s="64"/>
      <c r="RKE39" s="64"/>
      <c r="RKF39" s="64"/>
      <c r="RKG39" s="64"/>
      <c r="RKH39" s="64"/>
      <c r="RKI39" s="64"/>
      <c r="RKJ39" s="64"/>
      <c r="RKK39" s="64"/>
      <c r="RKL39" s="64"/>
      <c r="RKM39" s="64"/>
      <c r="RKN39" s="64"/>
      <c r="RKO39" s="64"/>
      <c r="RKP39" s="64"/>
      <c r="RKQ39" s="64"/>
      <c r="RKR39" s="64"/>
      <c r="RKS39" s="64"/>
      <c r="RKT39" s="64"/>
      <c r="RKU39" s="64"/>
      <c r="RKV39" s="64"/>
      <c r="RKW39" s="64"/>
      <c r="RKX39" s="64"/>
      <c r="RKY39" s="64"/>
      <c r="RKZ39" s="64"/>
      <c r="RLA39" s="64"/>
      <c r="RLB39" s="64"/>
      <c r="RLC39" s="64"/>
      <c r="RLD39" s="64"/>
      <c r="RLE39" s="64"/>
      <c r="RLF39" s="64"/>
      <c r="RLG39" s="64"/>
      <c r="RLH39" s="64"/>
      <c r="RLI39" s="64"/>
      <c r="RLJ39" s="64"/>
      <c r="RLK39" s="64"/>
      <c r="RLL39" s="64"/>
      <c r="RLM39" s="64"/>
      <c r="RLN39" s="64"/>
      <c r="RLO39" s="64"/>
      <c r="RLP39" s="64"/>
      <c r="RLQ39" s="64"/>
      <c r="RLR39" s="64"/>
      <c r="RLS39" s="64"/>
      <c r="RLT39" s="64"/>
      <c r="RLU39" s="64"/>
      <c r="RLV39" s="64"/>
      <c r="RLW39" s="64"/>
      <c r="RLX39" s="64"/>
      <c r="RLY39" s="64"/>
      <c r="RLZ39" s="64"/>
      <c r="RMA39" s="64"/>
      <c r="RMB39" s="64"/>
      <c r="RMC39" s="64"/>
      <c r="RMD39" s="64"/>
      <c r="RME39" s="64"/>
      <c r="RMF39" s="64"/>
      <c r="RMG39" s="64"/>
      <c r="RMH39" s="64"/>
      <c r="RMI39" s="64"/>
      <c r="RMJ39" s="64"/>
      <c r="RMK39" s="64"/>
      <c r="RML39" s="64"/>
      <c r="RMM39" s="64"/>
      <c r="RMN39" s="64"/>
      <c r="RMO39" s="64"/>
      <c r="RMP39" s="64"/>
      <c r="RMQ39" s="64"/>
      <c r="RMR39" s="64"/>
      <c r="RMS39" s="64"/>
      <c r="RMT39" s="64"/>
      <c r="RMU39" s="64"/>
      <c r="RMV39" s="64"/>
      <c r="RMW39" s="64"/>
      <c r="RMX39" s="64"/>
      <c r="RMY39" s="64"/>
      <c r="RMZ39" s="64"/>
      <c r="RNA39" s="64"/>
      <c r="RNB39" s="64"/>
      <c r="RNC39" s="64"/>
      <c r="RND39" s="64"/>
      <c r="RNE39" s="64"/>
      <c r="RNF39" s="64"/>
      <c r="RNG39" s="64"/>
      <c r="RNH39" s="64"/>
      <c r="RNI39" s="64"/>
      <c r="RNJ39" s="64"/>
      <c r="RNK39" s="64"/>
      <c r="RNL39" s="64"/>
      <c r="RNM39" s="64"/>
      <c r="RNN39" s="64"/>
      <c r="RNO39" s="64"/>
      <c r="RNP39" s="64"/>
      <c r="RNQ39" s="64"/>
      <c r="RNR39" s="64"/>
      <c r="RNS39" s="64"/>
      <c r="RNT39" s="64"/>
      <c r="RNU39" s="64"/>
      <c r="RNV39" s="64"/>
      <c r="RNW39" s="64"/>
      <c r="RNX39" s="64"/>
      <c r="RNY39" s="64"/>
      <c r="RNZ39" s="64"/>
      <c r="ROA39" s="64"/>
      <c r="ROB39" s="64"/>
      <c r="ROC39" s="64"/>
      <c r="ROD39" s="64"/>
      <c r="ROE39" s="64"/>
      <c r="ROF39" s="64"/>
      <c r="ROG39" s="64"/>
      <c r="ROH39" s="64"/>
      <c r="ROI39" s="64"/>
      <c r="ROJ39" s="64"/>
      <c r="ROK39" s="64"/>
      <c r="ROL39" s="64"/>
      <c r="ROM39" s="64"/>
      <c r="RON39" s="64"/>
      <c r="ROO39" s="64"/>
      <c r="ROP39" s="64"/>
      <c r="ROQ39" s="64"/>
      <c r="ROR39" s="64"/>
      <c r="ROS39" s="64"/>
      <c r="ROT39" s="64"/>
      <c r="ROU39" s="64"/>
      <c r="ROV39" s="64"/>
      <c r="ROW39" s="64"/>
      <c r="ROX39" s="64"/>
      <c r="ROY39" s="64"/>
      <c r="ROZ39" s="64"/>
      <c r="RPA39" s="64"/>
      <c r="RPB39" s="64"/>
      <c r="RPC39" s="64"/>
      <c r="RPD39" s="64"/>
      <c r="RPE39" s="64"/>
      <c r="RPF39" s="64"/>
      <c r="RPG39" s="64"/>
      <c r="RPH39" s="64"/>
      <c r="RPI39" s="64"/>
      <c r="RPJ39" s="64"/>
      <c r="RPK39" s="64"/>
      <c r="RPL39" s="64"/>
      <c r="RPM39" s="64"/>
      <c r="RPN39" s="64"/>
      <c r="RPO39" s="64"/>
      <c r="RPP39" s="64"/>
      <c r="RPQ39" s="64"/>
      <c r="RPR39" s="64"/>
      <c r="RPS39" s="64"/>
      <c r="RPT39" s="64"/>
      <c r="RPU39" s="64"/>
      <c r="RPV39" s="64"/>
      <c r="RPW39" s="64"/>
      <c r="RPX39" s="64"/>
      <c r="RPY39" s="64"/>
      <c r="RPZ39" s="64"/>
      <c r="RQA39" s="64"/>
      <c r="RQB39" s="64"/>
      <c r="RQC39" s="64"/>
      <c r="RQD39" s="64"/>
      <c r="RQE39" s="64"/>
      <c r="RQF39" s="64"/>
      <c r="RQG39" s="64"/>
      <c r="RQH39" s="64"/>
      <c r="RQI39" s="64"/>
      <c r="RQJ39" s="64"/>
      <c r="RQK39" s="64"/>
      <c r="RQL39" s="64"/>
      <c r="RQM39" s="64"/>
      <c r="RQN39" s="64"/>
      <c r="RQO39" s="64"/>
      <c r="RQP39" s="64"/>
      <c r="RQQ39" s="64"/>
      <c r="RQR39" s="64"/>
      <c r="RQS39" s="64"/>
      <c r="RQT39" s="64"/>
      <c r="RQU39" s="64"/>
      <c r="RQV39" s="64"/>
      <c r="RQW39" s="64"/>
      <c r="RQX39" s="64"/>
      <c r="RQY39" s="64"/>
      <c r="RQZ39" s="64"/>
      <c r="RRA39" s="64"/>
      <c r="RRB39" s="64"/>
      <c r="RRC39" s="64"/>
      <c r="RRD39" s="64"/>
      <c r="RRE39" s="64"/>
      <c r="RRF39" s="64"/>
      <c r="RRG39" s="64"/>
      <c r="RRH39" s="64"/>
      <c r="RRI39" s="64"/>
      <c r="RRJ39" s="64"/>
      <c r="RRK39" s="64"/>
      <c r="RRL39" s="64"/>
      <c r="RRM39" s="64"/>
      <c r="RRN39" s="64"/>
      <c r="RRO39" s="64"/>
      <c r="RRP39" s="64"/>
      <c r="RRQ39" s="64"/>
      <c r="RRR39" s="64"/>
      <c r="RRS39" s="64"/>
      <c r="RRT39" s="64"/>
      <c r="RRU39" s="64"/>
      <c r="RRV39" s="64"/>
      <c r="RRW39" s="64"/>
      <c r="RRX39" s="64"/>
      <c r="RRY39" s="64"/>
      <c r="RRZ39" s="64"/>
      <c r="RSA39" s="64"/>
      <c r="RSB39" s="64"/>
      <c r="RSC39" s="64"/>
      <c r="RSD39" s="64"/>
      <c r="RSE39" s="64"/>
      <c r="RSF39" s="64"/>
      <c r="RSG39" s="64"/>
      <c r="RSH39" s="64"/>
      <c r="RSI39" s="64"/>
      <c r="RSJ39" s="64"/>
      <c r="RSK39" s="64"/>
      <c r="RSL39" s="64"/>
      <c r="RSM39" s="64"/>
      <c r="RSN39" s="64"/>
      <c r="RSO39" s="64"/>
      <c r="RSP39" s="64"/>
      <c r="RSQ39" s="64"/>
      <c r="RSR39" s="64"/>
      <c r="RSS39" s="64"/>
      <c r="RST39" s="64"/>
      <c r="RSU39" s="64"/>
      <c r="RSV39" s="64"/>
      <c r="RSW39" s="64"/>
      <c r="RSX39" s="64"/>
      <c r="RSY39" s="64"/>
      <c r="RSZ39" s="64"/>
      <c r="RTA39" s="64"/>
      <c r="RTB39" s="64"/>
      <c r="RTC39" s="64"/>
      <c r="RTD39" s="64"/>
      <c r="RTE39" s="64"/>
      <c r="RTF39" s="64"/>
      <c r="RTG39" s="64"/>
      <c r="RTH39" s="64"/>
      <c r="RTI39" s="64"/>
      <c r="RTJ39" s="64"/>
      <c r="RTK39" s="64"/>
      <c r="RTL39" s="64"/>
      <c r="RTM39" s="64"/>
      <c r="RTN39" s="64"/>
      <c r="RTO39" s="64"/>
      <c r="RTP39" s="64"/>
      <c r="RTQ39" s="64"/>
      <c r="RTR39" s="64"/>
      <c r="RTS39" s="64"/>
      <c r="RTT39" s="64"/>
      <c r="RTU39" s="64"/>
      <c r="RTV39" s="64"/>
      <c r="RTW39" s="64"/>
      <c r="RTX39" s="64"/>
      <c r="RTY39" s="64"/>
      <c r="RTZ39" s="64"/>
      <c r="RUA39" s="64"/>
      <c r="RUB39" s="64"/>
      <c r="RUC39" s="64"/>
      <c r="RUD39" s="64"/>
      <c r="RUE39" s="64"/>
      <c r="RUF39" s="64"/>
      <c r="RUG39" s="64"/>
      <c r="RUH39" s="64"/>
      <c r="RUI39" s="64"/>
      <c r="RUJ39" s="64"/>
      <c r="RUK39" s="64"/>
      <c r="RUL39" s="64"/>
      <c r="RUM39" s="64"/>
      <c r="RUN39" s="64"/>
      <c r="RUO39" s="64"/>
      <c r="RUP39" s="64"/>
      <c r="RUQ39" s="64"/>
      <c r="RUR39" s="64"/>
      <c r="RUS39" s="64"/>
      <c r="RUT39" s="64"/>
      <c r="RUU39" s="64"/>
      <c r="RUV39" s="64"/>
      <c r="RUW39" s="64"/>
      <c r="RUX39" s="64"/>
      <c r="RUY39" s="64"/>
      <c r="RUZ39" s="64"/>
      <c r="RVA39" s="64"/>
      <c r="RVB39" s="64"/>
      <c r="RVC39" s="64"/>
      <c r="RVD39" s="64"/>
      <c r="RVE39" s="64"/>
      <c r="RVF39" s="64"/>
      <c r="RVG39" s="64"/>
      <c r="RVH39" s="64"/>
      <c r="RVI39" s="64"/>
      <c r="RVJ39" s="64"/>
      <c r="RVK39" s="64"/>
      <c r="RVL39" s="64"/>
      <c r="RVM39" s="64"/>
      <c r="RVN39" s="64"/>
      <c r="RVO39" s="64"/>
      <c r="RVP39" s="64"/>
      <c r="RVQ39" s="64"/>
      <c r="RVR39" s="64"/>
      <c r="RVS39" s="64"/>
      <c r="RVT39" s="64"/>
      <c r="RVU39" s="64"/>
      <c r="RVV39" s="64"/>
      <c r="RVW39" s="64"/>
      <c r="RVX39" s="64"/>
      <c r="RVY39" s="64"/>
      <c r="RVZ39" s="64"/>
      <c r="RWA39" s="64"/>
      <c r="RWB39" s="64"/>
      <c r="RWC39" s="64"/>
      <c r="RWD39" s="64"/>
      <c r="RWE39" s="64"/>
      <c r="RWF39" s="64"/>
      <c r="RWG39" s="64"/>
      <c r="RWH39" s="64"/>
      <c r="RWI39" s="64"/>
      <c r="RWJ39" s="64"/>
      <c r="RWK39" s="64"/>
      <c r="RWL39" s="64"/>
      <c r="RWM39" s="64"/>
      <c r="RWN39" s="64"/>
      <c r="RWO39" s="64"/>
      <c r="RWP39" s="64"/>
      <c r="RWQ39" s="64"/>
      <c r="RWR39" s="64"/>
      <c r="RWS39" s="64"/>
      <c r="RWT39" s="64"/>
      <c r="RWU39" s="64"/>
      <c r="RWV39" s="64"/>
      <c r="RWW39" s="64"/>
      <c r="RWX39" s="64"/>
      <c r="RWY39" s="64"/>
      <c r="RWZ39" s="64"/>
      <c r="RXA39" s="64"/>
      <c r="RXB39" s="64"/>
      <c r="RXC39" s="64"/>
      <c r="RXD39" s="64"/>
      <c r="RXE39" s="64"/>
      <c r="RXF39" s="64"/>
      <c r="RXG39" s="64"/>
      <c r="RXH39" s="64"/>
      <c r="RXI39" s="64"/>
      <c r="RXJ39" s="64"/>
      <c r="RXK39" s="64"/>
      <c r="RXL39" s="64"/>
      <c r="RXM39" s="64"/>
      <c r="RXN39" s="64"/>
      <c r="RXO39" s="64"/>
      <c r="RXP39" s="64"/>
      <c r="RXQ39" s="64"/>
      <c r="RXR39" s="64"/>
      <c r="RXS39" s="64"/>
      <c r="RXT39" s="64"/>
      <c r="RXU39" s="64"/>
      <c r="RXV39" s="64"/>
      <c r="RXW39" s="64"/>
      <c r="RXX39" s="64"/>
      <c r="RXY39" s="64"/>
      <c r="RXZ39" s="64"/>
      <c r="RYA39" s="64"/>
      <c r="RYB39" s="64"/>
      <c r="RYC39" s="64"/>
      <c r="RYD39" s="64"/>
      <c r="RYE39" s="64"/>
      <c r="RYF39" s="64"/>
      <c r="RYG39" s="64"/>
      <c r="RYH39" s="64"/>
      <c r="RYI39" s="64"/>
      <c r="RYJ39" s="64"/>
      <c r="RYK39" s="64"/>
      <c r="RYL39" s="64"/>
      <c r="RYM39" s="64"/>
      <c r="RYN39" s="64"/>
      <c r="RYO39" s="64"/>
      <c r="RYP39" s="64"/>
      <c r="RYQ39" s="64"/>
      <c r="RYR39" s="64"/>
      <c r="RYS39" s="64"/>
      <c r="RYT39" s="64"/>
      <c r="RYU39" s="64"/>
      <c r="RYV39" s="64"/>
      <c r="RYW39" s="64"/>
      <c r="RYX39" s="64"/>
      <c r="RYY39" s="64"/>
      <c r="RYZ39" s="64"/>
      <c r="RZA39" s="64"/>
      <c r="RZB39" s="64"/>
      <c r="RZC39" s="64"/>
      <c r="RZD39" s="64"/>
      <c r="RZE39" s="64"/>
      <c r="RZF39" s="64"/>
      <c r="RZG39" s="64"/>
      <c r="RZH39" s="64"/>
      <c r="RZI39" s="64"/>
      <c r="RZJ39" s="64"/>
      <c r="RZK39" s="64"/>
      <c r="RZL39" s="64"/>
      <c r="RZM39" s="64"/>
      <c r="RZN39" s="64"/>
      <c r="RZO39" s="64"/>
      <c r="RZP39" s="64"/>
      <c r="RZQ39" s="64"/>
      <c r="RZR39" s="64"/>
      <c r="RZS39" s="64"/>
      <c r="RZT39" s="64"/>
      <c r="RZU39" s="64"/>
      <c r="RZV39" s="64"/>
      <c r="RZW39" s="64"/>
      <c r="RZX39" s="64"/>
      <c r="RZY39" s="64"/>
      <c r="RZZ39" s="64"/>
      <c r="SAA39" s="64"/>
      <c r="SAB39" s="64"/>
      <c r="SAC39" s="64"/>
      <c r="SAD39" s="64"/>
      <c r="SAE39" s="64"/>
      <c r="SAF39" s="64"/>
      <c r="SAG39" s="64"/>
      <c r="SAH39" s="64"/>
      <c r="SAI39" s="64"/>
      <c r="SAJ39" s="64"/>
      <c r="SAK39" s="64"/>
      <c r="SAL39" s="64"/>
      <c r="SAM39" s="64"/>
      <c r="SAN39" s="64"/>
      <c r="SAO39" s="64"/>
      <c r="SAP39" s="64"/>
      <c r="SAQ39" s="64"/>
      <c r="SAR39" s="64"/>
      <c r="SAS39" s="64"/>
      <c r="SAT39" s="64"/>
      <c r="SAU39" s="64"/>
      <c r="SAV39" s="64"/>
      <c r="SAW39" s="64"/>
      <c r="SAX39" s="64"/>
      <c r="SAY39" s="64"/>
      <c r="SAZ39" s="64"/>
      <c r="SBA39" s="64"/>
      <c r="SBB39" s="64"/>
      <c r="SBC39" s="64"/>
      <c r="SBD39" s="64"/>
      <c r="SBE39" s="64"/>
      <c r="SBF39" s="64"/>
      <c r="SBG39" s="64"/>
      <c r="SBH39" s="64"/>
      <c r="SBI39" s="64"/>
      <c r="SBJ39" s="64"/>
      <c r="SBK39" s="64"/>
      <c r="SBL39" s="64"/>
      <c r="SBM39" s="64"/>
      <c r="SBN39" s="64"/>
      <c r="SBO39" s="64"/>
      <c r="SBP39" s="64"/>
      <c r="SBQ39" s="64"/>
      <c r="SBR39" s="64"/>
      <c r="SBS39" s="64"/>
      <c r="SBT39" s="64"/>
      <c r="SBU39" s="64"/>
      <c r="SBV39" s="64"/>
      <c r="SBW39" s="64"/>
      <c r="SBX39" s="64"/>
      <c r="SBY39" s="64"/>
      <c r="SBZ39" s="64"/>
      <c r="SCA39" s="64"/>
      <c r="SCB39" s="64"/>
      <c r="SCC39" s="64"/>
      <c r="SCD39" s="64"/>
      <c r="SCE39" s="64"/>
      <c r="SCF39" s="64"/>
      <c r="SCG39" s="64"/>
      <c r="SCH39" s="64"/>
      <c r="SCI39" s="64"/>
      <c r="SCJ39" s="64"/>
      <c r="SCK39" s="64"/>
      <c r="SCL39" s="64"/>
      <c r="SCM39" s="64"/>
      <c r="SCN39" s="64"/>
      <c r="SCO39" s="64"/>
      <c r="SCP39" s="64"/>
      <c r="SCQ39" s="64"/>
      <c r="SCR39" s="64"/>
      <c r="SCS39" s="64"/>
      <c r="SCT39" s="64"/>
      <c r="SCU39" s="64"/>
      <c r="SCV39" s="64"/>
      <c r="SCW39" s="64"/>
      <c r="SCX39" s="64"/>
      <c r="SCY39" s="64"/>
      <c r="SCZ39" s="64"/>
      <c r="SDA39" s="64"/>
      <c r="SDB39" s="64"/>
      <c r="SDC39" s="64"/>
      <c r="SDD39" s="64"/>
      <c r="SDE39" s="64"/>
      <c r="SDF39" s="64"/>
      <c r="SDG39" s="64"/>
      <c r="SDH39" s="64"/>
      <c r="SDI39" s="64"/>
      <c r="SDJ39" s="64"/>
      <c r="SDK39" s="64"/>
      <c r="SDL39" s="64"/>
      <c r="SDM39" s="64"/>
      <c r="SDN39" s="64"/>
      <c r="SDO39" s="64"/>
      <c r="SDP39" s="64"/>
      <c r="SDQ39" s="64"/>
      <c r="SDR39" s="64"/>
      <c r="SDS39" s="64"/>
      <c r="SDT39" s="64"/>
      <c r="SDU39" s="64"/>
      <c r="SDV39" s="64"/>
      <c r="SDW39" s="64"/>
      <c r="SDX39" s="64"/>
      <c r="SDY39" s="64"/>
      <c r="SDZ39" s="64"/>
      <c r="SEA39" s="64"/>
      <c r="SEB39" s="64"/>
      <c r="SEC39" s="64"/>
      <c r="SED39" s="64"/>
      <c r="SEE39" s="64"/>
      <c r="SEF39" s="64"/>
      <c r="SEG39" s="64"/>
      <c r="SEH39" s="64"/>
      <c r="SEI39" s="64"/>
      <c r="SEJ39" s="64"/>
      <c r="SEK39" s="64"/>
      <c r="SEL39" s="64"/>
      <c r="SEM39" s="64"/>
      <c r="SEN39" s="64"/>
      <c r="SEO39" s="64"/>
      <c r="SEP39" s="64"/>
      <c r="SEQ39" s="64"/>
      <c r="SER39" s="64"/>
      <c r="SES39" s="64"/>
      <c r="SET39" s="64"/>
      <c r="SEU39" s="64"/>
      <c r="SEV39" s="64"/>
      <c r="SEW39" s="64"/>
      <c r="SEX39" s="64"/>
      <c r="SEY39" s="64"/>
      <c r="SEZ39" s="64"/>
      <c r="SFA39" s="64"/>
      <c r="SFB39" s="64"/>
      <c r="SFC39" s="64"/>
      <c r="SFD39" s="64"/>
      <c r="SFE39" s="64"/>
      <c r="SFF39" s="64"/>
      <c r="SFG39" s="64"/>
      <c r="SFH39" s="64"/>
      <c r="SFI39" s="64"/>
      <c r="SFJ39" s="64"/>
      <c r="SFK39" s="64"/>
      <c r="SFL39" s="64"/>
      <c r="SFM39" s="64"/>
      <c r="SFN39" s="64"/>
      <c r="SFO39" s="64"/>
      <c r="SFP39" s="64"/>
      <c r="SFQ39" s="64"/>
      <c r="SFR39" s="64"/>
      <c r="SFS39" s="64"/>
      <c r="SFT39" s="64"/>
      <c r="SFU39" s="64"/>
      <c r="SFV39" s="64"/>
      <c r="SFW39" s="64"/>
      <c r="SFX39" s="64"/>
      <c r="SFY39" s="64"/>
      <c r="SFZ39" s="64"/>
      <c r="SGA39" s="64"/>
      <c r="SGB39" s="64"/>
      <c r="SGC39" s="64"/>
      <c r="SGD39" s="64"/>
      <c r="SGE39" s="64"/>
      <c r="SGF39" s="64"/>
      <c r="SGG39" s="64"/>
      <c r="SGH39" s="64"/>
      <c r="SGI39" s="64"/>
      <c r="SGJ39" s="64"/>
      <c r="SGK39" s="64"/>
      <c r="SGL39" s="64"/>
      <c r="SGM39" s="64"/>
      <c r="SGN39" s="64"/>
      <c r="SGO39" s="64"/>
      <c r="SGP39" s="64"/>
      <c r="SGQ39" s="64"/>
      <c r="SGR39" s="64"/>
      <c r="SGS39" s="64"/>
      <c r="SGT39" s="64"/>
      <c r="SGU39" s="64"/>
      <c r="SGV39" s="64"/>
      <c r="SGW39" s="64"/>
      <c r="SGX39" s="64"/>
      <c r="SGY39" s="64"/>
      <c r="SGZ39" s="64"/>
      <c r="SHA39" s="64"/>
      <c r="SHB39" s="64"/>
      <c r="SHC39" s="64"/>
      <c r="SHD39" s="64"/>
      <c r="SHE39" s="64"/>
      <c r="SHF39" s="64"/>
      <c r="SHG39" s="64"/>
      <c r="SHH39" s="64"/>
      <c r="SHI39" s="64"/>
      <c r="SHJ39" s="64"/>
      <c r="SHK39" s="64"/>
      <c r="SHL39" s="64"/>
      <c r="SHM39" s="64"/>
      <c r="SHN39" s="64"/>
      <c r="SHO39" s="64"/>
      <c r="SHP39" s="64"/>
      <c r="SHQ39" s="64"/>
      <c r="SHR39" s="64"/>
      <c r="SHS39" s="64"/>
      <c r="SHT39" s="64"/>
      <c r="SHU39" s="64"/>
      <c r="SHV39" s="64"/>
      <c r="SHW39" s="64"/>
      <c r="SHX39" s="64"/>
      <c r="SHY39" s="64"/>
      <c r="SHZ39" s="64"/>
      <c r="SIA39" s="64"/>
      <c r="SIB39" s="64"/>
      <c r="SIC39" s="64"/>
      <c r="SID39" s="64"/>
      <c r="SIE39" s="64"/>
      <c r="SIF39" s="64"/>
      <c r="SIG39" s="64"/>
      <c r="SIH39" s="64"/>
      <c r="SII39" s="64"/>
      <c r="SIJ39" s="64"/>
      <c r="SIK39" s="64"/>
      <c r="SIL39" s="64"/>
      <c r="SIM39" s="64"/>
      <c r="SIN39" s="64"/>
      <c r="SIO39" s="64"/>
      <c r="SIP39" s="64"/>
      <c r="SIQ39" s="64"/>
      <c r="SIR39" s="64"/>
      <c r="SIS39" s="64"/>
      <c r="SIT39" s="64"/>
      <c r="SIU39" s="64"/>
      <c r="SIV39" s="64"/>
      <c r="SIW39" s="64"/>
      <c r="SIX39" s="64"/>
      <c r="SIY39" s="64"/>
      <c r="SIZ39" s="64"/>
      <c r="SJA39" s="64"/>
      <c r="SJB39" s="64"/>
      <c r="SJC39" s="64"/>
      <c r="SJD39" s="64"/>
      <c r="SJE39" s="64"/>
      <c r="SJF39" s="64"/>
      <c r="SJG39" s="64"/>
      <c r="SJH39" s="64"/>
      <c r="SJI39" s="64"/>
      <c r="SJJ39" s="64"/>
      <c r="SJK39" s="64"/>
      <c r="SJL39" s="64"/>
      <c r="SJM39" s="64"/>
      <c r="SJN39" s="64"/>
      <c r="SJO39" s="64"/>
      <c r="SJP39" s="64"/>
      <c r="SJQ39" s="64"/>
      <c r="SJR39" s="64"/>
      <c r="SJS39" s="64"/>
      <c r="SJT39" s="64"/>
      <c r="SJU39" s="64"/>
      <c r="SJV39" s="64"/>
      <c r="SJW39" s="64"/>
      <c r="SJX39" s="64"/>
      <c r="SJY39" s="64"/>
      <c r="SJZ39" s="64"/>
      <c r="SKA39" s="64"/>
      <c r="SKB39" s="64"/>
      <c r="SKC39" s="64"/>
      <c r="SKD39" s="64"/>
      <c r="SKE39" s="64"/>
      <c r="SKF39" s="64"/>
      <c r="SKG39" s="64"/>
      <c r="SKH39" s="64"/>
      <c r="SKI39" s="64"/>
      <c r="SKJ39" s="64"/>
      <c r="SKK39" s="64"/>
      <c r="SKL39" s="64"/>
      <c r="SKM39" s="64"/>
      <c r="SKN39" s="64"/>
      <c r="SKO39" s="64"/>
      <c r="SKP39" s="64"/>
      <c r="SKQ39" s="64"/>
      <c r="SKR39" s="64"/>
      <c r="SKS39" s="64"/>
      <c r="SKT39" s="64"/>
      <c r="SKU39" s="64"/>
      <c r="SKV39" s="64"/>
      <c r="SKW39" s="64"/>
      <c r="SKX39" s="64"/>
      <c r="SKY39" s="64"/>
      <c r="SKZ39" s="64"/>
      <c r="SLA39" s="64"/>
      <c r="SLB39" s="64"/>
      <c r="SLC39" s="64"/>
      <c r="SLD39" s="64"/>
      <c r="SLE39" s="64"/>
      <c r="SLF39" s="64"/>
      <c r="SLG39" s="64"/>
      <c r="SLH39" s="64"/>
      <c r="SLI39" s="64"/>
      <c r="SLJ39" s="64"/>
      <c r="SLK39" s="64"/>
      <c r="SLL39" s="64"/>
      <c r="SLM39" s="64"/>
      <c r="SLN39" s="64"/>
      <c r="SLO39" s="64"/>
      <c r="SLP39" s="64"/>
      <c r="SLQ39" s="64"/>
      <c r="SLR39" s="64"/>
      <c r="SLS39" s="64"/>
      <c r="SLT39" s="64"/>
      <c r="SLU39" s="64"/>
      <c r="SLV39" s="64"/>
      <c r="SLW39" s="64"/>
      <c r="SLX39" s="64"/>
      <c r="SLY39" s="64"/>
      <c r="SLZ39" s="64"/>
      <c r="SMA39" s="64"/>
      <c r="SMB39" s="64"/>
      <c r="SMC39" s="64"/>
      <c r="SMD39" s="64"/>
      <c r="SME39" s="64"/>
      <c r="SMF39" s="64"/>
      <c r="SMG39" s="64"/>
      <c r="SMH39" s="64"/>
      <c r="SMI39" s="64"/>
      <c r="SMJ39" s="64"/>
      <c r="SMK39" s="64"/>
      <c r="SML39" s="64"/>
      <c r="SMM39" s="64"/>
      <c r="SMN39" s="64"/>
      <c r="SMO39" s="64"/>
      <c r="SMP39" s="64"/>
      <c r="SMQ39" s="64"/>
      <c r="SMR39" s="64"/>
      <c r="SMS39" s="64"/>
      <c r="SMT39" s="64"/>
      <c r="SMU39" s="64"/>
      <c r="SMV39" s="64"/>
      <c r="SMW39" s="64"/>
      <c r="SMX39" s="64"/>
      <c r="SMY39" s="64"/>
      <c r="SMZ39" s="64"/>
      <c r="SNA39" s="64"/>
      <c r="SNB39" s="64"/>
      <c r="SNC39" s="64"/>
      <c r="SND39" s="64"/>
      <c r="SNE39" s="64"/>
      <c r="SNF39" s="64"/>
      <c r="SNG39" s="64"/>
      <c r="SNH39" s="64"/>
      <c r="SNI39" s="64"/>
      <c r="SNJ39" s="64"/>
      <c r="SNK39" s="64"/>
      <c r="SNL39" s="64"/>
      <c r="SNM39" s="64"/>
      <c r="SNN39" s="64"/>
      <c r="SNO39" s="64"/>
      <c r="SNP39" s="64"/>
      <c r="SNQ39" s="64"/>
      <c r="SNR39" s="64"/>
      <c r="SNS39" s="64"/>
      <c r="SNT39" s="64"/>
      <c r="SNU39" s="64"/>
      <c r="SNV39" s="64"/>
      <c r="SNW39" s="64"/>
      <c r="SNX39" s="64"/>
      <c r="SNY39" s="64"/>
      <c r="SNZ39" s="64"/>
      <c r="SOA39" s="64"/>
      <c r="SOB39" s="64"/>
      <c r="SOC39" s="64"/>
      <c r="SOD39" s="64"/>
      <c r="SOE39" s="64"/>
      <c r="SOF39" s="64"/>
      <c r="SOG39" s="64"/>
      <c r="SOH39" s="64"/>
      <c r="SOI39" s="64"/>
      <c r="SOJ39" s="64"/>
      <c r="SOK39" s="64"/>
      <c r="SOL39" s="64"/>
      <c r="SOM39" s="64"/>
      <c r="SON39" s="64"/>
      <c r="SOO39" s="64"/>
      <c r="SOP39" s="64"/>
      <c r="SOQ39" s="64"/>
      <c r="SOR39" s="64"/>
      <c r="SOS39" s="64"/>
      <c r="SOT39" s="64"/>
      <c r="SOU39" s="64"/>
      <c r="SOV39" s="64"/>
      <c r="SOW39" s="64"/>
      <c r="SOX39" s="64"/>
      <c r="SOY39" s="64"/>
      <c r="SOZ39" s="64"/>
      <c r="SPA39" s="64"/>
      <c r="SPB39" s="64"/>
      <c r="SPC39" s="64"/>
      <c r="SPD39" s="64"/>
      <c r="SPE39" s="64"/>
      <c r="SPF39" s="64"/>
      <c r="SPG39" s="64"/>
      <c r="SPH39" s="64"/>
      <c r="SPI39" s="64"/>
      <c r="SPJ39" s="64"/>
      <c r="SPK39" s="64"/>
      <c r="SPL39" s="64"/>
      <c r="SPM39" s="64"/>
      <c r="SPN39" s="64"/>
      <c r="SPO39" s="64"/>
      <c r="SPP39" s="64"/>
      <c r="SPQ39" s="64"/>
      <c r="SPR39" s="64"/>
      <c r="SPS39" s="64"/>
      <c r="SPT39" s="64"/>
      <c r="SPU39" s="64"/>
      <c r="SPV39" s="64"/>
      <c r="SPW39" s="64"/>
      <c r="SPX39" s="64"/>
      <c r="SPY39" s="64"/>
      <c r="SPZ39" s="64"/>
      <c r="SQA39" s="64"/>
      <c r="SQB39" s="64"/>
      <c r="SQC39" s="64"/>
      <c r="SQD39" s="64"/>
      <c r="SQE39" s="64"/>
      <c r="SQF39" s="64"/>
      <c r="SQG39" s="64"/>
      <c r="SQH39" s="64"/>
      <c r="SQI39" s="64"/>
      <c r="SQJ39" s="64"/>
      <c r="SQK39" s="64"/>
      <c r="SQL39" s="64"/>
      <c r="SQM39" s="64"/>
      <c r="SQN39" s="64"/>
      <c r="SQO39" s="64"/>
      <c r="SQP39" s="64"/>
      <c r="SQQ39" s="64"/>
      <c r="SQR39" s="64"/>
      <c r="SQS39" s="64"/>
      <c r="SQT39" s="64"/>
      <c r="SQU39" s="64"/>
      <c r="SQV39" s="64"/>
      <c r="SQW39" s="64"/>
      <c r="SQX39" s="64"/>
      <c r="SQY39" s="64"/>
      <c r="SQZ39" s="64"/>
      <c r="SRA39" s="64"/>
      <c r="SRB39" s="64"/>
      <c r="SRC39" s="64"/>
      <c r="SRD39" s="64"/>
      <c r="SRE39" s="64"/>
      <c r="SRF39" s="64"/>
      <c r="SRG39" s="64"/>
      <c r="SRH39" s="64"/>
      <c r="SRI39" s="64"/>
      <c r="SRJ39" s="64"/>
      <c r="SRK39" s="64"/>
      <c r="SRL39" s="64"/>
      <c r="SRM39" s="64"/>
      <c r="SRN39" s="64"/>
      <c r="SRO39" s="64"/>
      <c r="SRP39" s="64"/>
      <c r="SRQ39" s="64"/>
      <c r="SRR39" s="64"/>
      <c r="SRS39" s="64"/>
      <c r="SRT39" s="64"/>
      <c r="SRU39" s="64"/>
      <c r="SRV39" s="64"/>
      <c r="SRW39" s="64"/>
      <c r="SRX39" s="64"/>
      <c r="SRY39" s="64"/>
      <c r="SRZ39" s="64"/>
      <c r="SSA39" s="64"/>
      <c r="SSB39" s="64"/>
      <c r="SSC39" s="64"/>
      <c r="SSD39" s="64"/>
      <c r="SSE39" s="64"/>
      <c r="SSF39" s="64"/>
      <c r="SSG39" s="64"/>
      <c r="SSH39" s="64"/>
      <c r="SSI39" s="64"/>
      <c r="SSJ39" s="64"/>
      <c r="SSK39" s="64"/>
      <c r="SSL39" s="64"/>
      <c r="SSM39" s="64"/>
      <c r="SSN39" s="64"/>
      <c r="SSO39" s="64"/>
      <c r="SSP39" s="64"/>
      <c r="SSQ39" s="64"/>
      <c r="SSR39" s="64"/>
      <c r="SSS39" s="64"/>
      <c r="SST39" s="64"/>
      <c r="SSU39" s="64"/>
      <c r="SSV39" s="64"/>
      <c r="SSW39" s="64"/>
      <c r="SSX39" s="64"/>
      <c r="SSY39" s="64"/>
      <c r="SSZ39" s="64"/>
      <c r="STA39" s="64"/>
      <c r="STB39" s="64"/>
      <c r="STC39" s="64"/>
      <c r="STD39" s="64"/>
      <c r="STE39" s="64"/>
      <c r="STF39" s="64"/>
      <c r="STG39" s="64"/>
      <c r="STH39" s="64"/>
      <c r="STI39" s="64"/>
      <c r="STJ39" s="64"/>
      <c r="STK39" s="64"/>
      <c r="STL39" s="64"/>
      <c r="STM39" s="64"/>
      <c r="STN39" s="64"/>
      <c r="STO39" s="64"/>
      <c r="STP39" s="64"/>
      <c r="STQ39" s="64"/>
      <c r="STR39" s="64"/>
      <c r="STS39" s="64"/>
      <c r="STT39" s="64"/>
      <c r="STU39" s="64"/>
      <c r="STV39" s="64"/>
      <c r="STW39" s="64"/>
      <c r="STX39" s="64"/>
      <c r="STY39" s="64"/>
      <c r="STZ39" s="64"/>
      <c r="SUA39" s="64"/>
      <c r="SUB39" s="64"/>
      <c r="SUC39" s="64"/>
      <c r="SUD39" s="64"/>
      <c r="SUE39" s="64"/>
      <c r="SUF39" s="64"/>
      <c r="SUG39" s="64"/>
      <c r="SUH39" s="64"/>
      <c r="SUI39" s="64"/>
      <c r="SUJ39" s="64"/>
      <c r="SUK39" s="64"/>
      <c r="SUL39" s="64"/>
      <c r="SUM39" s="64"/>
      <c r="SUN39" s="64"/>
      <c r="SUO39" s="64"/>
      <c r="SUP39" s="64"/>
      <c r="SUQ39" s="64"/>
      <c r="SUR39" s="64"/>
      <c r="SUS39" s="64"/>
      <c r="SUT39" s="64"/>
      <c r="SUU39" s="64"/>
      <c r="SUV39" s="64"/>
      <c r="SUW39" s="64"/>
      <c r="SUX39" s="64"/>
      <c r="SUY39" s="64"/>
      <c r="SUZ39" s="64"/>
      <c r="SVA39" s="64"/>
      <c r="SVB39" s="64"/>
      <c r="SVC39" s="64"/>
      <c r="SVD39" s="64"/>
      <c r="SVE39" s="64"/>
      <c r="SVF39" s="64"/>
      <c r="SVG39" s="64"/>
      <c r="SVH39" s="64"/>
      <c r="SVI39" s="64"/>
      <c r="SVJ39" s="64"/>
      <c r="SVK39" s="64"/>
      <c r="SVL39" s="64"/>
      <c r="SVM39" s="64"/>
      <c r="SVN39" s="64"/>
      <c r="SVO39" s="64"/>
      <c r="SVP39" s="64"/>
      <c r="SVQ39" s="64"/>
      <c r="SVR39" s="64"/>
      <c r="SVS39" s="64"/>
      <c r="SVT39" s="64"/>
      <c r="SVU39" s="64"/>
      <c r="SVV39" s="64"/>
      <c r="SVW39" s="64"/>
      <c r="SVX39" s="64"/>
      <c r="SVY39" s="64"/>
      <c r="SVZ39" s="64"/>
      <c r="SWA39" s="64"/>
      <c r="SWB39" s="64"/>
      <c r="SWC39" s="64"/>
      <c r="SWD39" s="64"/>
      <c r="SWE39" s="64"/>
      <c r="SWF39" s="64"/>
      <c r="SWG39" s="64"/>
      <c r="SWH39" s="64"/>
      <c r="SWI39" s="64"/>
      <c r="SWJ39" s="64"/>
      <c r="SWK39" s="64"/>
      <c r="SWL39" s="64"/>
      <c r="SWM39" s="64"/>
      <c r="SWN39" s="64"/>
      <c r="SWO39" s="64"/>
      <c r="SWP39" s="64"/>
      <c r="SWQ39" s="64"/>
      <c r="SWR39" s="64"/>
      <c r="SWS39" s="64"/>
      <c r="SWT39" s="64"/>
      <c r="SWU39" s="64"/>
      <c r="SWV39" s="64"/>
      <c r="SWW39" s="64"/>
      <c r="SWX39" s="64"/>
      <c r="SWY39" s="64"/>
      <c r="SWZ39" s="64"/>
      <c r="SXA39" s="64"/>
      <c r="SXB39" s="64"/>
      <c r="SXC39" s="64"/>
      <c r="SXD39" s="64"/>
      <c r="SXE39" s="64"/>
      <c r="SXF39" s="64"/>
      <c r="SXG39" s="64"/>
      <c r="SXH39" s="64"/>
      <c r="SXI39" s="64"/>
      <c r="SXJ39" s="64"/>
      <c r="SXK39" s="64"/>
      <c r="SXL39" s="64"/>
      <c r="SXM39" s="64"/>
      <c r="SXN39" s="64"/>
      <c r="SXO39" s="64"/>
      <c r="SXP39" s="64"/>
      <c r="SXQ39" s="64"/>
      <c r="SXR39" s="64"/>
      <c r="SXS39" s="64"/>
      <c r="SXT39" s="64"/>
      <c r="SXU39" s="64"/>
      <c r="SXV39" s="64"/>
      <c r="SXW39" s="64"/>
      <c r="SXX39" s="64"/>
      <c r="SXY39" s="64"/>
      <c r="SXZ39" s="64"/>
      <c r="SYA39" s="64"/>
      <c r="SYB39" s="64"/>
      <c r="SYC39" s="64"/>
      <c r="SYD39" s="64"/>
      <c r="SYE39" s="64"/>
      <c r="SYF39" s="64"/>
      <c r="SYG39" s="64"/>
      <c r="SYH39" s="64"/>
      <c r="SYI39" s="64"/>
      <c r="SYJ39" s="64"/>
      <c r="SYK39" s="64"/>
      <c r="SYL39" s="64"/>
      <c r="SYM39" s="64"/>
      <c r="SYN39" s="64"/>
      <c r="SYO39" s="64"/>
      <c r="SYP39" s="64"/>
      <c r="SYQ39" s="64"/>
      <c r="SYR39" s="64"/>
      <c r="SYS39" s="64"/>
      <c r="SYT39" s="64"/>
      <c r="SYU39" s="64"/>
      <c r="SYV39" s="64"/>
      <c r="SYW39" s="64"/>
      <c r="SYX39" s="64"/>
      <c r="SYY39" s="64"/>
      <c r="SYZ39" s="64"/>
      <c r="SZA39" s="64"/>
      <c r="SZB39" s="64"/>
      <c r="SZC39" s="64"/>
      <c r="SZD39" s="64"/>
      <c r="SZE39" s="64"/>
      <c r="SZF39" s="64"/>
      <c r="SZG39" s="64"/>
      <c r="SZH39" s="64"/>
      <c r="SZI39" s="64"/>
      <c r="SZJ39" s="64"/>
      <c r="SZK39" s="64"/>
      <c r="SZL39" s="64"/>
      <c r="SZM39" s="64"/>
      <c r="SZN39" s="64"/>
      <c r="SZO39" s="64"/>
      <c r="SZP39" s="64"/>
      <c r="SZQ39" s="64"/>
      <c r="SZR39" s="64"/>
      <c r="SZS39" s="64"/>
      <c r="SZT39" s="64"/>
      <c r="SZU39" s="64"/>
      <c r="SZV39" s="64"/>
      <c r="SZW39" s="64"/>
      <c r="SZX39" s="64"/>
      <c r="SZY39" s="64"/>
      <c r="SZZ39" s="64"/>
      <c r="TAA39" s="64"/>
      <c r="TAB39" s="64"/>
      <c r="TAC39" s="64"/>
      <c r="TAD39" s="64"/>
      <c r="TAE39" s="64"/>
      <c r="TAF39" s="64"/>
      <c r="TAG39" s="64"/>
      <c r="TAH39" s="64"/>
      <c r="TAI39" s="64"/>
      <c r="TAJ39" s="64"/>
      <c r="TAK39" s="64"/>
      <c r="TAL39" s="64"/>
      <c r="TAM39" s="64"/>
      <c r="TAN39" s="64"/>
      <c r="TAO39" s="64"/>
      <c r="TAP39" s="64"/>
      <c r="TAQ39" s="64"/>
      <c r="TAR39" s="64"/>
      <c r="TAS39" s="64"/>
      <c r="TAT39" s="64"/>
      <c r="TAU39" s="64"/>
      <c r="TAV39" s="64"/>
      <c r="TAW39" s="64"/>
      <c r="TAX39" s="64"/>
      <c r="TAY39" s="64"/>
      <c r="TAZ39" s="64"/>
      <c r="TBA39" s="64"/>
      <c r="TBB39" s="64"/>
      <c r="TBC39" s="64"/>
      <c r="TBD39" s="64"/>
      <c r="TBE39" s="64"/>
      <c r="TBF39" s="64"/>
      <c r="TBG39" s="64"/>
      <c r="TBH39" s="64"/>
      <c r="TBI39" s="64"/>
      <c r="TBJ39" s="64"/>
      <c r="TBK39" s="64"/>
      <c r="TBL39" s="64"/>
      <c r="TBM39" s="64"/>
      <c r="TBN39" s="64"/>
      <c r="TBO39" s="64"/>
      <c r="TBP39" s="64"/>
      <c r="TBQ39" s="64"/>
      <c r="TBR39" s="64"/>
      <c r="TBS39" s="64"/>
      <c r="TBT39" s="64"/>
      <c r="TBU39" s="64"/>
      <c r="TBV39" s="64"/>
      <c r="TBW39" s="64"/>
      <c r="TBX39" s="64"/>
      <c r="TBY39" s="64"/>
      <c r="TBZ39" s="64"/>
      <c r="TCA39" s="64"/>
      <c r="TCB39" s="64"/>
      <c r="TCC39" s="64"/>
      <c r="TCD39" s="64"/>
      <c r="TCE39" s="64"/>
      <c r="TCF39" s="64"/>
      <c r="TCG39" s="64"/>
      <c r="TCH39" s="64"/>
      <c r="TCI39" s="64"/>
      <c r="TCJ39" s="64"/>
      <c r="TCK39" s="64"/>
      <c r="TCL39" s="64"/>
      <c r="TCM39" s="64"/>
      <c r="TCN39" s="64"/>
      <c r="TCO39" s="64"/>
      <c r="TCP39" s="64"/>
      <c r="TCQ39" s="64"/>
      <c r="TCR39" s="64"/>
      <c r="TCS39" s="64"/>
      <c r="TCT39" s="64"/>
      <c r="TCU39" s="64"/>
      <c r="TCV39" s="64"/>
      <c r="TCW39" s="64"/>
      <c r="TCX39" s="64"/>
      <c r="TCY39" s="64"/>
      <c r="TCZ39" s="64"/>
      <c r="TDA39" s="64"/>
      <c r="TDB39" s="64"/>
      <c r="TDC39" s="64"/>
      <c r="TDD39" s="64"/>
      <c r="TDE39" s="64"/>
      <c r="TDF39" s="64"/>
      <c r="TDG39" s="64"/>
      <c r="TDH39" s="64"/>
      <c r="TDI39" s="64"/>
      <c r="TDJ39" s="64"/>
      <c r="TDK39" s="64"/>
      <c r="TDL39" s="64"/>
      <c r="TDM39" s="64"/>
      <c r="TDN39" s="64"/>
      <c r="TDO39" s="64"/>
      <c r="TDP39" s="64"/>
      <c r="TDQ39" s="64"/>
      <c r="TDR39" s="64"/>
      <c r="TDS39" s="64"/>
      <c r="TDT39" s="64"/>
      <c r="TDU39" s="64"/>
      <c r="TDV39" s="64"/>
      <c r="TDW39" s="64"/>
      <c r="TDX39" s="64"/>
      <c r="TDY39" s="64"/>
      <c r="TDZ39" s="64"/>
      <c r="TEA39" s="64"/>
      <c r="TEB39" s="64"/>
      <c r="TEC39" s="64"/>
      <c r="TED39" s="64"/>
      <c r="TEE39" s="64"/>
      <c r="TEF39" s="64"/>
      <c r="TEG39" s="64"/>
      <c r="TEH39" s="64"/>
      <c r="TEI39" s="64"/>
      <c r="TEJ39" s="64"/>
      <c r="TEK39" s="64"/>
      <c r="TEL39" s="64"/>
      <c r="TEM39" s="64"/>
      <c r="TEN39" s="64"/>
      <c r="TEO39" s="64"/>
      <c r="TEP39" s="64"/>
      <c r="TEQ39" s="64"/>
      <c r="TER39" s="64"/>
      <c r="TES39" s="64"/>
      <c r="TET39" s="64"/>
      <c r="TEU39" s="64"/>
      <c r="TEV39" s="64"/>
      <c r="TEW39" s="64"/>
      <c r="TEX39" s="64"/>
      <c r="TEY39" s="64"/>
      <c r="TEZ39" s="64"/>
      <c r="TFA39" s="64"/>
      <c r="TFB39" s="64"/>
      <c r="TFC39" s="64"/>
      <c r="TFD39" s="64"/>
      <c r="TFE39" s="64"/>
      <c r="TFF39" s="64"/>
      <c r="TFG39" s="64"/>
      <c r="TFH39" s="64"/>
      <c r="TFI39" s="64"/>
      <c r="TFJ39" s="64"/>
      <c r="TFK39" s="64"/>
      <c r="TFL39" s="64"/>
      <c r="TFM39" s="64"/>
      <c r="TFN39" s="64"/>
      <c r="TFO39" s="64"/>
      <c r="TFP39" s="64"/>
      <c r="TFQ39" s="64"/>
      <c r="TFR39" s="64"/>
      <c r="TFS39" s="64"/>
      <c r="TFT39" s="64"/>
      <c r="TFU39" s="64"/>
      <c r="TFV39" s="64"/>
      <c r="TFW39" s="64"/>
      <c r="TFX39" s="64"/>
      <c r="TFY39" s="64"/>
      <c r="TFZ39" s="64"/>
      <c r="TGA39" s="64"/>
      <c r="TGB39" s="64"/>
      <c r="TGC39" s="64"/>
      <c r="TGD39" s="64"/>
      <c r="TGE39" s="64"/>
      <c r="TGF39" s="64"/>
      <c r="TGG39" s="64"/>
      <c r="TGH39" s="64"/>
      <c r="TGI39" s="64"/>
      <c r="TGJ39" s="64"/>
      <c r="TGK39" s="64"/>
      <c r="TGL39" s="64"/>
      <c r="TGM39" s="64"/>
      <c r="TGN39" s="64"/>
      <c r="TGO39" s="64"/>
      <c r="TGP39" s="64"/>
      <c r="TGQ39" s="64"/>
      <c r="TGR39" s="64"/>
      <c r="TGS39" s="64"/>
      <c r="TGT39" s="64"/>
      <c r="TGU39" s="64"/>
      <c r="TGV39" s="64"/>
      <c r="TGW39" s="64"/>
      <c r="TGX39" s="64"/>
      <c r="TGY39" s="64"/>
      <c r="TGZ39" s="64"/>
      <c r="THA39" s="64"/>
      <c r="THB39" s="64"/>
      <c r="THC39" s="64"/>
      <c r="THD39" s="64"/>
      <c r="THE39" s="64"/>
      <c r="THF39" s="64"/>
      <c r="THG39" s="64"/>
      <c r="THH39" s="64"/>
      <c r="THI39" s="64"/>
      <c r="THJ39" s="64"/>
      <c r="THK39" s="64"/>
      <c r="THL39" s="64"/>
      <c r="THM39" s="64"/>
      <c r="THN39" s="64"/>
      <c r="THO39" s="64"/>
      <c r="THP39" s="64"/>
      <c r="THQ39" s="64"/>
      <c r="THR39" s="64"/>
      <c r="THS39" s="64"/>
      <c r="THT39" s="64"/>
      <c r="THU39" s="64"/>
      <c r="THV39" s="64"/>
      <c r="THW39" s="64"/>
      <c r="THX39" s="64"/>
      <c r="THY39" s="64"/>
      <c r="THZ39" s="64"/>
      <c r="TIA39" s="64"/>
      <c r="TIB39" s="64"/>
      <c r="TIC39" s="64"/>
      <c r="TID39" s="64"/>
      <c r="TIE39" s="64"/>
      <c r="TIF39" s="64"/>
      <c r="TIG39" s="64"/>
      <c r="TIH39" s="64"/>
      <c r="TII39" s="64"/>
      <c r="TIJ39" s="64"/>
      <c r="TIK39" s="64"/>
      <c r="TIL39" s="64"/>
      <c r="TIM39" s="64"/>
      <c r="TIN39" s="64"/>
      <c r="TIO39" s="64"/>
      <c r="TIP39" s="64"/>
      <c r="TIQ39" s="64"/>
      <c r="TIR39" s="64"/>
      <c r="TIS39" s="64"/>
      <c r="TIT39" s="64"/>
      <c r="TIU39" s="64"/>
      <c r="TIV39" s="64"/>
      <c r="TIW39" s="64"/>
      <c r="TIX39" s="64"/>
      <c r="TIY39" s="64"/>
      <c r="TIZ39" s="64"/>
      <c r="TJA39" s="64"/>
      <c r="TJB39" s="64"/>
      <c r="TJC39" s="64"/>
      <c r="TJD39" s="64"/>
      <c r="TJE39" s="64"/>
      <c r="TJF39" s="64"/>
      <c r="TJG39" s="64"/>
      <c r="TJH39" s="64"/>
      <c r="TJI39" s="64"/>
      <c r="TJJ39" s="64"/>
      <c r="TJK39" s="64"/>
      <c r="TJL39" s="64"/>
      <c r="TJM39" s="64"/>
      <c r="TJN39" s="64"/>
      <c r="TJO39" s="64"/>
      <c r="TJP39" s="64"/>
      <c r="TJQ39" s="64"/>
      <c r="TJR39" s="64"/>
      <c r="TJS39" s="64"/>
      <c r="TJT39" s="64"/>
      <c r="TJU39" s="64"/>
      <c r="TJV39" s="64"/>
      <c r="TJW39" s="64"/>
      <c r="TJX39" s="64"/>
      <c r="TJY39" s="64"/>
      <c r="TJZ39" s="64"/>
      <c r="TKA39" s="64"/>
      <c r="TKB39" s="64"/>
      <c r="TKC39" s="64"/>
      <c r="TKD39" s="64"/>
      <c r="TKE39" s="64"/>
      <c r="TKF39" s="64"/>
      <c r="TKG39" s="64"/>
      <c r="TKH39" s="64"/>
      <c r="TKI39" s="64"/>
      <c r="TKJ39" s="64"/>
      <c r="TKK39" s="64"/>
      <c r="TKL39" s="64"/>
      <c r="TKM39" s="64"/>
      <c r="TKN39" s="64"/>
      <c r="TKO39" s="64"/>
      <c r="TKP39" s="64"/>
      <c r="TKQ39" s="64"/>
      <c r="TKR39" s="64"/>
      <c r="TKS39" s="64"/>
      <c r="TKT39" s="64"/>
      <c r="TKU39" s="64"/>
      <c r="TKV39" s="64"/>
      <c r="TKW39" s="64"/>
      <c r="TKX39" s="64"/>
      <c r="TKY39" s="64"/>
      <c r="TKZ39" s="64"/>
      <c r="TLA39" s="64"/>
      <c r="TLB39" s="64"/>
      <c r="TLC39" s="64"/>
      <c r="TLD39" s="64"/>
      <c r="TLE39" s="64"/>
      <c r="TLF39" s="64"/>
      <c r="TLG39" s="64"/>
      <c r="TLH39" s="64"/>
      <c r="TLI39" s="64"/>
      <c r="TLJ39" s="64"/>
      <c r="TLK39" s="64"/>
      <c r="TLL39" s="64"/>
      <c r="TLM39" s="64"/>
      <c r="TLN39" s="64"/>
      <c r="TLO39" s="64"/>
      <c r="TLP39" s="64"/>
      <c r="TLQ39" s="64"/>
      <c r="TLR39" s="64"/>
      <c r="TLS39" s="64"/>
      <c r="TLT39" s="64"/>
      <c r="TLU39" s="64"/>
      <c r="TLV39" s="64"/>
      <c r="TLW39" s="64"/>
      <c r="TLX39" s="64"/>
      <c r="TLY39" s="64"/>
      <c r="TLZ39" s="64"/>
      <c r="TMA39" s="64"/>
      <c r="TMB39" s="64"/>
      <c r="TMC39" s="64"/>
      <c r="TMD39" s="64"/>
      <c r="TME39" s="64"/>
      <c r="TMF39" s="64"/>
      <c r="TMG39" s="64"/>
      <c r="TMH39" s="64"/>
      <c r="TMI39" s="64"/>
      <c r="TMJ39" s="64"/>
      <c r="TMK39" s="64"/>
      <c r="TML39" s="64"/>
      <c r="TMM39" s="64"/>
      <c r="TMN39" s="64"/>
      <c r="TMO39" s="64"/>
      <c r="TMP39" s="64"/>
      <c r="TMQ39" s="64"/>
      <c r="TMR39" s="64"/>
      <c r="TMS39" s="64"/>
      <c r="TMT39" s="64"/>
      <c r="TMU39" s="64"/>
      <c r="TMV39" s="64"/>
      <c r="TMW39" s="64"/>
      <c r="TMX39" s="64"/>
      <c r="TMY39" s="64"/>
      <c r="TMZ39" s="64"/>
      <c r="TNA39" s="64"/>
      <c r="TNB39" s="64"/>
      <c r="TNC39" s="64"/>
      <c r="TND39" s="64"/>
      <c r="TNE39" s="64"/>
      <c r="TNF39" s="64"/>
      <c r="TNG39" s="64"/>
      <c r="TNH39" s="64"/>
      <c r="TNI39" s="64"/>
      <c r="TNJ39" s="64"/>
      <c r="TNK39" s="64"/>
      <c r="TNL39" s="64"/>
      <c r="TNM39" s="64"/>
      <c r="TNN39" s="64"/>
      <c r="TNO39" s="64"/>
      <c r="TNP39" s="64"/>
      <c r="TNQ39" s="64"/>
      <c r="TNR39" s="64"/>
      <c r="TNS39" s="64"/>
      <c r="TNT39" s="64"/>
      <c r="TNU39" s="64"/>
      <c r="TNV39" s="64"/>
      <c r="TNW39" s="64"/>
      <c r="TNX39" s="64"/>
      <c r="TNY39" s="64"/>
      <c r="TNZ39" s="64"/>
      <c r="TOA39" s="64"/>
      <c r="TOB39" s="64"/>
      <c r="TOC39" s="64"/>
      <c r="TOD39" s="64"/>
      <c r="TOE39" s="64"/>
      <c r="TOF39" s="64"/>
      <c r="TOG39" s="64"/>
      <c r="TOH39" s="64"/>
      <c r="TOI39" s="64"/>
      <c r="TOJ39" s="64"/>
      <c r="TOK39" s="64"/>
      <c r="TOL39" s="64"/>
      <c r="TOM39" s="64"/>
      <c r="TON39" s="64"/>
      <c r="TOO39" s="64"/>
      <c r="TOP39" s="64"/>
      <c r="TOQ39" s="64"/>
      <c r="TOR39" s="64"/>
      <c r="TOS39" s="64"/>
      <c r="TOT39" s="64"/>
      <c r="TOU39" s="64"/>
      <c r="TOV39" s="64"/>
      <c r="TOW39" s="64"/>
      <c r="TOX39" s="64"/>
      <c r="TOY39" s="64"/>
      <c r="TOZ39" s="64"/>
      <c r="TPA39" s="64"/>
      <c r="TPB39" s="64"/>
      <c r="TPC39" s="64"/>
      <c r="TPD39" s="64"/>
      <c r="TPE39" s="64"/>
      <c r="TPF39" s="64"/>
      <c r="TPG39" s="64"/>
      <c r="TPH39" s="64"/>
      <c r="TPI39" s="64"/>
      <c r="TPJ39" s="64"/>
      <c r="TPK39" s="64"/>
      <c r="TPL39" s="64"/>
      <c r="TPM39" s="64"/>
      <c r="TPN39" s="64"/>
      <c r="TPO39" s="64"/>
      <c r="TPP39" s="64"/>
      <c r="TPQ39" s="64"/>
      <c r="TPR39" s="64"/>
      <c r="TPS39" s="64"/>
      <c r="TPT39" s="64"/>
      <c r="TPU39" s="64"/>
      <c r="TPV39" s="64"/>
      <c r="TPW39" s="64"/>
      <c r="TPX39" s="64"/>
      <c r="TPY39" s="64"/>
      <c r="TPZ39" s="64"/>
      <c r="TQA39" s="64"/>
      <c r="TQB39" s="64"/>
      <c r="TQC39" s="64"/>
      <c r="TQD39" s="64"/>
      <c r="TQE39" s="64"/>
      <c r="TQF39" s="64"/>
      <c r="TQG39" s="64"/>
      <c r="TQH39" s="64"/>
      <c r="TQI39" s="64"/>
      <c r="TQJ39" s="64"/>
      <c r="TQK39" s="64"/>
      <c r="TQL39" s="64"/>
      <c r="TQM39" s="64"/>
      <c r="TQN39" s="64"/>
      <c r="TQO39" s="64"/>
      <c r="TQP39" s="64"/>
      <c r="TQQ39" s="64"/>
      <c r="TQR39" s="64"/>
      <c r="TQS39" s="64"/>
      <c r="TQT39" s="64"/>
      <c r="TQU39" s="64"/>
      <c r="TQV39" s="64"/>
      <c r="TQW39" s="64"/>
      <c r="TQX39" s="64"/>
      <c r="TQY39" s="64"/>
      <c r="TQZ39" s="64"/>
      <c r="TRA39" s="64"/>
      <c r="TRB39" s="64"/>
      <c r="TRC39" s="64"/>
      <c r="TRD39" s="64"/>
      <c r="TRE39" s="64"/>
      <c r="TRF39" s="64"/>
      <c r="TRG39" s="64"/>
      <c r="TRH39" s="64"/>
      <c r="TRI39" s="64"/>
      <c r="TRJ39" s="64"/>
      <c r="TRK39" s="64"/>
      <c r="TRL39" s="64"/>
      <c r="TRM39" s="64"/>
      <c r="TRN39" s="64"/>
      <c r="TRO39" s="64"/>
      <c r="TRP39" s="64"/>
      <c r="TRQ39" s="64"/>
      <c r="TRR39" s="64"/>
      <c r="TRS39" s="64"/>
      <c r="TRT39" s="64"/>
      <c r="TRU39" s="64"/>
      <c r="TRV39" s="64"/>
      <c r="TRW39" s="64"/>
      <c r="TRX39" s="64"/>
      <c r="TRY39" s="64"/>
      <c r="TRZ39" s="64"/>
      <c r="TSA39" s="64"/>
      <c r="TSB39" s="64"/>
      <c r="TSC39" s="64"/>
      <c r="TSD39" s="64"/>
      <c r="TSE39" s="64"/>
      <c r="TSF39" s="64"/>
      <c r="TSG39" s="64"/>
      <c r="TSH39" s="64"/>
      <c r="TSI39" s="64"/>
      <c r="TSJ39" s="64"/>
      <c r="TSK39" s="64"/>
      <c r="TSL39" s="64"/>
      <c r="TSM39" s="64"/>
      <c r="TSN39" s="64"/>
      <c r="TSO39" s="64"/>
      <c r="TSP39" s="64"/>
      <c r="TSQ39" s="64"/>
      <c r="TSR39" s="64"/>
      <c r="TSS39" s="64"/>
      <c r="TST39" s="64"/>
      <c r="TSU39" s="64"/>
      <c r="TSV39" s="64"/>
      <c r="TSW39" s="64"/>
      <c r="TSX39" s="64"/>
      <c r="TSY39" s="64"/>
      <c r="TSZ39" s="64"/>
      <c r="TTA39" s="64"/>
      <c r="TTB39" s="64"/>
      <c r="TTC39" s="64"/>
      <c r="TTD39" s="64"/>
      <c r="TTE39" s="64"/>
      <c r="TTF39" s="64"/>
      <c r="TTG39" s="64"/>
      <c r="TTH39" s="64"/>
      <c r="TTI39" s="64"/>
      <c r="TTJ39" s="64"/>
      <c r="TTK39" s="64"/>
      <c r="TTL39" s="64"/>
      <c r="TTM39" s="64"/>
      <c r="TTN39" s="64"/>
      <c r="TTO39" s="64"/>
      <c r="TTP39" s="64"/>
      <c r="TTQ39" s="64"/>
      <c r="TTR39" s="64"/>
      <c r="TTS39" s="64"/>
      <c r="TTT39" s="64"/>
      <c r="TTU39" s="64"/>
      <c r="TTV39" s="64"/>
      <c r="TTW39" s="64"/>
      <c r="TTX39" s="64"/>
      <c r="TTY39" s="64"/>
      <c r="TTZ39" s="64"/>
      <c r="TUA39" s="64"/>
      <c r="TUB39" s="64"/>
      <c r="TUC39" s="64"/>
      <c r="TUD39" s="64"/>
      <c r="TUE39" s="64"/>
      <c r="TUF39" s="64"/>
      <c r="TUG39" s="64"/>
      <c r="TUH39" s="64"/>
      <c r="TUI39" s="64"/>
      <c r="TUJ39" s="64"/>
      <c r="TUK39" s="64"/>
      <c r="TUL39" s="64"/>
      <c r="TUM39" s="64"/>
      <c r="TUN39" s="64"/>
      <c r="TUO39" s="64"/>
      <c r="TUP39" s="64"/>
      <c r="TUQ39" s="64"/>
      <c r="TUR39" s="64"/>
      <c r="TUS39" s="64"/>
      <c r="TUT39" s="64"/>
      <c r="TUU39" s="64"/>
      <c r="TUV39" s="64"/>
      <c r="TUW39" s="64"/>
      <c r="TUX39" s="64"/>
      <c r="TUY39" s="64"/>
      <c r="TUZ39" s="64"/>
      <c r="TVA39" s="64"/>
      <c r="TVB39" s="64"/>
      <c r="TVC39" s="64"/>
      <c r="TVD39" s="64"/>
      <c r="TVE39" s="64"/>
      <c r="TVF39" s="64"/>
      <c r="TVG39" s="64"/>
      <c r="TVH39" s="64"/>
      <c r="TVI39" s="64"/>
      <c r="TVJ39" s="64"/>
      <c r="TVK39" s="64"/>
      <c r="TVL39" s="64"/>
      <c r="TVM39" s="64"/>
      <c r="TVN39" s="64"/>
      <c r="TVO39" s="64"/>
      <c r="TVP39" s="64"/>
      <c r="TVQ39" s="64"/>
      <c r="TVR39" s="64"/>
      <c r="TVS39" s="64"/>
      <c r="TVT39" s="64"/>
      <c r="TVU39" s="64"/>
      <c r="TVV39" s="64"/>
      <c r="TVW39" s="64"/>
      <c r="TVX39" s="64"/>
      <c r="TVY39" s="64"/>
      <c r="TVZ39" s="64"/>
      <c r="TWA39" s="64"/>
      <c r="TWB39" s="64"/>
      <c r="TWC39" s="64"/>
      <c r="TWD39" s="64"/>
      <c r="TWE39" s="64"/>
      <c r="TWF39" s="64"/>
      <c r="TWG39" s="64"/>
      <c r="TWH39" s="64"/>
      <c r="TWI39" s="64"/>
      <c r="TWJ39" s="64"/>
      <c r="TWK39" s="64"/>
      <c r="TWL39" s="64"/>
      <c r="TWM39" s="64"/>
      <c r="TWN39" s="64"/>
      <c r="TWO39" s="64"/>
      <c r="TWP39" s="64"/>
      <c r="TWQ39" s="64"/>
      <c r="TWR39" s="64"/>
      <c r="TWS39" s="64"/>
      <c r="TWT39" s="64"/>
      <c r="TWU39" s="64"/>
      <c r="TWV39" s="64"/>
      <c r="TWW39" s="64"/>
      <c r="TWX39" s="64"/>
      <c r="TWY39" s="64"/>
      <c r="TWZ39" s="64"/>
      <c r="TXA39" s="64"/>
      <c r="TXB39" s="64"/>
      <c r="TXC39" s="64"/>
      <c r="TXD39" s="64"/>
      <c r="TXE39" s="64"/>
      <c r="TXF39" s="64"/>
      <c r="TXG39" s="64"/>
      <c r="TXH39" s="64"/>
      <c r="TXI39" s="64"/>
      <c r="TXJ39" s="64"/>
      <c r="TXK39" s="64"/>
      <c r="TXL39" s="64"/>
      <c r="TXM39" s="64"/>
      <c r="TXN39" s="64"/>
      <c r="TXO39" s="64"/>
      <c r="TXP39" s="64"/>
      <c r="TXQ39" s="64"/>
      <c r="TXR39" s="64"/>
      <c r="TXS39" s="64"/>
      <c r="TXT39" s="64"/>
      <c r="TXU39" s="64"/>
      <c r="TXV39" s="64"/>
      <c r="TXW39" s="64"/>
      <c r="TXX39" s="64"/>
      <c r="TXY39" s="64"/>
      <c r="TXZ39" s="64"/>
      <c r="TYA39" s="64"/>
      <c r="TYB39" s="64"/>
      <c r="TYC39" s="64"/>
      <c r="TYD39" s="64"/>
      <c r="TYE39" s="64"/>
      <c r="TYF39" s="64"/>
      <c r="TYG39" s="64"/>
      <c r="TYH39" s="64"/>
      <c r="TYI39" s="64"/>
      <c r="TYJ39" s="64"/>
      <c r="TYK39" s="64"/>
      <c r="TYL39" s="64"/>
      <c r="TYM39" s="64"/>
      <c r="TYN39" s="64"/>
      <c r="TYO39" s="64"/>
      <c r="TYP39" s="64"/>
      <c r="TYQ39" s="64"/>
      <c r="TYR39" s="64"/>
      <c r="TYS39" s="64"/>
      <c r="TYT39" s="64"/>
      <c r="TYU39" s="64"/>
      <c r="TYV39" s="64"/>
      <c r="TYW39" s="64"/>
      <c r="TYX39" s="64"/>
      <c r="TYY39" s="64"/>
      <c r="TYZ39" s="64"/>
      <c r="TZA39" s="64"/>
      <c r="TZB39" s="64"/>
      <c r="TZC39" s="64"/>
      <c r="TZD39" s="64"/>
      <c r="TZE39" s="64"/>
      <c r="TZF39" s="64"/>
      <c r="TZG39" s="64"/>
      <c r="TZH39" s="64"/>
      <c r="TZI39" s="64"/>
      <c r="TZJ39" s="64"/>
      <c r="TZK39" s="64"/>
      <c r="TZL39" s="64"/>
      <c r="TZM39" s="64"/>
      <c r="TZN39" s="64"/>
      <c r="TZO39" s="64"/>
      <c r="TZP39" s="64"/>
      <c r="TZQ39" s="64"/>
      <c r="TZR39" s="64"/>
      <c r="TZS39" s="64"/>
      <c r="TZT39" s="64"/>
      <c r="TZU39" s="64"/>
      <c r="TZV39" s="64"/>
      <c r="TZW39" s="64"/>
      <c r="TZX39" s="64"/>
      <c r="TZY39" s="64"/>
      <c r="TZZ39" s="64"/>
      <c r="UAA39" s="64"/>
      <c r="UAB39" s="64"/>
      <c r="UAC39" s="64"/>
      <c r="UAD39" s="64"/>
      <c r="UAE39" s="64"/>
      <c r="UAF39" s="64"/>
      <c r="UAG39" s="64"/>
      <c r="UAH39" s="64"/>
      <c r="UAI39" s="64"/>
      <c r="UAJ39" s="64"/>
      <c r="UAK39" s="64"/>
      <c r="UAL39" s="64"/>
      <c r="UAM39" s="64"/>
      <c r="UAN39" s="64"/>
      <c r="UAO39" s="64"/>
      <c r="UAP39" s="64"/>
      <c r="UAQ39" s="64"/>
      <c r="UAR39" s="64"/>
      <c r="UAS39" s="64"/>
      <c r="UAT39" s="64"/>
      <c r="UAU39" s="64"/>
      <c r="UAV39" s="64"/>
      <c r="UAW39" s="64"/>
      <c r="UAX39" s="64"/>
      <c r="UAY39" s="64"/>
      <c r="UAZ39" s="64"/>
      <c r="UBA39" s="64"/>
      <c r="UBB39" s="64"/>
      <c r="UBC39" s="64"/>
      <c r="UBD39" s="64"/>
      <c r="UBE39" s="64"/>
      <c r="UBF39" s="64"/>
      <c r="UBG39" s="64"/>
      <c r="UBH39" s="64"/>
      <c r="UBI39" s="64"/>
      <c r="UBJ39" s="64"/>
      <c r="UBK39" s="64"/>
      <c r="UBL39" s="64"/>
      <c r="UBM39" s="64"/>
      <c r="UBN39" s="64"/>
      <c r="UBO39" s="64"/>
      <c r="UBP39" s="64"/>
      <c r="UBQ39" s="64"/>
      <c r="UBR39" s="64"/>
      <c r="UBS39" s="64"/>
      <c r="UBT39" s="64"/>
      <c r="UBU39" s="64"/>
      <c r="UBV39" s="64"/>
      <c r="UBW39" s="64"/>
      <c r="UBX39" s="64"/>
      <c r="UBY39" s="64"/>
      <c r="UBZ39" s="64"/>
      <c r="UCA39" s="64"/>
      <c r="UCB39" s="64"/>
      <c r="UCC39" s="64"/>
      <c r="UCD39" s="64"/>
      <c r="UCE39" s="64"/>
      <c r="UCF39" s="64"/>
      <c r="UCG39" s="64"/>
      <c r="UCH39" s="64"/>
      <c r="UCI39" s="64"/>
      <c r="UCJ39" s="64"/>
      <c r="UCK39" s="64"/>
      <c r="UCL39" s="64"/>
      <c r="UCM39" s="64"/>
      <c r="UCN39" s="64"/>
      <c r="UCO39" s="64"/>
      <c r="UCP39" s="64"/>
      <c r="UCQ39" s="64"/>
      <c r="UCR39" s="64"/>
      <c r="UCS39" s="64"/>
      <c r="UCT39" s="64"/>
      <c r="UCU39" s="64"/>
      <c r="UCV39" s="64"/>
      <c r="UCW39" s="64"/>
      <c r="UCX39" s="64"/>
      <c r="UCY39" s="64"/>
      <c r="UCZ39" s="64"/>
      <c r="UDA39" s="64"/>
      <c r="UDB39" s="64"/>
      <c r="UDC39" s="64"/>
      <c r="UDD39" s="64"/>
      <c r="UDE39" s="64"/>
      <c r="UDF39" s="64"/>
      <c r="UDG39" s="64"/>
      <c r="UDH39" s="64"/>
      <c r="UDI39" s="64"/>
      <c r="UDJ39" s="64"/>
      <c r="UDK39" s="64"/>
      <c r="UDL39" s="64"/>
      <c r="UDM39" s="64"/>
      <c r="UDN39" s="64"/>
      <c r="UDO39" s="64"/>
      <c r="UDP39" s="64"/>
      <c r="UDQ39" s="64"/>
      <c r="UDR39" s="64"/>
      <c r="UDS39" s="64"/>
      <c r="UDT39" s="64"/>
      <c r="UDU39" s="64"/>
      <c r="UDV39" s="64"/>
      <c r="UDW39" s="64"/>
      <c r="UDX39" s="64"/>
      <c r="UDY39" s="64"/>
      <c r="UDZ39" s="64"/>
      <c r="UEA39" s="64"/>
      <c r="UEB39" s="64"/>
      <c r="UEC39" s="64"/>
      <c r="UED39" s="64"/>
      <c r="UEE39" s="64"/>
      <c r="UEF39" s="64"/>
      <c r="UEG39" s="64"/>
      <c r="UEH39" s="64"/>
      <c r="UEI39" s="64"/>
      <c r="UEJ39" s="64"/>
      <c r="UEK39" s="64"/>
      <c r="UEL39" s="64"/>
      <c r="UEM39" s="64"/>
      <c r="UEN39" s="64"/>
      <c r="UEO39" s="64"/>
      <c r="UEP39" s="64"/>
      <c r="UEQ39" s="64"/>
      <c r="UER39" s="64"/>
      <c r="UES39" s="64"/>
      <c r="UET39" s="64"/>
      <c r="UEU39" s="64"/>
      <c r="UEV39" s="64"/>
      <c r="UEW39" s="64"/>
      <c r="UEX39" s="64"/>
      <c r="UEY39" s="64"/>
      <c r="UEZ39" s="64"/>
      <c r="UFA39" s="64"/>
      <c r="UFB39" s="64"/>
      <c r="UFC39" s="64"/>
      <c r="UFD39" s="64"/>
      <c r="UFE39" s="64"/>
      <c r="UFF39" s="64"/>
      <c r="UFG39" s="64"/>
      <c r="UFH39" s="64"/>
      <c r="UFI39" s="64"/>
      <c r="UFJ39" s="64"/>
      <c r="UFK39" s="64"/>
      <c r="UFL39" s="64"/>
      <c r="UFM39" s="64"/>
      <c r="UFN39" s="64"/>
      <c r="UFO39" s="64"/>
      <c r="UFP39" s="64"/>
      <c r="UFQ39" s="64"/>
      <c r="UFR39" s="64"/>
      <c r="UFS39" s="64"/>
      <c r="UFT39" s="64"/>
      <c r="UFU39" s="64"/>
      <c r="UFV39" s="64"/>
      <c r="UFW39" s="64"/>
      <c r="UFX39" s="64"/>
      <c r="UFY39" s="64"/>
      <c r="UFZ39" s="64"/>
      <c r="UGA39" s="64"/>
      <c r="UGB39" s="64"/>
      <c r="UGC39" s="64"/>
      <c r="UGD39" s="64"/>
      <c r="UGE39" s="64"/>
      <c r="UGF39" s="64"/>
      <c r="UGG39" s="64"/>
      <c r="UGH39" s="64"/>
      <c r="UGI39" s="64"/>
      <c r="UGJ39" s="64"/>
      <c r="UGK39" s="64"/>
      <c r="UGL39" s="64"/>
      <c r="UGM39" s="64"/>
      <c r="UGN39" s="64"/>
      <c r="UGO39" s="64"/>
      <c r="UGP39" s="64"/>
      <c r="UGQ39" s="64"/>
      <c r="UGR39" s="64"/>
      <c r="UGS39" s="64"/>
      <c r="UGT39" s="64"/>
      <c r="UGU39" s="64"/>
      <c r="UGV39" s="64"/>
      <c r="UGW39" s="64"/>
      <c r="UGX39" s="64"/>
      <c r="UGY39" s="64"/>
      <c r="UGZ39" s="64"/>
      <c r="UHA39" s="64"/>
      <c r="UHB39" s="64"/>
      <c r="UHC39" s="64"/>
      <c r="UHD39" s="64"/>
      <c r="UHE39" s="64"/>
      <c r="UHF39" s="64"/>
      <c r="UHG39" s="64"/>
      <c r="UHH39" s="64"/>
      <c r="UHI39" s="64"/>
      <c r="UHJ39" s="64"/>
      <c r="UHK39" s="64"/>
      <c r="UHL39" s="64"/>
      <c r="UHM39" s="64"/>
      <c r="UHN39" s="64"/>
      <c r="UHO39" s="64"/>
      <c r="UHP39" s="64"/>
      <c r="UHQ39" s="64"/>
      <c r="UHR39" s="64"/>
      <c r="UHS39" s="64"/>
      <c r="UHT39" s="64"/>
      <c r="UHU39" s="64"/>
      <c r="UHV39" s="64"/>
      <c r="UHW39" s="64"/>
      <c r="UHX39" s="64"/>
      <c r="UHY39" s="64"/>
      <c r="UHZ39" s="64"/>
      <c r="UIA39" s="64"/>
      <c r="UIB39" s="64"/>
      <c r="UIC39" s="64"/>
      <c r="UID39" s="64"/>
      <c r="UIE39" s="64"/>
      <c r="UIF39" s="64"/>
      <c r="UIG39" s="64"/>
      <c r="UIH39" s="64"/>
      <c r="UII39" s="64"/>
      <c r="UIJ39" s="64"/>
      <c r="UIK39" s="64"/>
      <c r="UIL39" s="64"/>
      <c r="UIM39" s="64"/>
      <c r="UIN39" s="64"/>
      <c r="UIO39" s="64"/>
      <c r="UIP39" s="64"/>
      <c r="UIQ39" s="64"/>
      <c r="UIR39" s="64"/>
      <c r="UIS39" s="64"/>
      <c r="UIT39" s="64"/>
      <c r="UIU39" s="64"/>
      <c r="UIV39" s="64"/>
      <c r="UIW39" s="64"/>
      <c r="UIX39" s="64"/>
      <c r="UIY39" s="64"/>
      <c r="UIZ39" s="64"/>
      <c r="UJA39" s="64"/>
      <c r="UJB39" s="64"/>
      <c r="UJC39" s="64"/>
      <c r="UJD39" s="64"/>
      <c r="UJE39" s="64"/>
      <c r="UJF39" s="64"/>
      <c r="UJG39" s="64"/>
      <c r="UJH39" s="64"/>
      <c r="UJI39" s="64"/>
      <c r="UJJ39" s="64"/>
      <c r="UJK39" s="64"/>
      <c r="UJL39" s="64"/>
      <c r="UJM39" s="64"/>
      <c r="UJN39" s="64"/>
      <c r="UJO39" s="64"/>
      <c r="UJP39" s="64"/>
      <c r="UJQ39" s="64"/>
      <c r="UJR39" s="64"/>
      <c r="UJS39" s="64"/>
      <c r="UJT39" s="64"/>
      <c r="UJU39" s="64"/>
      <c r="UJV39" s="64"/>
      <c r="UJW39" s="64"/>
      <c r="UJX39" s="64"/>
      <c r="UJY39" s="64"/>
      <c r="UJZ39" s="64"/>
      <c r="UKA39" s="64"/>
      <c r="UKB39" s="64"/>
      <c r="UKC39" s="64"/>
      <c r="UKD39" s="64"/>
      <c r="UKE39" s="64"/>
      <c r="UKF39" s="64"/>
      <c r="UKG39" s="64"/>
      <c r="UKH39" s="64"/>
      <c r="UKI39" s="64"/>
      <c r="UKJ39" s="64"/>
      <c r="UKK39" s="64"/>
      <c r="UKL39" s="64"/>
      <c r="UKM39" s="64"/>
      <c r="UKN39" s="64"/>
      <c r="UKO39" s="64"/>
      <c r="UKP39" s="64"/>
      <c r="UKQ39" s="64"/>
      <c r="UKR39" s="64"/>
      <c r="UKS39" s="64"/>
      <c r="UKT39" s="64"/>
      <c r="UKU39" s="64"/>
      <c r="UKV39" s="64"/>
      <c r="UKW39" s="64"/>
      <c r="UKX39" s="64"/>
      <c r="UKY39" s="64"/>
      <c r="UKZ39" s="64"/>
      <c r="ULA39" s="64"/>
      <c r="ULB39" s="64"/>
      <c r="ULC39" s="64"/>
      <c r="ULD39" s="64"/>
      <c r="ULE39" s="64"/>
      <c r="ULF39" s="64"/>
      <c r="ULG39" s="64"/>
      <c r="ULH39" s="64"/>
      <c r="ULI39" s="64"/>
      <c r="ULJ39" s="64"/>
      <c r="ULK39" s="64"/>
      <c r="ULL39" s="64"/>
      <c r="ULM39" s="64"/>
      <c r="ULN39" s="64"/>
      <c r="ULO39" s="64"/>
      <c r="ULP39" s="64"/>
      <c r="ULQ39" s="64"/>
      <c r="ULR39" s="64"/>
      <c r="ULS39" s="64"/>
      <c r="ULT39" s="64"/>
      <c r="ULU39" s="64"/>
      <c r="ULV39" s="64"/>
      <c r="ULW39" s="64"/>
      <c r="ULX39" s="64"/>
      <c r="ULY39" s="64"/>
      <c r="ULZ39" s="64"/>
      <c r="UMA39" s="64"/>
      <c r="UMB39" s="64"/>
      <c r="UMC39" s="64"/>
      <c r="UMD39" s="64"/>
      <c r="UME39" s="64"/>
      <c r="UMF39" s="64"/>
      <c r="UMG39" s="64"/>
      <c r="UMH39" s="64"/>
      <c r="UMI39" s="64"/>
      <c r="UMJ39" s="64"/>
      <c r="UMK39" s="64"/>
      <c r="UML39" s="64"/>
      <c r="UMM39" s="64"/>
      <c r="UMN39" s="64"/>
      <c r="UMO39" s="64"/>
      <c r="UMP39" s="64"/>
      <c r="UMQ39" s="64"/>
      <c r="UMR39" s="64"/>
      <c r="UMS39" s="64"/>
      <c r="UMT39" s="64"/>
      <c r="UMU39" s="64"/>
      <c r="UMV39" s="64"/>
      <c r="UMW39" s="64"/>
      <c r="UMX39" s="64"/>
      <c r="UMY39" s="64"/>
      <c r="UMZ39" s="64"/>
      <c r="UNA39" s="64"/>
      <c r="UNB39" s="64"/>
      <c r="UNC39" s="64"/>
      <c r="UND39" s="64"/>
      <c r="UNE39" s="64"/>
      <c r="UNF39" s="64"/>
      <c r="UNG39" s="64"/>
      <c r="UNH39" s="64"/>
      <c r="UNI39" s="64"/>
      <c r="UNJ39" s="64"/>
      <c r="UNK39" s="64"/>
      <c r="UNL39" s="64"/>
      <c r="UNM39" s="64"/>
      <c r="UNN39" s="64"/>
      <c r="UNO39" s="64"/>
      <c r="UNP39" s="64"/>
      <c r="UNQ39" s="64"/>
      <c r="UNR39" s="64"/>
      <c r="UNS39" s="64"/>
      <c r="UNT39" s="64"/>
      <c r="UNU39" s="64"/>
      <c r="UNV39" s="64"/>
      <c r="UNW39" s="64"/>
      <c r="UNX39" s="64"/>
      <c r="UNY39" s="64"/>
      <c r="UNZ39" s="64"/>
      <c r="UOA39" s="64"/>
      <c r="UOB39" s="64"/>
      <c r="UOC39" s="64"/>
      <c r="UOD39" s="64"/>
      <c r="UOE39" s="64"/>
      <c r="UOF39" s="64"/>
      <c r="UOG39" s="64"/>
      <c r="UOH39" s="64"/>
      <c r="UOI39" s="64"/>
      <c r="UOJ39" s="64"/>
      <c r="UOK39" s="64"/>
      <c r="UOL39" s="64"/>
      <c r="UOM39" s="64"/>
      <c r="UON39" s="64"/>
      <c r="UOO39" s="64"/>
      <c r="UOP39" s="64"/>
      <c r="UOQ39" s="64"/>
      <c r="UOR39" s="64"/>
      <c r="UOS39" s="64"/>
      <c r="UOT39" s="64"/>
      <c r="UOU39" s="64"/>
      <c r="UOV39" s="64"/>
      <c r="UOW39" s="64"/>
      <c r="UOX39" s="64"/>
      <c r="UOY39" s="64"/>
      <c r="UOZ39" s="64"/>
      <c r="UPA39" s="64"/>
      <c r="UPB39" s="64"/>
      <c r="UPC39" s="64"/>
      <c r="UPD39" s="64"/>
      <c r="UPE39" s="64"/>
      <c r="UPF39" s="64"/>
      <c r="UPG39" s="64"/>
      <c r="UPH39" s="64"/>
      <c r="UPI39" s="64"/>
      <c r="UPJ39" s="64"/>
      <c r="UPK39" s="64"/>
      <c r="UPL39" s="64"/>
      <c r="UPM39" s="64"/>
      <c r="UPN39" s="64"/>
      <c r="UPO39" s="64"/>
      <c r="UPP39" s="64"/>
      <c r="UPQ39" s="64"/>
      <c r="UPR39" s="64"/>
      <c r="UPS39" s="64"/>
      <c r="UPT39" s="64"/>
      <c r="UPU39" s="64"/>
      <c r="UPV39" s="64"/>
      <c r="UPW39" s="64"/>
      <c r="UPX39" s="64"/>
      <c r="UPY39" s="64"/>
      <c r="UPZ39" s="64"/>
      <c r="UQA39" s="64"/>
      <c r="UQB39" s="64"/>
      <c r="UQC39" s="64"/>
      <c r="UQD39" s="64"/>
      <c r="UQE39" s="64"/>
      <c r="UQF39" s="64"/>
      <c r="UQG39" s="64"/>
      <c r="UQH39" s="64"/>
      <c r="UQI39" s="64"/>
      <c r="UQJ39" s="64"/>
      <c r="UQK39" s="64"/>
      <c r="UQL39" s="64"/>
      <c r="UQM39" s="64"/>
      <c r="UQN39" s="64"/>
      <c r="UQO39" s="64"/>
      <c r="UQP39" s="64"/>
      <c r="UQQ39" s="64"/>
      <c r="UQR39" s="64"/>
      <c r="UQS39" s="64"/>
      <c r="UQT39" s="64"/>
      <c r="UQU39" s="64"/>
      <c r="UQV39" s="64"/>
      <c r="UQW39" s="64"/>
      <c r="UQX39" s="64"/>
      <c r="UQY39" s="64"/>
      <c r="UQZ39" s="64"/>
      <c r="URA39" s="64"/>
      <c r="URB39" s="64"/>
      <c r="URC39" s="64"/>
      <c r="URD39" s="64"/>
      <c r="URE39" s="64"/>
      <c r="URF39" s="64"/>
      <c r="URG39" s="64"/>
      <c r="URH39" s="64"/>
      <c r="URI39" s="64"/>
      <c r="URJ39" s="64"/>
      <c r="URK39" s="64"/>
      <c r="URL39" s="64"/>
      <c r="URM39" s="64"/>
      <c r="URN39" s="64"/>
      <c r="URO39" s="64"/>
      <c r="URP39" s="64"/>
      <c r="URQ39" s="64"/>
      <c r="URR39" s="64"/>
      <c r="URS39" s="64"/>
      <c r="URT39" s="64"/>
      <c r="URU39" s="64"/>
      <c r="URV39" s="64"/>
      <c r="URW39" s="64"/>
      <c r="URX39" s="64"/>
      <c r="URY39" s="64"/>
      <c r="URZ39" s="64"/>
      <c r="USA39" s="64"/>
      <c r="USB39" s="64"/>
      <c r="USC39" s="64"/>
      <c r="USD39" s="64"/>
      <c r="USE39" s="64"/>
      <c r="USF39" s="64"/>
      <c r="USG39" s="64"/>
      <c r="USH39" s="64"/>
      <c r="USI39" s="64"/>
      <c r="USJ39" s="64"/>
      <c r="USK39" s="64"/>
      <c r="USL39" s="64"/>
      <c r="USM39" s="64"/>
      <c r="USN39" s="64"/>
      <c r="USO39" s="64"/>
      <c r="USP39" s="64"/>
      <c r="USQ39" s="64"/>
      <c r="USR39" s="64"/>
      <c r="USS39" s="64"/>
      <c r="UST39" s="64"/>
      <c r="USU39" s="64"/>
      <c r="USV39" s="64"/>
      <c r="USW39" s="64"/>
      <c r="USX39" s="64"/>
      <c r="USY39" s="64"/>
      <c r="USZ39" s="64"/>
      <c r="UTA39" s="64"/>
      <c r="UTB39" s="64"/>
      <c r="UTC39" s="64"/>
      <c r="UTD39" s="64"/>
      <c r="UTE39" s="64"/>
      <c r="UTF39" s="64"/>
      <c r="UTG39" s="64"/>
      <c r="UTH39" s="64"/>
      <c r="UTI39" s="64"/>
      <c r="UTJ39" s="64"/>
      <c r="UTK39" s="64"/>
      <c r="UTL39" s="64"/>
      <c r="UTM39" s="64"/>
      <c r="UTN39" s="64"/>
      <c r="UTO39" s="64"/>
      <c r="UTP39" s="64"/>
      <c r="UTQ39" s="64"/>
      <c r="UTR39" s="64"/>
      <c r="UTS39" s="64"/>
      <c r="UTT39" s="64"/>
      <c r="UTU39" s="64"/>
      <c r="UTV39" s="64"/>
      <c r="UTW39" s="64"/>
      <c r="UTX39" s="64"/>
      <c r="UTY39" s="64"/>
      <c r="UTZ39" s="64"/>
      <c r="UUA39" s="64"/>
      <c r="UUB39" s="64"/>
      <c r="UUC39" s="64"/>
      <c r="UUD39" s="64"/>
      <c r="UUE39" s="64"/>
      <c r="UUF39" s="64"/>
      <c r="UUG39" s="64"/>
      <c r="UUH39" s="64"/>
      <c r="UUI39" s="64"/>
      <c r="UUJ39" s="64"/>
      <c r="UUK39" s="64"/>
      <c r="UUL39" s="64"/>
      <c r="UUM39" s="64"/>
      <c r="UUN39" s="64"/>
      <c r="UUO39" s="64"/>
      <c r="UUP39" s="64"/>
      <c r="UUQ39" s="64"/>
      <c r="UUR39" s="64"/>
      <c r="UUS39" s="64"/>
      <c r="UUT39" s="64"/>
      <c r="UUU39" s="64"/>
      <c r="UUV39" s="64"/>
      <c r="UUW39" s="64"/>
      <c r="UUX39" s="64"/>
      <c r="UUY39" s="64"/>
      <c r="UUZ39" s="64"/>
      <c r="UVA39" s="64"/>
      <c r="UVB39" s="64"/>
      <c r="UVC39" s="64"/>
      <c r="UVD39" s="64"/>
      <c r="UVE39" s="64"/>
      <c r="UVF39" s="64"/>
      <c r="UVG39" s="64"/>
      <c r="UVH39" s="64"/>
      <c r="UVI39" s="64"/>
      <c r="UVJ39" s="64"/>
      <c r="UVK39" s="64"/>
      <c r="UVL39" s="64"/>
      <c r="UVM39" s="64"/>
      <c r="UVN39" s="64"/>
      <c r="UVO39" s="64"/>
      <c r="UVP39" s="64"/>
      <c r="UVQ39" s="64"/>
      <c r="UVR39" s="64"/>
      <c r="UVS39" s="64"/>
      <c r="UVT39" s="64"/>
      <c r="UVU39" s="64"/>
      <c r="UVV39" s="64"/>
      <c r="UVW39" s="64"/>
      <c r="UVX39" s="64"/>
      <c r="UVY39" s="64"/>
      <c r="UVZ39" s="64"/>
      <c r="UWA39" s="64"/>
      <c r="UWB39" s="64"/>
      <c r="UWC39" s="64"/>
      <c r="UWD39" s="64"/>
      <c r="UWE39" s="64"/>
      <c r="UWF39" s="64"/>
      <c r="UWG39" s="64"/>
      <c r="UWH39" s="64"/>
      <c r="UWI39" s="64"/>
      <c r="UWJ39" s="64"/>
      <c r="UWK39" s="64"/>
      <c r="UWL39" s="64"/>
      <c r="UWM39" s="64"/>
      <c r="UWN39" s="64"/>
      <c r="UWO39" s="64"/>
      <c r="UWP39" s="64"/>
      <c r="UWQ39" s="64"/>
      <c r="UWR39" s="64"/>
      <c r="UWS39" s="64"/>
      <c r="UWT39" s="64"/>
      <c r="UWU39" s="64"/>
      <c r="UWV39" s="64"/>
      <c r="UWW39" s="64"/>
      <c r="UWX39" s="64"/>
      <c r="UWY39" s="64"/>
      <c r="UWZ39" s="64"/>
      <c r="UXA39" s="64"/>
      <c r="UXB39" s="64"/>
      <c r="UXC39" s="64"/>
      <c r="UXD39" s="64"/>
      <c r="UXE39" s="64"/>
      <c r="UXF39" s="64"/>
      <c r="UXG39" s="64"/>
      <c r="UXH39" s="64"/>
      <c r="UXI39" s="64"/>
      <c r="UXJ39" s="64"/>
      <c r="UXK39" s="64"/>
      <c r="UXL39" s="64"/>
      <c r="UXM39" s="64"/>
      <c r="UXN39" s="64"/>
      <c r="UXO39" s="64"/>
      <c r="UXP39" s="64"/>
      <c r="UXQ39" s="64"/>
      <c r="UXR39" s="64"/>
      <c r="UXS39" s="64"/>
      <c r="UXT39" s="64"/>
      <c r="UXU39" s="64"/>
      <c r="UXV39" s="64"/>
      <c r="UXW39" s="64"/>
      <c r="UXX39" s="64"/>
      <c r="UXY39" s="64"/>
      <c r="UXZ39" s="64"/>
      <c r="UYA39" s="64"/>
      <c r="UYB39" s="64"/>
      <c r="UYC39" s="64"/>
      <c r="UYD39" s="64"/>
      <c r="UYE39" s="64"/>
      <c r="UYF39" s="64"/>
      <c r="UYG39" s="64"/>
      <c r="UYH39" s="64"/>
      <c r="UYI39" s="64"/>
      <c r="UYJ39" s="64"/>
      <c r="UYK39" s="64"/>
      <c r="UYL39" s="64"/>
      <c r="UYM39" s="64"/>
      <c r="UYN39" s="64"/>
      <c r="UYO39" s="64"/>
      <c r="UYP39" s="64"/>
      <c r="UYQ39" s="64"/>
      <c r="UYR39" s="64"/>
      <c r="UYS39" s="64"/>
      <c r="UYT39" s="64"/>
      <c r="UYU39" s="64"/>
      <c r="UYV39" s="64"/>
      <c r="UYW39" s="64"/>
      <c r="UYX39" s="64"/>
      <c r="UYY39" s="64"/>
      <c r="UYZ39" s="64"/>
      <c r="UZA39" s="64"/>
      <c r="UZB39" s="64"/>
      <c r="UZC39" s="64"/>
      <c r="UZD39" s="64"/>
      <c r="UZE39" s="64"/>
      <c r="UZF39" s="64"/>
      <c r="UZG39" s="64"/>
      <c r="UZH39" s="64"/>
      <c r="UZI39" s="64"/>
      <c r="UZJ39" s="64"/>
      <c r="UZK39" s="64"/>
      <c r="UZL39" s="64"/>
      <c r="UZM39" s="64"/>
      <c r="UZN39" s="64"/>
      <c r="UZO39" s="64"/>
      <c r="UZP39" s="64"/>
      <c r="UZQ39" s="64"/>
      <c r="UZR39" s="64"/>
      <c r="UZS39" s="64"/>
      <c r="UZT39" s="64"/>
      <c r="UZU39" s="64"/>
      <c r="UZV39" s="64"/>
      <c r="UZW39" s="64"/>
      <c r="UZX39" s="64"/>
      <c r="UZY39" s="64"/>
      <c r="UZZ39" s="64"/>
      <c r="VAA39" s="64"/>
      <c r="VAB39" s="64"/>
      <c r="VAC39" s="64"/>
      <c r="VAD39" s="64"/>
      <c r="VAE39" s="64"/>
      <c r="VAF39" s="64"/>
      <c r="VAG39" s="64"/>
      <c r="VAH39" s="64"/>
      <c r="VAI39" s="64"/>
      <c r="VAJ39" s="64"/>
      <c r="VAK39" s="64"/>
      <c r="VAL39" s="64"/>
      <c r="VAM39" s="64"/>
      <c r="VAN39" s="64"/>
      <c r="VAO39" s="64"/>
      <c r="VAP39" s="64"/>
      <c r="VAQ39" s="64"/>
      <c r="VAR39" s="64"/>
      <c r="VAS39" s="64"/>
      <c r="VAT39" s="64"/>
      <c r="VAU39" s="64"/>
      <c r="VAV39" s="64"/>
      <c r="VAW39" s="64"/>
      <c r="VAX39" s="64"/>
      <c r="VAY39" s="64"/>
      <c r="VAZ39" s="64"/>
      <c r="VBA39" s="64"/>
      <c r="VBB39" s="64"/>
      <c r="VBC39" s="64"/>
      <c r="VBD39" s="64"/>
      <c r="VBE39" s="64"/>
      <c r="VBF39" s="64"/>
      <c r="VBG39" s="64"/>
      <c r="VBH39" s="64"/>
      <c r="VBI39" s="64"/>
      <c r="VBJ39" s="64"/>
      <c r="VBK39" s="64"/>
      <c r="VBL39" s="64"/>
      <c r="VBM39" s="64"/>
      <c r="VBN39" s="64"/>
      <c r="VBO39" s="64"/>
      <c r="VBP39" s="64"/>
      <c r="VBQ39" s="64"/>
      <c r="VBR39" s="64"/>
      <c r="VBS39" s="64"/>
      <c r="VBT39" s="64"/>
      <c r="VBU39" s="64"/>
      <c r="VBV39" s="64"/>
      <c r="VBW39" s="64"/>
      <c r="VBX39" s="64"/>
      <c r="VBY39" s="64"/>
      <c r="VBZ39" s="64"/>
      <c r="VCA39" s="64"/>
      <c r="VCB39" s="64"/>
      <c r="VCC39" s="64"/>
      <c r="VCD39" s="64"/>
      <c r="VCE39" s="64"/>
      <c r="VCF39" s="64"/>
      <c r="VCG39" s="64"/>
      <c r="VCH39" s="64"/>
      <c r="VCI39" s="64"/>
      <c r="VCJ39" s="64"/>
      <c r="VCK39" s="64"/>
      <c r="VCL39" s="64"/>
      <c r="VCM39" s="64"/>
      <c r="VCN39" s="64"/>
      <c r="VCO39" s="64"/>
      <c r="VCP39" s="64"/>
      <c r="VCQ39" s="64"/>
      <c r="VCR39" s="64"/>
      <c r="VCS39" s="64"/>
      <c r="VCT39" s="64"/>
      <c r="VCU39" s="64"/>
      <c r="VCV39" s="64"/>
      <c r="VCW39" s="64"/>
      <c r="VCX39" s="64"/>
      <c r="VCY39" s="64"/>
      <c r="VCZ39" s="64"/>
      <c r="VDA39" s="64"/>
      <c r="VDB39" s="64"/>
      <c r="VDC39" s="64"/>
      <c r="VDD39" s="64"/>
      <c r="VDE39" s="64"/>
      <c r="VDF39" s="64"/>
      <c r="VDG39" s="64"/>
      <c r="VDH39" s="64"/>
      <c r="VDI39" s="64"/>
      <c r="VDJ39" s="64"/>
      <c r="VDK39" s="64"/>
      <c r="VDL39" s="64"/>
      <c r="VDM39" s="64"/>
      <c r="VDN39" s="64"/>
      <c r="VDO39" s="64"/>
      <c r="VDP39" s="64"/>
      <c r="VDQ39" s="64"/>
      <c r="VDR39" s="64"/>
      <c r="VDS39" s="64"/>
      <c r="VDT39" s="64"/>
      <c r="VDU39" s="64"/>
      <c r="VDV39" s="64"/>
      <c r="VDW39" s="64"/>
      <c r="VDX39" s="64"/>
      <c r="VDY39" s="64"/>
      <c r="VDZ39" s="64"/>
      <c r="VEA39" s="64"/>
      <c r="VEB39" s="64"/>
      <c r="VEC39" s="64"/>
      <c r="VED39" s="64"/>
      <c r="VEE39" s="64"/>
      <c r="VEF39" s="64"/>
      <c r="VEG39" s="64"/>
      <c r="VEH39" s="64"/>
      <c r="VEI39" s="64"/>
      <c r="VEJ39" s="64"/>
      <c r="VEK39" s="64"/>
      <c r="VEL39" s="64"/>
      <c r="VEM39" s="64"/>
      <c r="VEN39" s="64"/>
      <c r="VEO39" s="64"/>
      <c r="VEP39" s="64"/>
      <c r="VEQ39" s="64"/>
      <c r="VER39" s="64"/>
      <c r="VES39" s="64"/>
      <c r="VET39" s="64"/>
      <c r="VEU39" s="64"/>
      <c r="VEV39" s="64"/>
      <c r="VEW39" s="64"/>
      <c r="VEX39" s="64"/>
      <c r="VEY39" s="64"/>
      <c r="VEZ39" s="64"/>
      <c r="VFA39" s="64"/>
      <c r="VFB39" s="64"/>
      <c r="VFC39" s="64"/>
      <c r="VFD39" s="64"/>
      <c r="VFE39" s="64"/>
      <c r="VFF39" s="64"/>
      <c r="VFG39" s="64"/>
      <c r="VFH39" s="64"/>
      <c r="VFI39" s="64"/>
      <c r="VFJ39" s="64"/>
      <c r="VFK39" s="64"/>
      <c r="VFL39" s="64"/>
      <c r="VFM39" s="64"/>
      <c r="VFN39" s="64"/>
      <c r="VFO39" s="64"/>
      <c r="VFP39" s="64"/>
      <c r="VFQ39" s="64"/>
      <c r="VFR39" s="64"/>
      <c r="VFS39" s="64"/>
      <c r="VFT39" s="64"/>
      <c r="VFU39" s="64"/>
      <c r="VFV39" s="64"/>
      <c r="VFW39" s="64"/>
      <c r="VFX39" s="64"/>
      <c r="VFY39" s="64"/>
      <c r="VFZ39" s="64"/>
      <c r="VGA39" s="64"/>
      <c r="VGB39" s="64"/>
      <c r="VGC39" s="64"/>
      <c r="VGD39" s="64"/>
      <c r="VGE39" s="64"/>
      <c r="VGF39" s="64"/>
      <c r="VGG39" s="64"/>
      <c r="VGH39" s="64"/>
      <c r="VGI39" s="64"/>
      <c r="VGJ39" s="64"/>
      <c r="VGK39" s="64"/>
      <c r="VGL39" s="64"/>
      <c r="VGM39" s="64"/>
      <c r="VGN39" s="64"/>
      <c r="VGO39" s="64"/>
      <c r="VGP39" s="64"/>
      <c r="VGQ39" s="64"/>
      <c r="VGR39" s="64"/>
      <c r="VGS39" s="64"/>
      <c r="VGT39" s="64"/>
      <c r="VGU39" s="64"/>
      <c r="VGV39" s="64"/>
      <c r="VGW39" s="64"/>
      <c r="VGX39" s="64"/>
      <c r="VGY39" s="64"/>
      <c r="VGZ39" s="64"/>
      <c r="VHA39" s="64"/>
      <c r="VHB39" s="64"/>
      <c r="VHC39" s="64"/>
      <c r="VHD39" s="64"/>
      <c r="VHE39" s="64"/>
      <c r="VHF39" s="64"/>
      <c r="VHG39" s="64"/>
      <c r="VHH39" s="64"/>
      <c r="VHI39" s="64"/>
      <c r="VHJ39" s="64"/>
      <c r="VHK39" s="64"/>
      <c r="VHL39" s="64"/>
      <c r="VHM39" s="64"/>
      <c r="VHN39" s="64"/>
      <c r="VHO39" s="64"/>
      <c r="VHP39" s="64"/>
      <c r="VHQ39" s="64"/>
      <c r="VHR39" s="64"/>
      <c r="VHS39" s="64"/>
      <c r="VHT39" s="64"/>
      <c r="VHU39" s="64"/>
      <c r="VHV39" s="64"/>
      <c r="VHW39" s="64"/>
      <c r="VHX39" s="64"/>
      <c r="VHY39" s="64"/>
      <c r="VHZ39" s="64"/>
      <c r="VIA39" s="64"/>
      <c r="VIB39" s="64"/>
      <c r="VIC39" s="64"/>
      <c r="VID39" s="64"/>
      <c r="VIE39" s="64"/>
      <c r="VIF39" s="64"/>
      <c r="VIG39" s="64"/>
      <c r="VIH39" s="64"/>
      <c r="VII39" s="64"/>
      <c r="VIJ39" s="64"/>
      <c r="VIK39" s="64"/>
      <c r="VIL39" s="64"/>
      <c r="VIM39" s="64"/>
      <c r="VIN39" s="64"/>
      <c r="VIO39" s="64"/>
      <c r="VIP39" s="64"/>
      <c r="VIQ39" s="64"/>
      <c r="VIR39" s="64"/>
      <c r="VIS39" s="64"/>
      <c r="VIT39" s="64"/>
      <c r="VIU39" s="64"/>
      <c r="VIV39" s="64"/>
      <c r="VIW39" s="64"/>
      <c r="VIX39" s="64"/>
      <c r="VIY39" s="64"/>
      <c r="VIZ39" s="64"/>
      <c r="VJA39" s="64"/>
      <c r="VJB39" s="64"/>
      <c r="VJC39" s="64"/>
      <c r="VJD39" s="64"/>
      <c r="VJE39" s="64"/>
      <c r="VJF39" s="64"/>
      <c r="VJG39" s="64"/>
      <c r="VJH39" s="64"/>
      <c r="VJI39" s="64"/>
      <c r="VJJ39" s="64"/>
      <c r="VJK39" s="64"/>
      <c r="VJL39" s="64"/>
      <c r="VJM39" s="64"/>
      <c r="VJN39" s="64"/>
      <c r="VJO39" s="64"/>
      <c r="VJP39" s="64"/>
      <c r="VJQ39" s="64"/>
      <c r="VJR39" s="64"/>
      <c r="VJS39" s="64"/>
      <c r="VJT39" s="64"/>
      <c r="VJU39" s="64"/>
      <c r="VJV39" s="64"/>
      <c r="VJW39" s="64"/>
      <c r="VJX39" s="64"/>
      <c r="VJY39" s="64"/>
      <c r="VJZ39" s="64"/>
      <c r="VKA39" s="64"/>
      <c r="VKB39" s="64"/>
      <c r="VKC39" s="64"/>
      <c r="VKD39" s="64"/>
      <c r="VKE39" s="64"/>
      <c r="VKF39" s="64"/>
      <c r="VKG39" s="64"/>
      <c r="VKH39" s="64"/>
      <c r="VKI39" s="64"/>
      <c r="VKJ39" s="64"/>
      <c r="VKK39" s="64"/>
      <c r="VKL39" s="64"/>
      <c r="VKM39" s="64"/>
      <c r="VKN39" s="64"/>
      <c r="VKO39" s="64"/>
      <c r="VKP39" s="64"/>
      <c r="VKQ39" s="64"/>
      <c r="VKR39" s="64"/>
      <c r="VKS39" s="64"/>
      <c r="VKT39" s="64"/>
      <c r="VKU39" s="64"/>
      <c r="VKV39" s="64"/>
      <c r="VKW39" s="64"/>
      <c r="VKX39" s="64"/>
      <c r="VKY39" s="64"/>
      <c r="VKZ39" s="64"/>
      <c r="VLA39" s="64"/>
      <c r="VLB39" s="64"/>
      <c r="VLC39" s="64"/>
      <c r="VLD39" s="64"/>
      <c r="VLE39" s="64"/>
      <c r="VLF39" s="64"/>
      <c r="VLG39" s="64"/>
      <c r="VLH39" s="64"/>
      <c r="VLI39" s="64"/>
      <c r="VLJ39" s="64"/>
      <c r="VLK39" s="64"/>
      <c r="VLL39" s="64"/>
      <c r="VLM39" s="64"/>
      <c r="VLN39" s="64"/>
      <c r="VLO39" s="64"/>
      <c r="VLP39" s="64"/>
      <c r="VLQ39" s="64"/>
      <c r="VLR39" s="64"/>
      <c r="VLS39" s="64"/>
      <c r="VLT39" s="64"/>
      <c r="VLU39" s="64"/>
      <c r="VLV39" s="64"/>
      <c r="VLW39" s="64"/>
      <c r="VLX39" s="64"/>
      <c r="VLY39" s="64"/>
      <c r="VLZ39" s="64"/>
      <c r="VMA39" s="64"/>
      <c r="VMB39" s="64"/>
      <c r="VMC39" s="64"/>
      <c r="VMD39" s="64"/>
      <c r="VME39" s="64"/>
      <c r="VMF39" s="64"/>
      <c r="VMG39" s="64"/>
      <c r="VMH39" s="64"/>
      <c r="VMI39" s="64"/>
      <c r="VMJ39" s="64"/>
      <c r="VMK39" s="64"/>
      <c r="VML39" s="64"/>
      <c r="VMM39" s="64"/>
      <c r="VMN39" s="64"/>
      <c r="VMO39" s="64"/>
      <c r="VMP39" s="64"/>
      <c r="VMQ39" s="64"/>
      <c r="VMR39" s="64"/>
      <c r="VMS39" s="64"/>
      <c r="VMT39" s="64"/>
      <c r="VMU39" s="64"/>
      <c r="VMV39" s="64"/>
      <c r="VMW39" s="64"/>
      <c r="VMX39" s="64"/>
      <c r="VMY39" s="64"/>
      <c r="VMZ39" s="64"/>
      <c r="VNA39" s="64"/>
      <c r="VNB39" s="64"/>
      <c r="VNC39" s="64"/>
      <c r="VND39" s="64"/>
      <c r="VNE39" s="64"/>
      <c r="VNF39" s="64"/>
      <c r="VNG39" s="64"/>
      <c r="VNH39" s="64"/>
      <c r="VNI39" s="64"/>
      <c r="VNJ39" s="64"/>
      <c r="VNK39" s="64"/>
      <c r="VNL39" s="64"/>
      <c r="VNM39" s="64"/>
      <c r="VNN39" s="64"/>
      <c r="VNO39" s="64"/>
      <c r="VNP39" s="64"/>
      <c r="VNQ39" s="64"/>
      <c r="VNR39" s="64"/>
      <c r="VNS39" s="64"/>
      <c r="VNT39" s="64"/>
      <c r="VNU39" s="64"/>
      <c r="VNV39" s="64"/>
      <c r="VNW39" s="64"/>
      <c r="VNX39" s="64"/>
      <c r="VNY39" s="64"/>
      <c r="VNZ39" s="64"/>
      <c r="VOA39" s="64"/>
      <c r="VOB39" s="64"/>
      <c r="VOC39" s="64"/>
      <c r="VOD39" s="64"/>
      <c r="VOE39" s="64"/>
      <c r="VOF39" s="64"/>
      <c r="VOG39" s="64"/>
      <c r="VOH39" s="64"/>
      <c r="VOI39" s="64"/>
      <c r="VOJ39" s="64"/>
      <c r="VOK39" s="64"/>
      <c r="VOL39" s="64"/>
      <c r="VOM39" s="64"/>
      <c r="VON39" s="64"/>
      <c r="VOO39" s="64"/>
      <c r="VOP39" s="64"/>
      <c r="VOQ39" s="64"/>
      <c r="VOR39" s="64"/>
      <c r="VOS39" s="64"/>
      <c r="VOT39" s="64"/>
      <c r="VOU39" s="64"/>
      <c r="VOV39" s="64"/>
      <c r="VOW39" s="64"/>
      <c r="VOX39" s="64"/>
      <c r="VOY39" s="64"/>
      <c r="VOZ39" s="64"/>
      <c r="VPA39" s="64"/>
      <c r="VPB39" s="64"/>
      <c r="VPC39" s="64"/>
      <c r="VPD39" s="64"/>
      <c r="VPE39" s="64"/>
      <c r="VPF39" s="64"/>
      <c r="VPG39" s="64"/>
      <c r="VPH39" s="64"/>
      <c r="VPI39" s="64"/>
      <c r="VPJ39" s="64"/>
      <c r="VPK39" s="64"/>
      <c r="VPL39" s="64"/>
      <c r="VPM39" s="64"/>
      <c r="VPN39" s="64"/>
      <c r="VPO39" s="64"/>
      <c r="VPP39" s="64"/>
      <c r="VPQ39" s="64"/>
      <c r="VPR39" s="64"/>
      <c r="VPS39" s="64"/>
      <c r="VPT39" s="64"/>
      <c r="VPU39" s="64"/>
      <c r="VPV39" s="64"/>
      <c r="VPW39" s="64"/>
      <c r="VPX39" s="64"/>
      <c r="VPY39" s="64"/>
      <c r="VPZ39" s="64"/>
      <c r="VQA39" s="64"/>
      <c r="VQB39" s="64"/>
      <c r="VQC39" s="64"/>
      <c r="VQD39" s="64"/>
      <c r="VQE39" s="64"/>
      <c r="VQF39" s="64"/>
      <c r="VQG39" s="64"/>
      <c r="VQH39" s="64"/>
      <c r="VQI39" s="64"/>
      <c r="VQJ39" s="64"/>
      <c r="VQK39" s="64"/>
      <c r="VQL39" s="64"/>
      <c r="VQM39" s="64"/>
      <c r="VQN39" s="64"/>
      <c r="VQO39" s="64"/>
      <c r="VQP39" s="64"/>
      <c r="VQQ39" s="64"/>
      <c r="VQR39" s="64"/>
      <c r="VQS39" s="64"/>
      <c r="VQT39" s="64"/>
      <c r="VQU39" s="64"/>
      <c r="VQV39" s="64"/>
      <c r="VQW39" s="64"/>
      <c r="VQX39" s="64"/>
      <c r="VQY39" s="64"/>
      <c r="VQZ39" s="64"/>
      <c r="VRA39" s="64"/>
      <c r="VRB39" s="64"/>
      <c r="VRC39" s="64"/>
      <c r="VRD39" s="64"/>
      <c r="VRE39" s="64"/>
      <c r="VRF39" s="64"/>
      <c r="VRG39" s="64"/>
      <c r="VRH39" s="64"/>
      <c r="VRI39" s="64"/>
      <c r="VRJ39" s="64"/>
      <c r="VRK39" s="64"/>
      <c r="VRL39" s="64"/>
      <c r="VRM39" s="64"/>
      <c r="VRN39" s="64"/>
      <c r="VRO39" s="64"/>
      <c r="VRP39" s="64"/>
      <c r="VRQ39" s="64"/>
      <c r="VRR39" s="64"/>
      <c r="VRS39" s="64"/>
      <c r="VRT39" s="64"/>
      <c r="VRU39" s="64"/>
      <c r="VRV39" s="64"/>
      <c r="VRW39" s="64"/>
      <c r="VRX39" s="64"/>
      <c r="VRY39" s="64"/>
      <c r="VRZ39" s="64"/>
      <c r="VSA39" s="64"/>
      <c r="VSB39" s="64"/>
      <c r="VSC39" s="64"/>
      <c r="VSD39" s="64"/>
      <c r="VSE39" s="64"/>
      <c r="VSF39" s="64"/>
      <c r="VSG39" s="64"/>
      <c r="VSH39" s="64"/>
      <c r="VSI39" s="64"/>
      <c r="VSJ39" s="64"/>
      <c r="VSK39" s="64"/>
      <c r="VSL39" s="64"/>
      <c r="VSM39" s="64"/>
      <c r="VSN39" s="64"/>
      <c r="VSO39" s="64"/>
      <c r="VSP39" s="64"/>
      <c r="VSQ39" s="64"/>
      <c r="VSR39" s="64"/>
      <c r="VSS39" s="64"/>
      <c r="VST39" s="64"/>
      <c r="VSU39" s="64"/>
      <c r="VSV39" s="64"/>
      <c r="VSW39" s="64"/>
      <c r="VSX39" s="64"/>
      <c r="VSY39" s="64"/>
      <c r="VSZ39" s="64"/>
      <c r="VTA39" s="64"/>
      <c r="VTB39" s="64"/>
      <c r="VTC39" s="64"/>
      <c r="VTD39" s="64"/>
      <c r="VTE39" s="64"/>
      <c r="VTF39" s="64"/>
      <c r="VTG39" s="64"/>
      <c r="VTH39" s="64"/>
      <c r="VTI39" s="64"/>
      <c r="VTJ39" s="64"/>
      <c r="VTK39" s="64"/>
      <c r="VTL39" s="64"/>
      <c r="VTM39" s="64"/>
      <c r="VTN39" s="64"/>
      <c r="VTO39" s="64"/>
      <c r="VTP39" s="64"/>
      <c r="VTQ39" s="64"/>
      <c r="VTR39" s="64"/>
      <c r="VTS39" s="64"/>
      <c r="VTT39" s="64"/>
      <c r="VTU39" s="64"/>
      <c r="VTV39" s="64"/>
      <c r="VTW39" s="64"/>
      <c r="VTX39" s="64"/>
      <c r="VTY39" s="64"/>
      <c r="VTZ39" s="64"/>
      <c r="VUA39" s="64"/>
      <c r="VUB39" s="64"/>
      <c r="VUC39" s="64"/>
      <c r="VUD39" s="64"/>
      <c r="VUE39" s="64"/>
      <c r="VUF39" s="64"/>
      <c r="VUG39" s="64"/>
      <c r="VUH39" s="64"/>
      <c r="VUI39" s="64"/>
      <c r="VUJ39" s="64"/>
      <c r="VUK39" s="64"/>
      <c r="VUL39" s="64"/>
      <c r="VUM39" s="64"/>
      <c r="VUN39" s="64"/>
      <c r="VUO39" s="64"/>
      <c r="VUP39" s="64"/>
      <c r="VUQ39" s="64"/>
      <c r="VUR39" s="64"/>
      <c r="VUS39" s="64"/>
      <c r="VUT39" s="64"/>
      <c r="VUU39" s="64"/>
      <c r="VUV39" s="64"/>
      <c r="VUW39" s="64"/>
      <c r="VUX39" s="64"/>
      <c r="VUY39" s="64"/>
      <c r="VUZ39" s="64"/>
      <c r="VVA39" s="64"/>
      <c r="VVB39" s="64"/>
      <c r="VVC39" s="64"/>
      <c r="VVD39" s="64"/>
      <c r="VVE39" s="64"/>
      <c r="VVF39" s="64"/>
      <c r="VVG39" s="64"/>
      <c r="VVH39" s="64"/>
      <c r="VVI39" s="64"/>
      <c r="VVJ39" s="64"/>
      <c r="VVK39" s="64"/>
      <c r="VVL39" s="64"/>
      <c r="VVM39" s="64"/>
      <c r="VVN39" s="64"/>
      <c r="VVO39" s="64"/>
      <c r="VVP39" s="64"/>
      <c r="VVQ39" s="64"/>
      <c r="VVR39" s="64"/>
      <c r="VVS39" s="64"/>
      <c r="VVT39" s="64"/>
      <c r="VVU39" s="64"/>
      <c r="VVV39" s="64"/>
      <c r="VVW39" s="64"/>
      <c r="VVX39" s="64"/>
      <c r="VVY39" s="64"/>
      <c r="VVZ39" s="64"/>
      <c r="VWA39" s="64"/>
      <c r="VWB39" s="64"/>
      <c r="VWC39" s="64"/>
      <c r="VWD39" s="64"/>
      <c r="VWE39" s="64"/>
      <c r="VWF39" s="64"/>
      <c r="VWG39" s="64"/>
      <c r="VWH39" s="64"/>
      <c r="VWI39" s="64"/>
      <c r="VWJ39" s="64"/>
      <c r="VWK39" s="64"/>
      <c r="VWL39" s="64"/>
      <c r="VWM39" s="64"/>
      <c r="VWN39" s="64"/>
      <c r="VWO39" s="64"/>
      <c r="VWP39" s="64"/>
      <c r="VWQ39" s="64"/>
      <c r="VWR39" s="64"/>
      <c r="VWS39" s="64"/>
      <c r="VWT39" s="64"/>
      <c r="VWU39" s="64"/>
      <c r="VWV39" s="64"/>
      <c r="VWW39" s="64"/>
      <c r="VWX39" s="64"/>
      <c r="VWY39" s="64"/>
      <c r="VWZ39" s="64"/>
      <c r="VXA39" s="64"/>
      <c r="VXB39" s="64"/>
      <c r="VXC39" s="64"/>
      <c r="VXD39" s="64"/>
      <c r="VXE39" s="64"/>
      <c r="VXF39" s="64"/>
      <c r="VXG39" s="64"/>
      <c r="VXH39" s="64"/>
      <c r="VXI39" s="64"/>
      <c r="VXJ39" s="64"/>
      <c r="VXK39" s="64"/>
      <c r="VXL39" s="64"/>
      <c r="VXM39" s="64"/>
      <c r="VXN39" s="64"/>
      <c r="VXO39" s="64"/>
      <c r="VXP39" s="64"/>
      <c r="VXQ39" s="64"/>
      <c r="VXR39" s="64"/>
      <c r="VXS39" s="64"/>
      <c r="VXT39" s="64"/>
      <c r="VXU39" s="64"/>
      <c r="VXV39" s="64"/>
      <c r="VXW39" s="64"/>
      <c r="VXX39" s="64"/>
      <c r="VXY39" s="64"/>
      <c r="VXZ39" s="64"/>
      <c r="VYA39" s="64"/>
      <c r="VYB39" s="64"/>
      <c r="VYC39" s="64"/>
      <c r="VYD39" s="64"/>
      <c r="VYE39" s="64"/>
      <c r="VYF39" s="64"/>
      <c r="VYG39" s="64"/>
      <c r="VYH39" s="64"/>
      <c r="VYI39" s="64"/>
      <c r="VYJ39" s="64"/>
      <c r="VYK39" s="64"/>
      <c r="VYL39" s="64"/>
      <c r="VYM39" s="64"/>
      <c r="VYN39" s="64"/>
      <c r="VYO39" s="64"/>
      <c r="VYP39" s="64"/>
      <c r="VYQ39" s="64"/>
      <c r="VYR39" s="64"/>
      <c r="VYS39" s="64"/>
      <c r="VYT39" s="64"/>
      <c r="VYU39" s="64"/>
      <c r="VYV39" s="64"/>
      <c r="VYW39" s="64"/>
      <c r="VYX39" s="64"/>
      <c r="VYY39" s="64"/>
      <c r="VYZ39" s="64"/>
      <c r="VZA39" s="64"/>
      <c r="VZB39" s="64"/>
      <c r="VZC39" s="64"/>
      <c r="VZD39" s="64"/>
      <c r="VZE39" s="64"/>
      <c r="VZF39" s="64"/>
      <c r="VZG39" s="64"/>
      <c r="VZH39" s="64"/>
      <c r="VZI39" s="64"/>
      <c r="VZJ39" s="64"/>
      <c r="VZK39" s="64"/>
      <c r="VZL39" s="64"/>
      <c r="VZM39" s="64"/>
      <c r="VZN39" s="64"/>
      <c r="VZO39" s="64"/>
      <c r="VZP39" s="64"/>
      <c r="VZQ39" s="64"/>
      <c r="VZR39" s="64"/>
      <c r="VZS39" s="64"/>
      <c r="VZT39" s="64"/>
      <c r="VZU39" s="64"/>
      <c r="VZV39" s="64"/>
      <c r="VZW39" s="64"/>
      <c r="VZX39" s="64"/>
      <c r="VZY39" s="64"/>
      <c r="VZZ39" s="64"/>
      <c r="WAA39" s="64"/>
      <c r="WAB39" s="64"/>
      <c r="WAC39" s="64"/>
      <c r="WAD39" s="64"/>
      <c r="WAE39" s="64"/>
      <c r="WAF39" s="64"/>
      <c r="WAG39" s="64"/>
      <c r="WAH39" s="64"/>
      <c r="WAI39" s="64"/>
      <c r="WAJ39" s="64"/>
      <c r="WAK39" s="64"/>
      <c r="WAL39" s="64"/>
      <c r="WAM39" s="64"/>
      <c r="WAN39" s="64"/>
      <c r="WAO39" s="64"/>
      <c r="WAP39" s="64"/>
      <c r="WAQ39" s="64"/>
      <c r="WAR39" s="64"/>
      <c r="WAS39" s="64"/>
      <c r="WAT39" s="64"/>
      <c r="WAU39" s="64"/>
      <c r="WAV39" s="64"/>
      <c r="WAW39" s="64"/>
      <c r="WAX39" s="64"/>
      <c r="WAY39" s="64"/>
      <c r="WAZ39" s="64"/>
      <c r="WBA39" s="64"/>
      <c r="WBB39" s="64"/>
      <c r="WBC39" s="64"/>
      <c r="WBD39" s="64"/>
      <c r="WBE39" s="64"/>
      <c r="WBF39" s="64"/>
      <c r="WBG39" s="64"/>
      <c r="WBH39" s="64"/>
      <c r="WBI39" s="64"/>
      <c r="WBJ39" s="64"/>
      <c r="WBK39" s="64"/>
      <c r="WBL39" s="64"/>
      <c r="WBM39" s="64"/>
      <c r="WBN39" s="64"/>
      <c r="WBO39" s="64"/>
      <c r="WBP39" s="64"/>
      <c r="WBQ39" s="64"/>
      <c r="WBR39" s="64"/>
      <c r="WBS39" s="64"/>
      <c r="WBT39" s="64"/>
      <c r="WBU39" s="64"/>
      <c r="WBV39" s="64"/>
      <c r="WBW39" s="64"/>
      <c r="WBX39" s="64"/>
      <c r="WBY39" s="64"/>
      <c r="WBZ39" s="64"/>
      <c r="WCA39" s="64"/>
      <c r="WCB39" s="64"/>
      <c r="WCC39" s="64"/>
      <c r="WCD39" s="64"/>
      <c r="WCE39" s="64"/>
      <c r="WCF39" s="64"/>
      <c r="WCG39" s="64"/>
      <c r="WCH39" s="64"/>
      <c r="WCI39" s="64"/>
      <c r="WCJ39" s="64"/>
      <c r="WCK39" s="64"/>
      <c r="WCL39" s="64"/>
      <c r="WCM39" s="64"/>
      <c r="WCN39" s="64"/>
      <c r="WCO39" s="64"/>
      <c r="WCP39" s="64"/>
      <c r="WCQ39" s="64"/>
      <c r="WCR39" s="64"/>
      <c r="WCS39" s="64"/>
      <c r="WCT39" s="64"/>
      <c r="WCU39" s="64"/>
      <c r="WCV39" s="64"/>
      <c r="WCW39" s="64"/>
      <c r="WCX39" s="64"/>
      <c r="WCY39" s="64"/>
      <c r="WCZ39" s="64"/>
      <c r="WDA39" s="64"/>
      <c r="WDB39" s="64"/>
      <c r="WDC39" s="64"/>
      <c r="WDD39" s="64"/>
      <c r="WDE39" s="64"/>
      <c r="WDF39" s="64"/>
      <c r="WDG39" s="64"/>
      <c r="WDH39" s="64"/>
      <c r="WDI39" s="64"/>
      <c r="WDJ39" s="64"/>
      <c r="WDK39" s="64"/>
      <c r="WDL39" s="64"/>
      <c r="WDM39" s="64"/>
      <c r="WDN39" s="64"/>
      <c r="WDO39" s="64"/>
      <c r="WDP39" s="64"/>
      <c r="WDQ39" s="64"/>
      <c r="WDR39" s="64"/>
      <c r="WDS39" s="64"/>
      <c r="WDT39" s="64"/>
      <c r="WDU39" s="64"/>
      <c r="WDV39" s="64"/>
      <c r="WDW39" s="64"/>
      <c r="WDX39" s="64"/>
      <c r="WDY39" s="64"/>
      <c r="WDZ39" s="64"/>
      <c r="WEA39" s="64"/>
      <c r="WEB39" s="64"/>
      <c r="WEC39" s="64"/>
      <c r="WED39" s="64"/>
      <c r="WEE39" s="64"/>
      <c r="WEF39" s="64"/>
      <c r="WEG39" s="64"/>
      <c r="WEH39" s="64"/>
      <c r="WEI39" s="64"/>
      <c r="WEJ39" s="64"/>
      <c r="WEK39" s="64"/>
      <c r="WEL39" s="64"/>
      <c r="WEM39" s="64"/>
      <c r="WEN39" s="64"/>
      <c r="WEO39" s="64"/>
      <c r="WEP39" s="64"/>
      <c r="WEQ39" s="64"/>
      <c r="WER39" s="64"/>
      <c r="WES39" s="64"/>
      <c r="WET39" s="64"/>
      <c r="WEU39" s="64"/>
      <c r="WEV39" s="64"/>
      <c r="WEW39" s="64"/>
      <c r="WEX39" s="64"/>
      <c r="WEY39" s="64"/>
      <c r="WEZ39" s="64"/>
      <c r="WFA39" s="64"/>
      <c r="WFB39" s="64"/>
      <c r="WFC39" s="64"/>
      <c r="WFD39" s="64"/>
      <c r="WFE39" s="64"/>
      <c r="WFF39" s="64"/>
      <c r="WFG39" s="64"/>
      <c r="WFH39" s="64"/>
      <c r="WFI39" s="64"/>
      <c r="WFJ39" s="64"/>
      <c r="WFK39" s="64"/>
      <c r="WFL39" s="64"/>
      <c r="WFM39" s="64"/>
      <c r="WFN39" s="64"/>
      <c r="WFO39" s="64"/>
      <c r="WFP39" s="64"/>
      <c r="WFQ39" s="64"/>
      <c r="WFR39" s="64"/>
      <c r="WFS39" s="64"/>
      <c r="WFT39" s="64"/>
      <c r="WFU39" s="64"/>
      <c r="WFV39" s="64"/>
      <c r="WFW39" s="64"/>
      <c r="WFX39" s="64"/>
      <c r="WFY39" s="64"/>
      <c r="WFZ39" s="64"/>
      <c r="WGA39" s="64"/>
      <c r="WGB39" s="64"/>
      <c r="WGC39" s="64"/>
      <c r="WGD39" s="64"/>
      <c r="WGE39" s="64"/>
      <c r="WGF39" s="64"/>
      <c r="WGG39" s="64"/>
      <c r="WGH39" s="64"/>
      <c r="WGI39" s="64"/>
      <c r="WGJ39" s="64"/>
      <c r="WGK39" s="64"/>
      <c r="WGL39" s="64"/>
      <c r="WGM39" s="64"/>
      <c r="WGN39" s="64"/>
      <c r="WGO39" s="64"/>
      <c r="WGP39" s="64"/>
      <c r="WGQ39" s="64"/>
      <c r="WGR39" s="64"/>
      <c r="WGS39" s="64"/>
      <c r="WGT39" s="64"/>
      <c r="WGU39" s="64"/>
      <c r="WGV39" s="64"/>
      <c r="WGW39" s="64"/>
      <c r="WGX39" s="64"/>
      <c r="WGY39" s="64"/>
      <c r="WGZ39" s="64"/>
      <c r="WHA39" s="64"/>
      <c r="WHB39" s="64"/>
      <c r="WHC39" s="64"/>
      <c r="WHD39" s="64"/>
      <c r="WHE39" s="64"/>
      <c r="WHF39" s="64"/>
      <c r="WHG39" s="64"/>
      <c r="WHH39" s="64"/>
      <c r="WHI39" s="64"/>
      <c r="WHJ39" s="64"/>
      <c r="WHK39" s="64"/>
      <c r="WHL39" s="64"/>
      <c r="WHM39" s="64"/>
      <c r="WHN39" s="64"/>
      <c r="WHO39" s="64"/>
      <c r="WHP39" s="64"/>
      <c r="WHQ39" s="64"/>
      <c r="WHR39" s="64"/>
      <c r="WHS39" s="64"/>
      <c r="WHT39" s="64"/>
      <c r="WHU39" s="64"/>
      <c r="WHV39" s="64"/>
      <c r="WHW39" s="64"/>
      <c r="WHX39" s="64"/>
      <c r="WHY39" s="64"/>
      <c r="WHZ39" s="64"/>
      <c r="WIA39" s="64"/>
      <c r="WIB39" s="64"/>
      <c r="WIC39" s="64"/>
      <c r="WID39" s="64"/>
      <c r="WIE39" s="64"/>
      <c r="WIF39" s="64"/>
      <c r="WIG39" s="64"/>
      <c r="WIH39" s="64"/>
      <c r="WII39" s="64"/>
      <c r="WIJ39" s="64"/>
      <c r="WIK39" s="64"/>
      <c r="WIL39" s="64"/>
      <c r="WIM39" s="64"/>
      <c r="WIN39" s="64"/>
      <c r="WIO39" s="64"/>
      <c r="WIP39" s="64"/>
      <c r="WIQ39" s="64"/>
      <c r="WIR39" s="64"/>
      <c r="WIS39" s="64"/>
      <c r="WIT39" s="64"/>
      <c r="WIU39" s="64"/>
      <c r="WIV39" s="64"/>
      <c r="WIW39" s="64"/>
      <c r="WIX39" s="64"/>
      <c r="WIY39" s="64"/>
      <c r="WIZ39" s="64"/>
      <c r="WJA39" s="64"/>
      <c r="WJB39" s="64"/>
      <c r="WJC39" s="64"/>
      <c r="WJD39" s="64"/>
      <c r="WJE39" s="64"/>
      <c r="WJF39" s="64"/>
      <c r="WJG39" s="64"/>
      <c r="WJH39" s="64"/>
      <c r="WJI39" s="64"/>
      <c r="WJJ39" s="64"/>
      <c r="WJK39" s="64"/>
      <c r="WJL39" s="64"/>
      <c r="WJM39" s="64"/>
      <c r="WJN39" s="64"/>
      <c r="WJO39" s="64"/>
      <c r="WJP39" s="64"/>
      <c r="WJQ39" s="64"/>
      <c r="WJR39" s="64"/>
      <c r="WJS39" s="64"/>
      <c r="WJT39" s="64"/>
      <c r="WJU39" s="64"/>
      <c r="WJV39" s="64"/>
      <c r="WJW39" s="64"/>
      <c r="WJX39" s="64"/>
      <c r="WJY39" s="64"/>
      <c r="WJZ39" s="64"/>
      <c r="WKA39" s="64"/>
      <c r="WKB39" s="64"/>
      <c r="WKC39" s="64"/>
      <c r="WKD39" s="64"/>
      <c r="WKE39" s="64"/>
      <c r="WKF39" s="64"/>
      <c r="WKG39" s="64"/>
      <c r="WKH39" s="64"/>
      <c r="WKI39" s="64"/>
      <c r="WKJ39" s="64"/>
      <c r="WKK39" s="64"/>
      <c r="WKL39" s="64"/>
      <c r="WKM39" s="64"/>
      <c r="WKN39" s="64"/>
      <c r="WKO39" s="64"/>
      <c r="WKP39" s="64"/>
      <c r="WKQ39" s="64"/>
      <c r="WKR39" s="64"/>
      <c r="WKS39" s="64"/>
      <c r="WKT39" s="64"/>
      <c r="WKU39" s="64"/>
      <c r="WKV39" s="64"/>
      <c r="WKW39" s="64"/>
      <c r="WKX39" s="64"/>
      <c r="WKY39" s="64"/>
      <c r="WKZ39" s="64"/>
      <c r="WLA39" s="64"/>
      <c r="WLB39" s="64"/>
      <c r="WLC39" s="64"/>
      <c r="WLD39" s="64"/>
      <c r="WLE39" s="64"/>
      <c r="WLF39" s="64"/>
      <c r="WLG39" s="64"/>
      <c r="WLH39" s="64"/>
      <c r="WLI39" s="64"/>
      <c r="WLJ39" s="64"/>
      <c r="WLK39" s="64"/>
      <c r="WLL39" s="64"/>
      <c r="WLM39" s="64"/>
      <c r="WLN39" s="64"/>
      <c r="WLO39" s="64"/>
      <c r="WLP39" s="64"/>
      <c r="WLQ39" s="64"/>
      <c r="WLR39" s="64"/>
      <c r="WLS39" s="64"/>
      <c r="WLT39" s="64"/>
      <c r="WLU39" s="64"/>
      <c r="WLV39" s="64"/>
      <c r="WLW39" s="64"/>
      <c r="WLX39" s="64"/>
      <c r="WLY39" s="64"/>
      <c r="WLZ39" s="64"/>
      <c r="WMA39" s="64"/>
      <c r="WMB39" s="64"/>
      <c r="WMC39" s="64"/>
      <c r="WMD39" s="64"/>
      <c r="WME39" s="64"/>
      <c r="WMF39" s="64"/>
      <c r="WMG39" s="64"/>
      <c r="WMH39" s="64"/>
      <c r="WMI39" s="64"/>
      <c r="WMJ39" s="64"/>
      <c r="WMK39" s="64"/>
      <c r="WML39" s="64"/>
      <c r="WMM39" s="64"/>
      <c r="WMN39" s="64"/>
      <c r="WMO39" s="64"/>
      <c r="WMP39" s="64"/>
      <c r="WMQ39" s="64"/>
      <c r="WMR39" s="64"/>
      <c r="WMS39" s="64"/>
      <c r="WMT39" s="64"/>
      <c r="WMU39" s="64"/>
      <c r="WMV39" s="64"/>
      <c r="WMW39" s="64"/>
      <c r="WMX39" s="64"/>
      <c r="WMY39" s="64"/>
      <c r="WMZ39" s="64"/>
      <c r="WNA39" s="64"/>
      <c r="WNB39" s="64"/>
      <c r="WNC39" s="64"/>
      <c r="WND39" s="64"/>
      <c r="WNE39" s="64"/>
      <c r="WNF39" s="64"/>
      <c r="WNG39" s="64"/>
      <c r="WNH39" s="64"/>
      <c r="WNI39" s="64"/>
      <c r="WNJ39" s="64"/>
      <c r="WNK39" s="64"/>
      <c r="WNL39" s="64"/>
      <c r="WNM39" s="64"/>
      <c r="WNN39" s="64"/>
      <c r="WNO39" s="64"/>
      <c r="WNP39" s="64"/>
      <c r="WNQ39" s="64"/>
      <c r="WNR39" s="64"/>
      <c r="WNS39" s="64"/>
      <c r="WNT39" s="64"/>
      <c r="WNU39" s="64"/>
      <c r="WNV39" s="64"/>
      <c r="WNW39" s="64"/>
      <c r="WNX39" s="64"/>
      <c r="WNY39" s="64"/>
      <c r="WNZ39" s="64"/>
      <c r="WOA39" s="64"/>
      <c r="WOB39" s="64"/>
      <c r="WOC39" s="64"/>
      <c r="WOD39" s="64"/>
      <c r="WOE39" s="64"/>
      <c r="WOF39" s="64"/>
      <c r="WOG39" s="64"/>
      <c r="WOH39" s="64"/>
      <c r="WOI39" s="64"/>
      <c r="WOJ39" s="64"/>
      <c r="WOK39" s="64"/>
      <c r="WOL39" s="64"/>
      <c r="WOM39" s="64"/>
      <c r="WON39" s="64"/>
      <c r="WOO39" s="64"/>
      <c r="WOP39" s="64"/>
      <c r="WOQ39" s="64"/>
      <c r="WOR39" s="64"/>
      <c r="WOS39" s="64"/>
      <c r="WOT39" s="64"/>
      <c r="WOU39" s="64"/>
      <c r="WOV39" s="64"/>
      <c r="WOW39" s="64"/>
      <c r="WOX39" s="64"/>
      <c r="WOY39" s="64"/>
      <c r="WOZ39" s="64"/>
      <c r="WPA39" s="64"/>
      <c r="WPB39" s="64"/>
      <c r="WPC39" s="64"/>
      <c r="WPD39" s="64"/>
      <c r="WPE39" s="64"/>
      <c r="WPF39" s="64"/>
      <c r="WPG39" s="64"/>
      <c r="WPH39" s="64"/>
      <c r="WPI39" s="64"/>
      <c r="WPJ39" s="64"/>
      <c r="WPK39" s="64"/>
      <c r="WPL39" s="64"/>
      <c r="WPM39" s="64"/>
      <c r="WPN39" s="64"/>
      <c r="WPO39" s="64"/>
      <c r="WPP39" s="64"/>
      <c r="WPQ39" s="64"/>
      <c r="WPR39" s="64"/>
      <c r="WPS39" s="64"/>
      <c r="WPT39" s="64"/>
      <c r="WPU39" s="64"/>
      <c r="WPV39" s="64"/>
      <c r="WPW39" s="64"/>
      <c r="WPX39" s="64"/>
      <c r="WPY39" s="64"/>
      <c r="WPZ39" s="64"/>
      <c r="WQA39" s="64"/>
      <c r="WQB39" s="64"/>
      <c r="WQC39" s="64"/>
      <c r="WQD39" s="64"/>
      <c r="WQE39" s="64"/>
      <c r="WQF39" s="64"/>
      <c r="WQG39" s="64"/>
      <c r="WQH39" s="64"/>
      <c r="WQI39" s="64"/>
      <c r="WQJ39" s="64"/>
      <c r="WQK39" s="64"/>
      <c r="WQL39" s="64"/>
      <c r="WQM39" s="64"/>
      <c r="WQN39" s="64"/>
      <c r="WQO39" s="64"/>
      <c r="WQP39" s="64"/>
      <c r="WQQ39" s="64"/>
      <c r="WQR39" s="64"/>
      <c r="WQS39" s="64"/>
      <c r="WQT39" s="64"/>
      <c r="WQU39" s="64"/>
      <c r="WQV39" s="64"/>
      <c r="WQW39" s="64"/>
      <c r="WQX39" s="64"/>
      <c r="WQY39" s="64"/>
      <c r="WQZ39" s="64"/>
      <c r="WRA39" s="64"/>
      <c r="WRB39" s="64"/>
      <c r="WRC39" s="64"/>
      <c r="WRD39" s="64"/>
      <c r="WRE39" s="64"/>
      <c r="WRF39" s="64"/>
      <c r="WRG39" s="64"/>
      <c r="WRH39" s="64"/>
      <c r="WRI39" s="64"/>
      <c r="WRJ39" s="64"/>
      <c r="WRK39" s="64"/>
      <c r="WRL39" s="64"/>
      <c r="WRM39" s="64"/>
      <c r="WRN39" s="64"/>
      <c r="WRO39" s="64"/>
      <c r="WRP39" s="64"/>
      <c r="WRQ39" s="64"/>
      <c r="WRR39" s="64"/>
      <c r="WRS39" s="64"/>
      <c r="WRT39" s="64"/>
      <c r="WRU39" s="64"/>
      <c r="WRV39" s="64"/>
      <c r="WRW39" s="64"/>
      <c r="WRX39" s="64"/>
      <c r="WRY39" s="64"/>
      <c r="WRZ39" s="64"/>
      <c r="WSA39" s="64"/>
      <c r="WSB39" s="64"/>
      <c r="WSC39" s="64"/>
      <c r="WSD39" s="64"/>
      <c r="WSE39" s="64"/>
      <c r="WSF39" s="64"/>
      <c r="WSG39" s="64"/>
      <c r="WSH39" s="64"/>
      <c r="WSI39" s="64"/>
      <c r="WSJ39" s="64"/>
      <c r="WSK39" s="64"/>
      <c r="WSL39" s="64"/>
      <c r="WSM39" s="64"/>
      <c r="WSN39" s="64"/>
      <c r="WSO39" s="64"/>
      <c r="WSP39" s="64"/>
      <c r="WSQ39" s="64"/>
      <c r="WSR39" s="64"/>
      <c r="WSS39" s="64"/>
      <c r="WST39" s="64"/>
      <c r="WSU39" s="64"/>
      <c r="WSV39" s="64"/>
      <c r="WSW39" s="64"/>
      <c r="WSX39" s="64"/>
      <c r="WSY39" s="64"/>
      <c r="WSZ39" s="64"/>
      <c r="WTA39" s="64"/>
      <c r="WTB39" s="64"/>
      <c r="WTC39" s="64"/>
      <c r="WTD39" s="64"/>
      <c r="WTE39" s="64"/>
      <c r="WTF39" s="64"/>
      <c r="WTG39" s="64"/>
      <c r="WTH39" s="64"/>
      <c r="WTI39" s="64"/>
      <c r="WTJ39" s="64"/>
      <c r="WTK39" s="64"/>
      <c r="WTL39" s="64"/>
      <c r="WTM39" s="64"/>
      <c r="WTN39" s="64"/>
      <c r="WTO39" s="64"/>
      <c r="WTP39" s="64"/>
      <c r="WTQ39" s="64"/>
      <c r="WTR39" s="64"/>
      <c r="WTS39" s="64"/>
      <c r="WTT39" s="64"/>
      <c r="WTU39" s="64"/>
      <c r="WTV39" s="64"/>
      <c r="WTW39" s="64"/>
      <c r="WTX39" s="64"/>
      <c r="WTY39" s="64"/>
      <c r="WTZ39" s="64"/>
      <c r="WUA39" s="64"/>
      <c r="WUB39" s="64"/>
      <c r="WUC39" s="64"/>
      <c r="WUD39" s="64"/>
      <c r="WUE39" s="64"/>
      <c r="WUF39" s="64"/>
      <c r="WUG39" s="64"/>
      <c r="WUH39" s="64"/>
      <c r="WUI39" s="64"/>
      <c r="WUJ39" s="64"/>
      <c r="WUK39" s="64"/>
      <c r="WUL39" s="64"/>
      <c r="WUM39" s="64"/>
      <c r="WUN39" s="64"/>
      <c r="WUO39" s="64"/>
      <c r="WUP39" s="64"/>
      <c r="WUQ39" s="64"/>
      <c r="WUR39" s="64"/>
      <c r="WUS39" s="64"/>
      <c r="WUT39" s="64"/>
      <c r="WUU39" s="64"/>
      <c r="WUV39" s="64"/>
      <c r="WUW39" s="64"/>
      <c r="WUX39" s="64"/>
      <c r="WUY39" s="64"/>
      <c r="WUZ39" s="64"/>
      <c r="WVA39" s="64"/>
      <c r="WVB39" s="64"/>
      <c r="WVC39" s="64"/>
      <c r="WVD39" s="64"/>
      <c r="WVE39" s="64"/>
      <c r="WVF39" s="64"/>
      <c r="WVG39" s="64"/>
      <c r="WVH39" s="64"/>
    </row>
    <row r="40" spans="1:16128" s="65" customFormat="1" ht="15" customHeight="1" x14ac:dyDescent="0.3">
      <c r="A40" s="64"/>
      <c r="B40" s="447" t="s">
        <v>61</v>
      </c>
      <c r="C40" s="448">
        <f>IF(C39&lt;=8000000,C39,IF(C39&lt;=70000000,8000000+(C39-8000000)*60%,IF(C39&lt;=100000000,45200000+(C39-70000000)*55%,IF(C39&lt;=300000000,61700000+(C39-100000000)*45%,IF(C39&gt;300000000,151700000+(C39-300000000)*35%,0)))))</f>
        <v>139629411.7647059</v>
      </c>
      <c r="D40" s="446"/>
      <c r="E40" s="446"/>
      <c r="F40" s="120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  <c r="EU40" s="64"/>
      <c r="EV40" s="64"/>
      <c r="EW40" s="64"/>
      <c r="EX40" s="64"/>
      <c r="EY40" s="64"/>
      <c r="EZ40" s="64"/>
      <c r="FA40" s="64"/>
      <c r="FB40" s="64"/>
      <c r="FC40" s="64"/>
      <c r="FD40" s="64"/>
      <c r="FE40" s="64"/>
      <c r="FF40" s="64"/>
      <c r="FG40" s="64"/>
      <c r="FH40" s="64"/>
      <c r="FI40" s="64"/>
      <c r="FJ40" s="64"/>
      <c r="FK40" s="64"/>
      <c r="FL40" s="64"/>
      <c r="FM40" s="64"/>
      <c r="FN40" s="64"/>
      <c r="FO40" s="64"/>
      <c r="FP40" s="64"/>
      <c r="FQ40" s="64"/>
      <c r="FR40" s="64"/>
      <c r="FS40" s="64"/>
      <c r="FT40" s="64"/>
      <c r="FU40" s="64"/>
      <c r="FV40" s="64"/>
      <c r="FW40" s="64"/>
      <c r="FX40" s="64"/>
      <c r="FY40" s="64"/>
      <c r="FZ40" s="64"/>
      <c r="GA40" s="64"/>
      <c r="GB40" s="64"/>
      <c r="GC40" s="64"/>
      <c r="GD40" s="64"/>
      <c r="GE40" s="64"/>
      <c r="GF40" s="64"/>
      <c r="GG40" s="64"/>
      <c r="GH40" s="64"/>
      <c r="GI40" s="64"/>
      <c r="GJ40" s="64"/>
      <c r="GK40" s="64"/>
      <c r="GL40" s="64"/>
      <c r="GM40" s="64"/>
      <c r="GN40" s="64"/>
      <c r="GO40" s="64"/>
      <c r="GP40" s="64"/>
      <c r="GQ40" s="64"/>
      <c r="GR40" s="64"/>
      <c r="GS40" s="64"/>
      <c r="GT40" s="64"/>
      <c r="GU40" s="64"/>
      <c r="GV40" s="64"/>
      <c r="GW40" s="64"/>
      <c r="GX40" s="64"/>
      <c r="GY40" s="64"/>
      <c r="GZ40" s="64"/>
      <c r="HA40" s="64"/>
      <c r="HB40" s="64"/>
      <c r="HC40" s="64"/>
      <c r="HD40" s="64"/>
      <c r="HE40" s="64"/>
      <c r="HF40" s="64"/>
      <c r="HG40" s="64"/>
      <c r="HH40" s="64"/>
      <c r="HI40" s="64"/>
      <c r="HJ40" s="64"/>
      <c r="HK40" s="64"/>
      <c r="HL40" s="64"/>
      <c r="HM40" s="64"/>
      <c r="HN40" s="64"/>
      <c r="HO40" s="64"/>
      <c r="HP40" s="64"/>
      <c r="HQ40" s="64"/>
      <c r="HR40" s="64"/>
      <c r="HS40" s="64"/>
      <c r="HT40" s="64"/>
      <c r="HU40" s="64"/>
      <c r="HV40" s="64"/>
      <c r="HW40" s="64"/>
      <c r="HX40" s="64"/>
      <c r="HY40" s="64"/>
      <c r="HZ40" s="64"/>
      <c r="IA40" s="64"/>
      <c r="IB40" s="64"/>
      <c r="IC40" s="64"/>
      <c r="ID40" s="64"/>
      <c r="IE40" s="64"/>
      <c r="IF40" s="64"/>
      <c r="IG40" s="64"/>
      <c r="IH40" s="64"/>
      <c r="II40" s="64"/>
      <c r="IJ40" s="64"/>
      <c r="IK40" s="64"/>
      <c r="IL40" s="64"/>
      <c r="IM40" s="64"/>
      <c r="IN40" s="64"/>
      <c r="IO40" s="64"/>
      <c r="IP40" s="64"/>
      <c r="IQ40" s="64"/>
      <c r="IR40" s="64"/>
      <c r="IS40" s="64"/>
      <c r="IT40" s="64"/>
      <c r="IU40" s="64"/>
      <c r="IV40" s="64"/>
      <c r="IW40" s="64"/>
      <c r="IX40" s="64"/>
      <c r="IY40" s="64"/>
      <c r="IZ40" s="64"/>
      <c r="JA40" s="64"/>
      <c r="JB40" s="64"/>
      <c r="JC40" s="64"/>
      <c r="JD40" s="64"/>
      <c r="JE40" s="64"/>
      <c r="JF40" s="64"/>
      <c r="JG40" s="64"/>
      <c r="JH40" s="64"/>
      <c r="JI40" s="64"/>
      <c r="JJ40" s="64"/>
      <c r="JK40" s="64"/>
      <c r="JL40" s="64"/>
      <c r="JM40" s="64"/>
      <c r="JN40" s="64"/>
      <c r="JO40" s="64"/>
      <c r="JP40" s="64"/>
      <c r="JQ40" s="64"/>
      <c r="JR40" s="64"/>
      <c r="JS40" s="64"/>
      <c r="JT40" s="64"/>
      <c r="JU40" s="64"/>
      <c r="JV40" s="64"/>
      <c r="JW40" s="64"/>
      <c r="JX40" s="64"/>
      <c r="JY40" s="64"/>
      <c r="JZ40" s="64"/>
      <c r="KA40" s="64"/>
      <c r="KB40" s="64"/>
      <c r="KC40" s="64"/>
      <c r="KD40" s="64"/>
      <c r="KE40" s="64"/>
      <c r="KF40" s="64"/>
      <c r="KG40" s="64"/>
      <c r="KH40" s="64"/>
      <c r="KI40" s="64"/>
      <c r="KJ40" s="64"/>
      <c r="KK40" s="64"/>
      <c r="KL40" s="64"/>
      <c r="KM40" s="64"/>
      <c r="KN40" s="64"/>
      <c r="KO40" s="64"/>
      <c r="KP40" s="64"/>
      <c r="KQ40" s="64"/>
      <c r="KR40" s="64"/>
      <c r="KS40" s="64"/>
      <c r="KT40" s="64"/>
      <c r="KU40" s="64"/>
      <c r="KV40" s="64"/>
      <c r="KW40" s="64"/>
      <c r="KX40" s="64"/>
      <c r="KY40" s="64"/>
      <c r="KZ40" s="64"/>
      <c r="LA40" s="64"/>
      <c r="LB40" s="64"/>
      <c r="LC40" s="64"/>
      <c r="LD40" s="64"/>
      <c r="LE40" s="64"/>
      <c r="LF40" s="64"/>
      <c r="LG40" s="64"/>
      <c r="LH40" s="64"/>
      <c r="LI40" s="64"/>
      <c r="LJ40" s="64"/>
      <c r="LK40" s="64"/>
      <c r="LL40" s="64"/>
      <c r="LM40" s="64"/>
      <c r="LN40" s="64"/>
      <c r="LO40" s="64"/>
      <c r="LP40" s="64"/>
      <c r="LQ40" s="64"/>
      <c r="LR40" s="64"/>
      <c r="LS40" s="64"/>
      <c r="LT40" s="64"/>
      <c r="LU40" s="64"/>
      <c r="LV40" s="64"/>
      <c r="LW40" s="64"/>
      <c r="LX40" s="64"/>
      <c r="LY40" s="64"/>
      <c r="LZ40" s="64"/>
      <c r="MA40" s="64"/>
      <c r="MB40" s="64"/>
      <c r="MC40" s="64"/>
      <c r="MD40" s="64"/>
      <c r="ME40" s="64"/>
      <c r="MF40" s="64"/>
      <c r="MG40" s="64"/>
      <c r="MH40" s="64"/>
      <c r="MI40" s="64"/>
      <c r="MJ40" s="64"/>
      <c r="MK40" s="64"/>
      <c r="ML40" s="64"/>
      <c r="MM40" s="64"/>
      <c r="MN40" s="64"/>
      <c r="MO40" s="64"/>
      <c r="MP40" s="64"/>
      <c r="MQ40" s="64"/>
      <c r="MR40" s="64"/>
      <c r="MS40" s="64"/>
      <c r="MT40" s="64"/>
      <c r="MU40" s="64"/>
      <c r="MV40" s="64"/>
      <c r="MW40" s="64"/>
      <c r="MX40" s="64"/>
      <c r="MY40" s="64"/>
      <c r="MZ40" s="64"/>
      <c r="NA40" s="64"/>
      <c r="NB40" s="64"/>
      <c r="NC40" s="64"/>
      <c r="ND40" s="64"/>
      <c r="NE40" s="64"/>
      <c r="NF40" s="64"/>
      <c r="NG40" s="64"/>
      <c r="NH40" s="64"/>
      <c r="NI40" s="64"/>
      <c r="NJ40" s="64"/>
      <c r="NK40" s="64"/>
      <c r="NL40" s="64"/>
      <c r="NM40" s="64"/>
      <c r="NN40" s="64"/>
      <c r="NO40" s="64"/>
      <c r="NP40" s="64"/>
      <c r="NQ40" s="64"/>
      <c r="NR40" s="64"/>
      <c r="NS40" s="64"/>
      <c r="NT40" s="64"/>
      <c r="NU40" s="64"/>
      <c r="NV40" s="64"/>
      <c r="NW40" s="64"/>
      <c r="NX40" s="64"/>
      <c r="NY40" s="64"/>
      <c r="NZ40" s="64"/>
      <c r="OA40" s="64"/>
      <c r="OB40" s="64"/>
      <c r="OC40" s="64"/>
      <c r="OD40" s="64"/>
      <c r="OE40" s="64"/>
      <c r="OF40" s="64"/>
      <c r="OG40" s="64"/>
      <c r="OH40" s="64"/>
      <c r="OI40" s="64"/>
      <c r="OJ40" s="64"/>
      <c r="OK40" s="64"/>
      <c r="OL40" s="64"/>
      <c r="OM40" s="64"/>
      <c r="ON40" s="64"/>
      <c r="OO40" s="64"/>
      <c r="OP40" s="64"/>
      <c r="OQ40" s="64"/>
      <c r="OR40" s="64"/>
      <c r="OS40" s="64"/>
      <c r="OT40" s="64"/>
      <c r="OU40" s="64"/>
      <c r="OV40" s="64"/>
      <c r="OW40" s="64"/>
      <c r="OX40" s="64"/>
      <c r="OY40" s="64"/>
      <c r="OZ40" s="64"/>
      <c r="PA40" s="64"/>
      <c r="PB40" s="64"/>
      <c r="PC40" s="64"/>
      <c r="PD40" s="64"/>
      <c r="PE40" s="64"/>
      <c r="PF40" s="64"/>
      <c r="PG40" s="64"/>
      <c r="PH40" s="64"/>
      <c r="PI40" s="64"/>
      <c r="PJ40" s="64"/>
      <c r="PK40" s="64"/>
      <c r="PL40" s="64"/>
      <c r="PM40" s="64"/>
      <c r="PN40" s="64"/>
      <c r="PO40" s="64"/>
      <c r="PP40" s="64"/>
      <c r="PQ40" s="64"/>
      <c r="PR40" s="64"/>
      <c r="PS40" s="64"/>
      <c r="PT40" s="64"/>
      <c r="PU40" s="64"/>
      <c r="PV40" s="64"/>
      <c r="PW40" s="64"/>
      <c r="PX40" s="64"/>
      <c r="PY40" s="64"/>
      <c r="PZ40" s="64"/>
      <c r="QA40" s="64"/>
      <c r="QB40" s="64"/>
      <c r="QC40" s="64"/>
      <c r="QD40" s="64"/>
      <c r="QE40" s="64"/>
      <c r="QF40" s="64"/>
      <c r="QG40" s="64"/>
      <c r="QH40" s="64"/>
      <c r="QI40" s="64"/>
      <c r="QJ40" s="64"/>
      <c r="QK40" s="64"/>
      <c r="QL40" s="64"/>
      <c r="QM40" s="64"/>
      <c r="QN40" s="64"/>
      <c r="QO40" s="64"/>
      <c r="QP40" s="64"/>
      <c r="QQ40" s="64"/>
      <c r="QR40" s="64"/>
      <c r="QS40" s="64"/>
      <c r="QT40" s="64"/>
      <c r="QU40" s="64"/>
      <c r="QV40" s="64"/>
      <c r="QW40" s="64"/>
      <c r="QX40" s="64"/>
      <c r="QY40" s="64"/>
      <c r="QZ40" s="64"/>
      <c r="RA40" s="64"/>
      <c r="RB40" s="64"/>
      <c r="RC40" s="64"/>
      <c r="RD40" s="64"/>
      <c r="RE40" s="64"/>
      <c r="RF40" s="64"/>
      <c r="RG40" s="64"/>
      <c r="RH40" s="64"/>
      <c r="RI40" s="64"/>
      <c r="RJ40" s="64"/>
      <c r="RK40" s="64"/>
      <c r="RL40" s="64"/>
      <c r="RM40" s="64"/>
      <c r="RN40" s="64"/>
      <c r="RO40" s="64"/>
      <c r="RP40" s="64"/>
      <c r="RQ40" s="64"/>
      <c r="RR40" s="64"/>
      <c r="RS40" s="64"/>
      <c r="RT40" s="64"/>
      <c r="RU40" s="64"/>
      <c r="RV40" s="64"/>
      <c r="RW40" s="64"/>
      <c r="RX40" s="64"/>
      <c r="RY40" s="64"/>
      <c r="RZ40" s="64"/>
      <c r="SA40" s="64"/>
      <c r="SB40" s="64"/>
      <c r="SC40" s="64"/>
      <c r="SD40" s="64"/>
      <c r="SE40" s="64"/>
      <c r="SF40" s="64"/>
      <c r="SG40" s="64"/>
      <c r="SH40" s="64"/>
      <c r="SI40" s="64"/>
      <c r="SJ40" s="64"/>
      <c r="SK40" s="64"/>
      <c r="SL40" s="64"/>
      <c r="SM40" s="64"/>
      <c r="SN40" s="64"/>
      <c r="SO40" s="64"/>
      <c r="SP40" s="64"/>
      <c r="SQ40" s="64"/>
      <c r="SR40" s="64"/>
      <c r="SS40" s="64"/>
      <c r="ST40" s="64"/>
      <c r="SU40" s="64"/>
      <c r="SV40" s="64"/>
      <c r="SW40" s="64"/>
      <c r="SX40" s="64"/>
      <c r="SY40" s="64"/>
      <c r="SZ40" s="64"/>
      <c r="TA40" s="64"/>
      <c r="TB40" s="64"/>
      <c r="TC40" s="64"/>
      <c r="TD40" s="64"/>
      <c r="TE40" s="64"/>
      <c r="TF40" s="64"/>
      <c r="TG40" s="64"/>
      <c r="TH40" s="64"/>
      <c r="TI40" s="64"/>
      <c r="TJ40" s="64"/>
      <c r="TK40" s="64"/>
      <c r="TL40" s="64"/>
      <c r="TM40" s="64"/>
      <c r="TN40" s="64"/>
      <c r="TO40" s="64"/>
      <c r="TP40" s="64"/>
      <c r="TQ40" s="64"/>
      <c r="TR40" s="64"/>
      <c r="TS40" s="64"/>
      <c r="TT40" s="64"/>
      <c r="TU40" s="64"/>
      <c r="TV40" s="64"/>
      <c r="TW40" s="64"/>
      <c r="TX40" s="64"/>
      <c r="TY40" s="64"/>
      <c r="TZ40" s="64"/>
      <c r="UA40" s="64"/>
      <c r="UB40" s="64"/>
      <c r="UC40" s="64"/>
      <c r="UD40" s="64"/>
      <c r="UE40" s="64"/>
      <c r="UF40" s="64"/>
      <c r="UG40" s="64"/>
      <c r="UH40" s="64"/>
      <c r="UI40" s="64"/>
      <c r="UJ40" s="64"/>
      <c r="UK40" s="64"/>
      <c r="UL40" s="64"/>
      <c r="UM40" s="64"/>
      <c r="UN40" s="64"/>
      <c r="UO40" s="64"/>
      <c r="UP40" s="64"/>
      <c r="UQ40" s="64"/>
      <c r="UR40" s="64"/>
      <c r="US40" s="64"/>
      <c r="UT40" s="64"/>
      <c r="UU40" s="64"/>
      <c r="UV40" s="64"/>
      <c r="UW40" s="64"/>
      <c r="UX40" s="64"/>
      <c r="UY40" s="64"/>
      <c r="UZ40" s="64"/>
      <c r="VA40" s="64"/>
      <c r="VB40" s="64"/>
      <c r="VC40" s="64"/>
      <c r="VD40" s="64"/>
      <c r="VE40" s="64"/>
      <c r="VF40" s="64"/>
      <c r="VG40" s="64"/>
      <c r="VH40" s="64"/>
      <c r="VI40" s="64"/>
      <c r="VJ40" s="64"/>
      <c r="VK40" s="64"/>
      <c r="VL40" s="64"/>
      <c r="VM40" s="64"/>
      <c r="VN40" s="64"/>
      <c r="VO40" s="64"/>
      <c r="VP40" s="64"/>
      <c r="VQ40" s="64"/>
      <c r="VR40" s="64"/>
      <c r="VS40" s="64"/>
      <c r="VT40" s="64"/>
      <c r="VU40" s="64"/>
      <c r="VV40" s="64"/>
      <c r="VW40" s="64"/>
      <c r="VX40" s="64"/>
      <c r="VY40" s="64"/>
      <c r="VZ40" s="64"/>
      <c r="WA40" s="64"/>
      <c r="WB40" s="64"/>
      <c r="WC40" s="64"/>
      <c r="WD40" s="64"/>
      <c r="WE40" s="64"/>
      <c r="WF40" s="64"/>
      <c r="WG40" s="64"/>
      <c r="WH40" s="64"/>
      <c r="WI40" s="64"/>
      <c r="WJ40" s="64"/>
      <c r="WK40" s="64"/>
      <c r="WL40" s="64"/>
      <c r="WM40" s="64"/>
      <c r="WN40" s="64"/>
      <c r="WO40" s="64"/>
      <c r="WP40" s="64"/>
      <c r="WQ40" s="64"/>
      <c r="WR40" s="64"/>
      <c r="WS40" s="64"/>
      <c r="WT40" s="64"/>
      <c r="WU40" s="64"/>
      <c r="WV40" s="64"/>
      <c r="WW40" s="64"/>
      <c r="WX40" s="64"/>
      <c r="WY40" s="64"/>
      <c r="WZ40" s="64"/>
      <c r="XA40" s="64"/>
      <c r="XB40" s="64"/>
      <c r="XC40" s="64"/>
      <c r="XD40" s="64"/>
      <c r="XE40" s="64"/>
      <c r="XF40" s="64"/>
      <c r="XG40" s="64"/>
      <c r="XH40" s="64"/>
      <c r="XI40" s="64"/>
      <c r="XJ40" s="64"/>
      <c r="XK40" s="64"/>
      <c r="XL40" s="64"/>
      <c r="XM40" s="64"/>
      <c r="XN40" s="64"/>
      <c r="XO40" s="64"/>
      <c r="XP40" s="64"/>
      <c r="XQ40" s="64"/>
      <c r="XR40" s="64"/>
      <c r="XS40" s="64"/>
      <c r="XT40" s="64"/>
      <c r="XU40" s="64"/>
      <c r="XV40" s="64"/>
      <c r="XW40" s="64"/>
      <c r="XX40" s="64"/>
      <c r="XY40" s="64"/>
      <c r="XZ40" s="64"/>
      <c r="YA40" s="64"/>
      <c r="YB40" s="64"/>
      <c r="YC40" s="64"/>
      <c r="YD40" s="64"/>
      <c r="YE40" s="64"/>
      <c r="YF40" s="64"/>
      <c r="YG40" s="64"/>
      <c r="YH40" s="64"/>
      <c r="YI40" s="64"/>
      <c r="YJ40" s="64"/>
      <c r="YK40" s="64"/>
      <c r="YL40" s="64"/>
      <c r="YM40" s="64"/>
      <c r="YN40" s="64"/>
      <c r="YO40" s="64"/>
      <c r="YP40" s="64"/>
      <c r="YQ40" s="64"/>
      <c r="YR40" s="64"/>
      <c r="YS40" s="64"/>
      <c r="YT40" s="64"/>
      <c r="YU40" s="64"/>
      <c r="YV40" s="64"/>
      <c r="YW40" s="64"/>
      <c r="YX40" s="64"/>
      <c r="YY40" s="64"/>
      <c r="YZ40" s="64"/>
      <c r="ZA40" s="64"/>
      <c r="ZB40" s="64"/>
      <c r="ZC40" s="64"/>
      <c r="ZD40" s="64"/>
      <c r="ZE40" s="64"/>
      <c r="ZF40" s="64"/>
      <c r="ZG40" s="64"/>
      <c r="ZH40" s="64"/>
      <c r="ZI40" s="64"/>
      <c r="ZJ40" s="64"/>
      <c r="ZK40" s="64"/>
      <c r="ZL40" s="64"/>
      <c r="ZM40" s="64"/>
      <c r="ZN40" s="64"/>
      <c r="ZO40" s="64"/>
      <c r="ZP40" s="64"/>
      <c r="ZQ40" s="64"/>
      <c r="ZR40" s="64"/>
      <c r="ZS40" s="64"/>
      <c r="ZT40" s="64"/>
      <c r="ZU40" s="64"/>
      <c r="ZV40" s="64"/>
      <c r="ZW40" s="64"/>
      <c r="ZX40" s="64"/>
      <c r="ZY40" s="64"/>
      <c r="ZZ40" s="64"/>
      <c r="AAA40" s="64"/>
      <c r="AAB40" s="64"/>
      <c r="AAC40" s="64"/>
      <c r="AAD40" s="64"/>
      <c r="AAE40" s="64"/>
      <c r="AAF40" s="64"/>
      <c r="AAG40" s="64"/>
      <c r="AAH40" s="64"/>
      <c r="AAI40" s="64"/>
      <c r="AAJ40" s="64"/>
      <c r="AAK40" s="64"/>
      <c r="AAL40" s="64"/>
      <c r="AAM40" s="64"/>
      <c r="AAN40" s="64"/>
      <c r="AAO40" s="64"/>
      <c r="AAP40" s="64"/>
      <c r="AAQ40" s="64"/>
      <c r="AAR40" s="64"/>
      <c r="AAS40" s="64"/>
      <c r="AAT40" s="64"/>
      <c r="AAU40" s="64"/>
      <c r="AAV40" s="64"/>
      <c r="AAW40" s="64"/>
      <c r="AAX40" s="64"/>
      <c r="AAY40" s="64"/>
      <c r="AAZ40" s="64"/>
      <c r="ABA40" s="64"/>
      <c r="ABB40" s="64"/>
      <c r="ABC40" s="64"/>
      <c r="ABD40" s="64"/>
      <c r="ABE40" s="64"/>
      <c r="ABF40" s="64"/>
      <c r="ABG40" s="64"/>
      <c r="ABH40" s="64"/>
      <c r="ABI40" s="64"/>
      <c r="ABJ40" s="64"/>
      <c r="ABK40" s="64"/>
      <c r="ABL40" s="64"/>
      <c r="ABM40" s="64"/>
      <c r="ABN40" s="64"/>
      <c r="ABO40" s="64"/>
      <c r="ABP40" s="64"/>
      <c r="ABQ40" s="64"/>
      <c r="ABR40" s="64"/>
      <c r="ABS40" s="64"/>
      <c r="ABT40" s="64"/>
      <c r="ABU40" s="64"/>
      <c r="ABV40" s="64"/>
      <c r="ABW40" s="64"/>
      <c r="ABX40" s="64"/>
      <c r="ABY40" s="64"/>
      <c r="ABZ40" s="64"/>
      <c r="ACA40" s="64"/>
      <c r="ACB40" s="64"/>
      <c r="ACC40" s="64"/>
      <c r="ACD40" s="64"/>
      <c r="ACE40" s="64"/>
      <c r="ACF40" s="64"/>
      <c r="ACG40" s="64"/>
      <c r="ACH40" s="64"/>
      <c r="ACI40" s="64"/>
      <c r="ACJ40" s="64"/>
      <c r="ACK40" s="64"/>
      <c r="ACL40" s="64"/>
      <c r="ACM40" s="64"/>
      <c r="ACN40" s="64"/>
      <c r="ACO40" s="64"/>
      <c r="ACP40" s="64"/>
      <c r="ACQ40" s="64"/>
      <c r="ACR40" s="64"/>
      <c r="ACS40" s="64"/>
      <c r="ACT40" s="64"/>
      <c r="ACU40" s="64"/>
      <c r="ACV40" s="64"/>
      <c r="ACW40" s="64"/>
      <c r="ACX40" s="64"/>
      <c r="ACY40" s="64"/>
      <c r="ACZ40" s="64"/>
      <c r="ADA40" s="64"/>
      <c r="ADB40" s="64"/>
      <c r="ADC40" s="64"/>
      <c r="ADD40" s="64"/>
      <c r="ADE40" s="64"/>
      <c r="ADF40" s="64"/>
      <c r="ADG40" s="64"/>
      <c r="ADH40" s="64"/>
      <c r="ADI40" s="64"/>
      <c r="ADJ40" s="64"/>
      <c r="ADK40" s="64"/>
      <c r="ADL40" s="64"/>
      <c r="ADM40" s="64"/>
      <c r="ADN40" s="64"/>
      <c r="ADO40" s="64"/>
      <c r="ADP40" s="64"/>
      <c r="ADQ40" s="64"/>
      <c r="ADR40" s="64"/>
      <c r="ADS40" s="64"/>
      <c r="ADT40" s="64"/>
      <c r="ADU40" s="64"/>
      <c r="ADV40" s="64"/>
      <c r="ADW40" s="64"/>
      <c r="ADX40" s="64"/>
      <c r="ADY40" s="64"/>
      <c r="ADZ40" s="64"/>
      <c r="AEA40" s="64"/>
      <c r="AEB40" s="64"/>
      <c r="AEC40" s="64"/>
      <c r="AED40" s="64"/>
      <c r="AEE40" s="64"/>
      <c r="AEF40" s="64"/>
      <c r="AEG40" s="64"/>
      <c r="AEH40" s="64"/>
      <c r="AEI40" s="64"/>
      <c r="AEJ40" s="64"/>
      <c r="AEK40" s="64"/>
      <c r="AEL40" s="64"/>
      <c r="AEM40" s="64"/>
      <c r="AEN40" s="64"/>
      <c r="AEO40" s="64"/>
      <c r="AEP40" s="64"/>
      <c r="AEQ40" s="64"/>
      <c r="AER40" s="64"/>
      <c r="AES40" s="64"/>
      <c r="AET40" s="64"/>
      <c r="AEU40" s="64"/>
      <c r="AEV40" s="64"/>
      <c r="AEW40" s="64"/>
      <c r="AEX40" s="64"/>
      <c r="AEY40" s="64"/>
      <c r="AEZ40" s="64"/>
      <c r="AFA40" s="64"/>
      <c r="AFB40" s="64"/>
      <c r="AFC40" s="64"/>
      <c r="AFD40" s="64"/>
      <c r="AFE40" s="64"/>
      <c r="AFF40" s="64"/>
      <c r="AFG40" s="64"/>
      <c r="AFH40" s="64"/>
      <c r="AFI40" s="64"/>
      <c r="AFJ40" s="64"/>
      <c r="AFK40" s="64"/>
      <c r="AFL40" s="64"/>
      <c r="AFM40" s="64"/>
      <c r="AFN40" s="64"/>
      <c r="AFO40" s="64"/>
      <c r="AFP40" s="64"/>
      <c r="AFQ40" s="64"/>
      <c r="AFR40" s="64"/>
      <c r="AFS40" s="64"/>
      <c r="AFT40" s="64"/>
      <c r="AFU40" s="64"/>
      <c r="AFV40" s="64"/>
      <c r="AFW40" s="64"/>
      <c r="AFX40" s="64"/>
      <c r="AFY40" s="64"/>
      <c r="AFZ40" s="64"/>
      <c r="AGA40" s="64"/>
      <c r="AGB40" s="64"/>
      <c r="AGC40" s="64"/>
      <c r="AGD40" s="64"/>
      <c r="AGE40" s="64"/>
      <c r="AGF40" s="64"/>
      <c r="AGG40" s="64"/>
      <c r="AGH40" s="64"/>
      <c r="AGI40" s="64"/>
      <c r="AGJ40" s="64"/>
      <c r="AGK40" s="64"/>
      <c r="AGL40" s="64"/>
      <c r="AGM40" s="64"/>
      <c r="AGN40" s="64"/>
      <c r="AGO40" s="64"/>
      <c r="AGP40" s="64"/>
      <c r="AGQ40" s="64"/>
      <c r="AGR40" s="64"/>
      <c r="AGS40" s="64"/>
      <c r="AGT40" s="64"/>
      <c r="AGU40" s="64"/>
      <c r="AGV40" s="64"/>
      <c r="AGW40" s="64"/>
      <c r="AGX40" s="64"/>
      <c r="AGY40" s="64"/>
      <c r="AGZ40" s="64"/>
      <c r="AHA40" s="64"/>
      <c r="AHB40" s="64"/>
      <c r="AHC40" s="64"/>
      <c r="AHD40" s="64"/>
      <c r="AHE40" s="64"/>
      <c r="AHF40" s="64"/>
      <c r="AHG40" s="64"/>
      <c r="AHH40" s="64"/>
      <c r="AHI40" s="64"/>
      <c r="AHJ40" s="64"/>
      <c r="AHK40" s="64"/>
      <c r="AHL40" s="64"/>
      <c r="AHM40" s="64"/>
      <c r="AHN40" s="64"/>
      <c r="AHO40" s="64"/>
      <c r="AHP40" s="64"/>
      <c r="AHQ40" s="64"/>
      <c r="AHR40" s="64"/>
      <c r="AHS40" s="64"/>
      <c r="AHT40" s="64"/>
      <c r="AHU40" s="64"/>
      <c r="AHV40" s="64"/>
      <c r="AHW40" s="64"/>
      <c r="AHX40" s="64"/>
      <c r="AHY40" s="64"/>
      <c r="AHZ40" s="64"/>
      <c r="AIA40" s="64"/>
      <c r="AIB40" s="64"/>
      <c r="AIC40" s="64"/>
      <c r="AID40" s="64"/>
      <c r="AIE40" s="64"/>
      <c r="AIF40" s="64"/>
      <c r="AIG40" s="64"/>
      <c r="AIH40" s="64"/>
      <c r="AII40" s="64"/>
      <c r="AIJ40" s="64"/>
      <c r="AIK40" s="64"/>
      <c r="AIL40" s="64"/>
      <c r="AIM40" s="64"/>
      <c r="AIN40" s="64"/>
      <c r="AIO40" s="64"/>
      <c r="AIP40" s="64"/>
      <c r="AIQ40" s="64"/>
      <c r="AIR40" s="64"/>
      <c r="AIS40" s="64"/>
      <c r="AIT40" s="64"/>
      <c r="AIU40" s="64"/>
      <c r="AIV40" s="64"/>
      <c r="AIW40" s="64"/>
      <c r="AIX40" s="64"/>
      <c r="AIY40" s="64"/>
      <c r="AIZ40" s="64"/>
      <c r="AJA40" s="64"/>
      <c r="AJB40" s="64"/>
      <c r="AJC40" s="64"/>
      <c r="AJD40" s="64"/>
      <c r="AJE40" s="64"/>
      <c r="AJF40" s="64"/>
      <c r="AJG40" s="64"/>
      <c r="AJH40" s="64"/>
      <c r="AJI40" s="64"/>
      <c r="AJJ40" s="64"/>
      <c r="AJK40" s="64"/>
      <c r="AJL40" s="64"/>
      <c r="AJM40" s="64"/>
      <c r="AJN40" s="64"/>
      <c r="AJO40" s="64"/>
      <c r="AJP40" s="64"/>
      <c r="AJQ40" s="64"/>
      <c r="AJR40" s="64"/>
      <c r="AJS40" s="64"/>
      <c r="AJT40" s="64"/>
      <c r="AJU40" s="64"/>
      <c r="AJV40" s="64"/>
      <c r="AJW40" s="64"/>
      <c r="AJX40" s="64"/>
      <c r="AJY40" s="64"/>
      <c r="AJZ40" s="64"/>
      <c r="AKA40" s="64"/>
      <c r="AKB40" s="64"/>
      <c r="AKC40" s="64"/>
      <c r="AKD40" s="64"/>
      <c r="AKE40" s="64"/>
      <c r="AKF40" s="64"/>
      <c r="AKG40" s="64"/>
      <c r="AKH40" s="64"/>
      <c r="AKI40" s="64"/>
      <c r="AKJ40" s="64"/>
      <c r="AKK40" s="64"/>
      <c r="AKL40" s="64"/>
      <c r="AKM40" s="64"/>
      <c r="AKN40" s="64"/>
      <c r="AKO40" s="64"/>
      <c r="AKP40" s="64"/>
      <c r="AKQ40" s="64"/>
      <c r="AKR40" s="64"/>
      <c r="AKS40" s="64"/>
      <c r="AKT40" s="64"/>
      <c r="AKU40" s="64"/>
      <c r="AKV40" s="64"/>
      <c r="AKW40" s="64"/>
      <c r="AKX40" s="64"/>
      <c r="AKY40" s="64"/>
      <c r="AKZ40" s="64"/>
      <c r="ALA40" s="64"/>
      <c r="ALB40" s="64"/>
      <c r="ALC40" s="64"/>
      <c r="ALD40" s="64"/>
      <c r="ALE40" s="64"/>
      <c r="ALF40" s="64"/>
      <c r="ALG40" s="64"/>
      <c r="ALH40" s="64"/>
      <c r="ALI40" s="64"/>
      <c r="ALJ40" s="64"/>
      <c r="ALK40" s="64"/>
      <c r="ALL40" s="64"/>
      <c r="ALM40" s="64"/>
      <c r="ALN40" s="64"/>
      <c r="ALO40" s="64"/>
      <c r="ALP40" s="64"/>
      <c r="ALQ40" s="64"/>
      <c r="ALR40" s="64"/>
      <c r="ALS40" s="64"/>
      <c r="ALT40" s="64"/>
      <c r="ALU40" s="64"/>
      <c r="ALV40" s="64"/>
      <c r="ALW40" s="64"/>
      <c r="ALX40" s="64"/>
      <c r="ALY40" s="64"/>
      <c r="ALZ40" s="64"/>
      <c r="AMA40" s="64"/>
      <c r="AMB40" s="64"/>
      <c r="AMC40" s="64"/>
      <c r="AMD40" s="64"/>
      <c r="AME40" s="64"/>
      <c r="AMF40" s="64"/>
      <c r="AMG40" s="64"/>
      <c r="AMH40" s="64"/>
      <c r="AMI40" s="64"/>
      <c r="AMJ40" s="64"/>
      <c r="AMK40" s="64"/>
      <c r="AML40" s="64"/>
      <c r="AMM40" s="64"/>
      <c r="AMN40" s="64"/>
      <c r="AMO40" s="64"/>
      <c r="AMP40" s="64"/>
      <c r="AMQ40" s="64"/>
      <c r="AMR40" s="64"/>
      <c r="AMS40" s="64"/>
      <c r="AMT40" s="64"/>
      <c r="AMU40" s="64"/>
      <c r="AMV40" s="64"/>
      <c r="AMW40" s="64"/>
      <c r="AMX40" s="64"/>
      <c r="AMY40" s="64"/>
      <c r="AMZ40" s="64"/>
      <c r="ANA40" s="64"/>
      <c r="ANB40" s="64"/>
      <c r="ANC40" s="64"/>
      <c r="AND40" s="64"/>
      <c r="ANE40" s="64"/>
      <c r="ANF40" s="64"/>
      <c r="ANG40" s="64"/>
      <c r="ANH40" s="64"/>
      <c r="ANI40" s="64"/>
      <c r="ANJ40" s="64"/>
      <c r="ANK40" s="64"/>
      <c r="ANL40" s="64"/>
      <c r="ANM40" s="64"/>
      <c r="ANN40" s="64"/>
      <c r="ANO40" s="64"/>
      <c r="ANP40" s="64"/>
      <c r="ANQ40" s="64"/>
      <c r="ANR40" s="64"/>
      <c r="ANS40" s="64"/>
      <c r="ANT40" s="64"/>
      <c r="ANU40" s="64"/>
      <c r="ANV40" s="64"/>
      <c r="ANW40" s="64"/>
      <c r="ANX40" s="64"/>
      <c r="ANY40" s="64"/>
      <c r="ANZ40" s="64"/>
      <c r="AOA40" s="64"/>
      <c r="AOB40" s="64"/>
      <c r="AOC40" s="64"/>
      <c r="AOD40" s="64"/>
      <c r="AOE40" s="64"/>
      <c r="AOF40" s="64"/>
      <c r="AOG40" s="64"/>
      <c r="AOH40" s="64"/>
      <c r="AOI40" s="64"/>
      <c r="AOJ40" s="64"/>
      <c r="AOK40" s="64"/>
      <c r="AOL40" s="64"/>
      <c r="AOM40" s="64"/>
      <c r="AON40" s="64"/>
      <c r="AOO40" s="64"/>
      <c r="AOP40" s="64"/>
      <c r="AOQ40" s="64"/>
      <c r="AOR40" s="64"/>
      <c r="AOS40" s="64"/>
      <c r="AOT40" s="64"/>
      <c r="AOU40" s="64"/>
      <c r="AOV40" s="64"/>
      <c r="AOW40" s="64"/>
      <c r="AOX40" s="64"/>
      <c r="AOY40" s="64"/>
      <c r="AOZ40" s="64"/>
      <c r="APA40" s="64"/>
      <c r="APB40" s="64"/>
      <c r="APC40" s="64"/>
      <c r="APD40" s="64"/>
      <c r="APE40" s="64"/>
      <c r="APF40" s="64"/>
      <c r="APG40" s="64"/>
      <c r="APH40" s="64"/>
      <c r="API40" s="64"/>
      <c r="APJ40" s="64"/>
      <c r="APK40" s="64"/>
      <c r="APL40" s="64"/>
      <c r="APM40" s="64"/>
      <c r="APN40" s="64"/>
      <c r="APO40" s="64"/>
      <c r="APP40" s="64"/>
      <c r="APQ40" s="64"/>
      <c r="APR40" s="64"/>
      <c r="APS40" s="64"/>
      <c r="APT40" s="64"/>
      <c r="APU40" s="64"/>
      <c r="APV40" s="64"/>
      <c r="APW40" s="64"/>
      <c r="APX40" s="64"/>
      <c r="APY40" s="64"/>
      <c r="APZ40" s="64"/>
      <c r="AQA40" s="64"/>
      <c r="AQB40" s="64"/>
      <c r="AQC40" s="64"/>
      <c r="AQD40" s="64"/>
      <c r="AQE40" s="64"/>
      <c r="AQF40" s="64"/>
      <c r="AQG40" s="64"/>
      <c r="AQH40" s="64"/>
      <c r="AQI40" s="64"/>
      <c r="AQJ40" s="64"/>
      <c r="AQK40" s="64"/>
      <c r="AQL40" s="64"/>
      <c r="AQM40" s="64"/>
      <c r="AQN40" s="64"/>
      <c r="AQO40" s="64"/>
      <c r="AQP40" s="64"/>
      <c r="AQQ40" s="64"/>
      <c r="AQR40" s="64"/>
      <c r="AQS40" s="64"/>
      <c r="AQT40" s="64"/>
      <c r="AQU40" s="64"/>
      <c r="AQV40" s="64"/>
      <c r="AQW40" s="64"/>
      <c r="AQX40" s="64"/>
      <c r="AQY40" s="64"/>
      <c r="AQZ40" s="64"/>
      <c r="ARA40" s="64"/>
      <c r="ARB40" s="64"/>
      <c r="ARC40" s="64"/>
      <c r="ARD40" s="64"/>
      <c r="ARE40" s="64"/>
      <c r="ARF40" s="64"/>
      <c r="ARG40" s="64"/>
      <c r="ARH40" s="64"/>
      <c r="ARI40" s="64"/>
      <c r="ARJ40" s="64"/>
      <c r="ARK40" s="64"/>
      <c r="ARL40" s="64"/>
      <c r="ARM40" s="64"/>
      <c r="ARN40" s="64"/>
      <c r="ARO40" s="64"/>
      <c r="ARP40" s="64"/>
      <c r="ARQ40" s="64"/>
      <c r="ARR40" s="64"/>
      <c r="ARS40" s="64"/>
      <c r="ART40" s="64"/>
      <c r="ARU40" s="64"/>
      <c r="ARV40" s="64"/>
      <c r="ARW40" s="64"/>
      <c r="ARX40" s="64"/>
      <c r="ARY40" s="64"/>
      <c r="ARZ40" s="64"/>
      <c r="ASA40" s="64"/>
      <c r="ASB40" s="64"/>
      <c r="ASC40" s="64"/>
      <c r="ASD40" s="64"/>
      <c r="ASE40" s="64"/>
      <c r="ASF40" s="64"/>
      <c r="ASG40" s="64"/>
      <c r="ASH40" s="64"/>
      <c r="ASI40" s="64"/>
      <c r="ASJ40" s="64"/>
      <c r="ASK40" s="64"/>
      <c r="ASL40" s="64"/>
      <c r="ASM40" s="64"/>
      <c r="ASN40" s="64"/>
      <c r="ASO40" s="64"/>
      <c r="ASP40" s="64"/>
      <c r="ASQ40" s="64"/>
      <c r="ASR40" s="64"/>
      <c r="ASS40" s="64"/>
      <c r="AST40" s="64"/>
      <c r="ASU40" s="64"/>
      <c r="ASV40" s="64"/>
      <c r="ASW40" s="64"/>
      <c r="ASX40" s="64"/>
      <c r="ASY40" s="64"/>
      <c r="ASZ40" s="64"/>
      <c r="ATA40" s="64"/>
      <c r="ATB40" s="64"/>
      <c r="ATC40" s="64"/>
      <c r="ATD40" s="64"/>
      <c r="ATE40" s="64"/>
      <c r="ATF40" s="64"/>
      <c r="ATG40" s="64"/>
      <c r="ATH40" s="64"/>
      <c r="ATI40" s="64"/>
      <c r="ATJ40" s="64"/>
      <c r="ATK40" s="64"/>
      <c r="ATL40" s="64"/>
      <c r="ATM40" s="64"/>
      <c r="ATN40" s="64"/>
      <c r="ATO40" s="64"/>
      <c r="ATP40" s="64"/>
      <c r="ATQ40" s="64"/>
      <c r="ATR40" s="64"/>
      <c r="ATS40" s="64"/>
      <c r="ATT40" s="64"/>
      <c r="ATU40" s="64"/>
      <c r="ATV40" s="64"/>
      <c r="ATW40" s="64"/>
      <c r="ATX40" s="64"/>
      <c r="ATY40" s="64"/>
      <c r="ATZ40" s="64"/>
      <c r="AUA40" s="64"/>
      <c r="AUB40" s="64"/>
      <c r="AUC40" s="64"/>
      <c r="AUD40" s="64"/>
      <c r="AUE40" s="64"/>
      <c r="AUF40" s="64"/>
      <c r="AUG40" s="64"/>
      <c r="AUH40" s="64"/>
      <c r="AUI40" s="64"/>
      <c r="AUJ40" s="64"/>
      <c r="AUK40" s="64"/>
      <c r="AUL40" s="64"/>
      <c r="AUM40" s="64"/>
      <c r="AUN40" s="64"/>
      <c r="AUO40" s="64"/>
      <c r="AUP40" s="64"/>
      <c r="AUQ40" s="64"/>
      <c r="AUR40" s="64"/>
      <c r="AUS40" s="64"/>
      <c r="AUT40" s="64"/>
      <c r="AUU40" s="64"/>
      <c r="AUV40" s="64"/>
      <c r="AUW40" s="64"/>
      <c r="AUX40" s="64"/>
      <c r="AUY40" s="64"/>
      <c r="AUZ40" s="64"/>
      <c r="AVA40" s="64"/>
      <c r="AVB40" s="64"/>
      <c r="AVC40" s="64"/>
      <c r="AVD40" s="64"/>
      <c r="AVE40" s="64"/>
      <c r="AVF40" s="64"/>
      <c r="AVG40" s="64"/>
      <c r="AVH40" s="64"/>
      <c r="AVI40" s="64"/>
      <c r="AVJ40" s="64"/>
      <c r="AVK40" s="64"/>
      <c r="AVL40" s="64"/>
      <c r="AVM40" s="64"/>
      <c r="AVN40" s="64"/>
      <c r="AVO40" s="64"/>
      <c r="AVP40" s="64"/>
      <c r="AVQ40" s="64"/>
      <c r="AVR40" s="64"/>
      <c r="AVS40" s="64"/>
      <c r="AVT40" s="64"/>
      <c r="AVU40" s="64"/>
      <c r="AVV40" s="64"/>
      <c r="AVW40" s="64"/>
      <c r="AVX40" s="64"/>
      <c r="AVY40" s="64"/>
      <c r="AVZ40" s="64"/>
      <c r="AWA40" s="64"/>
      <c r="AWB40" s="64"/>
      <c r="AWC40" s="64"/>
      <c r="AWD40" s="64"/>
      <c r="AWE40" s="64"/>
      <c r="AWF40" s="64"/>
      <c r="AWG40" s="64"/>
      <c r="AWH40" s="64"/>
      <c r="AWI40" s="64"/>
      <c r="AWJ40" s="64"/>
      <c r="AWK40" s="64"/>
      <c r="AWL40" s="64"/>
      <c r="AWM40" s="64"/>
      <c r="AWN40" s="64"/>
      <c r="AWO40" s="64"/>
      <c r="AWP40" s="64"/>
      <c r="AWQ40" s="64"/>
      <c r="AWR40" s="64"/>
      <c r="AWS40" s="64"/>
      <c r="AWT40" s="64"/>
      <c r="AWU40" s="64"/>
      <c r="AWV40" s="64"/>
      <c r="AWW40" s="64"/>
      <c r="AWX40" s="64"/>
      <c r="AWY40" s="64"/>
      <c r="AWZ40" s="64"/>
      <c r="AXA40" s="64"/>
      <c r="AXB40" s="64"/>
      <c r="AXC40" s="64"/>
      <c r="AXD40" s="64"/>
      <c r="AXE40" s="64"/>
      <c r="AXF40" s="64"/>
      <c r="AXG40" s="64"/>
      <c r="AXH40" s="64"/>
      <c r="AXI40" s="64"/>
      <c r="AXJ40" s="64"/>
      <c r="AXK40" s="64"/>
      <c r="AXL40" s="64"/>
      <c r="AXM40" s="64"/>
      <c r="AXN40" s="64"/>
      <c r="AXO40" s="64"/>
      <c r="AXP40" s="64"/>
      <c r="AXQ40" s="64"/>
      <c r="AXR40" s="64"/>
      <c r="AXS40" s="64"/>
      <c r="AXT40" s="64"/>
      <c r="AXU40" s="64"/>
      <c r="AXV40" s="64"/>
      <c r="AXW40" s="64"/>
      <c r="AXX40" s="64"/>
      <c r="AXY40" s="64"/>
      <c r="AXZ40" s="64"/>
      <c r="AYA40" s="64"/>
      <c r="AYB40" s="64"/>
      <c r="AYC40" s="64"/>
      <c r="AYD40" s="64"/>
      <c r="AYE40" s="64"/>
      <c r="AYF40" s="64"/>
      <c r="AYG40" s="64"/>
      <c r="AYH40" s="64"/>
      <c r="AYI40" s="64"/>
      <c r="AYJ40" s="64"/>
      <c r="AYK40" s="64"/>
      <c r="AYL40" s="64"/>
      <c r="AYM40" s="64"/>
      <c r="AYN40" s="64"/>
      <c r="AYO40" s="64"/>
      <c r="AYP40" s="64"/>
      <c r="AYQ40" s="64"/>
      <c r="AYR40" s="64"/>
      <c r="AYS40" s="64"/>
      <c r="AYT40" s="64"/>
      <c r="AYU40" s="64"/>
      <c r="AYV40" s="64"/>
      <c r="AYW40" s="64"/>
      <c r="AYX40" s="64"/>
      <c r="AYY40" s="64"/>
      <c r="AYZ40" s="64"/>
      <c r="AZA40" s="64"/>
      <c r="AZB40" s="64"/>
      <c r="AZC40" s="64"/>
      <c r="AZD40" s="64"/>
      <c r="AZE40" s="64"/>
      <c r="AZF40" s="64"/>
      <c r="AZG40" s="64"/>
      <c r="AZH40" s="64"/>
      <c r="AZI40" s="64"/>
      <c r="AZJ40" s="64"/>
      <c r="AZK40" s="64"/>
      <c r="AZL40" s="64"/>
      <c r="AZM40" s="64"/>
      <c r="AZN40" s="64"/>
      <c r="AZO40" s="64"/>
      <c r="AZP40" s="64"/>
      <c r="AZQ40" s="64"/>
      <c r="AZR40" s="64"/>
      <c r="AZS40" s="64"/>
      <c r="AZT40" s="64"/>
      <c r="AZU40" s="64"/>
      <c r="AZV40" s="64"/>
      <c r="AZW40" s="64"/>
      <c r="AZX40" s="64"/>
      <c r="AZY40" s="64"/>
      <c r="AZZ40" s="64"/>
      <c r="BAA40" s="64"/>
      <c r="BAB40" s="64"/>
      <c r="BAC40" s="64"/>
      <c r="BAD40" s="64"/>
      <c r="BAE40" s="64"/>
      <c r="BAF40" s="64"/>
      <c r="BAG40" s="64"/>
      <c r="BAH40" s="64"/>
      <c r="BAI40" s="64"/>
      <c r="BAJ40" s="64"/>
      <c r="BAK40" s="64"/>
      <c r="BAL40" s="64"/>
      <c r="BAM40" s="64"/>
      <c r="BAN40" s="64"/>
      <c r="BAO40" s="64"/>
      <c r="BAP40" s="64"/>
      <c r="BAQ40" s="64"/>
      <c r="BAR40" s="64"/>
      <c r="BAS40" s="64"/>
      <c r="BAT40" s="64"/>
      <c r="BAU40" s="64"/>
      <c r="BAV40" s="64"/>
      <c r="BAW40" s="64"/>
      <c r="BAX40" s="64"/>
      <c r="BAY40" s="64"/>
      <c r="BAZ40" s="64"/>
      <c r="BBA40" s="64"/>
      <c r="BBB40" s="64"/>
      <c r="BBC40" s="64"/>
      <c r="BBD40" s="64"/>
      <c r="BBE40" s="64"/>
      <c r="BBF40" s="64"/>
      <c r="BBG40" s="64"/>
      <c r="BBH40" s="64"/>
      <c r="BBI40" s="64"/>
      <c r="BBJ40" s="64"/>
      <c r="BBK40" s="64"/>
      <c r="BBL40" s="64"/>
      <c r="BBM40" s="64"/>
      <c r="BBN40" s="64"/>
      <c r="BBO40" s="64"/>
      <c r="BBP40" s="64"/>
      <c r="BBQ40" s="64"/>
      <c r="BBR40" s="64"/>
      <c r="BBS40" s="64"/>
      <c r="BBT40" s="64"/>
      <c r="BBU40" s="64"/>
      <c r="BBV40" s="64"/>
      <c r="BBW40" s="64"/>
      <c r="BBX40" s="64"/>
      <c r="BBY40" s="64"/>
      <c r="BBZ40" s="64"/>
      <c r="BCA40" s="64"/>
      <c r="BCB40" s="64"/>
      <c r="BCC40" s="64"/>
      <c r="BCD40" s="64"/>
      <c r="BCE40" s="64"/>
      <c r="BCF40" s="64"/>
      <c r="BCG40" s="64"/>
      <c r="BCH40" s="64"/>
      <c r="BCI40" s="64"/>
      <c r="BCJ40" s="64"/>
      <c r="BCK40" s="64"/>
      <c r="BCL40" s="64"/>
      <c r="BCM40" s="64"/>
      <c r="BCN40" s="64"/>
      <c r="BCO40" s="64"/>
      <c r="BCP40" s="64"/>
      <c r="BCQ40" s="64"/>
      <c r="BCR40" s="64"/>
      <c r="BCS40" s="64"/>
      <c r="BCT40" s="64"/>
      <c r="BCU40" s="64"/>
      <c r="BCV40" s="64"/>
      <c r="BCW40" s="64"/>
      <c r="BCX40" s="64"/>
      <c r="BCY40" s="64"/>
      <c r="BCZ40" s="64"/>
      <c r="BDA40" s="64"/>
      <c r="BDB40" s="64"/>
      <c r="BDC40" s="64"/>
      <c r="BDD40" s="64"/>
      <c r="BDE40" s="64"/>
      <c r="BDF40" s="64"/>
      <c r="BDG40" s="64"/>
      <c r="BDH40" s="64"/>
      <c r="BDI40" s="64"/>
      <c r="BDJ40" s="64"/>
      <c r="BDK40" s="64"/>
      <c r="BDL40" s="64"/>
      <c r="BDM40" s="64"/>
      <c r="BDN40" s="64"/>
      <c r="BDO40" s="64"/>
      <c r="BDP40" s="64"/>
      <c r="BDQ40" s="64"/>
      <c r="BDR40" s="64"/>
      <c r="BDS40" s="64"/>
      <c r="BDT40" s="64"/>
      <c r="BDU40" s="64"/>
      <c r="BDV40" s="64"/>
      <c r="BDW40" s="64"/>
      <c r="BDX40" s="64"/>
      <c r="BDY40" s="64"/>
      <c r="BDZ40" s="64"/>
      <c r="BEA40" s="64"/>
      <c r="BEB40" s="64"/>
      <c r="BEC40" s="64"/>
      <c r="BED40" s="64"/>
      <c r="BEE40" s="64"/>
      <c r="BEF40" s="64"/>
      <c r="BEG40" s="64"/>
      <c r="BEH40" s="64"/>
      <c r="BEI40" s="64"/>
      <c r="BEJ40" s="64"/>
      <c r="BEK40" s="64"/>
      <c r="BEL40" s="64"/>
      <c r="BEM40" s="64"/>
      <c r="BEN40" s="64"/>
      <c r="BEO40" s="64"/>
      <c r="BEP40" s="64"/>
      <c r="BEQ40" s="64"/>
      <c r="BER40" s="64"/>
      <c r="BES40" s="64"/>
      <c r="BET40" s="64"/>
      <c r="BEU40" s="64"/>
      <c r="BEV40" s="64"/>
      <c r="BEW40" s="64"/>
      <c r="BEX40" s="64"/>
      <c r="BEY40" s="64"/>
      <c r="BEZ40" s="64"/>
      <c r="BFA40" s="64"/>
      <c r="BFB40" s="64"/>
      <c r="BFC40" s="64"/>
      <c r="BFD40" s="64"/>
      <c r="BFE40" s="64"/>
      <c r="BFF40" s="64"/>
      <c r="BFG40" s="64"/>
      <c r="BFH40" s="64"/>
      <c r="BFI40" s="64"/>
      <c r="BFJ40" s="64"/>
      <c r="BFK40" s="64"/>
      <c r="BFL40" s="64"/>
      <c r="BFM40" s="64"/>
      <c r="BFN40" s="64"/>
      <c r="BFO40" s="64"/>
      <c r="BFP40" s="64"/>
      <c r="BFQ40" s="64"/>
      <c r="BFR40" s="64"/>
      <c r="BFS40" s="64"/>
      <c r="BFT40" s="64"/>
      <c r="BFU40" s="64"/>
      <c r="BFV40" s="64"/>
      <c r="BFW40" s="64"/>
      <c r="BFX40" s="64"/>
      <c r="BFY40" s="64"/>
      <c r="BFZ40" s="64"/>
      <c r="BGA40" s="64"/>
      <c r="BGB40" s="64"/>
      <c r="BGC40" s="64"/>
      <c r="BGD40" s="64"/>
      <c r="BGE40" s="64"/>
      <c r="BGF40" s="64"/>
      <c r="BGG40" s="64"/>
      <c r="BGH40" s="64"/>
      <c r="BGI40" s="64"/>
      <c r="BGJ40" s="64"/>
      <c r="BGK40" s="64"/>
      <c r="BGL40" s="64"/>
      <c r="BGM40" s="64"/>
      <c r="BGN40" s="64"/>
      <c r="BGO40" s="64"/>
      <c r="BGP40" s="64"/>
      <c r="BGQ40" s="64"/>
      <c r="BGR40" s="64"/>
      <c r="BGS40" s="64"/>
      <c r="BGT40" s="64"/>
      <c r="BGU40" s="64"/>
      <c r="BGV40" s="64"/>
      <c r="BGW40" s="64"/>
      <c r="BGX40" s="64"/>
      <c r="BGY40" s="64"/>
      <c r="BGZ40" s="64"/>
      <c r="BHA40" s="64"/>
      <c r="BHB40" s="64"/>
      <c r="BHC40" s="64"/>
      <c r="BHD40" s="64"/>
      <c r="BHE40" s="64"/>
      <c r="BHF40" s="64"/>
      <c r="BHG40" s="64"/>
      <c r="BHH40" s="64"/>
      <c r="BHI40" s="64"/>
      <c r="BHJ40" s="64"/>
      <c r="BHK40" s="64"/>
      <c r="BHL40" s="64"/>
      <c r="BHM40" s="64"/>
      <c r="BHN40" s="64"/>
      <c r="BHO40" s="64"/>
      <c r="BHP40" s="64"/>
      <c r="BHQ40" s="64"/>
      <c r="BHR40" s="64"/>
      <c r="BHS40" s="64"/>
      <c r="BHT40" s="64"/>
      <c r="BHU40" s="64"/>
      <c r="BHV40" s="64"/>
      <c r="BHW40" s="64"/>
      <c r="BHX40" s="64"/>
      <c r="BHY40" s="64"/>
      <c r="BHZ40" s="64"/>
      <c r="BIA40" s="64"/>
      <c r="BIB40" s="64"/>
      <c r="BIC40" s="64"/>
      <c r="BID40" s="64"/>
      <c r="BIE40" s="64"/>
      <c r="BIF40" s="64"/>
      <c r="BIG40" s="64"/>
      <c r="BIH40" s="64"/>
      <c r="BII40" s="64"/>
      <c r="BIJ40" s="64"/>
      <c r="BIK40" s="64"/>
      <c r="BIL40" s="64"/>
      <c r="BIM40" s="64"/>
      <c r="BIN40" s="64"/>
      <c r="BIO40" s="64"/>
      <c r="BIP40" s="64"/>
      <c r="BIQ40" s="64"/>
      <c r="BIR40" s="64"/>
      <c r="BIS40" s="64"/>
      <c r="BIT40" s="64"/>
      <c r="BIU40" s="64"/>
      <c r="BIV40" s="64"/>
      <c r="BIW40" s="64"/>
      <c r="BIX40" s="64"/>
      <c r="BIY40" s="64"/>
      <c r="BIZ40" s="64"/>
      <c r="BJA40" s="64"/>
      <c r="BJB40" s="64"/>
      <c r="BJC40" s="64"/>
      <c r="BJD40" s="64"/>
      <c r="BJE40" s="64"/>
      <c r="BJF40" s="64"/>
      <c r="BJG40" s="64"/>
      <c r="BJH40" s="64"/>
      <c r="BJI40" s="64"/>
      <c r="BJJ40" s="64"/>
      <c r="BJK40" s="64"/>
      <c r="BJL40" s="64"/>
      <c r="BJM40" s="64"/>
      <c r="BJN40" s="64"/>
      <c r="BJO40" s="64"/>
      <c r="BJP40" s="64"/>
      <c r="BJQ40" s="64"/>
      <c r="BJR40" s="64"/>
      <c r="BJS40" s="64"/>
      <c r="BJT40" s="64"/>
      <c r="BJU40" s="64"/>
      <c r="BJV40" s="64"/>
      <c r="BJW40" s="64"/>
      <c r="BJX40" s="64"/>
      <c r="BJY40" s="64"/>
      <c r="BJZ40" s="64"/>
      <c r="BKA40" s="64"/>
      <c r="BKB40" s="64"/>
      <c r="BKC40" s="64"/>
      <c r="BKD40" s="64"/>
      <c r="BKE40" s="64"/>
      <c r="BKF40" s="64"/>
      <c r="BKG40" s="64"/>
      <c r="BKH40" s="64"/>
      <c r="BKI40" s="64"/>
      <c r="BKJ40" s="64"/>
      <c r="BKK40" s="64"/>
      <c r="BKL40" s="64"/>
      <c r="BKM40" s="64"/>
      <c r="BKN40" s="64"/>
      <c r="BKO40" s="64"/>
      <c r="BKP40" s="64"/>
      <c r="BKQ40" s="64"/>
      <c r="BKR40" s="64"/>
      <c r="BKS40" s="64"/>
      <c r="BKT40" s="64"/>
      <c r="BKU40" s="64"/>
      <c r="BKV40" s="64"/>
      <c r="BKW40" s="64"/>
      <c r="BKX40" s="64"/>
      <c r="BKY40" s="64"/>
      <c r="BKZ40" s="64"/>
      <c r="BLA40" s="64"/>
      <c r="BLB40" s="64"/>
      <c r="BLC40" s="64"/>
      <c r="BLD40" s="64"/>
      <c r="BLE40" s="64"/>
      <c r="BLF40" s="64"/>
      <c r="BLG40" s="64"/>
      <c r="BLH40" s="64"/>
      <c r="BLI40" s="64"/>
      <c r="BLJ40" s="64"/>
      <c r="BLK40" s="64"/>
      <c r="BLL40" s="64"/>
      <c r="BLM40" s="64"/>
      <c r="BLN40" s="64"/>
      <c r="BLO40" s="64"/>
      <c r="BLP40" s="64"/>
      <c r="BLQ40" s="64"/>
      <c r="BLR40" s="64"/>
      <c r="BLS40" s="64"/>
      <c r="BLT40" s="64"/>
      <c r="BLU40" s="64"/>
      <c r="BLV40" s="64"/>
      <c r="BLW40" s="64"/>
      <c r="BLX40" s="64"/>
      <c r="BLY40" s="64"/>
      <c r="BLZ40" s="64"/>
      <c r="BMA40" s="64"/>
      <c r="BMB40" s="64"/>
      <c r="BMC40" s="64"/>
      <c r="BMD40" s="64"/>
      <c r="BME40" s="64"/>
      <c r="BMF40" s="64"/>
      <c r="BMG40" s="64"/>
      <c r="BMH40" s="64"/>
      <c r="BMI40" s="64"/>
      <c r="BMJ40" s="64"/>
      <c r="BMK40" s="64"/>
      <c r="BML40" s="64"/>
      <c r="BMM40" s="64"/>
      <c r="BMN40" s="64"/>
      <c r="BMO40" s="64"/>
      <c r="BMP40" s="64"/>
      <c r="BMQ40" s="64"/>
      <c r="BMR40" s="64"/>
      <c r="BMS40" s="64"/>
      <c r="BMT40" s="64"/>
      <c r="BMU40" s="64"/>
      <c r="BMV40" s="64"/>
      <c r="BMW40" s="64"/>
      <c r="BMX40" s="64"/>
      <c r="BMY40" s="64"/>
      <c r="BMZ40" s="64"/>
      <c r="BNA40" s="64"/>
      <c r="BNB40" s="64"/>
      <c r="BNC40" s="64"/>
      <c r="BND40" s="64"/>
      <c r="BNE40" s="64"/>
      <c r="BNF40" s="64"/>
      <c r="BNG40" s="64"/>
      <c r="BNH40" s="64"/>
      <c r="BNI40" s="64"/>
      <c r="BNJ40" s="64"/>
      <c r="BNK40" s="64"/>
      <c r="BNL40" s="64"/>
      <c r="BNM40" s="64"/>
      <c r="BNN40" s="64"/>
      <c r="BNO40" s="64"/>
      <c r="BNP40" s="64"/>
      <c r="BNQ40" s="64"/>
      <c r="BNR40" s="64"/>
      <c r="BNS40" s="64"/>
      <c r="BNT40" s="64"/>
      <c r="BNU40" s="64"/>
      <c r="BNV40" s="64"/>
      <c r="BNW40" s="64"/>
      <c r="BNX40" s="64"/>
      <c r="BNY40" s="64"/>
      <c r="BNZ40" s="64"/>
      <c r="BOA40" s="64"/>
      <c r="BOB40" s="64"/>
      <c r="BOC40" s="64"/>
      <c r="BOD40" s="64"/>
      <c r="BOE40" s="64"/>
      <c r="BOF40" s="64"/>
      <c r="BOG40" s="64"/>
      <c r="BOH40" s="64"/>
      <c r="BOI40" s="64"/>
      <c r="BOJ40" s="64"/>
      <c r="BOK40" s="64"/>
      <c r="BOL40" s="64"/>
      <c r="BOM40" s="64"/>
      <c r="BON40" s="64"/>
      <c r="BOO40" s="64"/>
      <c r="BOP40" s="64"/>
      <c r="BOQ40" s="64"/>
      <c r="BOR40" s="64"/>
      <c r="BOS40" s="64"/>
      <c r="BOT40" s="64"/>
      <c r="BOU40" s="64"/>
      <c r="BOV40" s="64"/>
      <c r="BOW40" s="64"/>
      <c r="BOX40" s="64"/>
      <c r="BOY40" s="64"/>
      <c r="BOZ40" s="64"/>
      <c r="BPA40" s="64"/>
      <c r="BPB40" s="64"/>
      <c r="BPC40" s="64"/>
      <c r="BPD40" s="64"/>
      <c r="BPE40" s="64"/>
      <c r="BPF40" s="64"/>
      <c r="BPG40" s="64"/>
      <c r="BPH40" s="64"/>
      <c r="BPI40" s="64"/>
      <c r="BPJ40" s="64"/>
      <c r="BPK40" s="64"/>
      <c r="BPL40" s="64"/>
      <c r="BPM40" s="64"/>
      <c r="BPN40" s="64"/>
      <c r="BPO40" s="64"/>
      <c r="BPP40" s="64"/>
      <c r="BPQ40" s="64"/>
      <c r="BPR40" s="64"/>
      <c r="BPS40" s="64"/>
      <c r="BPT40" s="64"/>
      <c r="BPU40" s="64"/>
      <c r="BPV40" s="64"/>
      <c r="BPW40" s="64"/>
      <c r="BPX40" s="64"/>
      <c r="BPY40" s="64"/>
      <c r="BPZ40" s="64"/>
      <c r="BQA40" s="64"/>
      <c r="BQB40" s="64"/>
      <c r="BQC40" s="64"/>
      <c r="BQD40" s="64"/>
      <c r="BQE40" s="64"/>
      <c r="BQF40" s="64"/>
      <c r="BQG40" s="64"/>
      <c r="BQH40" s="64"/>
      <c r="BQI40" s="64"/>
      <c r="BQJ40" s="64"/>
      <c r="BQK40" s="64"/>
      <c r="BQL40" s="64"/>
      <c r="BQM40" s="64"/>
      <c r="BQN40" s="64"/>
      <c r="BQO40" s="64"/>
      <c r="BQP40" s="64"/>
      <c r="BQQ40" s="64"/>
      <c r="BQR40" s="64"/>
      <c r="BQS40" s="64"/>
      <c r="BQT40" s="64"/>
      <c r="BQU40" s="64"/>
      <c r="BQV40" s="64"/>
      <c r="BQW40" s="64"/>
      <c r="BQX40" s="64"/>
      <c r="BQY40" s="64"/>
      <c r="BQZ40" s="64"/>
      <c r="BRA40" s="64"/>
      <c r="BRB40" s="64"/>
      <c r="BRC40" s="64"/>
      <c r="BRD40" s="64"/>
      <c r="BRE40" s="64"/>
      <c r="BRF40" s="64"/>
      <c r="BRG40" s="64"/>
      <c r="BRH40" s="64"/>
      <c r="BRI40" s="64"/>
      <c r="BRJ40" s="64"/>
      <c r="BRK40" s="64"/>
      <c r="BRL40" s="64"/>
      <c r="BRM40" s="64"/>
      <c r="BRN40" s="64"/>
      <c r="BRO40" s="64"/>
      <c r="BRP40" s="64"/>
      <c r="BRQ40" s="64"/>
      <c r="BRR40" s="64"/>
      <c r="BRS40" s="64"/>
      <c r="BRT40" s="64"/>
      <c r="BRU40" s="64"/>
      <c r="BRV40" s="64"/>
      <c r="BRW40" s="64"/>
      <c r="BRX40" s="64"/>
      <c r="BRY40" s="64"/>
      <c r="BRZ40" s="64"/>
      <c r="BSA40" s="64"/>
      <c r="BSB40" s="64"/>
      <c r="BSC40" s="64"/>
      <c r="BSD40" s="64"/>
      <c r="BSE40" s="64"/>
      <c r="BSF40" s="64"/>
      <c r="BSG40" s="64"/>
      <c r="BSH40" s="64"/>
      <c r="BSI40" s="64"/>
      <c r="BSJ40" s="64"/>
      <c r="BSK40" s="64"/>
      <c r="BSL40" s="64"/>
      <c r="BSM40" s="64"/>
      <c r="BSN40" s="64"/>
      <c r="BSO40" s="64"/>
      <c r="BSP40" s="64"/>
      <c r="BSQ40" s="64"/>
      <c r="BSR40" s="64"/>
      <c r="BSS40" s="64"/>
      <c r="BST40" s="64"/>
      <c r="BSU40" s="64"/>
      <c r="BSV40" s="64"/>
      <c r="BSW40" s="64"/>
      <c r="BSX40" s="64"/>
      <c r="BSY40" s="64"/>
      <c r="BSZ40" s="64"/>
      <c r="BTA40" s="64"/>
      <c r="BTB40" s="64"/>
      <c r="BTC40" s="64"/>
      <c r="BTD40" s="64"/>
      <c r="BTE40" s="64"/>
      <c r="BTF40" s="64"/>
      <c r="BTG40" s="64"/>
      <c r="BTH40" s="64"/>
      <c r="BTI40" s="64"/>
      <c r="BTJ40" s="64"/>
      <c r="BTK40" s="64"/>
      <c r="BTL40" s="64"/>
      <c r="BTM40" s="64"/>
      <c r="BTN40" s="64"/>
      <c r="BTO40" s="64"/>
      <c r="BTP40" s="64"/>
      <c r="BTQ40" s="64"/>
      <c r="BTR40" s="64"/>
      <c r="BTS40" s="64"/>
      <c r="BTT40" s="64"/>
      <c r="BTU40" s="64"/>
      <c r="BTV40" s="64"/>
      <c r="BTW40" s="64"/>
      <c r="BTX40" s="64"/>
      <c r="BTY40" s="64"/>
      <c r="BTZ40" s="64"/>
      <c r="BUA40" s="64"/>
      <c r="BUB40" s="64"/>
      <c r="BUC40" s="64"/>
      <c r="BUD40" s="64"/>
      <c r="BUE40" s="64"/>
      <c r="BUF40" s="64"/>
      <c r="BUG40" s="64"/>
      <c r="BUH40" s="64"/>
      <c r="BUI40" s="64"/>
      <c r="BUJ40" s="64"/>
      <c r="BUK40" s="64"/>
      <c r="BUL40" s="64"/>
      <c r="BUM40" s="64"/>
      <c r="BUN40" s="64"/>
      <c r="BUO40" s="64"/>
      <c r="BUP40" s="64"/>
      <c r="BUQ40" s="64"/>
      <c r="BUR40" s="64"/>
      <c r="BUS40" s="64"/>
      <c r="BUT40" s="64"/>
      <c r="BUU40" s="64"/>
      <c r="BUV40" s="64"/>
      <c r="BUW40" s="64"/>
      <c r="BUX40" s="64"/>
      <c r="BUY40" s="64"/>
      <c r="BUZ40" s="64"/>
      <c r="BVA40" s="64"/>
      <c r="BVB40" s="64"/>
      <c r="BVC40" s="64"/>
      <c r="BVD40" s="64"/>
      <c r="BVE40" s="64"/>
      <c r="BVF40" s="64"/>
      <c r="BVG40" s="64"/>
      <c r="BVH40" s="64"/>
      <c r="BVI40" s="64"/>
      <c r="BVJ40" s="64"/>
      <c r="BVK40" s="64"/>
      <c r="BVL40" s="64"/>
      <c r="BVM40" s="64"/>
      <c r="BVN40" s="64"/>
      <c r="BVO40" s="64"/>
      <c r="BVP40" s="64"/>
      <c r="BVQ40" s="64"/>
      <c r="BVR40" s="64"/>
      <c r="BVS40" s="64"/>
      <c r="BVT40" s="64"/>
      <c r="BVU40" s="64"/>
      <c r="BVV40" s="64"/>
      <c r="BVW40" s="64"/>
      <c r="BVX40" s="64"/>
      <c r="BVY40" s="64"/>
      <c r="BVZ40" s="64"/>
      <c r="BWA40" s="64"/>
      <c r="BWB40" s="64"/>
      <c r="BWC40" s="64"/>
      <c r="BWD40" s="64"/>
      <c r="BWE40" s="64"/>
      <c r="BWF40" s="64"/>
      <c r="BWG40" s="64"/>
      <c r="BWH40" s="64"/>
      <c r="BWI40" s="64"/>
      <c r="BWJ40" s="64"/>
      <c r="BWK40" s="64"/>
      <c r="BWL40" s="64"/>
      <c r="BWM40" s="64"/>
      <c r="BWN40" s="64"/>
      <c r="BWO40" s="64"/>
      <c r="BWP40" s="64"/>
      <c r="BWQ40" s="64"/>
      <c r="BWR40" s="64"/>
      <c r="BWS40" s="64"/>
      <c r="BWT40" s="64"/>
      <c r="BWU40" s="64"/>
      <c r="BWV40" s="64"/>
      <c r="BWW40" s="64"/>
      <c r="BWX40" s="64"/>
      <c r="BWY40" s="64"/>
      <c r="BWZ40" s="64"/>
      <c r="BXA40" s="64"/>
      <c r="BXB40" s="64"/>
      <c r="BXC40" s="64"/>
      <c r="BXD40" s="64"/>
      <c r="BXE40" s="64"/>
      <c r="BXF40" s="64"/>
      <c r="BXG40" s="64"/>
      <c r="BXH40" s="64"/>
      <c r="BXI40" s="64"/>
      <c r="BXJ40" s="64"/>
      <c r="BXK40" s="64"/>
      <c r="BXL40" s="64"/>
      <c r="BXM40" s="64"/>
      <c r="BXN40" s="64"/>
      <c r="BXO40" s="64"/>
      <c r="BXP40" s="64"/>
      <c r="BXQ40" s="64"/>
      <c r="BXR40" s="64"/>
      <c r="BXS40" s="64"/>
      <c r="BXT40" s="64"/>
      <c r="BXU40" s="64"/>
      <c r="BXV40" s="64"/>
      <c r="BXW40" s="64"/>
      <c r="BXX40" s="64"/>
      <c r="BXY40" s="64"/>
      <c r="BXZ40" s="64"/>
      <c r="BYA40" s="64"/>
      <c r="BYB40" s="64"/>
      <c r="BYC40" s="64"/>
      <c r="BYD40" s="64"/>
      <c r="BYE40" s="64"/>
      <c r="BYF40" s="64"/>
      <c r="BYG40" s="64"/>
      <c r="BYH40" s="64"/>
      <c r="BYI40" s="64"/>
      <c r="BYJ40" s="64"/>
      <c r="BYK40" s="64"/>
      <c r="BYL40" s="64"/>
      <c r="BYM40" s="64"/>
      <c r="BYN40" s="64"/>
      <c r="BYO40" s="64"/>
      <c r="BYP40" s="64"/>
      <c r="BYQ40" s="64"/>
      <c r="BYR40" s="64"/>
      <c r="BYS40" s="64"/>
      <c r="BYT40" s="64"/>
      <c r="BYU40" s="64"/>
      <c r="BYV40" s="64"/>
      <c r="BYW40" s="64"/>
      <c r="BYX40" s="64"/>
      <c r="BYY40" s="64"/>
      <c r="BYZ40" s="64"/>
      <c r="BZA40" s="64"/>
      <c r="BZB40" s="64"/>
      <c r="BZC40" s="64"/>
      <c r="BZD40" s="64"/>
      <c r="BZE40" s="64"/>
      <c r="BZF40" s="64"/>
      <c r="BZG40" s="64"/>
      <c r="BZH40" s="64"/>
      <c r="BZI40" s="64"/>
      <c r="BZJ40" s="64"/>
      <c r="BZK40" s="64"/>
      <c r="BZL40" s="64"/>
      <c r="BZM40" s="64"/>
      <c r="BZN40" s="64"/>
      <c r="BZO40" s="64"/>
      <c r="BZP40" s="64"/>
      <c r="BZQ40" s="64"/>
      <c r="BZR40" s="64"/>
      <c r="BZS40" s="64"/>
      <c r="BZT40" s="64"/>
      <c r="BZU40" s="64"/>
      <c r="BZV40" s="64"/>
      <c r="BZW40" s="64"/>
      <c r="BZX40" s="64"/>
      <c r="BZY40" s="64"/>
      <c r="BZZ40" s="64"/>
      <c r="CAA40" s="64"/>
      <c r="CAB40" s="64"/>
      <c r="CAC40" s="64"/>
      <c r="CAD40" s="64"/>
      <c r="CAE40" s="64"/>
      <c r="CAF40" s="64"/>
      <c r="CAG40" s="64"/>
      <c r="CAH40" s="64"/>
      <c r="CAI40" s="64"/>
      <c r="CAJ40" s="64"/>
      <c r="CAK40" s="64"/>
      <c r="CAL40" s="64"/>
      <c r="CAM40" s="64"/>
      <c r="CAN40" s="64"/>
      <c r="CAO40" s="64"/>
      <c r="CAP40" s="64"/>
      <c r="CAQ40" s="64"/>
      <c r="CAR40" s="64"/>
      <c r="CAS40" s="64"/>
      <c r="CAT40" s="64"/>
      <c r="CAU40" s="64"/>
      <c r="CAV40" s="64"/>
      <c r="CAW40" s="64"/>
      <c r="CAX40" s="64"/>
      <c r="CAY40" s="64"/>
      <c r="CAZ40" s="64"/>
      <c r="CBA40" s="64"/>
      <c r="CBB40" s="64"/>
      <c r="CBC40" s="64"/>
      <c r="CBD40" s="64"/>
      <c r="CBE40" s="64"/>
      <c r="CBF40" s="64"/>
      <c r="CBG40" s="64"/>
      <c r="CBH40" s="64"/>
      <c r="CBI40" s="64"/>
      <c r="CBJ40" s="64"/>
      <c r="CBK40" s="64"/>
      <c r="CBL40" s="64"/>
      <c r="CBM40" s="64"/>
      <c r="CBN40" s="64"/>
      <c r="CBO40" s="64"/>
      <c r="CBP40" s="64"/>
      <c r="CBQ40" s="64"/>
      <c r="CBR40" s="64"/>
      <c r="CBS40" s="64"/>
      <c r="CBT40" s="64"/>
      <c r="CBU40" s="64"/>
      <c r="CBV40" s="64"/>
      <c r="CBW40" s="64"/>
      <c r="CBX40" s="64"/>
      <c r="CBY40" s="64"/>
      <c r="CBZ40" s="64"/>
      <c r="CCA40" s="64"/>
      <c r="CCB40" s="64"/>
      <c r="CCC40" s="64"/>
      <c r="CCD40" s="64"/>
      <c r="CCE40" s="64"/>
      <c r="CCF40" s="64"/>
      <c r="CCG40" s="64"/>
      <c r="CCH40" s="64"/>
      <c r="CCI40" s="64"/>
      <c r="CCJ40" s="64"/>
      <c r="CCK40" s="64"/>
      <c r="CCL40" s="64"/>
      <c r="CCM40" s="64"/>
      <c r="CCN40" s="64"/>
      <c r="CCO40" s="64"/>
      <c r="CCP40" s="64"/>
      <c r="CCQ40" s="64"/>
      <c r="CCR40" s="64"/>
      <c r="CCS40" s="64"/>
      <c r="CCT40" s="64"/>
      <c r="CCU40" s="64"/>
      <c r="CCV40" s="64"/>
      <c r="CCW40" s="64"/>
      <c r="CCX40" s="64"/>
      <c r="CCY40" s="64"/>
      <c r="CCZ40" s="64"/>
      <c r="CDA40" s="64"/>
      <c r="CDB40" s="64"/>
      <c r="CDC40" s="64"/>
      <c r="CDD40" s="64"/>
      <c r="CDE40" s="64"/>
      <c r="CDF40" s="64"/>
      <c r="CDG40" s="64"/>
      <c r="CDH40" s="64"/>
      <c r="CDI40" s="64"/>
      <c r="CDJ40" s="64"/>
      <c r="CDK40" s="64"/>
      <c r="CDL40" s="64"/>
      <c r="CDM40" s="64"/>
      <c r="CDN40" s="64"/>
      <c r="CDO40" s="64"/>
      <c r="CDP40" s="64"/>
      <c r="CDQ40" s="64"/>
      <c r="CDR40" s="64"/>
      <c r="CDS40" s="64"/>
      <c r="CDT40" s="64"/>
      <c r="CDU40" s="64"/>
      <c r="CDV40" s="64"/>
      <c r="CDW40" s="64"/>
      <c r="CDX40" s="64"/>
      <c r="CDY40" s="64"/>
      <c r="CDZ40" s="64"/>
      <c r="CEA40" s="64"/>
      <c r="CEB40" s="64"/>
      <c r="CEC40" s="64"/>
      <c r="CED40" s="64"/>
      <c r="CEE40" s="64"/>
      <c r="CEF40" s="64"/>
      <c r="CEG40" s="64"/>
      <c r="CEH40" s="64"/>
      <c r="CEI40" s="64"/>
      <c r="CEJ40" s="64"/>
      <c r="CEK40" s="64"/>
      <c r="CEL40" s="64"/>
      <c r="CEM40" s="64"/>
      <c r="CEN40" s="64"/>
      <c r="CEO40" s="64"/>
      <c r="CEP40" s="64"/>
      <c r="CEQ40" s="64"/>
      <c r="CER40" s="64"/>
      <c r="CES40" s="64"/>
      <c r="CET40" s="64"/>
      <c r="CEU40" s="64"/>
      <c r="CEV40" s="64"/>
      <c r="CEW40" s="64"/>
      <c r="CEX40" s="64"/>
      <c r="CEY40" s="64"/>
      <c r="CEZ40" s="64"/>
      <c r="CFA40" s="64"/>
      <c r="CFB40" s="64"/>
      <c r="CFC40" s="64"/>
      <c r="CFD40" s="64"/>
      <c r="CFE40" s="64"/>
      <c r="CFF40" s="64"/>
      <c r="CFG40" s="64"/>
      <c r="CFH40" s="64"/>
      <c r="CFI40" s="64"/>
      <c r="CFJ40" s="64"/>
      <c r="CFK40" s="64"/>
      <c r="CFL40" s="64"/>
      <c r="CFM40" s="64"/>
      <c r="CFN40" s="64"/>
      <c r="CFO40" s="64"/>
      <c r="CFP40" s="64"/>
      <c r="CFQ40" s="64"/>
      <c r="CFR40" s="64"/>
      <c r="CFS40" s="64"/>
      <c r="CFT40" s="64"/>
      <c r="CFU40" s="64"/>
      <c r="CFV40" s="64"/>
      <c r="CFW40" s="64"/>
      <c r="CFX40" s="64"/>
      <c r="CFY40" s="64"/>
      <c r="CFZ40" s="64"/>
      <c r="CGA40" s="64"/>
      <c r="CGB40" s="64"/>
      <c r="CGC40" s="64"/>
      <c r="CGD40" s="64"/>
      <c r="CGE40" s="64"/>
      <c r="CGF40" s="64"/>
      <c r="CGG40" s="64"/>
      <c r="CGH40" s="64"/>
      <c r="CGI40" s="64"/>
      <c r="CGJ40" s="64"/>
      <c r="CGK40" s="64"/>
      <c r="CGL40" s="64"/>
      <c r="CGM40" s="64"/>
      <c r="CGN40" s="64"/>
      <c r="CGO40" s="64"/>
      <c r="CGP40" s="64"/>
      <c r="CGQ40" s="64"/>
      <c r="CGR40" s="64"/>
      <c r="CGS40" s="64"/>
      <c r="CGT40" s="64"/>
      <c r="CGU40" s="64"/>
      <c r="CGV40" s="64"/>
      <c r="CGW40" s="64"/>
      <c r="CGX40" s="64"/>
      <c r="CGY40" s="64"/>
      <c r="CGZ40" s="64"/>
      <c r="CHA40" s="64"/>
      <c r="CHB40" s="64"/>
      <c r="CHC40" s="64"/>
      <c r="CHD40" s="64"/>
      <c r="CHE40" s="64"/>
      <c r="CHF40" s="64"/>
      <c r="CHG40" s="64"/>
      <c r="CHH40" s="64"/>
      <c r="CHI40" s="64"/>
      <c r="CHJ40" s="64"/>
      <c r="CHK40" s="64"/>
      <c r="CHL40" s="64"/>
      <c r="CHM40" s="64"/>
      <c r="CHN40" s="64"/>
      <c r="CHO40" s="64"/>
      <c r="CHP40" s="64"/>
      <c r="CHQ40" s="64"/>
      <c r="CHR40" s="64"/>
      <c r="CHS40" s="64"/>
      <c r="CHT40" s="64"/>
      <c r="CHU40" s="64"/>
      <c r="CHV40" s="64"/>
      <c r="CHW40" s="64"/>
      <c r="CHX40" s="64"/>
      <c r="CHY40" s="64"/>
      <c r="CHZ40" s="64"/>
      <c r="CIA40" s="64"/>
      <c r="CIB40" s="64"/>
      <c r="CIC40" s="64"/>
      <c r="CID40" s="64"/>
      <c r="CIE40" s="64"/>
      <c r="CIF40" s="64"/>
      <c r="CIG40" s="64"/>
      <c r="CIH40" s="64"/>
      <c r="CII40" s="64"/>
      <c r="CIJ40" s="64"/>
      <c r="CIK40" s="64"/>
      <c r="CIL40" s="64"/>
      <c r="CIM40" s="64"/>
      <c r="CIN40" s="64"/>
      <c r="CIO40" s="64"/>
      <c r="CIP40" s="64"/>
      <c r="CIQ40" s="64"/>
      <c r="CIR40" s="64"/>
      <c r="CIS40" s="64"/>
      <c r="CIT40" s="64"/>
      <c r="CIU40" s="64"/>
      <c r="CIV40" s="64"/>
      <c r="CIW40" s="64"/>
      <c r="CIX40" s="64"/>
      <c r="CIY40" s="64"/>
      <c r="CIZ40" s="64"/>
      <c r="CJA40" s="64"/>
      <c r="CJB40" s="64"/>
      <c r="CJC40" s="64"/>
      <c r="CJD40" s="64"/>
      <c r="CJE40" s="64"/>
      <c r="CJF40" s="64"/>
      <c r="CJG40" s="64"/>
      <c r="CJH40" s="64"/>
      <c r="CJI40" s="64"/>
      <c r="CJJ40" s="64"/>
      <c r="CJK40" s="64"/>
      <c r="CJL40" s="64"/>
      <c r="CJM40" s="64"/>
      <c r="CJN40" s="64"/>
      <c r="CJO40" s="64"/>
      <c r="CJP40" s="64"/>
      <c r="CJQ40" s="64"/>
      <c r="CJR40" s="64"/>
      <c r="CJS40" s="64"/>
      <c r="CJT40" s="64"/>
      <c r="CJU40" s="64"/>
      <c r="CJV40" s="64"/>
      <c r="CJW40" s="64"/>
      <c r="CJX40" s="64"/>
      <c r="CJY40" s="64"/>
      <c r="CJZ40" s="64"/>
      <c r="CKA40" s="64"/>
      <c r="CKB40" s="64"/>
      <c r="CKC40" s="64"/>
      <c r="CKD40" s="64"/>
      <c r="CKE40" s="64"/>
      <c r="CKF40" s="64"/>
      <c r="CKG40" s="64"/>
      <c r="CKH40" s="64"/>
      <c r="CKI40" s="64"/>
      <c r="CKJ40" s="64"/>
      <c r="CKK40" s="64"/>
      <c r="CKL40" s="64"/>
      <c r="CKM40" s="64"/>
      <c r="CKN40" s="64"/>
      <c r="CKO40" s="64"/>
      <c r="CKP40" s="64"/>
      <c r="CKQ40" s="64"/>
      <c r="CKR40" s="64"/>
      <c r="CKS40" s="64"/>
      <c r="CKT40" s="64"/>
      <c r="CKU40" s="64"/>
      <c r="CKV40" s="64"/>
      <c r="CKW40" s="64"/>
      <c r="CKX40" s="64"/>
      <c r="CKY40" s="64"/>
      <c r="CKZ40" s="64"/>
      <c r="CLA40" s="64"/>
      <c r="CLB40" s="64"/>
      <c r="CLC40" s="64"/>
      <c r="CLD40" s="64"/>
      <c r="CLE40" s="64"/>
      <c r="CLF40" s="64"/>
      <c r="CLG40" s="64"/>
      <c r="CLH40" s="64"/>
      <c r="CLI40" s="64"/>
      <c r="CLJ40" s="64"/>
      <c r="CLK40" s="64"/>
      <c r="CLL40" s="64"/>
      <c r="CLM40" s="64"/>
      <c r="CLN40" s="64"/>
      <c r="CLO40" s="64"/>
      <c r="CLP40" s="64"/>
      <c r="CLQ40" s="64"/>
      <c r="CLR40" s="64"/>
      <c r="CLS40" s="64"/>
      <c r="CLT40" s="64"/>
      <c r="CLU40" s="64"/>
      <c r="CLV40" s="64"/>
      <c r="CLW40" s="64"/>
      <c r="CLX40" s="64"/>
      <c r="CLY40" s="64"/>
      <c r="CLZ40" s="64"/>
      <c r="CMA40" s="64"/>
      <c r="CMB40" s="64"/>
      <c r="CMC40" s="64"/>
      <c r="CMD40" s="64"/>
      <c r="CME40" s="64"/>
      <c r="CMF40" s="64"/>
      <c r="CMG40" s="64"/>
      <c r="CMH40" s="64"/>
      <c r="CMI40" s="64"/>
      <c r="CMJ40" s="64"/>
      <c r="CMK40" s="64"/>
      <c r="CML40" s="64"/>
      <c r="CMM40" s="64"/>
      <c r="CMN40" s="64"/>
      <c r="CMO40" s="64"/>
      <c r="CMP40" s="64"/>
      <c r="CMQ40" s="64"/>
      <c r="CMR40" s="64"/>
      <c r="CMS40" s="64"/>
      <c r="CMT40" s="64"/>
      <c r="CMU40" s="64"/>
      <c r="CMV40" s="64"/>
      <c r="CMW40" s="64"/>
      <c r="CMX40" s="64"/>
      <c r="CMY40" s="64"/>
      <c r="CMZ40" s="64"/>
      <c r="CNA40" s="64"/>
      <c r="CNB40" s="64"/>
      <c r="CNC40" s="64"/>
      <c r="CND40" s="64"/>
      <c r="CNE40" s="64"/>
      <c r="CNF40" s="64"/>
      <c r="CNG40" s="64"/>
      <c r="CNH40" s="64"/>
      <c r="CNI40" s="64"/>
      <c r="CNJ40" s="64"/>
      <c r="CNK40" s="64"/>
      <c r="CNL40" s="64"/>
      <c r="CNM40" s="64"/>
      <c r="CNN40" s="64"/>
      <c r="CNO40" s="64"/>
      <c r="CNP40" s="64"/>
      <c r="CNQ40" s="64"/>
      <c r="CNR40" s="64"/>
      <c r="CNS40" s="64"/>
      <c r="CNT40" s="64"/>
      <c r="CNU40" s="64"/>
      <c r="CNV40" s="64"/>
      <c r="CNW40" s="64"/>
      <c r="CNX40" s="64"/>
      <c r="CNY40" s="64"/>
      <c r="CNZ40" s="64"/>
      <c r="COA40" s="64"/>
      <c r="COB40" s="64"/>
      <c r="COC40" s="64"/>
      <c r="COD40" s="64"/>
      <c r="COE40" s="64"/>
      <c r="COF40" s="64"/>
      <c r="COG40" s="64"/>
      <c r="COH40" s="64"/>
      <c r="COI40" s="64"/>
      <c r="COJ40" s="64"/>
      <c r="COK40" s="64"/>
      <c r="COL40" s="64"/>
      <c r="COM40" s="64"/>
      <c r="CON40" s="64"/>
      <c r="COO40" s="64"/>
      <c r="COP40" s="64"/>
      <c r="COQ40" s="64"/>
      <c r="COR40" s="64"/>
      <c r="COS40" s="64"/>
      <c r="COT40" s="64"/>
      <c r="COU40" s="64"/>
      <c r="COV40" s="64"/>
      <c r="COW40" s="64"/>
      <c r="COX40" s="64"/>
      <c r="COY40" s="64"/>
      <c r="COZ40" s="64"/>
      <c r="CPA40" s="64"/>
      <c r="CPB40" s="64"/>
      <c r="CPC40" s="64"/>
      <c r="CPD40" s="64"/>
      <c r="CPE40" s="64"/>
      <c r="CPF40" s="64"/>
      <c r="CPG40" s="64"/>
      <c r="CPH40" s="64"/>
      <c r="CPI40" s="64"/>
      <c r="CPJ40" s="64"/>
      <c r="CPK40" s="64"/>
      <c r="CPL40" s="64"/>
      <c r="CPM40" s="64"/>
      <c r="CPN40" s="64"/>
      <c r="CPO40" s="64"/>
      <c r="CPP40" s="64"/>
      <c r="CPQ40" s="64"/>
      <c r="CPR40" s="64"/>
      <c r="CPS40" s="64"/>
      <c r="CPT40" s="64"/>
      <c r="CPU40" s="64"/>
      <c r="CPV40" s="64"/>
      <c r="CPW40" s="64"/>
      <c r="CPX40" s="64"/>
      <c r="CPY40" s="64"/>
      <c r="CPZ40" s="64"/>
      <c r="CQA40" s="64"/>
      <c r="CQB40" s="64"/>
      <c r="CQC40" s="64"/>
      <c r="CQD40" s="64"/>
      <c r="CQE40" s="64"/>
      <c r="CQF40" s="64"/>
      <c r="CQG40" s="64"/>
      <c r="CQH40" s="64"/>
      <c r="CQI40" s="64"/>
      <c r="CQJ40" s="64"/>
      <c r="CQK40" s="64"/>
      <c r="CQL40" s="64"/>
      <c r="CQM40" s="64"/>
      <c r="CQN40" s="64"/>
      <c r="CQO40" s="64"/>
      <c r="CQP40" s="64"/>
      <c r="CQQ40" s="64"/>
      <c r="CQR40" s="64"/>
      <c r="CQS40" s="64"/>
      <c r="CQT40" s="64"/>
      <c r="CQU40" s="64"/>
      <c r="CQV40" s="64"/>
      <c r="CQW40" s="64"/>
      <c r="CQX40" s="64"/>
      <c r="CQY40" s="64"/>
      <c r="CQZ40" s="64"/>
      <c r="CRA40" s="64"/>
      <c r="CRB40" s="64"/>
      <c r="CRC40" s="64"/>
      <c r="CRD40" s="64"/>
      <c r="CRE40" s="64"/>
      <c r="CRF40" s="64"/>
      <c r="CRG40" s="64"/>
      <c r="CRH40" s="64"/>
      <c r="CRI40" s="64"/>
      <c r="CRJ40" s="64"/>
      <c r="CRK40" s="64"/>
      <c r="CRL40" s="64"/>
      <c r="CRM40" s="64"/>
      <c r="CRN40" s="64"/>
      <c r="CRO40" s="64"/>
      <c r="CRP40" s="64"/>
      <c r="CRQ40" s="64"/>
      <c r="CRR40" s="64"/>
      <c r="CRS40" s="64"/>
      <c r="CRT40" s="64"/>
      <c r="CRU40" s="64"/>
      <c r="CRV40" s="64"/>
      <c r="CRW40" s="64"/>
      <c r="CRX40" s="64"/>
      <c r="CRY40" s="64"/>
      <c r="CRZ40" s="64"/>
      <c r="CSA40" s="64"/>
      <c r="CSB40" s="64"/>
      <c r="CSC40" s="64"/>
      <c r="CSD40" s="64"/>
      <c r="CSE40" s="64"/>
      <c r="CSF40" s="64"/>
      <c r="CSG40" s="64"/>
      <c r="CSH40" s="64"/>
      <c r="CSI40" s="64"/>
      <c r="CSJ40" s="64"/>
      <c r="CSK40" s="64"/>
      <c r="CSL40" s="64"/>
      <c r="CSM40" s="64"/>
      <c r="CSN40" s="64"/>
      <c r="CSO40" s="64"/>
      <c r="CSP40" s="64"/>
      <c r="CSQ40" s="64"/>
      <c r="CSR40" s="64"/>
      <c r="CSS40" s="64"/>
      <c r="CST40" s="64"/>
      <c r="CSU40" s="64"/>
      <c r="CSV40" s="64"/>
      <c r="CSW40" s="64"/>
      <c r="CSX40" s="64"/>
      <c r="CSY40" s="64"/>
      <c r="CSZ40" s="64"/>
      <c r="CTA40" s="64"/>
      <c r="CTB40" s="64"/>
      <c r="CTC40" s="64"/>
      <c r="CTD40" s="64"/>
      <c r="CTE40" s="64"/>
      <c r="CTF40" s="64"/>
      <c r="CTG40" s="64"/>
      <c r="CTH40" s="64"/>
      <c r="CTI40" s="64"/>
      <c r="CTJ40" s="64"/>
      <c r="CTK40" s="64"/>
      <c r="CTL40" s="64"/>
      <c r="CTM40" s="64"/>
      <c r="CTN40" s="64"/>
      <c r="CTO40" s="64"/>
      <c r="CTP40" s="64"/>
      <c r="CTQ40" s="64"/>
      <c r="CTR40" s="64"/>
      <c r="CTS40" s="64"/>
      <c r="CTT40" s="64"/>
      <c r="CTU40" s="64"/>
      <c r="CTV40" s="64"/>
      <c r="CTW40" s="64"/>
      <c r="CTX40" s="64"/>
      <c r="CTY40" s="64"/>
      <c r="CTZ40" s="64"/>
      <c r="CUA40" s="64"/>
      <c r="CUB40" s="64"/>
      <c r="CUC40" s="64"/>
      <c r="CUD40" s="64"/>
      <c r="CUE40" s="64"/>
      <c r="CUF40" s="64"/>
      <c r="CUG40" s="64"/>
      <c r="CUH40" s="64"/>
      <c r="CUI40" s="64"/>
      <c r="CUJ40" s="64"/>
      <c r="CUK40" s="64"/>
      <c r="CUL40" s="64"/>
      <c r="CUM40" s="64"/>
      <c r="CUN40" s="64"/>
      <c r="CUO40" s="64"/>
      <c r="CUP40" s="64"/>
      <c r="CUQ40" s="64"/>
      <c r="CUR40" s="64"/>
      <c r="CUS40" s="64"/>
      <c r="CUT40" s="64"/>
      <c r="CUU40" s="64"/>
      <c r="CUV40" s="64"/>
      <c r="CUW40" s="64"/>
      <c r="CUX40" s="64"/>
      <c r="CUY40" s="64"/>
      <c r="CUZ40" s="64"/>
      <c r="CVA40" s="64"/>
      <c r="CVB40" s="64"/>
      <c r="CVC40" s="64"/>
      <c r="CVD40" s="64"/>
      <c r="CVE40" s="64"/>
      <c r="CVF40" s="64"/>
      <c r="CVG40" s="64"/>
      <c r="CVH40" s="64"/>
      <c r="CVI40" s="64"/>
      <c r="CVJ40" s="64"/>
      <c r="CVK40" s="64"/>
      <c r="CVL40" s="64"/>
      <c r="CVM40" s="64"/>
      <c r="CVN40" s="64"/>
      <c r="CVO40" s="64"/>
      <c r="CVP40" s="64"/>
      <c r="CVQ40" s="64"/>
      <c r="CVR40" s="64"/>
      <c r="CVS40" s="64"/>
      <c r="CVT40" s="64"/>
      <c r="CVU40" s="64"/>
      <c r="CVV40" s="64"/>
      <c r="CVW40" s="64"/>
      <c r="CVX40" s="64"/>
      <c r="CVY40" s="64"/>
      <c r="CVZ40" s="64"/>
      <c r="CWA40" s="64"/>
      <c r="CWB40" s="64"/>
      <c r="CWC40" s="64"/>
      <c r="CWD40" s="64"/>
      <c r="CWE40" s="64"/>
      <c r="CWF40" s="64"/>
      <c r="CWG40" s="64"/>
      <c r="CWH40" s="64"/>
      <c r="CWI40" s="64"/>
      <c r="CWJ40" s="64"/>
      <c r="CWK40" s="64"/>
      <c r="CWL40" s="64"/>
      <c r="CWM40" s="64"/>
      <c r="CWN40" s="64"/>
      <c r="CWO40" s="64"/>
      <c r="CWP40" s="64"/>
      <c r="CWQ40" s="64"/>
      <c r="CWR40" s="64"/>
      <c r="CWS40" s="64"/>
      <c r="CWT40" s="64"/>
      <c r="CWU40" s="64"/>
      <c r="CWV40" s="64"/>
      <c r="CWW40" s="64"/>
      <c r="CWX40" s="64"/>
      <c r="CWY40" s="64"/>
      <c r="CWZ40" s="64"/>
      <c r="CXA40" s="64"/>
      <c r="CXB40" s="64"/>
      <c r="CXC40" s="64"/>
      <c r="CXD40" s="64"/>
      <c r="CXE40" s="64"/>
      <c r="CXF40" s="64"/>
      <c r="CXG40" s="64"/>
      <c r="CXH40" s="64"/>
      <c r="CXI40" s="64"/>
      <c r="CXJ40" s="64"/>
      <c r="CXK40" s="64"/>
      <c r="CXL40" s="64"/>
      <c r="CXM40" s="64"/>
      <c r="CXN40" s="64"/>
      <c r="CXO40" s="64"/>
      <c r="CXP40" s="64"/>
      <c r="CXQ40" s="64"/>
      <c r="CXR40" s="64"/>
      <c r="CXS40" s="64"/>
      <c r="CXT40" s="64"/>
      <c r="CXU40" s="64"/>
      <c r="CXV40" s="64"/>
      <c r="CXW40" s="64"/>
      <c r="CXX40" s="64"/>
      <c r="CXY40" s="64"/>
      <c r="CXZ40" s="64"/>
      <c r="CYA40" s="64"/>
      <c r="CYB40" s="64"/>
      <c r="CYC40" s="64"/>
      <c r="CYD40" s="64"/>
      <c r="CYE40" s="64"/>
      <c r="CYF40" s="64"/>
      <c r="CYG40" s="64"/>
      <c r="CYH40" s="64"/>
      <c r="CYI40" s="64"/>
      <c r="CYJ40" s="64"/>
      <c r="CYK40" s="64"/>
      <c r="CYL40" s="64"/>
      <c r="CYM40" s="64"/>
      <c r="CYN40" s="64"/>
      <c r="CYO40" s="64"/>
      <c r="CYP40" s="64"/>
      <c r="CYQ40" s="64"/>
      <c r="CYR40" s="64"/>
      <c r="CYS40" s="64"/>
      <c r="CYT40" s="64"/>
      <c r="CYU40" s="64"/>
      <c r="CYV40" s="64"/>
      <c r="CYW40" s="64"/>
      <c r="CYX40" s="64"/>
      <c r="CYY40" s="64"/>
      <c r="CYZ40" s="64"/>
      <c r="CZA40" s="64"/>
      <c r="CZB40" s="64"/>
      <c r="CZC40" s="64"/>
      <c r="CZD40" s="64"/>
      <c r="CZE40" s="64"/>
      <c r="CZF40" s="64"/>
      <c r="CZG40" s="64"/>
      <c r="CZH40" s="64"/>
      <c r="CZI40" s="64"/>
      <c r="CZJ40" s="64"/>
      <c r="CZK40" s="64"/>
      <c r="CZL40" s="64"/>
      <c r="CZM40" s="64"/>
      <c r="CZN40" s="64"/>
      <c r="CZO40" s="64"/>
      <c r="CZP40" s="64"/>
      <c r="CZQ40" s="64"/>
      <c r="CZR40" s="64"/>
      <c r="CZS40" s="64"/>
      <c r="CZT40" s="64"/>
      <c r="CZU40" s="64"/>
      <c r="CZV40" s="64"/>
      <c r="CZW40" s="64"/>
      <c r="CZX40" s="64"/>
      <c r="CZY40" s="64"/>
      <c r="CZZ40" s="64"/>
      <c r="DAA40" s="64"/>
      <c r="DAB40" s="64"/>
      <c r="DAC40" s="64"/>
      <c r="DAD40" s="64"/>
      <c r="DAE40" s="64"/>
      <c r="DAF40" s="64"/>
      <c r="DAG40" s="64"/>
      <c r="DAH40" s="64"/>
      <c r="DAI40" s="64"/>
      <c r="DAJ40" s="64"/>
      <c r="DAK40" s="64"/>
      <c r="DAL40" s="64"/>
      <c r="DAM40" s="64"/>
      <c r="DAN40" s="64"/>
      <c r="DAO40" s="64"/>
      <c r="DAP40" s="64"/>
      <c r="DAQ40" s="64"/>
      <c r="DAR40" s="64"/>
      <c r="DAS40" s="64"/>
      <c r="DAT40" s="64"/>
      <c r="DAU40" s="64"/>
      <c r="DAV40" s="64"/>
      <c r="DAW40" s="64"/>
      <c r="DAX40" s="64"/>
      <c r="DAY40" s="64"/>
      <c r="DAZ40" s="64"/>
      <c r="DBA40" s="64"/>
      <c r="DBB40" s="64"/>
      <c r="DBC40" s="64"/>
      <c r="DBD40" s="64"/>
      <c r="DBE40" s="64"/>
      <c r="DBF40" s="64"/>
      <c r="DBG40" s="64"/>
      <c r="DBH40" s="64"/>
      <c r="DBI40" s="64"/>
      <c r="DBJ40" s="64"/>
      <c r="DBK40" s="64"/>
      <c r="DBL40" s="64"/>
      <c r="DBM40" s="64"/>
      <c r="DBN40" s="64"/>
      <c r="DBO40" s="64"/>
      <c r="DBP40" s="64"/>
      <c r="DBQ40" s="64"/>
      <c r="DBR40" s="64"/>
      <c r="DBS40" s="64"/>
      <c r="DBT40" s="64"/>
      <c r="DBU40" s="64"/>
      <c r="DBV40" s="64"/>
      <c r="DBW40" s="64"/>
      <c r="DBX40" s="64"/>
      <c r="DBY40" s="64"/>
      <c r="DBZ40" s="64"/>
      <c r="DCA40" s="64"/>
      <c r="DCB40" s="64"/>
      <c r="DCC40" s="64"/>
      <c r="DCD40" s="64"/>
      <c r="DCE40" s="64"/>
      <c r="DCF40" s="64"/>
      <c r="DCG40" s="64"/>
      <c r="DCH40" s="64"/>
      <c r="DCI40" s="64"/>
      <c r="DCJ40" s="64"/>
      <c r="DCK40" s="64"/>
      <c r="DCL40" s="64"/>
      <c r="DCM40" s="64"/>
      <c r="DCN40" s="64"/>
      <c r="DCO40" s="64"/>
      <c r="DCP40" s="64"/>
      <c r="DCQ40" s="64"/>
      <c r="DCR40" s="64"/>
      <c r="DCS40" s="64"/>
      <c r="DCT40" s="64"/>
      <c r="DCU40" s="64"/>
      <c r="DCV40" s="64"/>
      <c r="DCW40" s="64"/>
      <c r="DCX40" s="64"/>
      <c r="DCY40" s="64"/>
      <c r="DCZ40" s="64"/>
      <c r="DDA40" s="64"/>
      <c r="DDB40" s="64"/>
      <c r="DDC40" s="64"/>
      <c r="DDD40" s="64"/>
      <c r="DDE40" s="64"/>
      <c r="DDF40" s="64"/>
      <c r="DDG40" s="64"/>
      <c r="DDH40" s="64"/>
      <c r="DDI40" s="64"/>
      <c r="DDJ40" s="64"/>
      <c r="DDK40" s="64"/>
      <c r="DDL40" s="64"/>
      <c r="DDM40" s="64"/>
      <c r="DDN40" s="64"/>
      <c r="DDO40" s="64"/>
      <c r="DDP40" s="64"/>
      <c r="DDQ40" s="64"/>
      <c r="DDR40" s="64"/>
      <c r="DDS40" s="64"/>
      <c r="DDT40" s="64"/>
      <c r="DDU40" s="64"/>
      <c r="DDV40" s="64"/>
      <c r="DDW40" s="64"/>
      <c r="DDX40" s="64"/>
      <c r="DDY40" s="64"/>
      <c r="DDZ40" s="64"/>
      <c r="DEA40" s="64"/>
      <c r="DEB40" s="64"/>
      <c r="DEC40" s="64"/>
      <c r="DED40" s="64"/>
      <c r="DEE40" s="64"/>
      <c r="DEF40" s="64"/>
      <c r="DEG40" s="64"/>
      <c r="DEH40" s="64"/>
      <c r="DEI40" s="64"/>
      <c r="DEJ40" s="64"/>
      <c r="DEK40" s="64"/>
      <c r="DEL40" s="64"/>
      <c r="DEM40" s="64"/>
      <c r="DEN40" s="64"/>
      <c r="DEO40" s="64"/>
      <c r="DEP40" s="64"/>
      <c r="DEQ40" s="64"/>
      <c r="DER40" s="64"/>
      <c r="DES40" s="64"/>
      <c r="DET40" s="64"/>
      <c r="DEU40" s="64"/>
      <c r="DEV40" s="64"/>
      <c r="DEW40" s="64"/>
      <c r="DEX40" s="64"/>
      <c r="DEY40" s="64"/>
      <c r="DEZ40" s="64"/>
      <c r="DFA40" s="64"/>
      <c r="DFB40" s="64"/>
      <c r="DFC40" s="64"/>
      <c r="DFD40" s="64"/>
      <c r="DFE40" s="64"/>
      <c r="DFF40" s="64"/>
      <c r="DFG40" s="64"/>
      <c r="DFH40" s="64"/>
      <c r="DFI40" s="64"/>
      <c r="DFJ40" s="64"/>
      <c r="DFK40" s="64"/>
      <c r="DFL40" s="64"/>
      <c r="DFM40" s="64"/>
      <c r="DFN40" s="64"/>
      <c r="DFO40" s="64"/>
      <c r="DFP40" s="64"/>
      <c r="DFQ40" s="64"/>
      <c r="DFR40" s="64"/>
      <c r="DFS40" s="64"/>
      <c r="DFT40" s="64"/>
      <c r="DFU40" s="64"/>
      <c r="DFV40" s="64"/>
      <c r="DFW40" s="64"/>
      <c r="DFX40" s="64"/>
      <c r="DFY40" s="64"/>
      <c r="DFZ40" s="64"/>
      <c r="DGA40" s="64"/>
      <c r="DGB40" s="64"/>
      <c r="DGC40" s="64"/>
      <c r="DGD40" s="64"/>
      <c r="DGE40" s="64"/>
      <c r="DGF40" s="64"/>
      <c r="DGG40" s="64"/>
      <c r="DGH40" s="64"/>
      <c r="DGI40" s="64"/>
      <c r="DGJ40" s="64"/>
      <c r="DGK40" s="64"/>
      <c r="DGL40" s="64"/>
      <c r="DGM40" s="64"/>
      <c r="DGN40" s="64"/>
      <c r="DGO40" s="64"/>
      <c r="DGP40" s="64"/>
      <c r="DGQ40" s="64"/>
      <c r="DGR40" s="64"/>
      <c r="DGS40" s="64"/>
      <c r="DGT40" s="64"/>
      <c r="DGU40" s="64"/>
      <c r="DGV40" s="64"/>
      <c r="DGW40" s="64"/>
      <c r="DGX40" s="64"/>
      <c r="DGY40" s="64"/>
      <c r="DGZ40" s="64"/>
      <c r="DHA40" s="64"/>
      <c r="DHB40" s="64"/>
      <c r="DHC40" s="64"/>
      <c r="DHD40" s="64"/>
      <c r="DHE40" s="64"/>
      <c r="DHF40" s="64"/>
      <c r="DHG40" s="64"/>
      <c r="DHH40" s="64"/>
      <c r="DHI40" s="64"/>
      <c r="DHJ40" s="64"/>
      <c r="DHK40" s="64"/>
      <c r="DHL40" s="64"/>
      <c r="DHM40" s="64"/>
      <c r="DHN40" s="64"/>
      <c r="DHO40" s="64"/>
      <c r="DHP40" s="64"/>
      <c r="DHQ40" s="64"/>
      <c r="DHR40" s="64"/>
      <c r="DHS40" s="64"/>
      <c r="DHT40" s="64"/>
      <c r="DHU40" s="64"/>
      <c r="DHV40" s="64"/>
      <c r="DHW40" s="64"/>
      <c r="DHX40" s="64"/>
      <c r="DHY40" s="64"/>
      <c r="DHZ40" s="64"/>
      <c r="DIA40" s="64"/>
      <c r="DIB40" s="64"/>
      <c r="DIC40" s="64"/>
      <c r="DID40" s="64"/>
      <c r="DIE40" s="64"/>
      <c r="DIF40" s="64"/>
      <c r="DIG40" s="64"/>
      <c r="DIH40" s="64"/>
      <c r="DII40" s="64"/>
      <c r="DIJ40" s="64"/>
      <c r="DIK40" s="64"/>
      <c r="DIL40" s="64"/>
      <c r="DIM40" s="64"/>
      <c r="DIN40" s="64"/>
      <c r="DIO40" s="64"/>
      <c r="DIP40" s="64"/>
      <c r="DIQ40" s="64"/>
      <c r="DIR40" s="64"/>
      <c r="DIS40" s="64"/>
      <c r="DIT40" s="64"/>
      <c r="DIU40" s="64"/>
      <c r="DIV40" s="64"/>
      <c r="DIW40" s="64"/>
      <c r="DIX40" s="64"/>
      <c r="DIY40" s="64"/>
      <c r="DIZ40" s="64"/>
      <c r="DJA40" s="64"/>
      <c r="DJB40" s="64"/>
      <c r="DJC40" s="64"/>
      <c r="DJD40" s="64"/>
      <c r="DJE40" s="64"/>
      <c r="DJF40" s="64"/>
      <c r="DJG40" s="64"/>
      <c r="DJH40" s="64"/>
      <c r="DJI40" s="64"/>
      <c r="DJJ40" s="64"/>
      <c r="DJK40" s="64"/>
      <c r="DJL40" s="64"/>
      <c r="DJM40" s="64"/>
      <c r="DJN40" s="64"/>
      <c r="DJO40" s="64"/>
      <c r="DJP40" s="64"/>
      <c r="DJQ40" s="64"/>
      <c r="DJR40" s="64"/>
      <c r="DJS40" s="64"/>
      <c r="DJT40" s="64"/>
      <c r="DJU40" s="64"/>
      <c r="DJV40" s="64"/>
      <c r="DJW40" s="64"/>
      <c r="DJX40" s="64"/>
      <c r="DJY40" s="64"/>
      <c r="DJZ40" s="64"/>
      <c r="DKA40" s="64"/>
      <c r="DKB40" s="64"/>
      <c r="DKC40" s="64"/>
      <c r="DKD40" s="64"/>
      <c r="DKE40" s="64"/>
      <c r="DKF40" s="64"/>
      <c r="DKG40" s="64"/>
      <c r="DKH40" s="64"/>
      <c r="DKI40" s="64"/>
      <c r="DKJ40" s="64"/>
      <c r="DKK40" s="64"/>
      <c r="DKL40" s="64"/>
      <c r="DKM40" s="64"/>
      <c r="DKN40" s="64"/>
      <c r="DKO40" s="64"/>
      <c r="DKP40" s="64"/>
      <c r="DKQ40" s="64"/>
      <c r="DKR40" s="64"/>
      <c r="DKS40" s="64"/>
      <c r="DKT40" s="64"/>
      <c r="DKU40" s="64"/>
      <c r="DKV40" s="64"/>
      <c r="DKW40" s="64"/>
      <c r="DKX40" s="64"/>
      <c r="DKY40" s="64"/>
      <c r="DKZ40" s="64"/>
      <c r="DLA40" s="64"/>
      <c r="DLB40" s="64"/>
      <c r="DLC40" s="64"/>
      <c r="DLD40" s="64"/>
      <c r="DLE40" s="64"/>
      <c r="DLF40" s="64"/>
      <c r="DLG40" s="64"/>
      <c r="DLH40" s="64"/>
      <c r="DLI40" s="64"/>
      <c r="DLJ40" s="64"/>
      <c r="DLK40" s="64"/>
      <c r="DLL40" s="64"/>
      <c r="DLM40" s="64"/>
      <c r="DLN40" s="64"/>
      <c r="DLO40" s="64"/>
      <c r="DLP40" s="64"/>
      <c r="DLQ40" s="64"/>
      <c r="DLR40" s="64"/>
      <c r="DLS40" s="64"/>
      <c r="DLT40" s="64"/>
      <c r="DLU40" s="64"/>
      <c r="DLV40" s="64"/>
      <c r="DLW40" s="64"/>
      <c r="DLX40" s="64"/>
      <c r="DLY40" s="64"/>
      <c r="DLZ40" s="64"/>
      <c r="DMA40" s="64"/>
      <c r="DMB40" s="64"/>
      <c r="DMC40" s="64"/>
      <c r="DMD40" s="64"/>
      <c r="DME40" s="64"/>
      <c r="DMF40" s="64"/>
      <c r="DMG40" s="64"/>
      <c r="DMH40" s="64"/>
      <c r="DMI40" s="64"/>
      <c r="DMJ40" s="64"/>
      <c r="DMK40" s="64"/>
      <c r="DML40" s="64"/>
      <c r="DMM40" s="64"/>
      <c r="DMN40" s="64"/>
      <c r="DMO40" s="64"/>
      <c r="DMP40" s="64"/>
      <c r="DMQ40" s="64"/>
      <c r="DMR40" s="64"/>
      <c r="DMS40" s="64"/>
      <c r="DMT40" s="64"/>
      <c r="DMU40" s="64"/>
      <c r="DMV40" s="64"/>
      <c r="DMW40" s="64"/>
      <c r="DMX40" s="64"/>
      <c r="DMY40" s="64"/>
      <c r="DMZ40" s="64"/>
      <c r="DNA40" s="64"/>
      <c r="DNB40" s="64"/>
      <c r="DNC40" s="64"/>
      <c r="DND40" s="64"/>
      <c r="DNE40" s="64"/>
      <c r="DNF40" s="64"/>
      <c r="DNG40" s="64"/>
      <c r="DNH40" s="64"/>
      <c r="DNI40" s="64"/>
      <c r="DNJ40" s="64"/>
      <c r="DNK40" s="64"/>
      <c r="DNL40" s="64"/>
      <c r="DNM40" s="64"/>
      <c r="DNN40" s="64"/>
      <c r="DNO40" s="64"/>
      <c r="DNP40" s="64"/>
      <c r="DNQ40" s="64"/>
      <c r="DNR40" s="64"/>
      <c r="DNS40" s="64"/>
      <c r="DNT40" s="64"/>
      <c r="DNU40" s="64"/>
      <c r="DNV40" s="64"/>
      <c r="DNW40" s="64"/>
      <c r="DNX40" s="64"/>
      <c r="DNY40" s="64"/>
      <c r="DNZ40" s="64"/>
      <c r="DOA40" s="64"/>
      <c r="DOB40" s="64"/>
      <c r="DOC40" s="64"/>
      <c r="DOD40" s="64"/>
      <c r="DOE40" s="64"/>
      <c r="DOF40" s="64"/>
      <c r="DOG40" s="64"/>
      <c r="DOH40" s="64"/>
      <c r="DOI40" s="64"/>
      <c r="DOJ40" s="64"/>
      <c r="DOK40" s="64"/>
      <c r="DOL40" s="64"/>
      <c r="DOM40" s="64"/>
      <c r="DON40" s="64"/>
      <c r="DOO40" s="64"/>
      <c r="DOP40" s="64"/>
      <c r="DOQ40" s="64"/>
      <c r="DOR40" s="64"/>
      <c r="DOS40" s="64"/>
      <c r="DOT40" s="64"/>
      <c r="DOU40" s="64"/>
      <c r="DOV40" s="64"/>
      <c r="DOW40" s="64"/>
      <c r="DOX40" s="64"/>
      <c r="DOY40" s="64"/>
      <c r="DOZ40" s="64"/>
      <c r="DPA40" s="64"/>
      <c r="DPB40" s="64"/>
      <c r="DPC40" s="64"/>
      <c r="DPD40" s="64"/>
      <c r="DPE40" s="64"/>
      <c r="DPF40" s="64"/>
      <c r="DPG40" s="64"/>
      <c r="DPH40" s="64"/>
      <c r="DPI40" s="64"/>
      <c r="DPJ40" s="64"/>
      <c r="DPK40" s="64"/>
      <c r="DPL40" s="64"/>
      <c r="DPM40" s="64"/>
      <c r="DPN40" s="64"/>
      <c r="DPO40" s="64"/>
      <c r="DPP40" s="64"/>
      <c r="DPQ40" s="64"/>
      <c r="DPR40" s="64"/>
      <c r="DPS40" s="64"/>
      <c r="DPT40" s="64"/>
      <c r="DPU40" s="64"/>
      <c r="DPV40" s="64"/>
      <c r="DPW40" s="64"/>
      <c r="DPX40" s="64"/>
      <c r="DPY40" s="64"/>
      <c r="DPZ40" s="64"/>
      <c r="DQA40" s="64"/>
      <c r="DQB40" s="64"/>
      <c r="DQC40" s="64"/>
      <c r="DQD40" s="64"/>
      <c r="DQE40" s="64"/>
      <c r="DQF40" s="64"/>
      <c r="DQG40" s="64"/>
      <c r="DQH40" s="64"/>
      <c r="DQI40" s="64"/>
      <c r="DQJ40" s="64"/>
      <c r="DQK40" s="64"/>
      <c r="DQL40" s="64"/>
      <c r="DQM40" s="64"/>
      <c r="DQN40" s="64"/>
      <c r="DQO40" s="64"/>
      <c r="DQP40" s="64"/>
      <c r="DQQ40" s="64"/>
      <c r="DQR40" s="64"/>
      <c r="DQS40" s="64"/>
      <c r="DQT40" s="64"/>
      <c r="DQU40" s="64"/>
      <c r="DQV40" s="64"/>
      <c r="DQW40" s="64"/>
      <c r="DQX40" s="64"/>
      <c r="DQY40" s="64"/>
      <c r="DQZ40" s="64"/>
      <c r="DRA40" s="64"/>
      <c r="DRB40" s="64"/>
      <c r="DRC40" s="64"/>
      <c r="DRD40" s="64"/>
      <c r="DRE40" s="64"/>
      <c r="DRF40" s="64"/>
      <c r="DRG40" s="64"/>
      <c r="DRH40" s="64"/>
      <c r="DRI40" s="64"/>
      <c r="DRJ40" s="64"/>
      <c r="DRK40" s="64"/>
      <c r="DRL40" s="64"/>
      <c r="DRM40" s="64"/>
      <c r="DRN40" s="64"/>
      <c r="DRO40" s="64"/>
      <c r="DRP40" s="64"/>
      <c r="DRQ40" s="64"/>
      <c r="DRR40" s="64"/>
      <c r="DRS40" s="64"/>
      <c r="DRT40" s="64"/>
      <c r="DRU40" s="64"/>
      <c r="DRV40" s="64"/>
      <c r="DRW40" s="64"/>
      <c r="DRX40" s="64"/>
      <c r="DRY40" s="64"/>
      <c r="DRZ40" s="64"/>
      <c r="DSA40" s="64"/>
      <c r="DSB40" s="64"/>
      <c r="DSC40" s="64"/>
      <c r="DSD40" s="64"/>
      <c r="DSE40" s="64"/>
      <c r="DSF40" s="64"/>
      <c r="DSG40" s="64"/>
      <c r="DSH40" s="64"/>
      <c r="DSI40" s="64"/>
      <c r="DSJ40" s="64"/>
      <c r="DSK40" s="64"/>
      <c r="DSL40" s="64"/>
      <c r="DSM40" s="64"/>
      <c r="DSN40" s="64"/>
      <c r="DSO40" s="64"/>
      <c r="DSP40" s="64"/>
      <c r="DSQ40" s="64"/>
      <c r="DSR40" s="64"/>
      <c r="DSS40" s="64"/>
      <c r="DST40" s="64"/>
      <c r="DSU40" s="64"/>
      <c r="DSV40" s="64"/>
      <c r="DSW40" s="64"/>
      <c r="DSX40" s="64"/>
      <c r="DSY40" s="64"/>
      <c r="DSZ40" s="64"/>
      <c r="DTA40" s="64"/>
      <c r="DTB40" s="64"/>
      <c r="DTC40" s="64"/>
      <c r="DTD40" s="64"/>
      <c r="DTE40" s="64"/>
      <c r="DTF40" s="64"/>
      <c r="DTG40" s="64"/>
      <c r="DTH40" s="64"/>
      <c r="DTI40" s="64"/>
      <c r="DTJ40" s="64"/>
      <c r="DTK40" s="64"/>
      <c r="DTL40" s="64"/>
      <c r="DTM40" s="64"/>
      <c r="DTN40" s="64"/>
      <c r="DTO40" s="64"/>
      <c r="DTP40" s="64"/>
      <c r="DTQ40" s="64"/>
      <c r="DTR40" s="64"/>
      <c r="DTS40" s="64"/>
      <c r="DTT40" s="64"/>
      <c r="DTU40" s="64"/>
      <c r="DTV40" s="64"/>
      <c r="DTW40" s="64"/>
      <c r="DTX40" s="64"/>
      <c r="DTY40" s="64"/>
      <c r="DTZ40" s="64"/>
      <c r="DUA40" s="64"/>
      <c r="DUB40" s="64"/>
      <c r="DUC40" s="64"/>
      <c r="DUD40" s="64"/>
      <c r="DUE40" s="64"/>
      <c r="DUF40" s="64"/>
      <c r="DUG40" s="64"/>
      <c r="DUH40" s="64"/>
      <c r="DUI40" s="64"/>
      <c r="DUJ40" s="64"/>
      <c r="DUK40" s="64"/>
      <c r="DUL40" s="64"/>
      <c r="DUM40" s="64"/>
      <c r="DUN40" s="64"/>
      <c r="DUO40" s="64"/>
      <c r="DUP40" s="64"/>
      <c r="DUQ40" s="64"/>
      <c r="DUR40" s="64"/>
      <c r="DUS40" s="64"/>
      <c r="DUT40" s="64"/>
      <c r="DUU40" s="64"/>
      <c r="DUV40" s="64"/>
      <c r="DUW40" s="64"/>
      <c r="DUX40" s="64"/>
      <c r="DUY40" s="64"/>
      <c r="DUZ40" s="64"/>
      <c r="DVA40" s="64"/>
      <c r="DVB40" s="64"/>
      <c r="DVC40" s="64"/>
      <c r="DVD40" s="64"/>
      <c r="DVE40" s="64"/>
      <c r="DVF40" s="64"/>
      <c r="DVG40" s="64"/>
      <c r="DVH40" s="64"/>
      <c r="DVI40" s="64"/>
      <c r="DVJ40" s="64"/>
      <c r="DVK40" s="64"/>
      <c r="DVL40" s="64"/>
      <c r="DVM40" s="64"/>
      <c r="DVN40" s="64"/>
      <c r="DVO40" s="64"/>
      <c r="DVP40" s="64"/>
      <c r="DVQ40" s="64"/>
      <c r="DVR40" s="64"/>
      <c r="DVS40" s="64"/>
      <c r="DVT40" s="64"/>
      <c r="DVU40" s="64"/>
      <c r="DVV40" s="64"/>
      <c r="DVW40" s="64"/>
      <c r="DVX40" s="64"/>
      <c r="DVY40" s="64"/>
      <c r="DVZ40" s="64"/>
      <c r="DWA40" s="64"/>
      <c r="DWB40" s="64"/>
      <c r="DWC40" s="64"/>
      <c r="DWD40" s="64"/>
      <c r="DWE40" s="64"/>
      <c r="DWF40" s="64"/>
      <c r="DWG40" s="64"/>
      <c r="DWH40" s="64"/>
      <c r="DWI40" s="64"/>
      <c r="DWJ40" s="64"/>
      <c r="DWK40" s="64"/>
      <c r="DWL40" s="64"/>
      <c r="DWM40" s="64"/>
      <c r="DWN40" s="64"/>
      <c r="DWO40" s="64"/>
      <c r="DWP40" s="64"/>
      <c r="DWQ40" s="64"/>
      <c r="DWR40" s="64"/>
      <c r="DWS40" s="64"/>
      <c r="DWT40" s="64"/>
      <c r="DWU40" s="64"/>
      <c r="DWV40" s="64"/>
      <c r="DWW40" s="64"/>
      <c r="DWX40" s="64"/>
      <c r="DWY40" s="64"/>
      <c r="DWZ40" s="64"/>
      <c r="DXA40" s="64"/>
      <c r="DXB40" s="64"/>
      <c r="DXC40" s="64"/>
      <c r="DXD40" s="64"/>
      <c r="DXE40" s="64"/>
      <c r="DXF40" s="64"/>
      <c r="DXG40" s="64"/>
      <c r="DXH40" s="64"/>
      <c r="DXI40" s="64"/>
      <c r="DXJ40" s="64"/>
      <c r="DXK40" s="64"/>
      <c r="DXL40" s="64"/>
      <c r="DXM40" s="64"/>
      <c r="DXN40" s="64"/>
      <c r="DXO40" s="64"/>
      <c r="DXP40" s="64"/>
      <c r="DXQ40" s="64"/>
      <c r="DXR40" s="64"/>
      <c r="DXS40" s="64"/>
      <c r="DXT40" s="64"/>
      <c r="DXU40" s="64"/>
      <c r="DXV40" s="64"/>
      <c r="DXW40" s="64"/>
      <c r="DXX40" s="64"/>
      <c r="DXY40" s="64"/>
      <c r="DXZ40" s="64"/>
      <c r="DYA40" s="64"/>
      <c r="DYB40" s="64"/>
      <c r="DYC40" s="64"/>
      <c r="DYD40" s="64"/>
      <c r="DYE40" s="64"/>
      <c r="DYF40" s="64"/>
      <c r="DYG40" s="64"/>
      <c r="DYH40" s="64"/>
      <c r="DYI40" s="64"/>
      <c r="DYJ40" s="64"/>
      <c r="DYK40" s="64"/>
      <c r="DYL40" s="64"/>
      <c r="DYM40" s="64"/>
      <c r="DYN40" s="64"/>
      <c r="DYO40" s="64"/>
      <c r="DYP40" s="64"/>
      <c r="DYQ40" s="64"/>
      <c r="DYR40" s="64"/>
      <c r="DYS40" s="64"/>
      <c r="DYT40" s="64"/>
      <c r="DYU40" s="64"/>
      <c r="DYV40" s="64"/>
      <c r="DYW40" s="64"/>
      <c r="DYX40" s="64"/>
      <c r="DYY40" s="64"/>
      <c r="DYZ40" s="64"/>
      <c r="DZA40" s="64"/>
      <c r="DZB40" s="64"/>
      <c r="DZC40" s="64"/>
      <c r="DZD40" s="64"/>
      <c r="DZE40" s="64"/>
      <c r="DZF40" s="64"/>
      <c r="DZG40" s="64"/>
      <c r="DZH40" s="64"/>
      <c r="DZI40" s="64"/>
      <c r="DZJ40" s="64"/>
      <c r="DZK40" s="64"/>
      <c r="DZL40" s="64"/>
      <c r="DZM40" s="64"/>
      <c r="DZN40" s="64"/>
      <c r="DZO40" s="64"/>
      <c r="DZP40" s="64"/>
      <c r="DZQ40" s="64"/>
      <c r="DZR40" s="64"/>
      <c r="DZS40" s="64"/>
      <c r="DZT40" s="64"/>
      <c r="DZU40" s="64"/>
      <c r="DZV40" s="64"/>
      <c r="DZW40" s="64"/>
      <c r="DZX40" s="64"/>
      <c r="DZY40" s="64"/>
      <c r="DZZ40" s="64"/>
      <c r="EAA40" s="64"/>
      <c r="EAB40" s="64"/>
      <c r="EAC40" s="64"/>
      <c r="EAD40" s="64"/>
      <c r="EAE40" s="64"/>
      <c r="EAF40" s="64"/>
      <c r="EAG40" s="64"/>
      <c r="EAH40" s="64"/>
      <c r="EAI40" s="64"/>
      <c r="EAJ40" s="64"/>
      <c r="EAK40" s="64"/>
      <c r="EAL40" s="64"/>
      <c r="EAM40" s="64"/>
      <c r="EAN40" s="64"/>
      <c r="EAO40" s="64"/>
      <c r="EAP40" s="64"/>
      <c r="EAQ40" s="64"/>
      <c r="EAR40" s="64"/>
      <c r="EAS40" s="64"/>
      <c r="EAT40" s="64"/>
      <c r="EAU40" s="64"/>
      <c r="EAV40" s="64"/>
      <c r="EAW40" s="64"/>
      <c r="EAX40" s="64"/>
      <c r="EAY40" s="64"/>
      <c r="EAZ40" s="64"/>
      <c r="EBA40" s="64"/>
      <c r="EBB40" s="64"/>
      <c r="EBC40" s="64"/>
      <c r="EBD40" s="64"/>
      <c r="EBE40" s="64"/>
      <c r="EBF40" s="64"/>
      <c r="EBG40" s="64"/>
      <c r="EBH40" s="64"/>
      <c r="EBI40" s="64"/>
      <c r="EBJ40" s="64"/>
      <c r="EBK40" s="64"/>
      <c r="EBL40" s="64"/>
      <c r="EBM40" s="64"/>
      <c r="EBN40" s="64"/>
      <c r="EBO40" s="64"/>
      <c r="EBP40" s="64"/>
      <c r="EBQ40" s="64"/>
      <c r="EBR40" s="64"/>
      <c r="EBS40" s="64"/>
      <c r="EBT40" s="64"/>
      <c r="EBU40" s="64"/>
      <c r="EBV40" s="64"/>
      <c r="EBW40" s="64"/>
      <c r="EBX40" s="64"/>
      <c r="EBY40" s="64"/>
      <c r="EBZ40" s="64"/>
      <c r="ECA40" s="64"/>
      <c r="ECB40" s="64"/>
      <c r="ECC40" s="64"/>
      <c r="ECD40" s="64"/>
      <c r="ECE40" s="64"/>
      <c r="ECF40" s="64"/>
      <c r="ECG40" s="64"/>
      <c r="ECH40" s="64"/>
      <c r="ECI40" s="64"/>
      <c r="ECJ40" s="64"/>
      <c r="ECK40" s="64"/>
      <c r="ECL40" s="64"/>
      <c r="ECM40" s="64"/>
      <c r="ECN40" s="64"/>
      <c r="ECO40" s="64"/>
      <c r="ECP40" s="64"/>
      <c r="ECQ40" s="64"/>
      <c r="ECR40" s="64"/>
      <c r="ECS40" s="64"/>
      <c r="ECT40" s="64"/>
      <c r="ECU40" s="64"/>
      <c r="ECV40" s="64"/>
      <c r="ECW40" s="64"/>
      <c r="ECX40" s="64"/>
      <c r="ECY40" s="64"/>
      <c r="ECZ40" s="64"/>
      <c r="EDA40" s="64"/>
      <c r="EDB40" s="64"/>
      <c r="EDC40" s="64"/>
      <c r="EDD40" s="64"/>
      <c r="EDE40" s="64"/>
      <c r="EDF40" s="64"/>
      <c r="EDG40" s="64"/>
      <c r="EDH40" s="64"/>
      <c r="EDI40" s="64"/>
      <c r="EDJ40" s="64"/>
      <c r="EDK40" s="64"/>
      <c r="EDL40" s="64"/>
      <c r="EDM40" s="64"/>
      <c r="EDN40" s="64"/>
      <c r="EDO40" s="64"/>
      <c r="EDP40" s="64"/>
      <c r="EDQ40" s="64"/>
      <c r="EDR40" s="64"/>
      <c r="EDS40" s="64"/>
      <c r="EDT40" s="64"/>
      <c r="EDU40" s="64"/>
      <c r="EDV40" s="64"/>
      <c r="EDW40" s="64"/>
      <c r="EDX40" s="64"/>
      <c r="EDY40" s="64"/>
      <c r="EDZ40" s="64"/>
      <c r="EEA40" s="64"/>
      <c r="EEB40" s="64"/>
      <c r="EEC40" s="64"/>
      <c r="EED40" s="64"/>
      <c r="EEE40" s="64"/>
      <c r="EEF40" s="64"/>
      <c r="EEG40" s="64"/>
      <c r="EEH40" s="64"/>
      <c r="EEI40" s="64"/>
      <c r="EEJ40" s="64"/>
      <c r="EEK40" s="64"/>
      <c r="EEL40" s="64"/>
      <c r="EEM40" s="64"/>
      <c r="EEN40" s="64"/>
      <c r="EEO40" s="64"/>
      <c r="EEP40" s="64"/>
      <c r="EEQ40" s="64"/>
      <c r="EER40" s="64"/>
      <c r="EES40" s="64"/>
      <c r="EET40" s="64"/>
      <c r="EEU40" s="64"/>
      <c r="EEV40" s="64"/>
      <c r="EEW40" s="64"/>
      <c r="EEX40" s="64"/>
      <c r="EEY40" s="64"/>
      <c r="EEZ40" s="64"/>
      <c r="EFA40" s="64"/>
      <c r="EFB40" s="64"/>
      <c r="EFC40" s="64"/>
      <c r="EFD40" s="64"/>
      <c r="EFE40" s="64"/>
      <c r="EFF40" s="64"/>
      <c r="EFG40" s="64"/>
      <c r="EFH40" s="64"/>
      <c r="EFI40" s="64"/>
      <c r="EFJ40" s="64"/>
      <c r="EFK40" s="64"/>
      <c r="EFL40" s="64"/>
      <c r="EFM40" s="64"/>
      <c r="EFN40" s="64"/>
      <c r="EFO40" s="64"/>
      <c r="EFP40" s="64"/>
      <c r="EFQ40" s="64"/>
      <c r="EFR40" s="64"/>
      <c r="EFS40" s="64"/>
      <c r="EFT40" s="64"/>
      <c r="EFU40" s="64"/>
      <c r="EFV40" s="64"/>
      <c r="EFW40" s="64"/>
      <c r="EFX40" s="64"/>
      <c r="EFY40" s="64"/>
      <c r="EFZ40" s="64"/>
      <c r="EGA40" s="64"/>
      <c r="EGB40" s="64"/>
      <c r="EGC40" s="64"/>
      <c r="EGD40" s="64"/>
      <c r="EGE40" s="64"/>
      <c r="EGF40" s="64"/>
      <c r="EGG40" s="64"/>
      <c r="EGH40" s="64"/>
      <c r="EGI40" s="64"/>
      <c r="EGJ40" s="64"/>
      <c r="EGK40" s="64"/>
      <c r="EGL40" s="64"/>
      <c r="EGM40" s="64"/>
      <c r="EGN40" s="64"/>
      <c r="EGO40" s="64"/>
      <c r="EGP40" s="64"/>
      <c r="EGQ40" s="64"/>
      <c r="EGR40" s="64"/>
      <c r="EGS40" s="64"/>
      <c r="EGT40" s="64"/>
      <c r="EGU40" s="64"/>
      <c r="EGV40" s="64"/>
      <c r="EGW40" s="64"/>
      <c r="EGX40" s="64"/>
      <c r="EGY40" s="64"/>
      <c r="EGZ40" s="64"/>
      <c r="EHA40" s="64"/>
      <c r="EHB40" s="64"/>
      <c r="EHC40" s="64"/>
      <c r="EHD40" s="64"/>
      <c r="EHE40" s="64"/>
      <c r="EHF40" s="64"/>
      <c r="EHG40" s="64"/>
      <c r="EHH40" s="64"/>
      <c r="EHI40" s="64"/>
      <c r="EHJ40" s="64"/>
      <c r="EHK40" s="64"/>
      <c r="EHL40" s="64"/>
      <c r="EHM40" s="64"/>
      <c r="EHN40" s="64"/>
      <c r="EHO40" s="64"/>
      <c r="EHP40" s="64"/>
      <c r="EHQ40" s="64"/>
      <c r="EHR40" s="64"/>
      <c r="EHS40" s="64"/>
      <c r="EHT40" s="64"/>
      <c r="EHU40" s="64"/>
      <c r="EHV40" s="64"/>
      <c r="EHW40" s="64"/>
      <c r="EHX40" s="64"/>
      <c r="EHY40" s="64"/>
      <c r="EHZ40" s="64"/>
      <c r="EIA40" s="64"/>
      <c r="EIB40" s="64"/>
      <c r="EIC40" s="64"/>
      <c r="EID40" s="64"/>
      <c r="EIE40" s="64"/>
      <c r="EIF40" s="64"/>
      <c r="EIG40" s="64"/>
      <c r="EIH40" s="64"/>
      <c r="EII40" s="64"/>
      <c r="EIJ40" s="64"/>
      <c r="EIK40" s="64"/>
      <c r="EIL40" s="64"/>
      <c r="EIM40" s="64"/>
      <c r="EIN40" s="64"/>
      <c r="EIO40" s="64"/>
      <c r="EIP40" s="64"/>
      <c r="EIQ40" s="64"/>
      <c r="EIR40" s="64"/>
      <c r="EIS40" s="64"/>
      <c r="EIT40" s="64"/>
      <c r="EIU40" s="64"/>
      <c r="EIV40" s="64"/>
      <c r="EIW40" s="64"/>
      <c r="EIX40" s="64"/>
      <c r="EIY40" s="64"/>
      <c r="EIZ40" s="64"/>
      <c r="EJA40" s="64"/>
      <c r="EJB40" s="64"/>
      <c r="EJC40" s="64"/>
      <c r="EJD40" s="64"/>
      <c r="EJE40" s="64"/>
      <c r="EJF40" s="64"/>
      <c r="EJG40" s="64"/>
      <c r="EJH40" s="64"/>
      <c r="EJI40" s="64"/>
      <c r="EJJ40" s="64"/>
      <c r="EJK40" s="64"/>
      <c r="EJL40" s="64"/>
      <c r="EJM40" s="64"/>
      <c r="EJN40" s="64"/>
      <c r="EJO40" s="64"/>
      <c r="EJP40" s="64"/>
      <c r="EJQ40" s="64"/>
      <c r="EJR40" s="64"/>
      <c r="EJS40" s="64"/>
      <c r="EJT40" s="64"/>
      <c r="EJU40" s="64"/>
      <c r="EJV40" s="64"/>
      <c r="EJW40" s="64"/>
      <c r="EJX40" s="64"/>
      <c r="EJY40" s="64"/>
      <c r="EJZ40" s="64"/>
      <c r="EKA40" s="64"/>
      <c r="EKB40" s="64"/>
      <c r="EKC40" s="64"/>
      <c r="EKD40" s="64"/>
      <c r="EKE40" s="64"/>
      <c r="EKF40" s="64"/>
      <c r="EKG40" s="64"/>
      <c r="EKH40" s="64"/>
      <c r="EKI40" s="64"/>
      <c r="EKJ40" s="64"/>
      <c r="EKK40" s="64"/>
      <c r="EKL40" s="64"/>
      <c r="EKM40" s="64"/>
      <c r="EKN40" s="64"/>
      <c r="EKO40" s="64"/>
      <c r="EKP40" s="64"/>
      <c r="EKQ40" s="64"/>
      <c r="EKR40" s="64"/>
      <c r="EKS40" s="64"/>
      <c r="EKT40" s="64"/>
      <c r="EKU40" s="64"/>
      <c r="EKV40" s="64"/>
      <c r="EKW40" s="64"/>
      <c r="EKX40" s="64"/>
      <c r="EKY40" s="64"/>
      <c r="EKZ40" s="64"/>
      <c r="ELA40" s="64"/>
      <c r="ELB40" s="64"/>
      <c r="ELC40" s="64"/>
      <c r="ELD40" s="64"/>
      <c r="ELE40" s="64"/>
      <c r="ELF40" s="64"/>
      <c r="ELG40" s="64"/>
      <c r="ELH40" s="64"/>
      <c r="ELI40" s="64"/>
      <c r="ELJ40" s="64"/>
      <c r="ELK40" s="64"/>
      <c r="ELL40" s="64"/>
      <c r="ELM40" s="64"/>
      <c r="ELN40" s="64"/>
      <c r="ELO40" s="64"/>
      <c r="ELP40" s="64"/>
      <c r="ELQ40" s="64"/>
      <c r="ELR40" s="64"/>
      <c r="ELS40" s="64"/>
      <c r="ELT40" s="64"/>
      <c r="ELU40" s="64"/>
      <c r="ELV40" s="64"/>
      <c r="ELW40" s="64"/>
      <c r="ELX40" s="64"/>
      <c r="ELY40" s="64"/>
      <c r="ELZ40" s="64"/>
      <c r="EMA40" s="64"/>
      <c r="EMB40" s="64"/>
      <c r="EMC40" s="64"/>
      <c r="EMD40" s="64"/>
      <c r="EME40" s="64"/>
      <c r="EMF40" s="64"/>
      <c r="EMG40" s="64"/>
      <c r="EMH40" s="64"/>
      <c r="EMI40" s="64"/>
      <c r="EMJ40" s="64"/>
      <c r="EMK40" s="64"/>
      <c r="EML40" s="64"/>
      <c r="EMM40" s="64"/>
      <c r="EMN40" s="64"/>
      <c r="EMO40" s="64"/>
      <c r="EMP40" s="64"/>
      <c r="EMQ40" s="64"/>
      <c r="EMR40" s="64"/>
      <c r="EMS40" s="64"/>
      <c r="EMT40" s="64"/>
      <c r="EMU40" s="64"/>
      <c r="EMV40" s="64"/>
      <c r="EMW40" s="64"/>
      <c r="EMX40" s="64"/>
      <c r="EMY40" s="64"/>
      <c r="EMZ40" s="64"/>
      <c r="ENA40" s="64"/>
      <c r="ENB40" s="64"/>
      <c r="ENC40" s="64"/>
      <c r="END40" s="64"/>
      <c r="ENE40" s="64"/>
      <c r="ENF40" s="64"/>
      <c r="ENG40" s="64"/>
      <c r="ENH40" s="64"/>
      <c r="ENI40" s="64"/>
      <c r="ENJ40" s="64"/>
      <c r="ENK40" s="64"/>
      <c r="ENL40" s="64"/>
      <c r="ENM40" s="64"/>
      <c r="ENN40" s="64"/>
      <c r="ENO40" s="64"/>
      <c r="ENP40" s="64"/>
      <c r="ENQ40" s="64"/>
      <c r="ENR40" s="64"/>
      <c r="ENS40" s="64"/>
      <c r="ENT40" s="64"/>
      <c r="ENU40" s="64"/>
      <c r="ENV40" s="64"/>
      <c r="ENW40" s="64"/>
      <c r="ENX40" s="64"/>
      <c r="ENY40" s="64"/>
      <c r="ENZ40" s="64"/>
      <c r="EOA40" s="64"/>
      <c r="EOB40" s="64"/>
      <c r="EOC40" s="64"/>
      <c r="EOD40" s="64"/>
      <c r="EOE40" s="64"/>
      <c r="EOF40" s="64"/>
      <c r="EOG40" s="64"/>
      <c r="EOH40" s="64"/>
      <c r="EOI40" s="64"/>
      <c r="EOJ40" s="64"/>
      <c r="EOK40" s="64"/>
      <c r="EOL40" s="64"/>
      <c r="EOM40" s="64"/>
      <c r="EON40" s="64"/>
      <c r="EOO40" s="64"/>
      <c r="EOP40" s="64"/>
      <c r="EOQ40" s="64"/>
      <c r="EOR40" s="64"/>
      <c r="EOS40" s="64"/>
      <c r="EOT40" s="64"/>
      <c r="EOU40" s="64"/>
      <c r="EOV40" s="64"/>
      <c r="EOW40" s="64"/>
      <c r="EOX40" s="64"/>
      <c r="EOY40" s="64"/>
      <c r="EOZ40" s="64"/>
      <c r="EPA40" s="64"/>
      <c r="EPB40" s="64"/>
      <c r="EPC40" s="64"/>
      <c r="EPD40" s="64"/>
      <c r="EPE40" s="64"/>
      <c r="EPF40" s="64"/>
      <c r="EPG40" s="64"/>
      <c r="EPH40" s="64"/>
      <c r="EPI40" s="64"/>
      <c r="EPJ40" s="64"/>
      <c r="EPK40" s="64"/>
      <c r="EPL40" s="64"/>
      <c r="EPM40" s="64"/>
      <c r="EPN40" s="64"/>
      <c r="EPO40" s="64"/>
      <c r="EPP40" s="64"/>
      <c r="EPQ40" s="64"/>
      <c r="EPR40" s="64"/>
      <c r="EPS40" s="64"/>
      <c r="EPT40" s="64"/>
      <c r="EPU40" s="64"/>
      <c r="EPV40" s="64"/>
      <c r="EPW40" s="64"/>
      <c r="EPX40" s="64"/>
      <c r="EPY40" s="64"/>
      <c r="EPZ40" s="64"/>
      <c r="EQA40" s="64"/>
      <c r="EQB40" s="64"/>
      <c r="EQC40" s="64"/>
      <c r="EQD40" s="64"/>
      <c r="EQE40" s="64"/>
      <c r="EQF40" s="64"/>
      <c r="EQG40" s="64"/>
      <c r="EQH40" s="64"/>
      <c r="EQI40" s="64"/>
      <c r="EQJ40" s="64"/>
      <c r="EQK40" s="64"/>
      <c r="EQL40" s="64"/>
      <c r="EQM40" s="64"/>
      <c r="EQN40" s="64"/>
      <c r="EQO40" s="64"/>
      <c r="EQP40" s="64"/>
      <c r="EQQ40" s="64"/>
      <c r="EQR40" s="64"/>
      <c r="EQS40" s="64"/>
      <c r="EQT40" s="64"/>
      <c r="EQU40" s="64"/>
      <c r="EQV40" s="64"/>
      <c r="EQW40" s="64"/>
      <c r="EQX40" s="64"/>
      <c r="EQY40" s="64"/>
      <c r="EQZ40" s="64"/>
      <c r="ERA40" s="64"/>
      <c r="ERB40" s="64"/>
      <c r="ERC40" s="64"/>
      <c r="ERD40" s="64"/>
      <c r="ERE40" s="64"/>
      <c r="ERF40" s="64"/>
      <c r="ERG40" s="64"/>
      <c r="ERH40" s="64"/>
      <c r="ERI40" s="64"/>
      <c r="ERJ40" s="64"/>
      <c r="ERK40" s="64"/>
      <c r="ERL40" s="64"/>
      <c r="ERM40" s="64"/>
      <c r="ERN40" s="64"/>
      <c r="ERO40" s="64"/>
      <c r="ERP40" s="64"/>
      <c r="ERQ40" s="64"/>
      <c r="ERR40" s="64"/>
      <c r="ERS40" s="64"/>
      <c r="ERT40" s="64"/>
      <c r="ERU40" s="64"/>
      <c r="ERV40" s="64"/>
      <c r="ERW40" s="64"/>
      <c r="ERX40" s="64"/>
      <c r="ERY40" s="64"/>
      <c r="ERZ40" s="64"/>
      <c r="ESA40" s="64"/>
      <c r="ESB40" s="64"/>
      <c r="ESC40" s="64"/>
      <c r="ESD40" s="64"/>
      <c r="ESE40" s="64"/>
      <c r="ESF40" s="64"/>
      <c r="ESG40" s="64"/>
      <c r="ESH40" s="64"/>
      <c r="ESI40" s="64"/>
      <c r="ESJ40" s="64"/>
      <c r="ESK40" s="64"/>
      <c r="ESL40" s="64"/>
      <c r="ESM40" s="64"/>
      <c r="ESN40" s="64"/>
      <c r="ESO40" s="64"/>
      <c r="ESP40" s="64"/>
      <c r="ESQ40" s="64"/>
      <c r="ESR40" s="64"/>
      <c r="ESS40" s="64"/>
      <c r="EST40" s="64"/>
      <c r="ESU40" s="64"/>
      <c r="ESV40" s="64"/>
      <c r="ESW40" s="64"/>
      <c r="ESX40" s="64"/>
      <c r="ESY40" s="64"/>
      <c r="ESZ40" s="64"/>
      <c r="ETA40" s="64"/>
      <c r="ETB40" s="64"/>
      <c r="ETC40" s="64"/>
      <c r="ETD40" s="64"/>
      <c r="ETE40" s="64"/>
      <c r="ETF40" s="64"/>
      <c r="ETG40" s="64"/>
      <c r="ETH40" s="64"/>
      <c r="ETI40" s="64"/>
      <c r="ETJ40" s="64"/>
      <c r="ETK40" s="64"/>
      <c r="ETL40" s="64"/>
      <c r="ETM40" s="64"/>
      <c r="ETN40" s="64"/>
      <c r="ETO40" s="64"/>
      <c r="ETP40" s="64"/>
      <c r="ETQ40" s="64"/>
      <c r="ETR40" s="64"/>
      <c r="ETS40" s="64"/>
      <c r="ETT40" s="64"/>
      <c r="ETU40" s="64"/>
      <c r="ETV40" s="64"/>
      <c r="ETW40" s="64"/>
      <c r="ETX40" s="64"/>
      <c r="ETY40" s="64"/>
      <c r="ETZ40" s="64"/>
      <c r="EUA40" s="64"/>
      <c r="EUB40" s="64"/>
      <c r="EUC40" s="64"/>
      <c r="EUD40" s="64"/>
      <c r="EUE40" s="64"/>
      <c r="EUF40" s="64"/>
      <c r="EUG40" s="64"/>
      <c r="EUH40" s="64"/>
      <c r="EUI40" s="64"/>
      <c r="EUJ40" s="64"/>
      <c r="EUK40" s="64"/>
      <c r="EUL40" s="64"/>
      <c r="EUM40" s="64"/>
      <c r="EUN40" s="64"/>
      <c r="EUO40" s="64"/>
      <c r="EUP40" s="64"/>
      <c r="EUQ40" s="64"/>
      <c r="EUR40" s="64"/>
      <c r="EUS40" s="64"/>
      <c r="EUT40" s="64"/>
      <c r="EUU40" s="64"/>
      <c r="EUV40" s="64"/>
      <c r="EUW40" s="64"/>
      <c r="EUX40" s="64"/>
      <c r="EUY40" s="64"/>
      <c r="EUZ40" s="64"/>
      <c r="EVA40" s="64"/>
      <c r="EVB40" s="64"/>
      <c r="EVC40" s="64"/>
      <c r="EVD40" s="64"/>
      <c r="EVE40" s="64"/>
      <c r="EVF40" s="64"/>
      <c r="EVG40" s="64"/>
      <c r="EVH40" s="64"/>
      <c r="EVI40" s="64"/>
      <c r="EVJ40" s="64"/>
      <c r="EVK40" s="64"/>
      <c r="EVL40" s="64"/>
      <c r="EVM40" s="64"/>
      <c r="EVN40" s="64"/>
      <c r="EVO40" s="64"/>
      <c r="EVP40" s="64"/>
      <c r="EVQ40" s="64"/>
      <c r="EVR40" s="64"/>
      <c r="EVS40" s="64"/>
      <c r="EVT40" s="64"/>
      <c r="EVU40" s="64"/>
      <c r="EVV40" s="64"/>
      <c r="EVW40" s="64"/>
      <c r="EVX40" s="64"/>
      <c r="EVY40" s="64"/>
      <c r="EVZ40" s="64"/>
      <c r="EWA40" s="64"/>
      <c r="EWB40" s="64"/>
      <c r="EWC40" s="64"/>
      <c r="EWD40" s="64"/>
      <c r="EWE40" s="64"/>
      <c r="EWF40" s="64"/>
      <c r="EWG40" s="64"/>
      <c r="EWH40" s="64"/>
      <c r="EWI40" s="64"/>
      <c r="EWJ40" s="64"/>
      <c r="EWK40" s="64"/>
      <c r="EWL40" s="64"/>
      <c r="EWM40" s="64"/>
      <c r="EWN40" s="64"/>
      <c r="EWO40" s="64"/>
      <c r="EWP40" s="64"/>
      <c r="EWQ40" s="64"/>
      <c r="EWR40" s="64"/>
      <c r="EWS40" s="64"/>
      <c r="EWT40" s="64"/>
      <c r="EWU40" s="64"/>
      <c r="EWV40" s="64"/>
      <c r="EWW40" s="64"/>
      <c r="EWX40" s="64"/>
      <c r="EWY40" s="64"/>
      <c r="EWZ40" s="64"/>
      <c r="EXA40" s="64"/>
      <c r="EXB40" s="64"/>
      <c r="EXC40" s="64"/>
      <c r="EXD40" s="64"/>
      <c r="EXE40" s="64"/>
      <c r="EXF40" s="64"/>
      <c r="EXG40" s="64"/>
      <c r="EXH40" s="64"/>
      <c r="EXI40" s="64"/>
      <c r="EXJ40" s="64"/>
      <c r="EXK40" s="64"/>
      <c r="EXL40" s="64"/>
      <c r="EXM40" s="64"/>
      <c r="EXN40" s="64"/>
      <c r="EXO40" s="64"/>
      <c r="EXP40" s="64"/>
      <c r="EXQ40" s="64"/>
      <c r="EXR40" s="64"/>
      <c r="EXS40" s="64"/>
      <c r="EXT40" s="64"/>
      <c r="EXU40" s="64"/>
      <c r="EXV40" s="64"/>
      <c r="EXW40" s="64"/>
      <c r="EXX40" s="64"/>
      <c r="EXY40" s="64"/>
      <c r="EXZ40" s="64"/>
      <c r="EYA40" s="64"/>
      <c r="EYB40" s="64"/>
      <c r="EYC40" s="64"/>
      <c r="EYD40" s="64"/>
      <c r="EYE40" s="64"/>
      <c r="EYF40" s="64"/>
      <c r="EYG40" s="64"/>
      <c r="EYH40" s="64"/>
      <c r="EYI40" s="64"/>
      <c r="EYJ40" s="64"/>
      <c r="EYK40" s="64"/>
      <c r="EYL40" s="64"/>
      <c r="EYM40" s="64"/>
      <c r="EYN40" s="64"/>
      <c r="EYO40" s="64"/>
      <c r="EYP40" s="64"/>
      <c r="EYQ40" s="64"/>
      <c r="EYR40" s="64"/>
      <c r="EYS40" s="64"/>
      <c r="EYT40" s="64"/>
      <c r="EYU40" s="64"/>
      <c r="EYV40" s="64"/>
      <c r="EYW40" s="64"/>
      <c r="EYX40" s="64"/>
      <c r="EYY40" s="64"/>
      <c r="EYZ40" s="64"/>
      <c r="EZA40" s="64"/>
      <c r="EZB40" s="64"/>
      <c r="EZC40" s="64"/>
      <c r="EZD40" s="64"/>
      <c r="EZE40" s="64"/>
      <c r="EZF40" s="64"/>
      <c r="EZG40" s="64"/>
      <c r="EZH40" s="64"/>
      <c r="EZI40" s="64"/>
      <c r="EZJ40" s="64"/>
      <c r="EZK40" s="64"/>
      <c r="EZL40" s="64"/>
      <c r="EZM40" s="64"/>
      <c r="EZN40" s="64"/>
      <c r="EZO40" s="64"/>
      <c r="EZP40" s="64"/>
      <c r="EZQ40" s="64"/>
      <c r="EZR40" s="64"/>
      <c r="EZS40" s="64"/>
      <c r="EZT40" s="64"/>
      <c r="EZU40" s="64"/>
      <c r="EZV40" s="64"/>
      <c r="EZW40" s="64"/>
      <c r="EZX40" s="64"/>
      <c r="EZY40" s="64"/>
      <c r="EZZ40" s="64"/>
      <c r="FAA40" s="64"/>
      <c r="FAB40" s="64"/>
      <c r="FAC40" s="64"/>
      <c r="FAD40" s="64"/>
      <c r="FAE40" s="64"/>
      <c r="FAF40" s="64"/>
      <c r="FAG40" s="64"/>
      <c r="FAH40" s="64"/>
      <c r="FAI40" s="64"/>
      <c r="FAJ40" s="64"/>
      <c r="FAK40" s="64"/>
      <c r="FAL40" s="64"/>
      <c r="FAM40" s="64"/>
      <c r="FAN40" s="64"/>
      <c r="FAO40" s="64"/>
      <c r="FAP40" s="64"/>
      <c r="FAQ40" s="64"/>
      <c r="FAR40" s="64"/>
      <c r="FAS40" s="64"/>
      <c r="FAT40" s="64"/>
      <c r="FAU40" s="64"/>
      <c r="FAV40" s="64"/>
      <c r="FAW40" s="64"/>
      <c r="FAX40" s="64"/>
      <c r="FAY40" s="64"/>
      <c r="FAZ40" s="64"/>
      <c r="FBA40" s="64"/>
      <c r="FBB40" s="64"/>
      <c r="FBC40" s="64"/>
      <c r="FBD40" s="64"/>
      <c r="FBE40" s="64"/>
      <c r="FBF40" s="64"/>
      <c r="FBG40" s="64"/>
      <c r="FBH40" s="64"/>
      <c r="FBI40" s="64"/>
      <c r="FBJ40" s="64"/>
      <c r="FBK40" s="64"/>
      <c r="FBL40" s="64"/>
      <c r="FBM40" s="64"/>
      <c r="FBN40" s="64"/>
      <c r="FBO40" s="64"/>
      <c r="FBP40" s="64"/>
      <c r="FBQ40" s="64"/>
      <c r="FBR40" s="64"/>
      <c r="FBS40" s="64"/>
      <c r="FBT40" s="64"/>
      <c r="FBU40" s="64"/>
      <c r="FBV40" s="64"/>
      <c r="FBW40" s="64"/>
      <c r="FBX40" s="64"/>
      <c r="FBY40" s="64"/>
      <c r="FBZ40" s="64"/>
      <c r="FCA40" s="64"/>
      <c r="FCB40" s="64"/>
      <c r="FCC40" s="64"/>
      <c r="FCD40" s="64"/>
      <c r="FCE40" s="64"/>
      <c r="FCF40" s="64"/>
      <c r="FCG40" s="64"/>
      <c r="FCH40" s="64"/>
      <c r="FCI40" s="64"/>
      <c r="FCJ40" s="64"/>
      <c r="FCK40" s="64"/>
      <c r="FCL40" s="64"/>
      <c r="FCM40" s="64"/>
      <c r="FCN40" s="64"/>
      <c r="FCO40" s="64"/>
      <c r="FCP40" s="64"/>
      <c r="FCQ40" s="64"/>
      <c r="FCR40" s="64"/>
      <c r="FCS40" s="64"/>
      <c r="FCT40" s="64"/>
      <c r="FCU40" s="64"/>
      <c r="FCV40" s="64"/>
      <c r="FCW40" s="64"/>
      <c r="FCX40" s="64"/>
      <c r="FCY40" s="64"/>
      <c r="FCZ40" s="64"/>
      <c r="FDA40" s="64"/>
      <c r="FDB40" s="64"/>
      <c r="FDC40" s="64"/>
      <c r="FDD40" s="64"/>
      <c r="FDE40" s="64"/>
      <c r="FDF40" s="64"/>
      <c r="FDG40" s="64"/>
      <c r="FDH40" s="64"/>
      <c r="FDI40" s="64"/>
      <c r="FDJ40" s="64"/>
      <c r="FDK40" s="64"/>
      <c r="FDL40" s="64"/>
      <c r="FDM40" s="64"/>
      <c r="FDN40" s="64"/>
      <c r="FDO40" s="64"/>
      <c r="FDP40" s="64"/>
      <c r="FDQ40" s="64"/>
      <c r="FDR40" s="64"/>
      <c r="FDS40" s="64"/>
      <c r="FDT40" s="64"/>
      <c r="FDU40" s="64"/>
      <c r="FDV40" s="64"/>
      <c r="FDW40" s="64"/>
      <c r="FDX40" s="64"/>
      <c r="FDY40" s="64"/>
      <c r="FDZ40" s="64"/>
      <c r="FEA40" s="64"/>
      <c r="FEB40" s="64"/>
      <c r="FEC40" s="64"/>
      <c r="FED40" s="64"/>
      <c r="FEE40" s="64"/>
      <c r="FEF40" s="64"/>
      <c r="FEG40" s="64"/>
      <c r="FEH40" s="64"/>
      <c r="FEI40" s="64"/>
      <c r="FEJ40" s="64"/>
      <c r="FEK40" s="64"/>
      <c r="FEL40" s="64"/>
      <c r="FEM40" s="64"/>
      <c r="FEN40" s="64"/>
      <c r="FEO40" s="64"/>
      <c r="FEP40" s="64"/>
      <c r="FEQ40" s="64"/>
      <c r="FER40" s="64"/>
      <c r="FES40" s="64"/>
      <c r="FET40" s="64"/>
      <c r="FEU40" s="64"/>
      <c r="FEV40" s="64"/>
      <c r="FEW40" s="64"/>
      <c r="FEX40" s="64"/>
      <c r="FEY40" s="64"/>
      <c r="FEZ40" s="64"/>
      <c r="FFA40" s="64"/>
      <c r="FFB40" s="64"/>
      <c r="FFC40" s="64"/>
      <c r="FFD40" s="64"/>
      <c r="FFE40" s="64"/>
      <c r="FFF40" s="64"/>
      <c r="FFG40" s="64"/>
      <c r="FFH40" s="64"/>
      <c r="FFI40" s="64"/>
      <c r="FFJ40" s="64"/>
      <c r="FFK40" s="64"/>
      <c r="FFL40" s="64"/>
      <c r="FFM40" s="64"/>
      <c r="FFN40" s="64"/>
      <c r="FFO40" s="64"/>
      <c r="FFP40" s="64"/>
      <c r="FFQ40" s="64"/>
      <c r="FFR40" s="64"/>
      <c r="FFS40" s="64"/>
      <c r="FFT40" s="64"/>
      <c r="FFU40" s="64"/>
      <c r="FFV40" s="64"/>
      <c r="FFW40" s="64"/>
      <c r="FFX40" s="64"/>
      <c r="FFY40" s="64"/>
      <c r="FFZ40" s="64"/>
      <c r="FGA40" s="64"/>
      <c r="FGB40" s="64"/>
      <c r="FGC40" s="64"/>
      <c r="FGD40" s="64"/>
      <c r="FGE40" s="64"/>
      <c r="FGF40" s="64"/>
      <c r="FGG40" s="64"/>
      <c r="FGH40" s="64"/>
      <c r="FGI40" s="64"/>
      <c r="FGJ40" s="64"/>
      <c r="FGK40" s="64"/>
      <c r="FGL40" s="64"/>
      <c r="FGM40" s="64"/>
      <c r="FGN40" s="64"/>
      <c r="FGO40" s="64"/>
      <c r="FGP40" s="64"/>
      <c r="FGQ40" s="64"/>
      <c r="FGR40" s="64"/>
      <c r="FGS40" s="64"/>
      <c r="FGT40" s="64"/>
      <c r="FGU40" s="64"/>
      <c r="FGV40" s="64"/>
      <c r="FGW40" s="64"/>
      <c r="FGX40" s="64"/>
      <c r="FGY40" s="64"/>
      <c r="FGZ40" s="64"/>
      <c r="FHA40" s="64"/>
      <c r="FHB40" s="64"/>
      <c r="FHC40" s="64"/>
      <c r="FHD40" s="64"/>
      <c r="FHE40" s="64"/>
      <c r="FHF40" s="64"/>
      <c r="FHG40" s="64"/>
      <c r="FHH40" s="64"/>
      <c r="FHI40" s="64"/>
      <c r="FHJ40" s="64"/>
      <c r="FHK40" s="64"/>
      <c r="FHL40" s="64"/>
      <c r="FHM40" s="64"/>
      <c r="FHN40" s="64"/>
      <c r="FHO40" s="64"/>
      <c r="FHP40" s="64"/>
      <c r="FHQ40" s="64"/>
      <c r="FHR40" s="64"/>
      <c r="FHS40" s="64"/>
      <c r="FHT40" s="64"/>
      <c r="FHU40" s="64"/>
      <c r="FHV40" s="64"/>
      <c r="FHW40" s="64"/>
      <c r="FHX40" s="64"/>
      <c r="FHY40" s="64"/>
      <c r="FHZ40" s="64"/>
      <c r="FIA40" s="64"/>
      <c r="FIB40" s="64"/>
      <c r="FIC40" s="64"/>
      <c r="FID40" s="64"/>
      <c r="FIE40" s="64"/>
      <c r="FIF40" s="64"/>
      <c r="FIG40" s="64"/>
      <c r="FIH40" s="64"/>
      <c r="FII40" s="64"/>
      <c r="FIJ40" s="64"/>
      <c r="FIK40" s="64"/>
      <c r="FIL40" s="64"/>
      <c r="FIM40" s="64"/>
      <c r="FIN40" s="64"/>
      <c r="FIO40" s="64"/>
      <c r="FIP40" s="64"/>
      <c r="FIQ40" s="64"/>
      <c r="FIR40" s="64"/>
      <c r="FIS40" s="64"/>
      <c r="FIT40" s="64"/>
      <c r="FIU40" s="64"/>
      <c r="FIV40" s="64"/>
      <c r="FIW40" s="64"/>
      <c r="FIX40" s="64"/>
      <c r="FIY40" s="64"/>
      <c r="FIZ40" s="64"/>
      <c r="FJA40" s="64"/>
      <c r="FJB40" s="64"/>
      <c r="FJC40" s="64"/>
      <c r="FJD40" s="64"/>
      <c r="FJE40" s="64"/>
      <c r="FJF40" s="64"/>
      <c r="FJG40" s="64"/>
      <c r="FJH40" s="64"/>
      <c r="FJI40" s="64"/>
      <c r="FJJ40" s="64"/>
      <c r="FJK40" s="64"/>
      <c r="FJL40" s="64"/>
      <c r="FJM40" s="64"/>
      <c r="FJN40" s="64"/>
      <c r="FJO40" s="64"/>
      <c r="FJP40" s="64"/>
      <c r="FJQ40" s="64"/>
      <c r="FJR40" s="64"/>
      <c r="FJS40" s="64"/>
      <c r="FJT40" s="64"/>
      <c r="FJU40" s="64"/>
      <c r="FJV40" s="64"/>
      <c r="FJW40" s="64"/>
      <c r="FJX40" s="64"/>
      <c r="FJY40" s="64"/>
      <c r="FJZ40" s="64"/>
      <c r="FKA40" s="64"/>
      <c r="FKB40" s="64"/>
      <c r="FKC40" s="64"/>
      <c r="FKD40" s="64"/>
      <c r="FKE40" s="64"/>
      <c r="FKF40" s="64"/>
      <c r="FKG40" s="64"/>
      <c r="FKH40" s="64"/>
      <c r="FKI40" s="64"/>
      <c r="FKJ40" s="64"/>
      <c r="FKK40" s="64"/>
      <c r="FKL40" s="64"/>
      <c r="FKM40" s="64"/>
      <c r="FKN40" s="64"/>
      <c r="FKO40" s="64"/>
      <c r="FKP40" s="64"/>
      <c r="FKQ40" s="64"/>
      <c r="FKR40" s="64"/>
      <c r="FKS40" s="64"/>
      <c r="FKT40" s="64"/>
      <c r="FKU40" s="64"/>
      <c r="FKV40" s="64"/>
      <c r="FKW40" s="64"/>
      <c r="FKX40" s="64"/>
      <c r="FKY40" s="64"/>
      <c r="FKZ40" s="64"/>
      <c r="FLA40" s="64"/>
      <c r="FLB40" s="64"/>
      <c r="FLC40" s="64"/>
      <c r="FLD40" s="64"/>
      <c r="FLE40" s="64"/>
      <c r="FLF40" s="64"/>
      <c r="FLG40" s="64"/>
      <c r="FLH40" s="64"/>
      <c r="FLI40" s="64"/>
      <c r="FLJ40" s="64"/>
      <c r="FLK40" s="64"/>
      <c r="FLL40" s="64"/>
      <c r="FLM40" s="64"/>
      <c r="FLN40" s="64"/>
      <c r="FLO40" s="64"/>
      <c r="FLP40" s="64"/>
      <c r="FLQ40" s="64"/>
      <c r="FLR40" s="64"/>
      <c r="FLS40" s="64"/>
      <c r="FLT40" s="64"/>
      <c r="FLU40" s="64"/>
      <c r="FLV40" s="64"/>
      <c r="FLW40" s="64"/>
      <c r="FLX40" s="64"/>
      <c r="FLY40" s="64"/>
      <c r="FLZ40" s="64"/>
      <c r="FMA40" s="64"/>
      <c r="FMB40" s="64"/>
      <c r="FMC40" s="64"/>
      <c r="FMD40" s="64"/>
      <c r="FME40" s="64"/>
      <c r="FMF40" s="64"/>
      <c r="FMG40" s="64"/>
      <c r="FMH40" s="64"/>
      <c r="FMI40" s="64"/>
      <c r="FMJ40" s="64"/>
      <c r="FMK40" s="64"/>
      <c r="FML40" s="64"/>
      <c r="FMM40" s="64"/>
      <c r="FMN40" s="64"/>
      <c r="FMO40" s="64"/>
      <c r="FMP40" s="64"/>
      <c r="FMQ40" s="64"/>
      <c r="FMR40" s="64"/>
      <c r="FMS40" s="64"/>
      <c r="FMT40" s="64"/>
      <c r="FMU40" s="64"/>
      <c r="FMV40" s="64"/>
      <c r="FMW40" s="64"/>
      <c r="FMX40" s="64"/>
      <c r="FMY40" s="64"/>
      <c r="FMZ40" s="64"/>
      <c r="FNA40" s="64"/>
      <c r="FNB40" s="64"/>
      <c r="FNC40" s="64"/>
      <c r="FND40" s="64"/>
      <c r="FNE40" s="64"/>
      <c r="FNF40" s="64"/>
      <c r="FNG40" s="64"/>
      <c r="FNH40" s="64"/>
      <c r="FNI40" s="64"/>
      <c r="FNJ40" s="64"/>
      <c r="FNK40" s="64"/>
      <c r="FNL40" s="64"/>
      <c r="FNM40" s="64"/>
      <c r="FNN40" s="64"/>
      <c r="FNO40" s="64"/>
      <c r="FNP40" s="64"/>
      <c r="FNQ40" s="64"/>
      <c r="FNR40" s="64"/>
      <c r="FNS40" s="64"/>
      <c r="FNT40" s="64"/>
      <c r="FNU40" s="64"/>
      <c r="FNV40" s="64"/>
      <c r="FNW40" s="64"/>
      <c r="FNX40" s="64"/>
      <c r="FNY40" s="64"/>
      <c r="FNZ40" s="64"/>
      <c r="FOA40" s="64"/>
      <c r="FOB40" s="64"/>
      <c r="FOC40" s="64"/>
      <c r="FOD40" s="64"/>
      <c r="FOE40" s="64"/>
      <c r="FOF40" s="64"/>
      <c r="FOG40" s="64"/>
      <c r="FOH40" s="64"/>
      <c r="FOI40" s="64"/>
      <c r="FOJ40" s="64"/>
      <c r="FOK40" s="64"/>
      <c r="FOL40" s="64"/>
      <c r="FOM40" s="64"/>
      <c r="FON40" s="64"/>
      <c r="FOO40" s="64"/>
      <c r="FOP40" s="64"/>
      <c r="FOQ40" s="64"/>
      <c r="FOR40" s="64"/>
      <c r="FOS40" s="64"/>
      <c r="FOT40" s="64"/>
      <c r="FOU40" s="64"/>
      <c r="FOV40" s="64"/>
      <c r="FOW40" s="64"/>
      <c r="FOX40" s="64"/>
      <c r="FOY40" s="64"/>
      <c r="FOZ40" s="64"/>
      <c r="FPA40" s="64"/>
      <c r="FPB40" s="64"/>
      <c r="FPC40" s="64"/>
      <c r="FPD40" s="64"/>
      <c r="FPE40" s="64"/>
      <c r="FPF40" s="64"/>
      <c r="FPG40" s="64"/>
      <c r="FPH40" s="64"/>
      <c r="FPI40" s="64"/>
      <c r="FPJ40" s="64"/>
      <c r="FPK40" s="64"/>
      <c r="FPL40" s="64"/>
      <c r="FPM40" s="64"/>
      <c r="FPN40" s="64"/>
      <c r="FPO40" s="64"/>
      <c r="FPP40" s="64"/>
      <c r="FPQ40" s="64"/>
      <c r="FPR40" s="64"/>
      <c r="FPS40" s="64"/>
      <c r="FPT40" s="64"/>
      <c r="FPU40" s="64"/>
      <c r="FPV40" s="64"/>
      <c r="FPW40" s="64"/>
      <c r="FPX40" s="64"/>
      <c r="FPY40" s="64"/>
      <c r="FPZ40" s="64"/>
      <c r="FQA40" s="64"/>
      <c r="FQB40" s="64"/>
      <c r="FQC40" s="64"/>
      <c r="FQD40" s="64"/>
      <c r="FQE40" s="64"/>
      <c r="FQF40" s="64"/>
      <c r="FQG40" s="64"/>
      <c r="FQH40" s="64"/>
      <c r="FQI40" s="64"/>
      <c r="FQJ40" s="64"/>
      <c r="FQK40" s="64"/>
      <c r="FQL40" s="64"/>
      <c r="FQM40" s="64"/>
      <c r="FQN40" s="64"/>
      <c r="FQO40" s="64"/>
      <c r="FQP40" s="64"/>
      <c r="FQQ40" s="64"/>
      <c r="FQR40" s="64"/>
      <c r="FQS40" s="64"/>
      <c r="FQT40" s="64"/>
      <c r="FQU40" s="64"/>
      <c r="FQV40" s="64"/>
      <c r="FQW40" s="64"/>
      <c r="FQX40" s="64"/>
      <c r="FQY40" s="64"/>
      <c r="FQZ40" s="64"/>
      <c r="FRA40" s="64"/>
      <c r="FRB40" s="64"/>
      <c r="FRC40" s="64"/>
      <c r="FRD40" s="64"/>
      <c r="FRE40" s="64"/>
      <c r="FRF40" s="64"/>
      <c r="FRG40" s="64"/>
      <c r="FRH40" s="64"/>
      <c r="FRI40" s="64"/>
      <c r="FRJ40" s="64"/>
      <c r="FRK40" s="64"/>
      <c r="FRL40" s="64"/>
      <c r="FRM40" s="64"/>
      <c r="FRN40" s="64"/>
      <c r="FRO40" s="64"/>
      <c r="FRP40" s="64"/>
      <c r="FRQ40" s="64"/>
      <c r="FRR40" s="64"/>
      <c r="FRS40" s="64"/>
      <c r="FRT40" s="64"/>
      <c r="FRU40" s="64"/>
      <c r="FRV40" s="64"/>
      <c r="FRW40" s="64"/>
      <c r="FRX40" s="64"/>
      <c r="FRY40" s="64"/>
      <c r="FRZ40" s="64"/>
      <c r="FSA40" s="64"/>
      <c r="FSB40" s="64"/>
      <c r="FSC40" s="64"/>
      <c r="FSD40" s="64"/>
      <c r="FSE40" s="64"/>
      <c r="FSF40" s="64"/>
      <c r="FSG40" s="64"/>
      <c r="FSH40" s="64"/>
      <c r="FSI40" s="64"/>
      <c r="FSJ40" s="64"/>
      <c r="FSK40" s="64"/>
      <c r="FSL40" s="64"/>
      <c r="FSM40" s="64"/>
      <c r="FSN40" s="64"/>
      <c r="FSO40" s="64"/>
      <c r="FSP40" s="64"/>
      <c r="FSQ40" s="64"/>
      <c r="FSR40" s="64"/>
      <c r="FSS40" s="64"/>
      <c r="FST40" s="64"/>
      <c r="FSU40" s="64"/>
      <c r="FSV40" s="64"/>
      <c r="FSW40" s="64"/>
      <c r="FSX40" s="64"/>
      <c r="FSY40" s="64"/>
      <c r="FSZ40" s="64"/>
      <c r="FTA40" s="64"/>
      <c r="FTB40" s="64"/>
      <c r="FTC40" s="64"/>
      <c r="FTD40" s="64"/>
      <c r="FTE40" s="64"/>
      <c r="FTF40" s="64"/>
      <c r="FTG40" s="64"/>
      <c r="FTH40" s="64"/>
      <c r="FTI40" s="64"/>
      <c r="FTJ40" s="64"/>
      <c r="FTK40" s="64"/>
      <c r="FTL40" s="64"/>
      <c r="FTM40" s="64"/>
      <c r="FTN40" s="64"/>
      <c r="FTO40" s="64"/>
      <c r="FTP40" s="64"/>
      <c r="FTQ40" s="64"/>
      <c r="FTR40" s="64"/>
      <c r="FTS40" s="64"/>
      <c r="FTT40" s="64"/>
      <c r="FTU40" s="64"/>
      <c r="FTV40" s="64"/>
      <c r="FTW40" s="64"/>
      <c r="FTX40" s="64"/>
      <c r="FTY40" s="64"/>
      <c r="FTZ40" s="64"/>
      <c r="FUA40" s="64"/>
      <c r="FUB40" s="64"/>
      <c r="FUC40" s="64"/>
      <c r="FUD40" s="64"/>
      <c r="FUE40" s="64"/>
      <c r="FUF40" s="64"/>
      <c r="FUG40" s="64"/>
      <c r="FUH40" s="64"/>
      <c r="FUI40" s="64"/>
      <c r="FUJ40" s="64"/>
      <c r="FUK40" s="64"/>
      <c r="FUL40" s="64"/>
      <c r="FUM40" s="64"/>
      <c r="FUN40" s="64"/>
      <c r="FUO40" s="64"/>
      <c r="FUP40" s="64"/>
      <c r="FUQ40" s="64"/>
      <c r="FUR40" s="64"/>
      <c r="FUS40" s="64"/>
      <c r="FUT40" s="64"/>
      <c r="FUU40" s="64"/>
      <c r="FUV40" s="64"/>
      <c r="FUW40" s="64"/>
      <c r="FUX40" s="64"/>
      <c r="FUY40" s="64"/>
      <c r="FUZ40" s="64"/>
      <c r="FVA40" s="64"/>
      <c r="FVB40" s="64"/>
      <c r="FVC40" s="64"/>
      <c r="FVD40" s="64"/>
      <c r="FVE40" s="64"/>
      <c r="FVF40" s="64"/>
      <c r="FVG40" s="64"/>
      <c r="FVH40" s="64"/>
      <c r="FVI40" s="64"/>
      <c r="FVJ40" s="64"/>
      <c r="FVK40" s="64"/>
      <c r="FVL40" s="64"/>
      <c r="FVM40" s="64"/>
      <c r="FVN40" s="64"/>
      <c r="FVO40" s="64"/>
      <c r="FVP40" s="64"/>
      <c r="FVQ40" s="64"/>
      <c r="FVR40" s="64"/>
      <c r="FVS40" s="64"/>
      <c r="FVT40" s="64"/>
      <c r="FVU40" s="64"/>
      <c r="FVV40" s="64"/>
      <c r="FVW40" s="64"/>
      <c r="FVX40" s="64"/>
      <c r="FVY40" s="64"/>
      <c r="FVZ40" s="64"/>
      <c r="FWA40" s="64"/>
      <c r="FWB40" s="64"/>
      <c r="FWC40" s="64"/>
      <c r="FWD40" s="64"/>
      <c r="FWE40" s="64"/>
      <c r="FWF40" s="64"/>
      <c r="FWG40" s="64"/>
      <c r="FWH40" s="64"/>
      <c r="FWI40" s="64"/>
      <c r="FWJ40" s="64"/>
      <c r="FWK40" s="64"/>
      <c r="FWL40" s="64"/>
      <c r="FWM40" s="64"/>
      <c r="FWN40" s="64"/>
      <c r="FWO40" s="64"/>
      <c r="FWP40" s="64"/>
      <c r="FWQ40" s="64"/>
      <c r="FWR40" s="64"/>
      <c r="FWS40" s="64"/>
      <c r="FWT40" s="64"/>
      <c r="FWU40" s="64"/>
      <c r="FWV40" s="64"/>
      <c r="FWW40" s="64"/>
      <c r="FWX40" s="64"/>
      <c r="FWY40" s="64"/>
      <c r="FWZ40" s="64"/>
      <c r="FXA40" s="64"/>
      <c r="FXB40" s="64"/>
      <c r="FXC40" s="64"/>
      <c r="FXD40" s="64"/>
      <c r="FXE40" s="64"/>
      <c r="FXF40" s="64"/>
      <c r="FXG40" s="64"/>
      <c r="FXH40" s="64"/>
      <c r="FXI40" s="64"/>
      <c r="FXJ40" s="64"/>
      <c r="FXK40" s="64"/>
      <c r="FXL40" s="64"/>
      <c r="FXM40" s="64"/>
      <c r="FXN40" s="64"/>
      <c r="FXO40" s="64"/>
      <c r="FXP40" s="64"/>
      <c r="FXQ40" s="64"/>
      <c r="FXR40" s="64"/>
      <c r="FXS40" s="64"/>
      <c r="FXT40" s="64"/>
      <c r="FXU40" s="64"/>
      <c r="FXV40" s="64"/>
      <c r="FXW40" s="64"/>
      <c r="FXX40" s="64"/>
      <c r="FXY40" s="64"/>
      <c r="FXZ40" s="64"/>
      <c r="FYA40" s="64"/>
      <c r="FYB40" s="64"/>
      <c r="FYC40" s="64"/>
      <c r="FYD40" s="64"/>
      <c r="FYE40" s="64"/>
      <c r="FYF40" s="64"/>
      <c r="FYG40" s="64"/>
      <c r="FYH40" s="64"/>
      <c r="FYI40" s="64"/>
      <c r="FYJ40" s="64"/>
      <c r="FYK40" s="64"/>
      <c r="FYL40" s="64"/>
      <c r="FYM40" s="64"/>
      <c r="FYN40" s="64"/>
      <c r="FYO40" s="64"/>
      <c r="FYP40" s="64"/>
      <c r="FYQ40" s="64"/>
      <c r="FYR40" s="64"/>
      <c r="FYS40" s="64"/>
      <c r="FYT40" s="64"/>
      <c r="FYU40" s="64"/>
      <c r="FYV40" s="64"/>
      <c r="FYW40" s="64"/>
      <c r="FYX40" s="64"/>
      <c r="FYY40" s="64"/>
      <c r="FYZ40" s="64"/>
      <c r="FZA40" s="64"/>
      <c r="FZB40" s="64"/>
      <c r="FZC40" s="64"/>
      <c r="FZD40" s="64"/>
      <c r="FZE40" s="64"/>
      <c r="FZF40" s="64"/>
      <c r="FZG40" s="64"/>
      <c r="FZH40" s="64"/>
      <c r="FZI40" s="64"/>
      <c r="FZJ40" s="64"/>
      <c r="FZK40" s="64"/>
      <c r="FZL40" s="64"/>
      <c r="FZM40" s="64"/>
      <c r="FZN40" s="64"/>
      <c r="FZO40" s="64"/>
      <c r="FZP40" s="64"/>
      <c r="FZQ40" s="64"/>
      <c r="FZR40" s="64"/>
      <c r="FZS40" s="64"/>
      <c r="FZT40" s="64"/>
      <c r="FZU40" s="64"/>
      <c r="FZV40" s="64"/>
      <c r="FZW40" s="64"/>
      <c r="FZX40" s="64"/>
      <c r="FZY40" s="64"/>
      <c r="FZZ40" s="64"/>
      <c r="GAA40" s="64"/>
      <c r="GAB40" s="64"/>
      <c r="GAC40" s="64"/>
      <c r="GAD40" s="64"/>
      <c r="GAE40" s="64"/>
      <c r="GAF40" s="64"/>
      <c r="GAG40" s="64"/>
      <c r="GAH40" s="64"/>
      <c r="GAI40" s="64"/>
      <c r="GAJ40" s="64"/>
      <c r="GAK40" s="64"/>
      <c r="GAL40" s="64"/>
      <c r="GAM40" s="64"/>
      <c r="GAN40" s="64"/>
      <c r="GAO40" s="64"/>
      <c r="GAP40" s="64"/>
      <c r="GAQ40" s="64"/>
      <c r="GAR40" s="64"/>
      <c r="GAS40" s="64"/>
      <c r="GAT40" s="64"/>
      <c r="GAU40" s="64"/>
      <c r="GAV40" s="64"/>
      <c r="GAW40" s="64"/>
      <c r="GAX40" s="64"/>
      <c r="GAY40" s="64"/>
      <c r="GAZ40" s="64"/>
      <c r="GBA40" s="64"/>
      <c r="GBB40" s="64"/>
      <c r="GBC40" s="64"/>
      <c r="GBD40" s="64"/>
      <c r="GBE40" s="64"/>
      <c r="GBF40" s="64"/>
      <c r="GBG40" s="64"/>
      <c r="GBH40" s="64"/>
      <c r="GBI40" s="64"/>
      <c r="GBJ40" s="64"/>
      <c r="GBK40" s="64"/>
      <c r="GBL40" s="64"/>
      <c r="GBM40" s="64"/>
      <c r="GBN40" s="64"/>
      <c r="GBO40" s="64"/>
      <c r="GBP40" s="64"/>
      <c r="GBQ40" s="64"/>
      <c r="GBR40" s="64"/>
      <c r="GBS40" s="64"/>
      <c r="GBT40" s="64"/>
      <c r="GBU40" s="64"/>
      <c r="GBV40" s="64"/>
      <c r="GBW40" s="64"/>
      <c r="GBX40" s="64"/>
      <c r="GBY40" s="64"/>
      <c r="GBZ40" s="64"/>
      <c r="GCA40" s="64"/>
      <c r="GCB40" s="64"/>
      <c r="GCC40" s="64"/>
      <c r="GCD40" s="64"/>
      <c r="GCE40" s="64"/>
      <c r="GCF40" s="64"/>
      <c r="GCG40" s="64"/>
      <c r="GCH40" s="64"/>
      <c r="GCI40" s="64"/>
      <c r="GCJ40" s="64"/>
      <c r="GCK40" s="64"/>
      <c r="GCL40" s="64"/>
      <c r="GCM40" s="64"/>
      <c r="GCN40" s="64"/>
      <c r="GCO40" s="64"/>
      <c r="GCP40" s="64"/>
      <c r="GCQ40" s="64"/>
      <c r="GCR40" s="64"/>
      <c r="GCS40" s="64"/>
      <c r="GCT40" s="64"/>
      <c r="GCU40" s="64"/>
      <c r="GCV40" s="64"/>
      <c r="GCW40" s="64"/>
      <c r="GCX40" s="64"/>
      <c r="GCY40" s="64"/>
      <c r="GCZ40" s="64"/>
      <c r="GDA40" s="64"/>
      <c r="GDB40" s="64"/>
      <c r="GDC40" s="64"/>
      <c r="GDD40" s="64"/>
      <c r="GDE40" s="64"/>
      <c r="GDF40" s="64"/>
      <c r="GDG40" s="64"/>
      <c r="GDH40" s="64"/>
      <c r="GDI40" s="64"/>
      <c r="GDJ40" s="64"/>
      <c r="GDK40" s="64"/>
      <c r="GDL40" s="64"/>
      <c r="GDM40" s="64"/>
      <c r="GDN40" s="64"/>
      <c r="GDO40" s="64"/>
      <c r="GDP40" s="64"/>
      <c r="GDQ40" s="64"/>
      <c r="GDR40" s="64"/>
      <c r="GDS40" s="64"/>
      <c r="GDT40" s="64"/>
      <c r="GDU40" s="64"/>
      <c r="GDV40" s="64"/>
      <c r="GDW40" s="64"/>
      <c r="GDX40" s="64"/>
      <c r="GDY40" s="64"/>
      <c r="GDZ40" s="64"/>
      <c r="GEA40" s="64"/>
      <c r="GEB40" s="64"/>
      <c r="GEC40" s="64"/>
      <c r="GED40" s="64"/>
      <c r="GEE40" s="64"/>
      <c r="GEF40" s="64"/>
      <c r="GEG40" s="64"/>
      <c r="GEH40" s="64"/>
      <c r="GEI40" s="64"/>
      <c r="GEJ40" s="64"/>
      <c r="GEK40" s="64"/>
      <c r="GEL40" s="64"/>
      <c r="GEM40" s="64"/>
      <c r="GEN40" s="64"/>
      <c r="GEO40" s="64"/>
      <c r="GEP40" s="64"/>
      <c r="GEQ40" s="64"/>
      <c r="GER40" s="64"/>
      <c r="GES40" s="64"/>
      <c r="GET40" s="64"/>
      <c r="GEU40" s="64"/>
      <c r="GEV40" s="64"/>
      <c r="GEW40" s="64"/>
      <c r="GEX40" s="64"/>
      <c r="GEY40" s="64"/>
      <c r="GEZ40" s="64"/>
      <c r="GFA40" s="64"/>
      <c r="GFB40" s="64"/>
      <c r="GFC40" s="64"/>
      <c r="GFD40" s="64"/>
      <c r="GFE40" s="64"/>
      <c r="GFF40" s="64"/>
      <c r="GFG40" s="64"/>
      <c r="GFH40" s="64"/>
      <c r="GFI40" s="64"/>
      <c r="GFJ40" s="64"/>
      <c r="GFK40" s="64"/>
      <c r="GFL40" s="64"/>
      <c r="GFM40" s="64"/>
      <c r="GFN40" s="64"/>
      <c r="GFO40" s="64"/>
      <c r="GFP40" s="64"/>
      <c r="GFQ40" s="64"/>
      <c r="GFR40" s="64"/>
      <c r="GFS40" s="64"/>
      <c r="GFT40" s="64"/>
      <c r="GFU40" s="64"/>
      <c r="GFV40" s="64"/>
      <c r="GFW40" s="64"/>
      <c r="GFX40" s="64"/>
      <c r="GFY40" s="64"/>
      <c r="GFZ40" s="64"/>
      <c r="GGA40" s="64"/>
      <c r="GGB40" s="64"/>
      <c r="GGC40" s="64"/>
      <c r="GGD40" s="64"/>
      <c r="GGE40" s="64"/>
      <c r="GGF40" s="64"/>
      <c r="GGG40" s="64"/>
      <c r="GGH40" s="64"/>
      <c r="GGI40" s="64"/>
      <c r="GGJ40" s="64"/>
      <c r="GGK40" s="64"/>
      <c r="GGL40" s="64"/>
      <c r="GGM40" s="64"/>
      <c r="GGN40" s="64"/>
      <c r="GGO40" s="64"/>
      <c r="GGP40" s="64"/>
      <c r="GGQ40" s="64"/>
      <c r="GGR40" s="64"/>
      <c r="GGS40" s="64"/>
      <c r="GGT40" s="64"/>
      <c r="GGU40" s="64"/>
      <c r="GGV40" s="64"/>
      <c r="GGW40" s="64"/>
      <c r="GGX40" s="64"/>
      <c r="GGY40" s="64"/>
      <c r="GGZ40" s="64"/>
      <c r="GHA40" s="64"/>
      <c r="GHB40" s="64"/>
      <c r="GHC40" s="64"/>
      <c r="GHD40" s="64"/>
      <c r="GHE40" s="64"/>
      <c r="GHF40" s="64"/>
      <c r="GHG40" s="64"/>
      <c r="GHH40" s="64"/>
      <c r="GHI40" s="64"/>
      <c r="GHJ40" s="64"/>
      <c r="GHK40" s="64"/>
      <c r="GHL40" s="64"/>
      <c r="GHM40" s="64"/>
      <c r="GHN40" s="64"/>
      <c r="GHO40" s="64"/>
      <c r="GHP40" s="64"/>
      <c r="GHQ40" s="64"/>
      <c r="GHR40" s="64"/>
      <c r="GHS40" s="64"/>
      <c r="GHT40" s="64"/>
      <c r="GHU40" s="64"/>
      <c r="GHV40" s="64"/>
      <c r="GHW40" s="64"/>
      <c r="GHX40" s="64"/>
      <c r="GHY40" s="64"/>
      <c r="GHZ40" s="64"/>
      <c r="GIA40" s="64"/>
      <c r="GIB40" s="64"/>
      <c r="GIC40" s="64"/>
      <c r="GID40" s="64"/>
      <c r="GIE40" s="64"/>
      <c r="GIF40" s="64"/>
      <c r="GIG40" s="64"/>
      <c r="GIH40" s="64"/>
      <c r="GII40" s="64"/>
      <c r="GIJ40" s="64"/>
      <c r="GIK40" s="64"/>
      <c r="GIL40" s="64"/>
      <c r="GIM40" s="64"/>
      <c r="GIN40" s="64"/>
      <c r="GIO40" s="64"/>
      <c r="GIP40" s="64"/>
      <c r="GIQ40" s="64"/>
      <c r="GIR40" s="64"/>
      <c r="GIS40" s="64"/>
      <c r="GIT40" s="64"/>
      <c r="GIU40" s="64"/>
      <c r="GIV40" s="64"/>
      <c r="GIW40" s="64"/>
      <c r="GIX40" s="64"/>
      <c r="GIY40" s="64"/>
      <c r="GIZ40" s="64"/>
      <c r="GJA40" s="64"/>
      <c r="GJB40" s="64"/>
      <c r="GJC40" s="64"/>
      <c r="GJD40" s="64"/>
      <c r="GJE40" s="64"/>
      <c r="GJF40" s="64"/>
      <c r="GJG40" s="64"/>
      <c r="GJH40" s="64"/>
      <c r="GJI40" s="64"/>
      <c r="GJJ40" s="64"/>
      <c r="GJK40" s="64"/>
      <c r="GJL40" s="64"/>
      <c r="GJM40" s="64"/>
      <c r="GJN40" s="64"/>
      <c r="GJO40" s="64"/>
      <c r="GJP40" s="64"/>
      <c r="GJQ40" s="64"/>
      <c r="GJR40" s="64"/>
      <c r="GJS40" s="64"/>
      <c r="GJT40" s="64"/>
      <c r="GJU40" s="64"/>
      <c r="GJV40" s="64"/>
      <c r="GJW40" s="64"/>
      <c r="GJX40" s="64"/>
      <c r="GJY40" s="64"/>
      <c r="GJZ40" s="64"/>
      <c r="GKA40" s="64"/>
      <c r="GKB40" s="64"/>
      <c r="GKC40" s="64"/>
      <c r="GKD40" s="64"/>
      <c r="GKE40" s="64"/>
      <c r="GKF40" s="64"/>
      <c r="GKG40" s="64"/>
      <c r="GKH40" s="64"/>
      <c r="GKI40" s="64"/>
      <c r="GKJ40" s="64"/>
      <c r="GKK40" s="64"/>
      <c r="GKL40" s="64"/>
      <c r="GKM40" s="64"/>
      <c r="GKN40" s="64"/>
      <c r="GKO40" s="64"/>
      <c r="GKP40" s="64"/>
      <c r="GKQ40" s="64"/>
      <c r="GKR40" s="64"/>
      <c r="GKS40" s="64"/>
      <c r="GKT40" s="64"/>
      <c r="GKU40" s="64"/>
      <c r="GKV40" s="64"/>
      <c r="GKW40" s="64"/>
      <c r="GKX40" s="64"/>
      <c r="GKY40" s="64"/>
      <c r="GKZ40" s="64"/>
      <c r="GLA40" s="64"/>
      <c r="GLB40" s="64"/>
      <c r="GLC40" s="64"/>
      <c r="GLD40" s="64"/>
      <c r="GLE40" s="64"/>
      <c r="GLF40" s="64"/>
      <c r="GLG40" s="64"/>
      <c r="GLH40" s="64"/>
      <c r="GLI40" s="64"/>
      <c r="GLJ40" s="64"/>
      <c r="GLK40" s="64"/>
      <c r="GLL40" s="64"/>
      <c r="GLM40" s="64"/>
      <c r="GLN40" s="64"/>
      <c r="GLO40" s="64"/>
      <c r="GLP40" s="64"/>
      <c r="GLQ40" s="64"/>
      <c r="GLR40" s="64"/>
      <c r="GLS40" s="64"/>
      <c r="GLT40" s="64"/>
      <c r="GLU40" s="64"/>
      <c r="GLV40" s="64"/>
      <c r="GLW40" s="64"/>
      <c r="GLX40" s="64"/>
      <c r="GLY40" s="64"/>
      <c r="GLZ40" s="64"/>
      <c r="GMA40" s="64"/>
      <c r="GMB40" s="64"/>
      <c r="GMC40" s="64"/>
      <c r="GMD40" s="64"/>
      <c r="GME40" s="64"/>
      <c r="GMF40" s="64"/>
      <c r="GMG40" s="64"/>
      <c r="GMH40" s="64"/>
      <c r="GMI40" s="64"/>
      <c r="GMJ40" s="64"/>
      <c r="GMK40" s="64"/>
      <c r="GML40" s="64"/>
      <c r="GMM40" s="64"/>
      <c r="GMN40" s="64"/>
      <c r="GMO40" s="64"/>
      <c r="GMP40" s="64"/>
      <c r="GMQ40" s="64"/>
      <c r="GMR40" s="64"/>
      <c r="GMS40" s="64"/>
      <c r="GMT40" s="64"/>
      <c r="GMU40" s="64"/>
      <c r="GMV40" s="64"/>
      <c r="GMW40" s="64"/>
      <c r="GMX40" s="64"/>
      <c r="GMY40" s="64"/>
      <c r="GMZ40" s="64"/>
      <c r="GNA40" s="64"/>
      <c r="GNB40" s="64"/>
      <c r="GNC40" s="64"/>
      <c r="GND40" s="64"/>
      <c r="GNE40" s="64"/>
      <c r="GNF40" s="64"/>
      <c r="GNG40" s="64"/>
      <c r="GNH40" s="64"/>
      <c r="GNI40" s="64"/>
      <c r="GNJ40" s="64"/>
      <c r="GNK40" s="64"/>
      <c r="GNL40" s="64"/>
      <c r="GNM40" s="64"/>
      <c r="GNN40" s="64"/>
      <c r="GNO40" s="64"/>
      <c r="GNP40" s="64"/>
      <c r="GNQ40" s="64"/>
      <c r="GNR40" s="64"/>
      <c r="GNS40" s="64"/>
      <c r="GNT40" s="64"/>
      <c r="GNU40" s="64"/>
      <c r="GNV40" s="64"/>
      <c r="GNW40" s="64"/>
      <c r="GNX40" s="64"/>
      <c r="GNY40" s="64"/>
      <c r="GNZ40" s="64"/>
      <c r="GOA40" s="64"/>
      <c r="GOB40" s="64"/>
      <c r="GOC40" s="64"/>
      <c r="GOD40" s="64"/>
      <c r="GOE40" s="64"/>
      <c r="GOF40" s="64"/>
      <c r="GOG40" s="64"/>
      <c r="GOH40" s="64"/>
      <c r="GOI40" s="64"/>
      <c r="GOJ40" s="64"/>
      <c r="GOK40" s="64"/>
      <c r="GOL40" s="64"/>
      <c r="GOM40" s="64"/>
      <c r="GON40" s="64"/>
      <c r="GOO40" s="64"/>
      <c r="GOP40" s="64"/>
      <c r="GOQ40" s="64"/>
      <c r="GOR40" s="64"/>
      <c r="GOS40" s="64"/>
      <c r="GOT40" s="64"/>
      <c r="GOU40" s="64"/>
      <c r="GOV40" s="64"/>
      <c r="GOW40" s="64"/>
      <c r="GOX40" s="64"/>
      <c r="GOY40" s="64"/>
      <c r="GOZ40" s="64"/>
      <c r="GPA40" s="64"/>
      <c r="GPB40" s="64"/>
      <c r="GPC40" s="64"/>
      <c r="GPD40" s="64"/>
      <c r="GPE40" s="64"/>
      <c r="GPF40" s="64"/>
      <c r="GPG40" s="64"/>
      <c r="GPH40" s="64"/>
      <c r="GPI40" s="64"/>
      <c r="GPJ40" s="64"/>
      <c r="GPK40" s="64"/>
      <c r="GPL40" s="64"/>
      <c r="GPM40" s="64"/>
      <c r="GPN40" s="64"/>
      <c r="GPO40" s="64"/>
      <c r="GPP40" s="64"/>
      <c r="GPQ40" s="64"/>
      <c r="GPR40" s="64"/>
      <c r="GPS40" s="64"/>
      <c r="GPT40" s="64"/>
      <c r="GPU40" s="64"/>
      <c r="GPV40" s="64"/>
      <c r="GPW40" s="64"/>
      <c r="GPX40" s="64"/>
      <c r="GPY40" s="64"/>
      <c r="GPZ40" s="64"/>
      <c r="GQA40" s="64"/>
      <c r="GQB40" s="64"/>
      <c r="GQC40" s="64"/>
      <c r="GQD40" s="64"/>
      <c r="GQE40" s="64"/>
      <c r="GQF40" s="64"/>
      <c r="GQG40" s="64"/>
      <c r="GQH40" s="64"/>
      <c r="GQI40" s="64"/>
      <c r="GQJ40" s="64"/>
      <c r="GQK40" s="64"/>
      <c r="GQL40" s="64"/>
      <c r="GQM40" s="64"/>
      <c r="GQN40" s="64"/>
      <c r="GQO40" s="64"/>
      <c r="GQP40" s="64"/>
      <c r="GQQ40" s="64"/>
      <c r="GQR40" s="64"/>
      <c r="GQS40" s="64"/>
      <c r="GQT40" s="64"/>
      <c r="GQU40" s="64"/>
      <c r="GQV40" s="64"/>
      <c r="GQW40" s="64"/>
      <c r="GQX40" s="64"/>
      <c r="GQY40" s="64"/>
      <c r="GQZ40" s="64"/>
      <c r="GRA40" s="64"/>
      <c r="GRB40" s="64"/>
      <c r="GRC40" s="64"/>
      <c r="GRD40" s="64"/>
      <c r="GRE40" s="64"/>
      <c r="GRF40" s="64"/>
      <c r="GRG40" s="64"/>
      <c r="GRH40" s="64"/>
      <c r="GRI40" s="64"/>
      <c r="GRJ40" s="64"/>
      <c r="GRK40" s="64"/>
      <c r="GRL40" s="64"/>
      <c r="GRM40" s="64"/>
      <c r="GRN40" s="64"/>
      <c r="GRO40" s="64"/>
      <c r="GRP40" s="64"/>
      <c r="GRQ40" s="64"/>
      <c r="GRR40" s="64"/>
      <c r="GRS40" s="64"/>
      <c r="GRT40" s="64"/>
      <c r="GRU40" s="64"/>
      <c r="GRV40" s="64"/>
      <c r="GRW40" s="64"/>
      <c r="GRX40" s="64"/>
      <c r="GRY40" s="64"/>
      <c r="GRZ40" s="64"/>
      <c r="GSA40" s="64"/>
      <c r="GSB40" s="64"/>
      <c r="GSC40" s="64"/>
      <c r="GSD40" s="64"/>
      <c r="GSE40" s="64"/>
      <c r="GSF40" s="64"/>
      <c r="GSG40" s="64"/>
      <c r="GSH40" s="64"/>
      <c r="GSI40" s="64"/>
      <c r="GSJ40" s="64"/>
      <c r="GSK40" s="64"/>
      <c r="GSL40" s="64"/>
      <c r="GSM40" s="64"/>
      <c r="GSN40" s="64"/>
      <c r="GSO40" s="64"/>
      <c r="GSP40" s="64"/>
      <c r="GSQ40" s="64"/>
      <c r="GSR40" s="64"/>
      <c r="GSS40" s="64"/>
      <c r="GST40" s="64"/>
      <c r="GSU40" s="64"/>
      <c r="GSV40" s="64"/>
      <c r="GSW40" s="64"/>
      <c r="GSX40" s="64"/>
      <c r="GSY40" s="64"/>
      <c r="GSZ40" s="64"/>
      <c r="GTA40" s="64"/>
      <c r="GTB40" s="64"/>
      <c r="GTC40" s="64"/>
      <c r="GTD40" s="64"/>
      <c r="GTE40" s="64"/>
      <c r="GTF40" s="64"/>
      <c r="GTG40" s="64"/>
      <c r="GTH40" s="64"/>
      <c r="GTI40" s="64"/>
      <c r="GTJ40" s="64"/>
      <c r="GTK40" s="64"/>
      <c r="GTL40" s="64"/>
      <c r="GTM40" s="64"/>
      <c r="GTN40" s="64"/>
      <c r="GTO40" s="64"/>
      <c r="GTP40" s="64"/>
      <c r="GTQ40" s="64"/>
      <c r="GTR40" s="64"/>
      <c r="GTS40" s="64"/>
      <c r="GTT40" s="64"/>
      <c r="GTU40" s="64"/>
      <c r="GTV40" s="64"/>
      <c r="GTW40" s="64"/>
      <c r="GTX40" s="64"/>
      <c r="GTY40" s="64"/>
      <c r="GTZ40" s="64"/>
      <c r="GUA40" s="64"/>
      <c r="GUB40" s="64"/>
      <c r="GUC40" s="64"/>
      <c r="GUD40" s="64"/>
      <c r="GUE40" s="64"/>
      <c r="GUF40" s="64"/>
      <c r="GUG40" s="64"/>
      <c r="GUH40" s="64"/>
      <c r="GUI40" s="64"/>
      <c r="GUJ40" s="64"/>
      <c r="GUK40" s="64"/>
      <c r="GUL40" s="64"/>
      <c r="GUM40" s="64"/>
      <c r="GUN40" s="64"/>
      <c r="GUO40" s="64"/>
      <c r="GUP40" s="64"/>
      <c r="GUQ40" s="64"/>
      <c r="GUR40" s="64"/>
      <c r="GUS40" s="64"/>
      <c r="GUT40" s="64"/>
      <c r="GUU40" s="64"/>
      <c r="GUV40" s="64"/>
      <c r="GUW40" s="64"/>
      <c r="GUX40" s="64"/>
      <c r="GUY40" s="64"/>
      <c r="GUZ40" s="64"/>
      <c r="GVA40" s="64"/>
      <c r="GVB40" s="64"/>
      <c r="GVC40" s="64"/>
      <c r="GVD40" s="64"/>
      <c r="GVE40" s="64"/>
      <c r="GVF40" s="64"/>
      <c r="GVG40" s="64"/>
      <c r="GVH40" s="64"/>
      <c r="GVI40" s="64"/>
      <c r="GVJ40" s="64"/>
      <c r="GVK40" s="64"/>
      <c r="GVL40" s="64"/>
      <c r="GVM40" s="64"/>
      <c r="GVN40" s="64"/>
      <c r="GVO40" s="64"/>
      <c r="GVP40" s="64"/>
      <c r="GVQ40" s="64"/>
      <c r="GVR40" s="64"/>
      <c r="GVS40" s="64"/>
      <c r="GVT40" s="64"/>
      <c r="GVU40" s="64"/>
      <c r="GVV40" s="64"/>
      <c r="GVW40" s="64"/>
      <c r="GVX40" s="64"/>
      <c r="GVY40" s="64"/>
      <c r="GVZ40" s="64"/>
      <c r="GWA40" s="64"/>
      <c r="GWB40" s="64"/>
      <c r="GWC40" s="64"/>
      <c r="GWD40" s="64"/>
      <c r="GWE40" s="64"/>
      <c r="GWF40" s="64"/>
      <c r="GWG40" s="64"/>
      <c r="GWH40" s="64"/>
      <c r="GWI40" s="64"/>
      <c r="GWJ40" s="64"/>
      <c r="GWK40" s="64"/>
      <c r="GWL40" s="64"/>
      <c r="GWM40" s="64"/>
      <c r="GWN40" s="64"/>
      <c r="GWO40" s="64"/>
      <c r="GWP40" s="64"/>
      <c r="GWQ40" s="64"/>
      <c r="GWR40" s="64"/>
      <c r="GWS40" s="64"/>
      <c r="GWT40" s="64"/>
      <c r="GWU40" s="64"/>
      <c r="GWV40" s="64"/>
      <c r="GWW40" s="64"/>
      <c r="GWX40" s="64"/>
      <c r="GWY40" s="64"/>
      <c r="GWZ40" s="64"/>
      <c r="GXA40" s="64"/>
      <c r="GXB40" s="64"/>
      <c r="GXC40" s="64"/>
      <c r="GXD40" s="64"/>
      <c r="GXE40" s="64"/>
      <c r="GXF40" s="64"/>
      <c r="GXG40" s="64"/>
      <c r="GXH40" s="64"/>
      <c r="GXI40" s="64"/>
      <c r="GXJ40" s="64"/>
      <c r="GXK40" s="64"/>
      <c r="GXL40" s="64"/>
      <c r="GXM40" s="64"/>
      <c r="GXN40" s="64"/>
      <c r="GXO40" s="64"/>
      <c r="GXP40" s="64"/>
      <c r="GXQ40" s="64"/>
      <c r="GXR40" s="64"/>
      <c r="GXS40" s="64"/>
      <c r="GXT40" s="64"/>
      <c r="GXU40" s="64"/>
      <c r="GXV40" s="64"/>
      <c r="GXW40" s="64"/>
      <c r="GXX40" s="64"/>
      <c r="GXY40" s="64"/>
      <c r="GXZ40" s="64"/>
      <c r="GYA40" s="64"/>
      <c r="GYB40" s="64"/>
      <c r="GYC40" s="64"/>
      <c r="GYD40" s="64"/>
      <c r="GYE40" s="64"/>
      <c r="GYF40" s="64"/>
      <c r="GYG40" s="64"/>
      <c r="GYH40" s="64"/>
      <c r="GYI40" s="64"/>
      <c r="GYJ40" s="64"/>
      <c r="GYK40" s="64"/>
      <c r="GYL40" s="64"/>
      <c r="GYM40" s="64"/>
      <c r="GYN40" s="64"/>
      <c r="GYO40" s="64"/>
      <c r="GYP40" s="64"/>
      <c r="GYQ40" s="64"/>
      <c r="GYR40" s="64"/>
      <c r="GYS40" s="64"/>
      <c r="GYT40" s="64"/>
      <c r="GYU40" s="64"/>
      <c r="GYV40" s="64"/>
      <c r="GYW40" s="64"/>
      <c r="GYX40" s="64"/>
      <c r="GYY40" s="64"/>
      <c r="GYZ40" s="64"/>
      <c r="GZA40" s="64"/>
      <c r="GZB40" s="64"/>
      <c r="GZC40" s="64"/>
      <c r="GZD40" s="64"/>
      <c r="GZE40" s="64"/>
      <c r="GZF40" s="64"/>
      <c r="GZG40" s="64"/>
      <c r="GZH40" s="64"/>
      <c r="GZI40" s="64"/>
      <c r="GZJ40" s="64"/>
      <c r="GZK40" s="64"/>
      <c r="GZL40" s="64"/>
      <c r="GZM40" s="64"/>
      <c r="GZN40" s="64"/>
      <c r="GZO40" s="64"/>
      <c r="GZP40" s="64"/>
      <c r="GZQ40" s="64"/>
      <c r="GZR40" s="64"/>
      <c r="GZS40" s="64"/>
      <c r="GZT40" s="64"/>
      <c r="GZU40" s="64"/>
      <c r="GZV40" s="64"/>
      <c r="GZW40" s="64"/>
      <c r="GZX40" s="64"/>
      <c r="GZY40" s="64"/>
      <c r="GZZ40" s="64"/>
      <c r="HAA40" s="64"/>
      <c r="HAB40" s="64"/>
      <c r="HAC40" s="64"/>
      <c r="HAD40" s="64"/>
      <c r="HAE40" s="64"/>
      <c r="HAF40" s="64"/>
      <c r="HAG40" s="64"/>
      <c r="HAH40" s="64"/>
      <c r="HAI40" s="64"/>
      <c r="HAJ40" s="64"/>
      <c r="HAK40" s="64"/>
      <c r="HAL40" s="64"/>
      <c r="HAM40" s="64"/>
      <c r="HAN40" s="64"/>
      <c r="HAO40" s="64"/>
      <c r="HAP40" s="64"/>
      <c r="HAQ40" s="64"/>
      <c r="HAR40" s="64"/>
      <c r="HAS40" s="64"/>
      <c r="HAT40" s="64"/>
      <c r="HAU40" s="64"/>
      <c r="HAV40" s="64"/>
      <c r="HAW40" s="64"/>
      <c r="HAX40" s="64"/>
      <c r="HAY40" s="64"/>
      <c r="HAZ40" s="64"/>
      <c r="HBA40" s="64"/>
      <c r="HBB40" s="64"/>
      <c r="HBC40" s="64"/>
      <c r="HBD40" s="64"/>
      <c r="HBE40" s="64"/>
      <c r="HBF40" s="64"/>
      <c r="HBG40" s="64"/>
      <c r="HBH40" s="64"/>
      <c r="HBI40" s="64"/>
      <c r="HBJ40" s="64"/>
      <c r="HBK40" s="64"/>
      <c r="HBL40" s="64"/>
      <c r="HBM40" s="64"/>
      <c r="HBN40" s="64"/>
      <c r="HBO40" s="64"/>
      <c r="HBP40" s="64"/>
      <c r="HBQ40" s="64"/>
      <c r="HBR40" s="64"/>
      <c r="HBS40" s="64"/>
      <c r="HBT40" s="64"/>
      <c r="HBU40" s="64"/>
      <c r="HBV40" s="64"/>
      <c r="HBW40" s="64"/>
      <c r="HBX40" s="64"/>
      <c r="HBY40" s="64"/>
      <c r="HBZ40" s="64"/>
      <c r="HCA40" s="64"/>
      <c r="HCB40" s="64"/>
      <c r="HCC40" s="64"/>
      <c r="HCD40" s="64"/>
      <c r="HCE40" s="64"/>
      <c r="HCF40" s="64"/>
      <c r="HCG40" s="64"/>
      <c r="HCH40" s="64"/>
      <c r="HCI40" s="64"/>
      <c r="HCJ40" s="64"/>
      <c r="HCK40" s="64"/>
      <c r="HCL40" s="64"/>
      <c r="HCM40" s="64"/>
      <c r="HCN40" s="64"/>
      <c r="HCO40" s="64"/>
      <c r="HCP40" s="64"/>
      <c r="HCQ40" s="64"/>
      <c r="HCR40" s="64"/>
      <c r="HCS40" s="64"/>
      <c r="HCT40" s="64"/>
      <c r="HCU40" s="64"/>
      <c r="HCV40" s="64"/>
      <c r="HCW40" s="64"/>
      <c r="HCX40" s="64"/>
      <c r="HCY40" s="64"/>
      <c r="HCZ40" s="64"/>
      <c r="HDA40" s="64"/>
      <c r="HDB40" s="64"/>
      <c r="HDC40" s="64"/>
      <c r="HDD40" s="64"/>
      <c r="HDE40" s="64"/>
      <c r="HDF40" s="64"/>
      <c r="HDG40" s="64"/>
      <c r="HDH40" s="64"/>
      <c r="HDI40" s="64"/>
      <c r="HDJ40" s="64"/>
      <c r="HDK40" s="64"/>
      <c r="HDL40" s="64"/>
      <c r="HDM40" s="64"/>
      <c r="HDN40" s="64"/>
      <c r="HDO40" s="64"/>
      <c r="HDP40" s="64"/>
      <c r="HDQ40" s="64"/>
      <c r="HDR40" s="64"/>
      <c r="HDS40" s="64"/>
      <c r="HDT40" s="64"/>
      <c r="HDU40" s="64"/>
      <c r="HDV40" s="64"/>
      <c r="HDW40" s="64"/>
      <c r="HDX40" s="64"/>
      <c r="HDY40" s="64"/>
      <c r="HDZ40" s="64"/>
      <c r="HEA40" s="64"/>
      <c r="HEB40" s="64"/>
      <c r="HEC40" s="64"/>
      <c r="HED40" s="64"/>
      <c r="HEE40" s="64"/>
      <c r="HEF40" s="64"/>
      <c r="HEG40" s="64"/>
      <c r="HEH40" s="64"/>
      <c r="HEI40" s="64"/>
      <c r="HEJ40" s="64"/>
      <c r="HEK40" s="64"/>
      <c r="HEL40" s="64"/>
      <c r="HEM40" s="64"/>
      <c r="HEN40" s="64"/>
      <c r="HEO40" s="64"/>
      <c r="HEP40" s="64"/>
      <c r="HEQ40" s="64"/>
      <c r="HER40" s="64"/>
      <c r="HES40" s="64"/>
      <c r="HET40" s="64"/>
      <c r="HEU40" s="64"/>
      <c r="HEV40" s="64"/>
      <c r="HEW40" s="64"/>
      <c r="HEX40" s="64"/>
      <c r="HEY40" s="64"/>
      <c r="HEZ40" s="64"/>
      <c r="HFA40" s="64"/>
      <c r="HFB40" s="64"/>
      <c r="HFC40" s="64"/>
      <c r="HFD40" s="64"/>
      <c r="HFE40" s="64"/>
      <c r="HFF40" s="64"/>
      <c r="HFG40" s="64"/>
      <c r="HFH40" s="64"/>
      <c r="HFI40" s="64"/>
      <c r="HFJ40" s="64"/>
      <c r="HFK40" s="64"/>
      <c r="HFL40" s="64"/>
      <c r="HFM40" s="64"/>
      <c r="HFN40" s="64"/>
      <c r="HFO40" s="64"/>
      <c r="HFP40" s="64"/>
      <c r="HFQ40" s="64"/>
      <c r="HFR40" s="64"/>
      <c r="HFS40" s="64"/>
      <c r="HFT40" s="64"/>
      <c r="HFU40" s="64"/>
      <c r="HFV40" s="64"/>
      <c r="HFW40" s="64"/>
      <c r="HFX40" s="64"/>
      <c r="HFY40" s="64"/>
      <c r="HFZ40" s="64"/>
      <c r="HGA40" s="64"/>
      <c r="HGB40" s="64"/>
      <c r="HGC40" s="64"/>
      <c r="HGD40" s="64"/>
      <c r="HGE40" s="64"/>
      <c r="HGF40" s="64"/>
      <c r="HGG40" s="64"/>
      <c r="HGH40" s="64"/>
      <c r="HGI40" s="64"/>
      <c r="HGJ40" s="64"/>
      <c r="HGK40" s="64"/>
      <c r="HGL40" s="64"/>
      <c r="HGM40" s="64"/>
      <c r="HGN40" s="64"/>
      <c r="HGO40" s="64"/>
      <c r="HGP40" s="64"/>
      <c r="HGQ40" s="64"/>
      <c r="HGR40" s="64"/>
      <c r="HGS40" s="64"/>
      <c r="HGT40" s="64"/>
      <c r="HGU40" s="64"/>
      <c r="HGV40" s="64"/>
      <c r="HGW40" s="64"/>
      <c r="HGX40" s="64"/>
      <c r="HGY40" s="64"/>
      <c r="HGZ40" s="64"/>
      <c r="HHA40" s="64"/>
      <c r="HHB40" s="64"/>
      <c r="HHC40" s="64"/>
      <c r="HHD40" s="64"/>
      <c r="HHE40" s="64"/>
      <c r="HHF40" s="64"/>
      <c r="HHG40" s="64"/>
      <c r="HHH40" s="64"/>
      <c r="HHI40" s="64"/>
      <c r="HHJ40" s="64"/>
      <c r="HHK40" s="64"/>
      <c r="HHL40" s="64"/>
      <c r="HHM40" s="64"/>
      <c r="HHN40" s="64"/>
      <c r="HHO40" s="64"/>
      <c r="HHP40" s="64"/>
      <c r="HHQ40" s="64"/>
      <c r="HHR40" s="64"/>
      <c r="HHS40" s="64"/>
      <c r="HHT40" s="64"/>
      <c r="HHU40" s="64"/>
      <c r="HHV40" s="64"/>
      <c r="HHW40" s="64"/>
      <c r="HHX40" s="64"/>
      <c r="HHY40" s="64"/>
      <c r="HHZ40" s="64"/>
      <c r="HIA40" s="64"/>
      <c r="HIB40" s="64"/>
      <c r="HIC40" s="64"/>
      <c r="HID40" s="64"/>
      <c r="HIE40" s="64"/>
      <c r="HIF40" s="64"/>
      <c r="HIG40" s="64"/>
      <c r="HIH40" s="64"/>
      <c r="HII40" s="64"/>
      <c r="HIJ40" s="64"/>
      <c r="HIK40" s="64"/>
      <c r="HIL40" s="64"/>
      <c r="HIM40" s="64"/>
      <c r="HIN40" s="64"/>
      <c r="HIO40" s="64"/>
      <c r="HIP40" s="64"/>
      <c r="HIQ40" s="64"/>
      <c r="HIR40" s="64"/>
      <c r="HIS40" s="64"/>
      <c r="HIT40" s="64"/>
      <c r="HIU40" s="64"/>
      <c r="HIV40" s="64"/>
      <c r="HIW40" s="64"/>
      <c r="HIX40" s="64"/>
      <c r="HIY40" s="64"/>
      <c r="HIZ40" s="64"/>
      <c r="HJA40" s="64"/>
      <c r="HJB40" s="64"/>
      <c r="HJC40" s="64"/>
      <c r="HJD40" s="64"/>
      <c r="HJE40" s="64"/>
      <c r="HJF40" s="64"/>
      <c r="HJG40" s="64"/>
      <c r="HJH40" s="64"/>
      <c r="HJI40" s="64"/>
      <c r="HJJ40" s="64"/>
      <c r="HJK40" s="64"/>
      <c r="HJL40" s="64"/>
      <c r="HJM40" s="64"/>
      <c r="HJN40" s="64"/>
      <c r="HJO40" s="64"/>
      <c r="HJP40" s="64"/>
      <c r="HJQ40" s="64"/>
      <c r="HJR40" s="64"/>
      <c r="HJS40" s="64"/>
      <c r="HJT40" s="64"/>
      <c r="HJU40" s="64"/>
      <c r="HJV40" s="64"/>
      <c r="HJW40" s="64"/>
      <c r="HJX40" s="64"/>
      <c r="HJY40" s="64"/>
      <c r="HJZ40" s="64"/>
      <c r="HKA40" s="64"/>
      <c r="HKB40" s="64"/>
      <c r="HKC40" s="64"/>
      <c r="HKD40" s="64"/>
      <c r="HKE40" s="64"/>
      <c r="HKF40" s="64"/>
      <c r="HKG40" s="64"/>
      <c r="HKH40" s="64"/>
      <c r="HKI40" s="64"/>
      <c r="HKJ40" s="64"/>
      <c r="HKK40" s="64"/>
      <c r="HKL40" s="64"/>
      <c r="HKM40" s="64"/>
      <c r="HKN40" s="64"/>
      <c r="HKO40" s="64"/>
      <c r="HKP40" s="64"/>
      <c r="HKQ40" s="64"/>
      <c r="HKR40" s="64"/>
      <c r="HKS40" s="64"/>
      <c r="HKT40" s="64"/>
      <c r="HKU40" s="64"/>
      <c r="HKV40" s="64"/>
      <c r="HKW40" s="64"/>
      <c r="HKX40" s="64"/>
      <c r="HKY40" s="64"/>
      <c r="HKZ40" s="64"/>
      <c r="HLA40" s="64"/>
      <c r="HLB40" s="64"/>
      <c r="HLC40" s="64"/>
      <c r="HLD40" s="64"/>
      <c r="HLE40" s="64"/>
      <c r="HLF40" s="64"/>
      <c r="HLG40" s="64"/>
      <c r="HLH40" s="64"/>
      <c r="HLI40" s="64"/>
      <c r="HLJ40" s="64"/>
      <c r="HLK40" s="64"/>
      <c r="HLL40" s="64"/>
      <c r="HLM40" s="64"/>
      <c r="HLN40" s="64"/>
      <c r="HLO40" s="64"/>
      <c r="HLP40" s="64"/>
      <c r="HLQ40" s="64"/>
      <c r="HLR40" s="64"/>
      <c r="HLS40" s="64"/>
      <c r="HLT40" s="64"/>
      <c r="HLU40" s="64"/>
      <c r="HLV40" s="64"/>
      <c r="HLW40" s="64"/>
      <c r="HLX40" s="64"/>
      <c r="HLY40" s="64"/>
      <c r="HLZ40" s="64"/>
      <c r="HMA40" s="64"/>
      <c r="HMB40" s="64"/>
      <c r="HMC40" s="64"/>
      <c r="HMD40" s="64"/>
      <c r="HME40" s="64"/>
      <c r="HMF40" s="64"/>
      <c r="HMG40" s="64"/>
      <c r="HMH40" s="64"/>
      <c r="HMI40" s="64"/>
      <c r="HMJ40" s="64"/>
      <c r="HMK40" s="64"/>
      <c r="HML40" s="64"/>
      <c r="HMM40" s="64"/>
      <c r="HMN40" s="64"/>
      <c r="HMO40" s="64"/>
      <c r="HMP40" s="64"/>
      <c r="HMQ40" s="64"/>
      <c r="HMR40" s="64"/>
      <c r="HMS40" s="64"/>
      <c r="HMT40" s="64"/>
      <c r="HMU40" s="64"/>
      <c r="HMV40" s="64"/>
      <c r="HMW40" s="64"/>
      <c r="HMX40" s="64"/>
      <c r="HMY40" s="64"/>
      <c r="HMZ40" s="64"/>
      <c r="HNA40" s="64"/>
      <c r="HNB40" s="64"/>
      <c r="HNC40" s="64"/>
      <c r="HND40" s="64"/>
      <c r="HNE40" s="64"/>
      <c r="HNF40" s="64"/>
      <c r="HNG40" s="64"/>
      <c r="HNH40" s="64"/>
      <c r="HNI40" s="64"/>
      <c r="HNJ40" s="64"/>
      <c r="HNK40" s="64"/>
      <c r="HNL40" s="64"/>
      <c r="HNM40" s="64"/>
      <c r="HNN40" s="64"/>
      <c r="HNO40" s="64"/>
      <c r="HNP40" s="64"/>
      <c r="HNQ40" s="64"/>
      <c r="HNR40" s="64"/>
      <c r="HNS40" s="64"/>
      <c r="HNT40" s="64"/>
      <c r="HNU40" s="64"/>
      <c r="HNV40" s="64"/>
      <c r="HNW40" s="64"/>
      <c r="HNX40" s="64"/>
      <c r="HNY40" s="64"/>
      <c r="HNZ40" s="64"/>
      <c r="HOA40" s="64"/>
      <c r="HOB40" s="64"/>
      <c r="HOC40" s="64"/>
      <c r="HOD40" s="64"/>
      <c r="HOE40" s="64"/>
      <c r="HOF40" s="64"/>
      <c r="HOG40" s="64"/>
      <c r="HOH40" s="64"/>
      <c r="HOI40" s="64"/>
      <c r="HOJ40" s="64"/>
      <c r="HOK40" s="64"/>
      <c r="HOL40" s="64"/>
      <c r="HOM40" s="64"/>
      <c r="HON40" s="64"/>
      <c r="HOO40" s="64"/>
      <c r="HOP40" s="64"/>
      <c r="HOQ40" s="64"/>
      <c r="HOR40" s="64"/>
      <c r="HOS40" s="64"/>
      <c r="HOT40" s="64"/>
      <c r="HOU40" s="64"/>
      <c r="HOV40" s="64"/>
      <c r="HOW40" s="64"/>
      <c r="HOX40" s="64"/>
      <c r="HOY40" s="64"/>
      <c r="HOZ40" s="64"/>
      <c r="HPA40" s="64"/>
      <c r="HPB40" s="64"/>
      <c r="HPC40" s="64"/>
      <c r="HPD40" s="64"/>
      <c r="HPE40" s="64"/>
      <c r="HPF40" s="64"/>
      <c r="HPG40" s="64"/>
      <c r="HPH40" s="64"/>
      <c r="HPI40" s="64"/>
      <c r="HPJ40" s="64"/>
      <c r="HPK40" s="64"/>
      <c r="HPL40" s="64"/>
      <c r="HPM40" s="64"/>
      <c r="HPN40" s="64"/>
      <c r="HPO40" s="64"/>
      <c r="HPP40" s="64"/>
      <c r="HPQ40" s="64"/>
      <c r="HPR40" s="64"/>
      <c r="HPS40" s="64"/>
      <c r="HPT40" s="64"/>
      <c r="HPU40" s="64"/>
      <c r="HPV40" s="64"/>
      <c r="HPW40" s="64"/>
      <c r="HPX40" s="64"/>
      <c r="HPY40" s="64"/>
      <c r="HPZ40" s="64"/>
      <c r="HQA40" s="64"/>
      <c r="HQB40" s="64"/>
      <c r="HQC40" s="64"/>
      <c r="HQD40" s="64"/>
      <c r="HQE40" s="64"/>
      <c r="HQF40" s="64"/>
      <c r="HQG40" s="64"/>
      <c r="HQH40" s="64"/>
      <c r="HQI40" s="64"/>
      <c r="HQJ40" s="64"/>
      <c r="HQK40" s="64"/>
      <c r="HQL40" s="64"/>
      <c r="HQM40" s="64"/>
      <c r="HQN40" s="64"/>
      <c r="HQO40" s="64"/>
      <c r="HQP40" s="64"/>
      <c r="HQQ40" s="64"/>
      <c r="HQR40" s="64"/>
      <c r="HQS40" s="64"/>
      <c r="HQT40" s="64"/>
      <c r="HQU40" s="64"/>
      <c r="HQV40" s="64"/>
      <c r="HQW40" s="64"/>
      <c r="HQX40" s="64"/>
      <c r="HQY40" s="64"/>
      <c r="HQZ40" s="64"/>
      <c r="HRA40" s="64"/>
      <c r="HRB40" s="64"/>
      <c r="HRC40" s="64"/>
      <c r="HRD40" s="64"/>
      <c r="HRE40" s="64"/>
      <c r="HRF40" s="64"/>
      <c r="HRG40" s="64"/>
      <c r="HRH40" s="64"/>
      <c r="HRI40" s="64"/>
      <c r="HRJ40" s="64"/>
      <c r="HRK40" s="64"/>
      <c r="HRL40" s="64"/>
      <c r="HRM40" s="64"/>
      <c r="HRN40" s="64"/>
      <c r="HRO40" s="64"/>
      <c r="HRP40" s="64"/>
      <c r="HRQ40" s="64"/>
      <c r="HRR40" s="64"/>
      <c r="HRS40" s="64"/>
      <c r="HRT40" s="64"/>
      <c r="HRU40" s="64"/>
      <c r="HRV40" s="64"/>
      <c r="HRW40" s="64"/>
      <c r="HRX40" s="64"/>
      <c r="HRY40" s="64"/>
      <c r="HRZ40" s="64"/>
      <c r="HSA40" s="64"/>
      <c r="HSB40" s="64"/>
      <c r="HSC40" s="64"/>
      <c r="HSD40" s="64"/>
      <c r="HSE40" s="64"/>
      <c r="HSF40" s="64"/>
      <c r="HSG40" s="64"/>
      <c r="HSH40" s="64"/>
      <c r="HSI40" s="64"/>
      <c r="HSJ40" s="64"/>
      <c r="HSK40" s="64"/>
      <c r="HSL40" s="64"/>
      <c r="HSM40" s="64"/>
      <c r="HSN40" s="64"/>
      <c r="HSO40" s="64"/>
      <c r="HSP40" s="64"/>
      <c r="HSQ40" s="64"/>
      <c r="HSR40" s="64"/>
      <c r="HSS40" s="64"/>
      <c r="HST40" s="64"/>
      <c r="HSU40" s="64"/>
      <c r="HSV40" s="64"/>
      <c r="HSW40" s="64"/>
      <c r="HSX40" s="64"/>
      <c r="HSY40" s="64"/>
      <c r="HSZ40" s="64"/>
      <c r="HTA40" s="64"/>
      <c r="HTB40" s="64"/>
      <c r="HTC40" s="64"/>
      <c r="HTD40" s="64"/>
      <c r="HTE40" s="64"/>
      <c r="HTF40" s="64"/>
      <c r="HTG40" s="64"/>
      <c r="HTH40" s="64"/>
      <c r="HTI40" s="64"/>
      <c r="HTJ40" s="64"/>
      <c r="HTK40" s="64"/>
      <c r="HTL40" s="64"/>
      <c r="HTM40" s="64"/>
      <c r="HTN40" s="64"/>
      <c r="HTO40" s="64"/>
      <c r="HTP40" s="64"/>
      <c r="HTQ40" s="64"/>
      <c r="HTR40" s="64"/>
      <c r="HTS40" s="64"/>
      <c r="HTT40" s="64"/>
      <c r="HTU40" s="64"/>
      <c r="HTV40" s="64"/>
      <c r="HTW40" s="64"/>
      <c r="HTX40" s="64"/>
      <c r="HTY40" s="64"/>
      <c r="HTZ40" s="64"/>
      <c r="HUA40" s="64"/>
      <c r="HUB40" s="64"/>
      <c r="HUC40" s="64"/>
      <c r="HUD40" s="64"/>
      <c r="HUE40" s="64"/>
      <c r="HUF40" s="64"/>
      <c r="HUG40" s="64"/>
      <c r="HUH40" s="64"/>
      <c r="HUI40" s="64"/>
      <c r="HUJ40" s="64"/>
      <c r="HUK40" s="64"/>
      <c r="HUL40" s="64"/>
      <c r="HUM40" s="64"/>
      <c r="HUN40" s="64"/>
      <c r="HUO40" s="64"/>
      <c r="HUP40" s="64"/>
      <c r="HUQ40" s="64"/>
      <c r="HUR40" s="64"/>
      <c r="HUS40" s="64"/>
      <c r="HUT40" s="64"/>
      <c r="HUU40" s="64"/>
      <c r="HUV40" s="64"/>
      <c r="HUW40" s="64"/>
      <c r="HUX40" s="64"/>
      <c r="HUY40" s="64"/>
      <c r="HUZ40" s="64"/>
      <c r="HVA40" s="64"/>
      <c r="HVB40" s="64"/>
      <c r="HVC40" s="64"/>
      <c r="HVD40" s="64"/>
      <c r="HVE40" s="64"/>
      <c r="HVF40" s="64"/>
      <c r="HVG40" s="64"/>
      <c r="HVH40" s="64"/>
      <c r="HVI40" s="64"/>
      <c r="HVJ40" s="64"/>
      <c r="HVK40" s="64"/>
      <c r="HVL40" s="64"/>
      <c r="HVM40" s="64"/>
      <c r="HVN40" s="64"/>
      <c r="HVO40" s="64"/>
      <c r="HVP40" s="64"/>
      <c r="HVQ40" s="64"/>
      <c r="HVR40" s="64"/>
      <c r="HVS40" s="64"/>
      <c r="HVT40" s="64"/>
      <c r="HVU40" s="64"/>
      <c r="HVV40" s="64"/>
      <c r="HVW40" s="64"/>
      <c r="HVX40" s="64"/>
      <c r="HVY40" s="64"/>
      <c r="HVZ40" s="64"/>
      <c r="HWA40" s="64"/>
      <c r="HWB40" s="64"/>
      <c r="HWC40" s="64"/>
      <c r="HWD40" s="64"/>
      <c r="HWE40" s="64"/>
      <c r="HWF40" s="64"/>
      <c r="HWG40" s="64"/>
      <c r="HWH40" s="64"/>
      <c r="HWI40" s="64"/>
      <c r="HWJ40" s="64"/>
      <c r="HWK40" s="64"/>
      <c r="HWL40" s="64"/>
      <c r="HWM40" s="64"/>
      <c r="HWN40" s="64"/>
      <c r="HWO40" s="64"/>
      <c r="HWP40" s="64"/>
      <c r="HWQ40" s="64"/>
      <c r="HWR40" s="64"/>
      <c r="HWS40" s="64"/>
      <c r="HWT40" s="64"/>
      <c r="HWU40" s="64"/>
      <c r="HWV40" s="64"/>
      <c r="HWW40" s="64"/>
      <c r="HWX40" s="64"/>
      <c r="HWY40" s="64"/>
      <c r="HWZ40" s="64"/>
      <c r="HXA40" s="64"/>
      <c r="HXB40" s="64"/>
      <c r="HXC40" s="64"/>
      <c r="HXD40" s="64"/>
      <c r="HXE40" s="64"/>
      <c r="HXF40" s="64"/>
      <c r="HXG40" s="64"/>
      <c r="HXH40" s="64"/>
      <c r="HXI40" s="64"/>
      <c r="HXJ40" s="64"/>
      <c r="HXK40" s="64"/>
      <c r="HXL40" s="64"/>
      <c r="HXM40" s="64"/>
      <c r="HXN40" s="64"/>
      <c r="HXO40" s="64"/>
      <c r="HXP40" s="64"/>
      <c r="HXQ40" s="64"/>
      <c r="HXR40" s="64"/>
      <c r="HXS40" s="64"/>
      <c r="HXT40" s="64"/>
      <c r="HXU40" s="64"/>
      <c r="HXV40" s="64"/>
      <c r="HXW40" s="64"/>
      <c r="HXX40" s="64"/>
      <c r="HXY40" s="64"/>
      <c r="HXZ40" s="64"/>
      <c r="HYA40" s="64"/>
      <c r="HYB40" s="64"/>
      <c r="HYC40" s="64"/>
      <c r="HYD40" s="64"/>
      <c r="HYE40" s="64"/>
      <c r="HYF40" s="64"/>
      <c r="HYG40" s="64"/>
      <c r="HYH40" s="64"/>
      <c r="HYI40" s="64"/>
      <c r="HYJ40" s="64"/>
      <c r="HYK40" s="64"/>
      <c r="HYL40" s="64"/>
      <c r="HYM40" s="64"/>
      <c r="HYN40" s="64"/>
      <c r="HYO40" s="64"/>
      <c r="HYP40" s="64"/>
      <c r="HYQ40" s="64"/>
      <c r="HYR40" s="64"/>
      <c r="HYS40" s="64"/>
      <c r="HYT40" s="64"/>
      <c r="HYU40" s="64"/>
      <c r="HYV40" s="64"/>
      <c r="HYW40" s="64"/>
      <c r="HYX40" s="64"/>
      <c r="HYY40" s="64"/>
      <c r="HYZ40" s="64"/>
      <c r="HZA40" s="64"/>
      <c r="HZB40" s="64"/>
      <c r="HZC40" s="64"/>
      <c r="HZD40" s="64"/>
      <c r="HZE40" s="64"/>
      <c r="HZF40" s="64"/>
      <c r="HZG40" s="64"/>
      <c r="HZH40" s="64"/>
      <c r="HZI40" s="64"/>
      <c r="HZJ40" s="64"/>
      <c r="HZK40" s="64"/>
      <c r="HZL40" s="64"/>
      <c r="HZM40" s="64"/>
      <c r="HZN40" s="64"/>
      <c r="HZO40" s="64"/>
      <c r="HZP40" s="64"/>
      <c r="HZQ40" s="64"/>
      <c r="HZR40" s="64"/>
      <c r="HZS40" s="64"/>
      <c r="HZT40" s="64"/>
      <c r="HZU40" s="64"/>
      <c r="HZV40" s="64"/>
      <c r="HZW40" s="64"/>
      <c r="HZX40" s="64"/>
      <c r="HZY40" s="64"/>
      <c r="HZZ40" s="64"/>
      <c r="IAA40" s="64"/>
      <c r="IAB40" s="64"/>
      <c r="IAC40" s="64"/>
      <c r="IAD40" s="64"/>
      <c r="IAE40" s="64"/>
      <c r="IAF40" s="64"/>
      <c r="IAG40" s="64"/>
      <c r="IAH40" s="64"/>
      <c r="IAI40" s="64"/>
      <c r="IAJ40" s="64"/>
      <c r="IAK40" s="64"/>
      <c r="IAL40" s="64"/>
      <c r="IAM40" s="64"/>
      <c r="IAN40" s="64"/>
      <c r="IAO40" s="64"/>
      <c r="IAP40" s="64"/>
      <c r="IAQ40" s="64"/>
      <c r="IAR40" s="64"/>
      <c r="IAS40" s="64"/>
      <c r="IAT40" s="64"/>
      <c r="IAU40" s="64"/>
      <c r="IAV40" s="64"/>
      <c r="IAW40" s="64"/>
      <c r="IAX40" s="64"/>
      <c r="IAY40" s="64"/>
      <c r="IAZ40" s="64"/>
      <c r="IBA40" s="64"/>
      <c r="IBB40" s="64"/>
      <c r="IBC40" s="64"/>
      <c r="IBD40" s="64"/>
      <c r="IBE40" s="64"/>
      <c r="IBF40" s="64"/>
      <c r="IBG40" s="64"/>
      <c r="IBH40" s="64"/>
      <c r="IBI40" s="64"/>
      <c r="IBJ40" s="64"/>
      <c r="IBK40" s="64"/>
      <c r="IBL40" s="64"/>
      <c r="IBM40" s="64"/>
      <c r="IBN40" s="64"/>
      <c r="IBO40" s="64"/>
      <c r="IBP40" s="64"/>
      <c r="IBQ40" s="64"/>
      <c r="IBR40" s="64"/>
      <c r="IBS40" s="64"/>
      <c r="IBT40" s="64"/>
      <c r="IBU40" s="64"/>
      <c r="IBV40" s="64"/>
      <c r="IBW40" s="64"/>
      <c r="IBX40" s="64"/>
      <c r="IBY40" s="64"/>
      <c r="IBZ40" s="64"/>
      <c r="ICA40" s="64"/>
      <c r="ICB40" s="64"/>
      <c r="ICC40" s="64"/>
      <c r="ICD40" s="64"/>
      <c r="ICE40" s="64"/>
      <c r="ICF40" s="64"/>
      <c r="ICG40" s="64"/>
      <c r="ICH40" s="64"/>
      <c r="ICI40" s="64"/>
      <c r="ICJ40" s="64"/>
      <c r="ICK40" s="64"/>
      <c r="ICL40" s="64"/>
      <c r="ICM40" s="64"/>
      <c r="ICN40" s="64"/>
      <c r="ICO40" s="64"/>
      <c r="ICP40" s="64"/>
      <c r="ICQ40" s="64"/>
      <c r="ICR40" s="64"/>
      <c r="ICS40" s="64"/>
      <c r="ICT40" s="64"/>
      <c r="ICU40" s="64"/>
      <c r="ICV40" s="64"/>
      <c r="ICW40" s="64"/>
      <c r="ICX40" s="64"/>
      <c r="ICY40" s="64"/>
      <c r="ICZ40" s="64"/>
      <c r="IDA40" s="64"/>
      <c r="IDB40" s="64"/>
      <c r="IDC40" s="64"/>
      <c r="IDD40" s="64"/>
      <c r="IDE40" s="64"/>
      <c r="IDF40" s="64"/>
      <c r="IDG40" s="64"/>
      <c r="IDH40" s="64"/>
      <c r="IDI40" s="64"/>
      <c r="IDJ40" s="64"/>
      <c r="IDK40" s="64"/>
      <c r="IDL40" s="64"/>
      <c r="IDM40" s="64"/>
      <c r="IDN40" s="64"/>
      <c r="IDO40" s="64"/>
      <c r="IDP40" s="64"/>
      <c r="IDQ40" s="64"/>
      <c r="IDR40" s="64"/>
      <c r="IDS40" s="64"/>
      <c r="IDT40" s="64"/>
      <c r="IDU40" s="64"/>
      <c r="IDV40" s="64"/>
      <c r="IDW40" s="64"/>
      <c r="IDX40" s="64"/>
      <c r="IDY40" s="64"/>
      <c r="IDZ40" s="64"/>
      <c r="IEA40" s="64"/>
      <c r="IEB40" s="64"/>
      <c r="IEC40" s="64"/>
      <c r="IED40" s="64"/>
      <c r="IEE40" s="64"/>
      <c r="IEF40" s="64"/>
      <c r="IEG40" s="64"/>
      <c r="IEH40" s="64"/>
      <c r="IEI40" s="64"/>
      <c r="IEJ40" s="64"/>
      <c r="IEK40" s="64"/>
      <c r="IEL40" s="64"/>
      <c r="IEM40" s="64"/>
      <c r="IEN40" s="64"/>
      <c r="IEO40" s="64"/>
      <c r="IEP40" s="64"/>
      <c r="IEQ40" s="64"/>
      <c r="IER40" s="64"/>
      <c r="IES40" s="64"/>
      <c r="IET40" s="64"/>
      <c r="IEU40" s="64"/>
      <c r="IEV40" s="64"/>
      <c r="IEW40" s="64"/>
      <c r="IEX40" s="64"/>
      <c r="IEY40" s="64"/>
      <c r="IEZ40" s="64"/>
      <c r="IFA40" s="64"/>
      <c r="IFB40" s="64"/>
      <c r="IFC40" s="64"/>
      <c r="IFD40" s="64"/>
      <c r="IFE40" s="64"/>
      <c r="IFF40" s="64"/>
      <c r="IFG40" s="64"/>
      <c r="IFH40" s="64"/>
      <c r="IFI40" s="64"/>
      <c r="IFJ40" s="64"/>
      <c r="IFK40" s="64"/>
      <c r="IFL40" s="64"/>
      <c r="IFM40" s="64"/>
      <c r="IFN40" s="64"/>
      <c r="IFO40" s="64"/>
      <c r="IFP40" s="64"/>
      <c r="IFQ40" s="64"/>
      <c r="IFR40" s="64"/>
      <c r="IFS40" s="64"/>
      <c r="IFT40" s="64"/>
      <c r="IFU40" s="64"/>
      <c r="IFV40" s="64"/>
      <c r="IFW40" s="64"/>
      <c r="IFX40" s="64"/>
      <c r="IFY40" s="64"/>
      <c r="IFZ40" s="64"/>
      <c r="IGA40" s="64"/>
      <c r="IGB40" s="64"/>
      <c r="IGC40" s="64"/>
      <c r="IGD40" s="64"/>
      <c r="IGE40" s="64"/>
      <c r="IGF40" s="64"/>
      <c r="IGG40" s="64"/>
      <c r="IGH40" s="64"/>
      <c r="IGI40" s="64"/>
      <c r="IGJ40" s="64"/>
      <c r="IGK40" s="64"/>
      <c r="IGL40" s="64"/>
      <c r="IGM40" s="64"/>
      <c r="IGN40" s="64"/>
      <c r="IGO40" s="64"/>
      <c r="IGP40" s="64"/>
      <c r="IGQ40" s="64"/>
      <c r="IGR40" s="64"/>
      <c r="IGS40" s="64"/>
      <c r="IGT40" s="64"/>
      <c r="IGU40" s="64"/>
      <c r="IGV40" s="64"/>
      <c r="IGW40" s="64"/>
      <c r="IGX40" s="64"/>
      <c r="IGY40" s="64"/>
      <c r="IGZ40" s="64"/>
      <c r="IHA40" s="64"/>
      <c r="IHB40" s="64"/>
      <c r="IHC40" s="64"/>
      <c r="IHD40" s="64"/>
      <c r="IHE40" s="64"/>
      <c r="IHF40" s="64"/>
      <c r="IHG40" s="64"/>
      <c r="IHH40" s="64"/>
      <c r="IHI40" s="64"/>
      <c r="IHJ40" s="64"/>
      <c r="IHK40" s="64"/>
      <c r="IHL40" s="64"/>
      <c r="IHM40" s="64"/>
      <c r="IHN40" s="64"/>
      <c r="IHO40" s="64"/>
      <c r="IHP40" s="64"/>
      <c r="IHQ40" s="64"/>
      <c r="IHR40" s="64"/>
      <c r="IHS40" s="64"/>
      <c r="IHT40" s="64"/>
      <c r="IHU40" s="64"/>
      <c r="IHV40" s="64"/>
      <c r="IHW40" s="64"/>
      <c r="IHX40" s="64"/>
      <c r="IHY40" s="64"/>
      <c r="IHZ40" s="64"/>
      <c r="IIA40" s="64"/>
      <c r="IIB40" s="64"/>
      <c r="IIC40" s="64"/>
      <c r="IID40" s="64"/>
      <c r="IIE40" s="64"/>
      <c r="IIF40" s="64"/>
      <c r="IIG40" s="64"/>
      <c r="IIH40" s="64"/>
      <c r="III40" s="64"/>
      <c r="IIJ40" s="64"/>
      <c r="IIK40" s="64"/>
      <c r="IIL40" s="64"/>
      <c r="IIM40" s="64"/>
      <c r="IIN40" s="64"/>
      <c r="IIO40" s="64"/>
      <c r="IIP40" s="64"/>
      <c r="IIQ40" s="64"/>
      <c r="IIR40" s="64"/>
      <c r="IIS40" s="64"/>
      <c r="IIT40" s="64"/>
      <c r="IIU40" s="64"/>
      <c r="IIV40" s="64"/>
      <c r="IIW40" s="64"/>
      <c r="IIX40" s="64"/>
      <c r="IIY40" s="64"/>
      <c r="IIZ40" s="64"/>
      <c r="IJA40" s="64"/>
      <c r="IJB40" s="64"/>
      <c r="IJC40" s="64"/>
      <c r="IJD40" s="64"/>
      <c r="IJE40" s="64"/>
      <c r="IJF40" s="64"/>
      <c r="IJG40" s="64"/>
      <c r="IJH40" s="64"/>
      <c r="IJI40" s="64"/>
      <c r="IJJ40" s="64"/>
      <c r="IJK40" s="64"/>
      <c r="IJL40" s="64"/>
      <c r="IJM40" s="64"/>
      <c r="IJN40" s="64"/>
      <c r="IJO40" s="64"/>
      <c r="IJP40" s="64"/>
      <c r="IJQ40" s="64"/>
      <c r="IJR40" s="64"/>
      <c r="IJS40" s="64"/>
      <c r="IJT40" s="64"/>
      <c r="IJU40" s="64"/>
      <c r="IJV40" s="64"/>
      <c r="IJW40" s="64"/>
      <c r="IJX40" s="64"/>
      <c r="IJY40" s="64"/>
      <c r="IJZ40" s="64"/>
      <c r="IKA40" s="64"/>
      <c r="IKB40" s="64"/>
      <c r="IKC40" s="64"/>
      <c r="IKD40" s="64"/>
      <c r="IKE40" s="64"/>
      <c r="IKF40" s="64"/>
      <c r="IKG40" s="64"/>
      <c r="IKH40" s="64"/>
      <c r="IKI40" s="64"/>
      <c r="IKJ40" s="64"/>
      <c r="IKK40" s="64"/>
      <c r="IKL40" s="64"/>
      <c r="IKM40" s="64"/>
      <c r="IKN40" s="64"/>
      <c r="IKO40" s="64"/>
      <c r="IKP40" s="64"/>
      <c r="IKQ40" s="64"/>
      <c r="IKR40" s="64"/>
      <c r="IKS40" s="64"/>
      <c r="IKT40" s="64"/>
      <c r="IKU40" s="64"/>
      <c r="IKV40" s="64"/>
      <c r="IKW40" s="64"/>
      <c r="IKX40" s="64"/>
      <c r="IKY40" s="64"/>
      <c r="IKZ40" s="64"/>
      <c r="ILA40" s="64"/>
      <c r="ILB40" s="64"/>
      <c r="ILC40" s="64"/>
      <c r="ILD40" s="64"/>
      <c r="ILE40" s="64"/>
      <c r="ILF40" s="64"/>
      <c r="ILG40" s="64"/>
      <c r="ILH40" s="64"/>
      <c r="ILI40" s="64"/>
      <c r="ILJ40" s="64"/>
      <c r="ILK40" s="64"/>
      <c r="ILL40" s="64"/>
      <c r="ILM40" s="64"/>
      <c r="ILN40" s="64"/>
      <c r="ILO40" s="64"/>
      <c r="ILP40" s="64"/>
      <c r="ILQ40" s="64"/>
      <c r="ILR40" s="64"/>
      <c r="ILS40" s="64"/>
      <c r="ILT40" s="64"/>
      <c r="ILU40" s="64"/>
      <c r="ILV40" s="64"/>
      <c r="ILW40" s="64"/>
      <c r="ILX40" s="64"/>
      <c r="ILY40" s="64"/>
      <c r="ILZ40" s="64"/>
      <c r="IMA40" s="64"/>
      <c r="IMB40" s="64"/>
      <c r="IMC40" s="64"/>
      <c r="IMD40" s="64"/>
      <c r="IME40" s="64"/>
      <c r="IMF40" s="64"/>
      <c r="IMG40" s="64"/>
      <c r="IMH40" s="64"/>
      <c r="IMI40" s="64"/>
      <c r="IMJ40" s="64"/>
      <c r="IMK40" s="64"/>
      <c r="IML40" s="64"/>
      <c r="IMM40" s="64"/>
      <c r="IMN40" s="64"/>
      <c r="IMO40" s="64"/>
      <c r="IMP40" s="64"/>
      <c r="IMQ40" s="64"/>
      <c r="IMR40" s="64"/>
      <c r="IMS40" s="64"/>
      <c r="IMT40" s="64"/>
      <c r="IMU40" s="64"/>
      <c r="IMV40" s="64"/>
      <c r="IMW40" s="64"/>
      <c r="IMX40" s="64"/>
      <c r="IMY40" s="64"/>
      <c r="IMZ40" s="64"/>
      <c r="INA40" s="64"/>
      <c r="INB40" s="64"/>
      <c r="INC40" s="64"/>
      <c r="IND40" s="64"/>
      <c r="INE40" s="64"/>
      <c r="INF40" s="64"/>
      <c r="ING40" s="64"/>
      <c r="INH40" s="64"/>
      <c r="INI40" s="64"/>
      <c r="INJ40" s="64"/>
      <c r="INK40" s="64"/>
      <c r="INL40" s="64"/>
      <c r="INM40" s="64"/>
      <c r="INN40" s="64"/>
      <c r="INO40" s="64"/>
      <c r="INP40" s="64"/>
      <c r="INQ40" s="64"/>
      <c r="INR40" s="64"/>
      <c r="INS40" s="64"/>
      <c r="INT40" s="64"/>
      <c r="INU40" s="64"/>
      <c r="INV40" s="64"/>
      <c r="INW40" s="64"/>
      <c r="INX40" s="64"/>
      <c r="INY40" s="64"/>
      <c r="INZ40" s="64"/>
      <c r="IOA40" s="64"/>
      <c r="IOB40" s="64"/>
      <c r="IOC40" s="64"/>
      <c r="IOD40" s="64"/>
      <c r="IOE40" s="64"/>
      <c r="IOF40" s="64"/>
      <c r="IOG40" s="64"/>
      <c r="IOH40" s="64"/>
      <c r="IOI40" s="64"/>
      <c r="IOJ40" s="64"/>
      <c r="IOK40" s="64"/>
      <c r="IOL40" s="64"/>
      <c r="IOM40" s="64"/>
      <c r="ION40" s="64"/>
      <c r="IOO40" s="64"/>
      <c r="IOP40" s="64"/>
      <c r="IOQ40" s="64"/>
      <c r="IOR40" s="64"/>
      <c r="IOS40" s="64"/>
      <c r="IOT40" s="64"/>
      <c r="IOU40" s="64"/>
      <c r="IOV40" s="64"/>
      <c r="IOW40" s="64"/>
      <c r="IOX40" s="64"/>
      <c r="IOY40" s="64"/>
      <c r="IOZ40" s="64"/>
      <c r="IPA40" s="64"/>
      <c r="IPB40" s="64"/>
      <c r="IPC40" s="64"/>
      <c r="IPD40" s="64"/>
      <c r="IPE40" s="64"/>
      <c r="IPF40" s="64"/>
      <c r="IPG40" s="64"/>
      <c r="IPH40" s="64"/>
      <c r="IPI40" s="64"/>
      <c r="IPJ40" s="64"/>
      <c r="IPK40" s="64"/>
      <c r="IPL40" s="64"/>
      <c r="IPM40" s="64"/>
      <c r="IPN40" s="64"/>
      <c r="IPO40" s="64"/>
      <c r="IPP40" s="64"/>
      <c r="IPQ40" s="64"/>
      <c r="IPR40" s="64"/>
      <c r="IPS40" s="64"/>
      <c r="IPT40" s="64"/>
      <c r="IPU40" s="64"/>
      <c r="IPV40" s="64"/>
      <c r="IPW40" s="64"/>
      <c r="IPX40" s="64"/>
      <c r="IPY40" s="64"/>
      <c r="IPZ40" s="64"/>
      <c r="IQA40" s="64"/>
      <c r="IQB40" s="64"/>
      <c r="IQC40" s="64"/>
      <c r="IQD40" s="64"/>
      <c r="IQE40" s="64"/>
      <c r="IQF40" s="64"/>
      <c r="IQG40" s="64"/>
      <c r="IQH40" s="64"/>
      <c r="IQI40" s="64"/>
      <c r="IQJ40" s="64"/>
      <c r="IQK40" s="64"/>
      <c r="IQL40" s="64"/>
      <c r="IQM40" s="64"/>
      <c r="IQN40" s="64"/>
      <c r="IQO40" s="64"/>
      <c r="IQP40" s="64"/>
      <c r="IQQ40" s="64"/>
      <c r="IQR40" s="64"/>
      <c r="IQS40" s="64"/>
      <c r="IQT40" s="64"/>
      <c r="IQU40" s="64"/>
      <c r="IQV40" s="64"/>
      <c r="IQW40" s="64"/>
      <c r="IQX40" s="64"/>
      <c r="IQY40" s="64"/>
      <c r="IQZ40" s="64"/>
      <c r="IRA40" s="64"/>
      <c r="IRB40" s="64"/>
      <c r="IRC40" s="64"/>
      <c r="IRD40" s="64"/>
      <c r="IRE40" s="64"/>
      <c r="IRF40" s="64"/>
      <c r="IRG40" s="64"/>
      <c r="IRH40" s="64"/>
      <c r="IRI40" s="64"/>
      <c r="IRJ40" s="64"/>
      <c r="IRK40" s="64"/>
      <c r="IRL40" s="64"/>
      <c r="IRM40" s="64"/>
      <c r="IRN40" s="64"/>
      <c r="IRO40" s="64"/>
      <c r="IRP40" s="64"/>
      <c r="IRQ40" s="64"/>
      <c r="IRR40" s="64"/>
      <c r="IRS40" s="64"/>
      <c r="IRT40" s="64"/>
      <c r="IRU40" s="64"/>
      <c r="IRV40" s="64"/>
      <c r="IRW40" s="64"/>
      <c r="IRX40" s="64"/>
      <c r="IRY40" s="64"/>
      <c r="IRZ40" s="64"/>
      <c r="ISA40" s="64"/>
      <c r="ISB40" s="64"/>
      <c r="ISC40" s="64"/>
      <c r="ISD40" s="64"/>
      <c r="ISE40" s="64"/>
      <c r="ISF40" s="64"/>
      <c r="ISG40" s="64"/>
      <c r="ISH40" s="64"/>
      <c r="ISI40" s="64"/>
      <c r="ISJ40" s="64"/>
      <c r="ISK40" s="64"/>
      <c r="ISL40" s="64"/>
      <c r="ISM40" s="64"/>
      <c r="ISN40" s="64"/>
      <c r="ISO40" s="64"/>
      <c r="ISP40" s="64"/>
      <c r="ISQ40" s="64"/>
      <c r="ISR40" s="64"/>
      <c r="ISS40" s="64"/>
      <c r="IST40" s="64"/>
      <c r="ISU40" s="64"/>
      <c r="ISV40" s="64"/>
      <c r="ISW40" s="64"/>
      <c r="ISX40" s="64"/>
      <c r="ISY40" s="64"/>
      <c r="ISZ40" s="64"/>
      <c r="ITA40" s="64"/>
      <c r="ITB40" s="64"/>
      <c r="ITC40" s="64"/>
      <c r="ITD40" s="64"/>
      <c r="ITE40" s="64"/>
      <c r="ITF40" s="64"/>
      <c r="ITG40" s="64"/>
      <c r="ITH40" s="64"/>
      <c r="ITI40" s="64"/>
      <c r="ITJ40" s="64"/>
      <c r="ITK40" s="64"/>
      <c r="ITL40" s="64"/>
      <c r="ITM40" s="64"/>
      <c r="ITN40" s="64"/>
      <c r="ITO40" s="64"/>
      <c r="ITP40" s="64"/>
      <c r="ITQ40" s="64"/>
      <c r="ITR40" s="64"/>
      <c r="ITS40" s="64"/>
      <c r="ITT40" s="64"/>
      <c r="ITU40" s="64"/>
      <c r="ITV40" s="64"/>
      <c r="ITW40" s="64"/>
      <c r="ITX40" s="64"/>
      <c r="ITY40" s="64"/>
      <c r="ITZ40" s="64"/>
      <c r="IUA40" s="64"/>
      <c r="IUB40" s="64"/>
      <c r="IUC40" s="64"/>
      <c r="IUD40" s="64"/>
      <c r="IUE40" s="64"/>
      <c r="IUF40" s="64"/>
      <c r="IUG40" s="64"/>
      <c r="IUH40" s="64"/>
      <c r="IUI40" s="64"/>
      <c r="IUJ40" s="64"/>
      <c r="IUK40" s="64"/>
      <c r="IUL40" s="64"/>
      <c r="IUM40" s="64"/>
      <c r="IUN40" s="64"/>
      <c r="IUO40" s="64"/>
      <c r="IUP40" s="64"/>
      <c r="IUQ40" s="64"/>
      <c r="IUR40" s="64"/>
      <c r="IUS40" s="64"/>
      <c r="IUT40" s="64"/>
      <c r="IUU40" s="64"/>
      <c r="IUV40" s="64"/>
      <c r="IUW40" s="64"/>
      <c r="IUX40" s="64"/>
      <c r="IUY40" s="64"/>
      <c r="IUZ40" s="64"/>
      <c r="IVA40" s="64"/>
      <c r="IVB40" s="64"/>
      <c r="IVC40" s="64"/>
      <c r="IVD40" s="64"/>
      <c r="IVE40" s="64"/>
      <c r="IVF40" s="64"/>
      <c r="IVG40" s="64"/>
      <c r="IVH40" s="64"/>
      <c r="IVI40" s="64"/>
      <c r="IVJ40" s="64"/>
      <c r="IVK40" s="64"/>
      <c r="IVL40" s="64"/>
      <c r="IVM40" s="64"/>
      <c r="IVN40" s="64"/>
      <c r="IVO40" s="64"/>
      <c r="IVP40" s="64"/>
      <c r="IVQ40" s="64"/>
      <c r="IVR40" s="64"/>
      <c r="IVS40" s="64"/>
      <c r="IVT40" s="64"/>
      <c r="IVU40" s="64"/>
      <c r="IVV40" s="64"/>
      <c r="IVW40" s="64"/>
      <c r="IVX40" s="64"/>
      <c r="IVY40" s="64"/>
      <c r="IVZ40" s="64"/>
      <c r="IWA40" s="64"/>
      <c r="IWB40" s="64"/>
      <c r="IWC40" s="64"/>
      <c r="IWD40" s="64"/>
      <c r="IWE40" s="64"/>
      <c r="IWF40" s="64"/>
      <c r="IWG40" s="64"/>
      <c r="IWH40" s="64"/>
      <c r="IWI40" s="64"/>
      <c r="IWJ40" s="64"/>
      <c r="IWK40" s="64"/>
      <c r="IWL40" s="64"/>
      <c r="IWM40" s="64"/>
      <c r="IWN40" s="64"/>
      <c r="IWO40" s="64"/>
      <c r="IWP40" s="64"/>
      <c r="IWQ40" s="64"/>
      <c r="IWR40" s="64"/>
      <c r="IWS40" s="64"/>
      <c r="IWT40" s="64"/>
      <c r="IWU40" s="64"/>
      <c r="IWV40" s="64"/>
      <c r="IWW40" s="64"/>
      <c r="IWX40" s="64"/>
      <c r="IWY40" s="64"/>
      <c r="IWZ40" s="64"/>
      <c r="IXA40" s="64"/>
      <c r="IXB40" s="64"/>
      <c r="IXC40" s="64"/>
      <c r="IXD40" s="64"/>
      <c r="IXE40" s="64"/>
      <c r="IXF40" s="64"/>
      <c r="IXG40" s="64"/>
      <c r="IXH40" s="64"/>
      <c r="IXI40" s="64"/>
      <c r="IXJ40" s="64"/>
      <c r="IXK40" s="64"/>
      <c r="IXL40" s="64"/>
      <c r="IXM40" s="64"/>
      <c r="IXN40" s="64"/>
      <c r="IXO40" s="64"/>
      <c r="IXP40" s="64"/>
      <c r="IXQ40" s="64"/>
      <c r="IXR40" s="64"/>
      <c r="IXS40" s="64"/>
      <c r="IXT40" s="64"/>
      <c r="IXU40" s="64"/>
      <c r="IXV40" s="64"/>
      <c r="IXW40" s="64"/>
      <c r="IXX40" s="64"/>
      <c r="IXY40" s="64"/>
      <c r="IXZ40" s="64"/>
      <c r="IYA40" s="64"/>
      <c r="IYB40" s="64"/>
      <c r="IYC40" s="64"/>
      <c r="IYD40" s="64"/>
      <c r="IYE40" s="64"/>
      <c r="IYF40" s="64"/>
      <c r="IYG40" s="64"/>
      <c r="IYH40" s="64"/>
      <c r="IYI40" s="64"/>
      <c r="IYJ40" s="64"/>
      <c r="IYK40" s="64"/>
      <c r="IYL40" s="64"/>
      <c r="IYM40" s="64"/>
      <c r="IYN40" s="64"/>
      <c r="IYO40" s="64"/>
      <c r="IYP40" s="64"/>
      <c r="IYQ40" s="64"/>
      <c r="IYR40" s="64"/>
      <c r="IYS40" s="64"/>
      <c r="IYT40" s="64"/>
      <c r="IYU40" s="64"/>
      <c r="IYV40" s="64"/>
      <c r="IYW40" s="64"/>
      <c r="IYX40" s="64"/>
      <c r="IYY40" s="64"/>
      <c r="IYZ40" s="64"/>
      <c r="IZA40" s="64"/>
      <c r="IZB40" s="64"/>
      <c r="IZC40" s="64"/>
      <c r="IZD40" s="64"/>
      <c r="IZE40" s="64"/>
      <c r="IZF40" s="64"/>
      <c r="IZG40" s="64"/>
      <c r="IZH40" s="64"/>
      <c r="IZI40" s="64"/>
      <c r="IZJ40" s="64"/>
      <c r="IZK40" s="64"/>
      <c r="IZL40" s="64"/>
      <c r="IZM40" s="64"/>
      <c r="IZN40" s="64"/>
      <c r="IZO40" s="64"/>
      <c r="IZP40" s="64"/>
      <c r="IZQ40" s="64"/>
      <c r="IZR40" s="64"/>
      <c r="IZS40" s="64"/>
      <c r="IZT40" s="64"/>
      <c r="IZU40" s="64"/>
      <c r="IZV40" s="64"/>
      <c r="IZW40" s="64"/>
      <c r="IZX40" s="64"/>
      <c r="IZY40" s="64"/>
      <c r="IZZ40" s="64"/>
      <c r="JAA40" s="64"/>
      <c r="JAB40" s="64"/>
      <c r="JAC40" s="64"/>
      <c r="JAD40" s="64"/>
      <c r="JAE40" s="64"/>
      <c r="JAF40" s="64"/>
      <c r="JAG40" s="64"/>
      <c r="JAH40" s="64"/>
      <c r="JAI40" s="64"/>
      <c r="JAJ40" s="64"/>
      <c r="JAK40" s="64"/>
      <c r="JAL40" s="64"/>
      <c r="JAM40" s="64"/>
      <c r="JAN40" s="64"/>
      <c r="JAO40" s="64"/>
      <c r="JAP40" s="64"/>
      <c r="JAQ40" s="64"/>
      <c r="JAR40" s="64"/>
      <c r="JAS40" s="64"/>
      <c r="JAT40" s="64"/>
      <c r="JAU40" s="64"/>
      <c r="JAV40" s="64"/>
      <c r="JAW40" s="64"/>
      <c r="JAX40" s="64"/>
      <c r="JAY40" s="64"/>
      <c r="JAZ40" s="64"/>
      <c r="JBA40" s="64"/>
      <c r="JBB40" s="64"/>
      <c r="JBC40" s="64"/>
      <c r="JBD40" s="64"/>
      <c r="JBE40" s="64"/>
      <c r="JBF40" s="64"/>
      <c r="JBG40" s="64"/>
      <c r="JBH40" s="64"/>
      <c r="JBI40" s="64"/>
      <c r="JBJ40" s="64"/>
      <c r="JBK40" s="64"/>
      <c r="JBL40" s="64"/>
      <c r="JBM40" s="64"/>
      <c r="JBN40" s="64"/>
      <c r="JBO40" s="64"/>
      <c r="JBP40" s="64"/>
      <c r="JBQ40" s="64"/>
      <c r="JBR40" s="64"/>
      <c r="JBS40" s="64"/>
      <c r="JBT40" s="64"/>
      <c r="JBU40" s="64"/>
      <c r="JBV40" s="64"/>
      <c r="JBW40" s="64"/>
      <c r="JBX40" s="64"/>
      <c r="JBY40" s="64"/>
      <c r="JBZ40" s="64"/>
      <c r="JCA40" s="64"/>
      <c r="JCB40" s="64"/>
      <c r="JCC40" s="64"/>
      <c r="JCD40" s="64"/>
      <c r="JCE40" s="64"/>
      <c r="JCF40" s="64"/>
      <c r="JCG40" s="64"/>
      <c r="JCH40" s="64"/>
      <c r="JCI40" s="64"/>
      <c r="JCJ40" s="64"/>
      <c r="JCK40" s="64"/>
      <c r="JCL40" s="64"/>
      <c r="JCM40" s="64"/>
      <c r="JCN40" s="64"/>
      <c r="JCO40" s="64"/>
      <c r="JCP40" s="64"/>
      <c r="JCQ40" s="64"/>
      <c r="JCR40" s="64"/>
      <c r="JCS40" s="64"/>
      <c r="JCT40" s="64"/>
      <c r="JCU40" s="64"/>
      <c r="JCV40" s="64"/>
      <c r="JCW40" s="64"/>
      <c r="JCX40" s="64"/>
      <c r="JCY40" s="64"/>
      <c r="JCZ40" s="64"/>
      <c r="JDA40" s="64"/>
      <c r="JDB40" s="64"/>
      <c r="JDC40" s="64"/>
      <c r="JDD40" s="64"/>
      <c r="JDE40" s="64"/>
      <c r="JDF40" s="64"/>
      <c r="JDG40" s="64"/>
      <c r="JDH40" s="64"/>
      <c r="JDI40" s="64"/>
      <c r="JDJ40" s="64"/>
      <c r="JDK40" s="64"/>
      <c r="JDL40" s="64"/>
      <c r="JDM40" s="64"/>
      <c r="JDN40" s="64"/>
      <c r="JDO40" s="64"/>
      <c r="JDP40" s="64"/>
      <c r="JDQ40" s="64"/>
      <c r="JDR40" s="64"/>
      <c r="JDS40" s="64"/>
      <c r="JDT40" s="64"/>
      <c r="JDU40" s="64"/>
      <c r="JDV40" s="64"/>
      <c r="JDW40" s="64"/>
      <c r="JDX40" s="64"/>
      <c r="JDY40" s="64"/>
      <c r="JDZ40" s="64"/>
      <c r="JEA40" s="64"/>
      <c r="JEB40" s="64"/>
      <c r="JEC40" s="64"/>
      <c r="JED40" s="64"/>
      <c r="JEE40" s="64"/>
      <c r="JEF40" s="64"/>
      <c r="JEG40" s="64"/>
      <c r="JEH40" s="64"/>
      <c r="JEI40" s="64"/>
      <c r="JEJ40" s="64"/>
      <c r="JEK40" s="64"/>
      <c r="JEL40" s="64"/>
      <c r="JEM40" s="64"/>
      <c r="JEN40" s="64"/>
      <c r="JEO40" s="64"/>
      <c r="JEP40" s="64"/>
      <c r="JEQ40" s="64"/>
      <c r="JER40" s="64"/>
      <c r="JES40" s="64"/>
      <c r="JET40" s="64"/>
      <c r="JEU40" s="64"/>
      <c r="JEV40" s="64"/>
      <c r="JEW40" s="64"/>
      <c r="JEX40" s="64"/>
      <c r="JEY40" s="64"/>
      <c r="JEZ40" s="64"/>
      <c r="JFA40" s="64"/>
      <c r="JFB40" s="64"/>
      <c r="JFC40" s="64"/>
      <c r="JFD40" s="64"/>
      <c r="JFE40" s="64"/>
      <c r="JFF40" s="64"/>
      <c r="JFG40" s="64"/>
      <c r="JFH40" s="64"/>
      <c r="JFI40" s="64"/>
      <c r="JFJ40" s="64"/>
      <c r="JFK40" s="64"/>
      <c r="JFL40" s="64"/>
      <c r="JFM40" s="64"/>
      <c r="JFN40" s="64"/>
      <c r="JFO40" s="64"/>
      <c r="JFP40" s="64"/>
      <c r="JFQ40" s="64"/>
      <c r="JFR40" s="64"/>
      <c r="JFS40" s="64"/>
      <c r="JFT40" s="64"/>
      <c r="JFU40" s="64"/>
      <c r="JFV40" s="64"/>
      <c r="JFW40" s="64"/>
      <c r="JFX40" s="64"/>
      <c r="JFY40" s="64"/>
      <c r="JFZ40" s="64"/>
      <c r="JGA40" s="64"/>
      <c r="JGB40" s="64"/>
      <c r="JGC40" s="64"/>
      <c r="JGD40" s="64"/>
      <c r="JGE40" s="64"/>
      <c r="JGF40" s="64"/>
      <c r="JGG40" s="64"/>
      <c r="JGH40" s="64"/>
      <c r="JGI40" s="64"/>
      <c r="JGJ40" s="64"/>
      <c r="JGK40" s="64"/>
      <c r="JGL40" s="64"/>
      <c r="JGM40" s="64"/>
      <c r="JGN40" s="64"/>
      <c r="JGO40" s="64"/>
      <c r="JGP40" s="64"/>
      <c r="JGQ40" s="64"/>
      <c r="JGR40" s="64"/>
      <c r="JGS40" s="64"/>
      <c r="JGT40" s="64"/>
      <c r="JGU40" s="64"/>
      <c r="JGV40" s="64"/>
      <c r="JGW40" s="64"/>
      <c r="JGX40" s="64"/>
      <c r="JGY40" s="64"/>
      <c r="JGZ40" s="64"/>
      <c r="JHA40" s="64"/>
      <c r="JHB40" s="64"/>
      <c r="JHC40" s="64"/>
      <c r="JHD40" s="64"/>
      <c r="JHE40" s="64"/>
      <c r="JHF40" s="64"/>
      <c r="JHG40" s="64"/>
      <c r="JHH40" s="64"/>
      <c r="JHI40" s="64"/>
      <c r="JHJ40" s="64"/>
      <c r="JHK40" s="64"/>
      <c r="JHL40" s="64"/>
      <c r="JHM40" s="64"/>
      <c r="JHN40" s="64"/>
      <c r="JHO40" s="64"/>
      <c r="JHP40" s="64"/>
      <c r="JHQ40" s="64"/>
      <c r="JHR40" s="64"/>
      <c r="JHS40" s="64"/>
      <c r="JHT40" s="64"/>
      <c r="JHU40" s="64"/>
      <c r="JHV40" s="64"/>
      <c r="JHW40" s="64"/>
      <c r="JHX40" s="64"/>
      <c r="JHY40" s="64"/>
      <c r="JHZ40" s="64"/>
      <c r="JIA40" s="64"/>
      <c r="JIB40" s="64"/>
      <c r="JIC40" s="64"/>
      <c r="JID40" s="64"/>
      <c r="JIE40" s="64"/>
      <c r="JIF40" s="64"/>
      <c r="JIG40" s="64"/>
      <c r="JIH40" s="64"/>
      <c r="JII40" s="64"/>
      <c r="JIJ40" s="64"/>
      <c r="JIK40" s="64"/>
      <c r="JIL40" s="64"/>
      <c r="JIM40" s="64"/>
      <c r="JIN40" s="64"/>
      <c r="JIO40" s="64"/>
      <c r="JIP40" s="64"/>
      <c r="JIQ40" s="64"/>
      <c r="JIR40" s="64"/>
      <c r="JIS40" s="64"/>
      <c r="JIT40" s="64"/>
      <c r="JIU40" s="64"/>
      <c r="JIV40" s="64"/>
      <c r="JIW40" s="64"/>
      <c r="JIX40" s="64"/>
      <c r="JIY40" s="64"/>
      <c r="JIZ40" s="64"/>
      <c r="JJA40" s="64"/>
      <c r="JJB40" s="64"/>
      <c r="JJC40" s="64"/>
      <c r="JJD40" s="64"/>
      <c r="JJE40" s="64"/>
      <c r="JJF40" s="64"/>
      <c r="JJG40" s="64"/>
      <c r="JJH40" s="64"/>
      <c r="JJI40" s="64"/>
      <c r="JJJ40" s="64"/>
      <c r="JJK40" s="64"/>
      <c r="JJL40" s="64"/>
      <c r="JJM40" s="64"/>
      <c r="JJN40" s="64"/>
      <c r="JJO40" s="64"/>
      <c r="JJP40" s="64"/>
      <c r="JJQ40" s="64"/>
      <c r="JJR40" s="64"/>
      <c r="JJS40" s="64"/>
      <c r="JJT40" s="64"/>
      <c r="JJU40" s="64"/>
      <c r="JJV40" s="64"/>
      <c r="JJW40" s="64"/>
      <c r="JJX40" s="64"/>
      <c r="JJY40" s="64"/>
      <c r="JJZ40" s="64"/>
      <c r="JKA40" s="64"/>
      <c r="JKB40" s="64"/>
      <c r="JKC40" s="64"/>
      <c r="JKD40" s="64"/>
      <c r="JKE40" s="64"/>
      <c r="JKF40" s="64"/>
      <c r="JKG40" s="64"/>
      <c r="JKH40" s="64"/>
      <c r="JKI40" s="64"/>
      <c r="JKJ40" s="64"/>
      <c r="JKK40" s="64"/>
      <c r="JKL40" s="64"/>
      <c r="JKM40" s="64"/>
      <c r="JKN40" s="64"/>
      <c r="JKO40" s="64"/>
      <c r="JKP40" s="64"/>
      <c r="JKQ40" s="64"/>
      <c r="JKR40" s="64"/>
      <c r="JKS40" s="64"/>
      <c r="JKT40" s="64"/>
      <c r="JKU40" s="64"/>
      <c r="JKV40" s="64"/>
      <c r="JKW40" s="64"/>
      <c r="JKX40" s="64"/>
      <c r="JKY40" s="64"/>
      <c r="JKZ40" s="64"/>
      <c r="JLA40" s="64"/>
      <c r="JLB40" s="64"/>
      <c r="JLC40" s="64"/>
      <c r="JLD40" s="64"/>
      <c r="JLE40" s="64"/>
      <c r="JLF40" s="64"/>
      <c r="JLG40" s="64"/>
      <c r="JLH40" s="64"/>
      <c r="JLI40" s="64"/>
      <c r="JLJ40" s="64"/>
      <c r="JLK40" s="64"/>
      <c r="JLL40" s="64"/>
      <c r="JLM40" s="64"/>
      <c r="JLN40" s="64"/>
      <c r="JLO40" s="64"/>
      <c r="JLP40" s="64"/>
      <c r="JLQ40" s="64"/>
      <c r="JLR40" s="64"/>
      <c r="JLS40" s="64"/>
      <c r="JLT40" s="64"/>
      <c r="JLU40" s="64"/>
      <c r="JLV40" s="64"/>
      <c r="JLW40" s="64"/>
      <c r="JLX40" s="64"/>
      <c r="JLY40" s="64"/>
      <c r="JLZ40" s="64"/>
      <c r="JMA40" s="64"/>
      <c r="JMB40" s="64"/>
      <c r="JMC40" s="64"/>
      <c r="JMD40" s="64"/>
      <c r="JME40" s="64"/>
      <c r="JMF40" s="64"/>
      <c r="JMG40" s="64"/>
      <c r="JMH40" s="64"/>
      <c r="JMI40" s="64"/>
      <c r="JMJ40" s="64"/>
      <c r="JMK40" s="64"/>
      <c r="JML40" s="64"/>
      <c r="JMM40" s="64"/>
      <c r="JMN40" s="64"/>
      <c r="JMO40" s="64"/>
      <c r="JMP40" s="64"/>
      <c r="JMQ40" s="64"/>
      <c r="JMR40" s="64"/>
      <c r="JMS40" s="64"/>
      <c r="JMT40" s="64"/>
      <c r="JMU40" s="64"/>
      <c r="JMV40" s="64"/>
      <c r="JMW40" s="64"/>
      <c r="JMX40" s="64"/>
      <c r="JMY40" s="64"/>
      <c r="JMZ40" s="64"/>
      <c r="JNA40" s="64"/>
      <c r="JNB40" s="64"/>
      <c r="JNC40" s="64"/>
      <c r="JND40" s="64"/>
      <c r="JNE40" s="64"/>
      <c r="JNF40" s="64"/>
      <c r="JNG40" s="64"/>
      <c r="JNH40" s="64"/>
      <c r="JNI40" s="64"/>
      <c r="JNJ40" s="64"/>
      <c r="JNK40" s="64"/>
      <c r="JNL40" s="64"/>
      <c r="JNM40" s="64"/>
      <c r="JNN40" s="64"/>
      <c r="JNO40" s="64"/>
      <c r="JNP40" s="64"/>
      <c r="JNQ40" s="64"/>
      <c r="JNR40" s="64"/>
      <c r="JNS40" s="64"/>
      <c r="JNT40" s="64"/>
      <c r="JNU40" s="64"/>
      <c r="JNV40" s="64"/>
      <c r="JNW40" s="64"/>
      <c r="JNX40" s="64"/>
      <c r="JNY40" s="64"/>
      <c r="JNZ40" s="64"/>
      <c r="JOA40" s="64"/>
      <c r="JOB40" s="64"/>
      <c r="JOC40" s="64"/>
      <c r="JOD40" s="64"/>
      <c r="JOE40" s="64"/>
      <c r="JOF40" s="64"/>
      <c r="JOG40" s="64"/>
      <c r="JOH40" s="64"/>
      <c r="JOI40" s="64"/>
      <c r="JOJ40" s="64"/>
      <c r="JOK40" s="64"/>
      <c r="JOL40" s="64"/>
      <c r="JOM40" s="64"/>
      <c r="JON40" s="64"/>
      <c r="JOO40" s="64"/>
      <c r="JOP40" s="64"/>
      <c r="JOQ40" s="64"/>
      <c r="JOR40" s="64"/>
      <c r="JOS40" s="64"/>
      <c r="JOT40" s="64"/>
      <c r="JOU40" s="64"/>
      <c r="JOV40" s="64"/>
      <c r="JOW40" s="64"/>
      <c r="JOX40" s="64"/>
      <c r="JOY40" s="64"/>
      <c r="JOZ40" s="64"/>
      <c r="JPA40" s="64"/>
      <c r="JPB40" s="64"/>
      <c r="JPC40" s="64"/>
      <c r="JPD40" s="64"/>
      <c r="JPE40" s="64"/>
      <c r="JPF40" s="64"/>
      <c r="JPG40" s="64"/>
      <c r="JPH40" s="64"/>
      <c r="JPI40" s="64"/>
      <c r="JPJ40" s="64"/>
      <c r="JPK40" s="64"/>
      <c r="JPL40" s="64"/>
      <c r="JPM40" s="64"/>
      <c r="JPN40" s="64"/>
      <c r="JPO40" s="64"/>
      <c r="JPP40" s="64"/>
      <c r="JPQ40" s="64"/>
      <c r="JPR40" s="64"/>
      <c r="JPS40" s="64"/>
      <c r="JPT40" s="64"/>
      <c r="JPU40" s="64"/>
      <c r="JPV40" s="64"/>
      <c r="JPW40" s="64"/>
      <c r="JPX40" s="64"/>
      <c r="JPY40" s="64"/>
      <c r="JPZ40" s="64"/>
      <c r="JQA40" s="64"/>
      <c r="JQB40" s="64"/>
      <c r="JQC40" s="64"/>
      <c r="JQD40" s="64"/>
      <c r="JQE40" s="64"/>
      <c r="JQF40" s="64"/>
      <c r="JQG40" s="64"/>
      <c r="JQH40" s="64"/>
      <c r="JQI40" s="64"/>
      <c r="JQJ40" s="64"/>
      <c r="JQK40" s="64"/>
      <c r="JQL40" s="64"/>
      <c r="JQM40" s="64"/>
      <c r="JQN40" s="64"/>
      <c r="JQO40" s="64"/>
      <c r="JQP40" s="64"/>
      <c r="JQQ40" s="64"/>
      <c r="JQR40" s="64"/>
      <c r="JQS40" s="64"/>
      <c r="JQT40" s="64"/>
      <c r="JQU40" s="64"/>
      <c r="JQV40" s="64"/>
      <c r="JQW40" s="64"/>
      <c r="JQX40" s="64"/>
      <c r="JQY40" s="64"/>
      <c r="JQZ40" s="64"/>
      <c r="JRA40" s="64"/>
      <c r="JRB40" s="64"/>
      <c r="JRC40" s="64"/>
      <c r="JRD40" s="64"/>
      <c r="JRE40" s="64"/>
      <c r="JRF40" s="64"/>
      <c r="JRG40" s="64"/>
      <c r="JRH40" s="64"/>
      <c r="JRI40" s="64"/>
      <c r="JRJ40" s="64"/>
      <c r="JRK40" s="64"/>
      <c r="JRL40" s="64"/>
      <c r="JRM40" s="64"/>
      <c r="JRN40" s="64"/>
      <c r="JRO40" s="64"/>
      <c r="JRP40" s="64"/>
      <c r="JRQ40" s="64"/>
      <c r="JRR40" s="64"/>
      <c r="JRS40" s="64"/>
      <c r="JRT40" s="64"/>
      <c r="JRU40" s="64"/>
      <c r="JRV40" s="64"/>
      <c r="JRW40" s="64"/>
      <c r="JRX40" s="64"/>
      <c r="JRY40" s="64"/>
      <c r="JRZ40" s="64"/>
      <c r="JSA40" s="64"/>
      <c r="JSB40" s="64"/>
      <c r="JSC40" s="64"/>
      <c r="JSD40" s="64"/>
      <c r="JSE40" s="64"/>
      <c r="JSF40" s="64"/>
      <c r="JSG40" s="64"/>
      <c r="JSH40" s="64"/>
      <c r="JSI40" s="64"/>
      <c r="JSJ40" s="64"/>
      <c r="JSK40" s="64"/>
      <c r="JSL40" s="64"/>
      <c r="JSM40" s="64"/>
      <c r="JSN40" s="64"/>
      <c r="JSO40" s="64"/>
      <c r="JSP40" s="64"/>
      <c r="JSQ40" s="64"/>
      <c r="JSR40" s="64"/>
      <c r="JSS40" s="64"/>
      <c r="JST40" s="64"/>
      <c r="JSU40" s="64"/>
      <c r="JSV40" s="64"/>
      <c r="JSW40" s="64"/>
      <c r="JSX40" s="64"/>
      <c r="JSY40" s="64"/>
      <c r="JSZ40" s="64"/>
      <c r="JTA40" s="64"/>
      <c r="JTB40" s="64"/>
      <c r="JTC40" s="64"/>
      <c r="JTD40" s="64"/>
      <c r="JTE40" s="64"/>
      <c r="JTF40" s="64"/>
      <c r="JTG40" s="64"/>
      <c r="JTH40" s="64"/>
      <c r="JTI40" s="64"/>
      <c r="JTJ40" s="64"/>
      <c r="JTK40" s="64"/>
      <c r="JTL40" s="64"/>
      <c r="JTM40" s="64"/>
      <c r="JTN40" s="64"/>
      <c r="JTO40" s="64"/>
      <c r="JTP40" s="64"/>
      <c r="JTQ40" s="64"/>
      <c r="JTR40" s="64"/>
      <c r="JTS40" s="64"/>
      <c r="JTT40" s="64"/>
      <c r="JTU40" s="64"/>
      <c r="JTV40" s="64"/>
      <c r="JTW40" s="64"/>
      <c r="JTX40" s="64"/>
      <c r="JTY40" s="64"/>
      <c r="JTZ40" s="64"/>
      <c r="JUA40" s="64"/>
      <c r="JUB40" s="64"/>
      <c r="JUC40" s="64"/>
      <c r="JUD40" s="64"/>
      <c r="JUE40" s="64"/>
      <c r="JUF40" s="64"/>
      <c r="JUG40" s="64"/>
      <c r="JUH40" s="64"/>
      <c r="JUI40" s="64"/>
      <c r="JUJ40" s="64"/>
      <c r="JUK40" s="64"/>
      <c r="JUL40" s="64"/>
      <c r="JUM40" s="64"/>
      <c r="JUN40" s="64"/>
      <c r="JUO40" s="64"/>
      <c r="JUP40" s="64"/>
      <c r="JUQ40" s="64"/>
      <c r="JUR40" s="64"/>
      <c r="JUS40" s="64"/>
      <c r="JUT40" s="64"/>
      <c r="JUU40" s="64"/>
      <c r="JUV40" s="64"/>
      <c r="JUW40" s="64"/>
      <c r="JUX40" s="64"/>
      <c r="JUY40" s="64"/>
      <c r="JUZ40" s="64"/>
      <c r="JVA40" s="64"/>
      <c r="JVB40" s="64"/>
      <c r="JVC40" s="64"/>
      <c r="JVD40" s="64"/>
      <c r="JVE40" s="64"/>
      <c r="JVF40" s="64"/>
      <c r="JVG40" s="64"/>
      <c r="JVH40" s="64"/>
      <c r="JVI40" s="64"/>
      <c r="JVJ40" s="64"/>
      <c r="JVK40" s="64"/>
      <c r="JVL40" s="64"/>
      <c r="JVM40" s="64"/>
      <c r="JVN40" s="64"/>
      <c r="JVO40" s="64"/>
      <c r="JVP40" s="64"/>
      <c r="JVQ40" s="64"/>
      <c r="JVR40" s="64"/>
      <c r="JVS40" s="64"/>
      <c r="JVT40" s="64"/>
      <c r="JVU40" s="64"/>
      <c r="JVV40" s="64"/>
      <c r="JVW40" s="64"/>
      <c r="JVX40" s="64"/>
      <c r="JVY40" s="64"/>
      <c r="JVZ40" s="64"/>
      <c r="JWA40" s="64"/>
      <c r="JWB40" s="64"/>
      <c r="JWC40" s="64"/>
      <c r="JWD40" s="64"/>
      <c r="JWE40" s="64"/>
      <c r="JWF40" s="64"/>
      <c r="JWG40" s="64"/>
      <c r="JWH40" s="64"/>
      <c r="JWI40" s="64"/>
      <c r="JWJ40" s="64"/>
      <c r="JWK40" s="64"/>
      <c r="JWL40" s="64"/>
      <c r="JWM40" s="64"/>
      <c r="JWN40" s="64"/>
      <c r="JWO40" s="64"/>
      <c r="JWP40" s="64"/>
      <c r="JWQ40" s="64"/>
      <c r="JWR40" s="64"/>
      <c r="JWS40" s="64"/>
      <c r="JWT40" s="64"/>
      <c r="JWU40" s="64"/>
      <c r="JWV40" s="64"/>
      <c r="JWW40" s="64"/>
      <c r="JWX40" s="64"/>
      <c r="JWY40" s="64"/>
      <c r="JWZ40" s="64"/>
      <c r="JXA40" s="64"/>
      <c r="JXB40" s="64"/>
      <c r="JXC40" s="64"/>
      <c r="JXD40" s="64"/>
      <c r="JXE40" s="64"/>
      <c r="JXF40" s="64"/>
      <c r="JXG40" s="64"/>
      <c r="JXH40" s="64"/>
      <c r="JXI40" s="64"/>
      <c r="JXJ40" s="64"/>
      <c r="JXK40" s="64"/>
      <c r="JXL40" s="64"/>
      <c r="JXM40" s="64"/>
      <c r="JXN40" s="64"/>
      <c r="JXO40" s="64"/>
      <c r="JXP40" s="64"/>
      <c r="JXQ40" s="64"/>
      <c r="JXR40" s="64"/>
      <c r="JXS40" s="64"/>
      <c r="JXT40" s="64"/>
      <c r="JXU40" s="64"/>
      <c r="JXV40" s="64"/>
      <c r="JXW40" s="64"/>
      <c r="JXX40" s="64"/>
      <c r="JXY40" s="64"/>
      <c r="JXZ40" s="64"/>
      <c r="JYA40" s="64"/>
      <c r="JYB40" s="64"/>
      <c r="JYC40" s="64"/>
      <c r="JYD40" s="64"/>
      <c r="JYE40" s="64"/>
      <c r="JYF40" s="64"/>
      <c r="JYG40" s="64"/>
      <c r="JYH40" s="64"/>
      <c r="JYI40" s="64"/>
      <c r="JYJ40" s="64"/>
      <c r="JYK40" s="64"/>
      <c r="JYL40" s="64"/>
      <c r="JYM40" s="64"/>
      <c r="JYN40" s="64"/>
      <c r="JYO40" s="64"/>
      <c r="JYP40" s="64"/>
      <c r="JYQ40" s="64"/>
      <c r="JYR40" s="64"/>
      <c r="JYS40" s="64"/>
      <c r="JYT40" s="64"/>
      <c r="JYU40" s="64"/>
      <c r="JYV40" s="64"/>
      <c r="JYW40" s="64"/>
      <c r="JYX40" s="64"/>
      <c r="JYY40" s="64"/>
      <c r="JYZ40" s="64"/>
      <c r="JZA40" s="64"/>
      <c r="JZB40" s="64"/>
      <c r="JZC40" s="64"/>
      <c r="JZD40" s="64"/>
      <c r="JZE40" s="64"/>
      <c r="JZF40" s="64"/>
      <c r="JZG40" s="64"/>
      <c r="JZH40" s="64"/>
      <c r="JZI40" s="64"/>
      <c r="JZJ40" s="64"/>
      <c r="JZK40" s="64"/>
      <c r="JZL40" s="64"/>
      <c r="JZM40" s="64"/>
      <c r="JZN40" s="64"/>
      <c r="JZO40" s="64"/>
      <c r="JZP40" s="64"/>
      <c r="JZQ40" s="64"/>
      <c r="JZR40" s="64"/>
      <c r="JZS40" s="64"/>
      <c r="JZT40" s="64"/>
      <c r="JZU40" s="64"/>
      <c r="JZV40" s="64"/>
      <c r="JZW40" s="64"/>
      <c r="JZX40" s="64"/>
      <c r="JZY40" s="64"/>
      <c r="JZZ40" s="64"/>
      <c r="KAA40" s="64"/>
      <c r="KAB40" s="64"/>
      <c r="KAC40" s="64"/>
      <c r="KAD40" s="64"/>
      <c r="KAE40" s="64"/>
      <c r="KAF40" s="64"/>
      <c r="KAG40" s="64"/>
      <c r="KAH40" s="64"/>
      <c r="KAI40" s="64"/>
      <c r="KAJ40" s="64"/>
      <c r="KAK40" s="64"/>
      <c r="KAL40" s="64"/>
      <c r="KAM40" s="64"/>
      <c r="KAN40" s="64"/>
      <c r="KAO40" s="64"/>
      <c r="KAP40" s="64"/>
      <c r="KAQ40" s="64"/>
      <c r="KAR40" s="64"/>
      <c r="KAS40" s="64"/>
      <c r="KAT40" s="64"/>
      <c r="KAU40" s="64"/>
      <c r="KAV40" s="64"/>
      <c r="KAW40" s="64"/>
      <c r="KAX40" s="64"/>
      <c r="KAY40" s="64"/>
      <c r="KAZ40" s="64"/>
      <c r="KBA40" s="64"/>
      <c r="KBB40" s="64"/>
      <c r="KBC40" s="64"/>
      <c r="KBD40" s="64"/>
      <c r="KBE40" s="64"/>
      <c r="KBF40" s="64"/>
      <c r="KBG40" s="64"/>
      <c r="KBH40" s="64"/>
      <c r="KBI40" s="64"/>
      <c r="KBJ40" s="64"/>
      <c r="KBK40" s="64"/>
      <c r="KBL40" s="64"/>
      <c r="KBM40" s="64"/>
      <c r="KBN40" s="64"/>
      <c r="KBO40" s="64"/>
      <c r="KBP40" s="64"/>
      <c r="KBQ40" s="64"/>
      <c r="KBR40" s="64"/>
      <c r="KBS40" s="64"/>
      <c r="KBT40" s="64"/>
      <c r="KBU40" s="64"/>
      <c r="KBV40" s="64"/>
      <c r="KBW40" s="64"/>
      <c r="KBX40" s="64"/>
      <c r="KBY40" s="64"/>
      <c r="KBZ40" s="64"/>
      <c r="KCA40" s="64"/>
      <c r="KCB40" s="64"/>
      <c r="KCC40" s="64"/>
      <c r="KCD40" s="64"/>
      <c r="KCE40" s="64"/>
      <c r="KCF40" s="64"/>
      <c r="KCG40" s="64"/>
      <c r="KCH40" s="64"/>
      <c r="KCI40" s="64"/>
      <c r="KCJ40" s="64"/>
      <c r="KCK40" s="64"/>
      <c r="KCL40" s="64"/>
      <c r="KCM40" s="64"/>
      <c r="KCN40" s="64"/>
      <c r="KCO40" s="64"/>
      <c r="KCP40" s="64"/>
      <c r="KCQ40" s="64"/>
      <c r="KCR40" s="64"/>
      <c r="KCS40" s="64"/>
      <c r="KCT40" s="64"/>
      <c r="KCU40" s="64"/>
      <c r="KCV40" s="64"/>
      <c r="KCW40" s="64"/>
      <c r="KCX40" s="64"/>
      <c r="KCY40" s="64"/>
      <c r="KCZ40" s="64"/>
      <c r="KDA40" s="64"/>
      <c r="KDB40" s="64"/>
      <c r="KDC40" s="64"/>
      <c r="KDD40" s="64"/>
      <c r="KDE40" s="64"/>
      <c r="KDF40" s="64"/>
      <c r="KDG40" s="64"/>
      <c r="KDH40" s="64"/>
      <c r="KDI40" s="64"/>
      <c r="KDJ40" s="64"/>
      <c r="KDK40" s="64"/>
      <c r="KDL40" s="64"/>
      <c r="KDM40" s="64"/>
      <c r="KDN40" s="64"/>
      <c r="KDO40" s="64"/>
      <c r="KDP40" s="64"/>
      <c r="KDQ40" s="64"/>
      <c r="KDR40" s="64"/>
      <c r="KDS40" s="64"/>
      <c r="KDT40" s="64"/>
      <c r="KDU40" s="64"/>
      <c r="KDV40" s="64"/>
      <c r="KDW40" s="64"/>
      <c r="KDX40" s="64"/>
      <c r="KDY40" s="64"/>
      <c r="KDZ40" s="64"/>
      <c r="KEA40" s="64"/>
      <c r="KEB40" s="64"/>
      <c r="KEC40" s="64"/>
      <c r="KED40" s="64"/>
      <c r="KEE40" s="64"/>
      <c r="KEF40" s="64"/>
      <c r="KEG40" s="64"/>
      <c r="KEH40" s="64"/>
      <c r="KEI40" s="64"/>
      <c r="KEJ40" s="64"/>
      <c r="KEK40" s="64"/>
      <c r="KEL40" s="64"/>
      <c r="KEM40" s="64"/>
      <c r="KEN40" s="64"/>
      <c r="KEO40" s="64"/>
      <c r="KEP40" s="64"/>
      <c r="KEQ40" s="64"/>
      <c r="KER40" s="64"/>
      <c r="KES40" s="64"/>
      <c r="KET40" s="64"/>
      <c r="KEU40" s="64"/>
      <c r="KEV40" s="64"/>
      <c r="KEW40" s="64"/>
      <c r="KEX40" s="64"/>
      <c r="KEY40" s="64"/>
      <c r="KEZ40" s="64"/>
      <c r="KFA40" s="64"/>
      <c r="KFB40" s="64"/>
      <c r="KFC40" s="64"/>
      <c r="KFD40" s="64"/>
      <c r="KFE40" s="64"/>
      <c r="KFF40" s="64"/>
      <c r="KFG40" s="64"/>
      <c r="KFH40" s="64"/>
      <c r="KFI40" s="64"/>
      <c r="KFJ40" s="64"/>
      <c r="KFK40" s="64"/>
      <c r="KFL40" s="64"/>
      <c r="KFM40" s="64"/>
      <c r="KFN40" s="64"/>
      <c r="KFO40" s="64"/>
      <c r="KFP40" s="64"/>
      <c r="KFQ40" s="64"/>
      <c r="KFR40" s="64"/>
      <c r="KFS40" s="64"/>
      <c r="KFT40" s="64"/>
      <c r="KFU40" s="64"/>
      <c r="KFV40" s="64"/>
      <c r="KFW40" s="64"/>
      <c r="KFX40" s="64"/>
      <c r="KFY40" s="64"/>
      <c r="KFZ40" s="64"/>
      <c r="KGA40" s="64"/>
      <c r="KGB40" s="64"/>
      <c r="KGC40" s="64"/>
      <c r="KGD40" s="64"/>
      <c r="KGE40" s="64"/>
      <c r="KGF40" s="64"/>
      <c r="KGG40" s="64"/>
      <c r="KGH40" s="64"/>
      <c r="KGI40" s="64"/>
      <c r="KGJ40" s="64"/>
      <c r="KGK40" s="64"/>
      <c r="KGL40" s="64"/>
      <c r="KGM40" s="64"/>
      <c r="KGN40" s="64"/>
      <c r="KGO40" s="64"/>
      <c r="KGP40" s="64"/>
      <c r="KGQ40" s="64"/>
      <c r="KGR40" s="64"/>
      <c r="KGS40" s="64"/>
      <c r="KGT40" s="64"/>
      <c r="KGU40" s="64"/>
      <c r="KGV40" s="64"/>
      <c r="KGW40" s="64"/>
      <c r="KGX40" s="64"/>
      <c r="KGY40" s="64"/>
      <c r="KGZ40" s="64"/>
      <c r="KHA40" s="64"/>
      <c r="KHB40" s="64"/>
      <c r="KHC40" s="64"/>
      <c r="KHD40" s="64"/>
      <c r="KHE40" s="64"/>
      <c r="KHF40" s="64"/>
      <c r="KHG40" s="64"/>
      <c r="KHH40" s="64"/>
      <c r="KHI40" s="64"/>
      <c r="KHJ40" s="64"/>
      <c r="KHK40" s="64"/>
      <c r="KHL40" s="64"/>
      <c r="KHM40" s="64"/>
      <c r="KHN40" s="64"/>
      <c r="KHO40" s="64"/>
      <c r="KHP40" s="64"/>
      <c r="KHQ40" s="64"/>
      <c r="KHR40" s="64"/>
      <c r="KHS40" s="64"/>
      <c r="KHT40" s="64"/>
      <c r="KHU40" s="64"/>
      <c r="KHV40" s="64"/>
      <c r="KHW40" s="64"/>
      <c r="KHX40" s="64"/>
      <c r="KHY40" s="64"/>
      <c r="KHZ40" s="64"/>
      <c r="KIA40" s="64"/>
      <c r="KIB40" s="64"/>
      <c r="KIC40" s="64"/>
      <c r="KID40" s="64"/>
      <c r="KIE40" s="64"/>
      <c r="KIF40" s="64"/>
      <c r="KIG40" s="64"/>
      <c r="KIH40" s="64"/>
      <c r="KII40" s="64"/>
      <c r="KIJ40" s="64"/>
      <c r="KIK40" s="64"/>
      <c r="KIL40" s="64"/>
      <c r="KIM40" s="64"/>
      <c r="KIN40" s="64"/>
      <c r="KIO40" s="64"/>
      <c r="KIP40" s="64"/>
      <c r="KIQ40" s="64"/>
      <c r="KIR40" s="64"/>
      <c r="KIS40" s="64"/>
      <c r="KIT40" s="64"/>
      <c r="KIU40" s="64"/>
      <c r="KIV40" s="64"/>
      <c r="KIW40" s="64"/>
      <c r="KIX40" s="64"/>
      <c r="KIY40" s="64"/>
      <c r="KIZ40" s="64"/>
      <c r="KJA40" s="64"/>
      <c r="KJB40" s="64"/>
      <c r="KJC40" s="64"/>
      <c r="KJD40" s="64"/>
      <c r="KJE40" s="64"/>
      <c r="KJF40" s="64"/>
      <c r="KJG40" s="64"/>
      <c r="KJH40" s="64"/>
      <c r="KJI40" s="64"/>
      <c r="KJJ40" s="64"/>
      <c r="KJK40" s="64"/>
      <c r="KJL40" s="64"/>
      <c r="KJM40" s="64"/>
      <c r="KJN40" s="64"/>
      <c r="KJO40" s="64"/>
      <c r="KJP40" s="64"/>
      <c r="KJQ40" s="64"/>
      <c r="KJR40" s="64"/>
      <c r="KJS40" s="64"/>
      <c r="KJT40" s="64"/>
      <c r="KJU40" s="64"/>
      <c r="KJV40" s="64"/>
      <c r="KJW40" s="64"/>
      <c r="KJX40" s="64"/>
      <c r="KJY40" s="64"/>
      <c r="KJZ40" s="64"/>
      <c r="KKA40" s="64"/>
      <c r="KKB40" s="64"/>
      <c r="KKC40" s="64"/>
      <c r="KKD40" s="64"/>
      <c r="KKE40" s="64"/>
      <c r="KKF40" s="64"/>
      <c r="KKG40" s="64"/>
      <c r="KKH40" s="64"/>
      <c r="KKI40" s="64"/>
      <c r="KKJ40" s="64"/>
      <c r="KKK40" s="64"/>
      <c r="KKL40" s="64"/>
      <c r="KKM40" s="64"/>
      <c r="KKN40" s="64"/>
      <c r="KKO40" s="64"/>
      <c r="KKP40" s="64"/>
      <c r="KKQ40" s="64"/>
      <c r="KKR40" s="64"/>
      <c r="KKS40" s="64"/>
      <c r="KKT40" s="64"/>
      <c r="KKU40" s="64"/>
      <c r="KKV40" s="64"/>
      <c r="KKW40" s="64"/>
      <c r="KKX40" s="64"/>
      <c r="KKY40" s="64"/>
      <c r="KKZ40" s="64"/>
      <c r="KLA40" s="64"/>
      <c r="KLB40" s="64"/>
      <c r="KLC40" s="64"/>
      <c r="KLD40" s="64"/>
      <c r="KLE40" s="64"/>
      <c r="KLF40" s="64"/>
      <c r="KLG40" s="64"/>
      <c r="KLH40" s="64"/>
      <c r="KLI40" s="64"/>
      <c r="KLJ40" s="64"/>
      <c r="KLK40" s="64"/>
      <c r="KLL40" s="64"/>
      <c r="KLM40" s="64"/>
      <c r="KLN40" s="64"/>
      <c r="KLO40" s="64"/>
      <c r="KLP40" s="64"/>
      <c r="KLQ40" s="64"/>
      <c r="KLR40" s="64"/>
      <c r="KLS40" s="64"/>
      <c r="KLT40" s="64"/>
      <c r="KLU40" s="64"/>
      <c r="KLV40" s="64"/>
      <c r="KLW40" s="64"/>
      <c r="KLX40" s="64"/>
      <c r="KLY40" s="64"/>
      <c r="KLZ40" s="64"/>
      <c r="KMA40" s="64"/>
      <c r="KMB40" s="64"/>
      <c r="KMC40" s="64"/>
      <c r="KMD40" s="64"/>
      <c r="KME40" s="64"/>
      <c r="KMF40" s="64"/>
      <c r="KMG40" s="64"/>
      <c r="KMH40" s="64"/>
      <c r="KMI40" s="64"/>
      <c r="KMJ40" s="64"/>
      <c r="KMK40" s="64"/>
      <c r="KML40" s="64"/>
      <c r="KMM40" s="64"/>
      <c r="KMN40" s="64"/>
      <c r="KMO40" s="64"/>
      <c r="KMP40" s="64"/>
      <c r="KMQ40" s="64"/>
      <c r="KMR40" s="64"/>
      <c r="KMS40" s="64"/>
      <c r="KMT40" s="64"/>
      <c r="KMU40" s="64"/>
      <c r="KMV40" s="64"/>
      <c r="KMW40" s="64"/>
      <c r="KMX40" s="64"/>
      <c r="KMY40" s="64"/>
      <c r="KMZ40" s="64"/>
      <c r="KNA40" s="64"/>
      <c r="KNB40" s="64"/>
      <c r="KNC40" s="64"/>
      <c r="KND40" s="64"/>
      <c r="KNE40" s="64"/>
      <c r="KNF40" s="64"/>
      <c r="KNG40" s="64"/>
      <c r="KNH40" s="64"/>
      <c r="KNI40" s="64"/>
      <c r="KNJ40" s="64"/>
      <c r="KNK40" s="64"/>
      <c r="KNL40" s="64"/>
      <c r="KNM40" s="64"/>
      <c r="KNN40" s="64"/>
      <c r="KNO40" s="64"/>
      <c r="KNP40" s="64"/>
      <c r="KNQ40" s="64"/>
      <c r="KNR40" s="64"/>
      <c r="KNS40" s="64"/>
      <c r="KNT40" s="64"/>
      <c r="KNU40" s="64"/>
      <c r="KNV40" s="64"/>
      <c r="KNW40" s="64"/>
      <c r="KNX40" s="64"/>
      <c r="KNY40" s="64"/>
      <c r="KNZ40" s="64"/>
      <c r="KOA40" s="64"/>
      <c r="KOB40" s="64"/>
      <c r="KOC40" s="64"/>
      <c r="KOD40" s="64"/>
      <c r="KOE40" s="64"/>
      <c r="KOF40" s="64"/>
      <c r="KOG40" s="64"/>
      <c r="KOH40" s="64"/>
      <c r="KOI40" s="64"/>
      <c r="KOJ40" s="64"/>
      <c r="KOK40" s="64"/>
      <c r="KOL40" s="64"/>
      <c r="KOM40" s="64"/>
      <c r="KON40" s="64"/>
      <c r="KOO40" s="64"/>
      <c r="KOP40" s="64"/>
      <c r="KOQ40" s="64"/>
      <c r="KOR40" s="64"/>
      <c r="KOS40" s="64"/>
      <c r="KOT40" s="64"/>
      <c r="KOU40" s="64"/>
      <c r="KOV40" s="64"/>
      <c r="KOW40" s="64"/>
      <c r="KOX40" s="64"/>
      <c r="KOY40" s="64"/>
      <c r="KOZ40" s="64"/>
      <c r="KPA40" s="64"/>
      <c r="KPB40" s="64"/>
      <c r="KPC40" s="64"/>
      <c r="KPD40" s="64"/>
      <c r="KPE40" s="64"/>
      <c r="KPF40" s="64"/>
      <c r="KPG40" s="64"/>
      <c r="KPH40" s="64"/>
      <c r="KPI40" s="64"/>
      <c r="KPJ40" s="64"/>
      <c r="KPK40" s="64"/>
      <c r="KPL40" s="64"/>
      <c r="KPM40" s="64"/>
      <c r="KPN40" s="64"/>
      <c r="KPO40" s="64"/>
      <c r="KPP40" s="64"/>
      <c r="KPQ40" s="64"/>
      <c r="KPR40" s="64"/>
      <c r="KPS40" s="64"/>
      <c r="KPT40" s="64"/>
      <c r="KPU40" s="64"/>
      <c r="KPV40" s="64"/>
      <c r="KPW40" s="64"/>
      <c r="KPX40" s="64"/>
      <c r="KPY40" s="64"/>
      <c r="KPZ40" s="64"/>
      <c r="KQA40" s="64"/>
      <c r="KQB40" s="64"/>
      <c r="KQC40" s="64"/>
      <c r="KQD40" s="64"/>
      <c r="KQE40" s="64"/>
      <c r="KQF40" s="64"/>
      <c r="KQG40" s="64"/>
      <c r="KQH40" s="64"/>
      <c r="KQI40" s="64"/>
      <c r="KQJ40" s="64"/>
      <c r="KQK40" s="64"/>
      <c r="KQL40" s="64"/>
      <c r="KQM40" s="64"/>
      <c r="KQN40" s="64"/>
      <c r="KQO40" s="64"/>
      <c r="KQP40" s="64"/>
      <c r="KQQ40" s="64"/>
      <c r="KQR40" s="64"/>
      <c r="KQS40" s="64"/>
      <c r="KQT40" s="64"/>
      <c r="KQU40" s="64"/>
      <c r="KQV40" s="64"/>
      <c r="KQW40" s="64"/>
      <c r="KQX40" s="64"/>
      <c r="KQY40" s="64"/>
      <c r="KQZ40" s="64"/>
      <c r="KRA40" s="64"/>
      <c r="KRB40" s="64"/>
      <c r="KRC40" s="64"/>
      <c r="KRD40" s="64"/>
      <c r="KRE40" s="64"/>
      <c r="KRF40" s="64"/>
      <c r="KRG40" s="64"/>
      <c r="KRH40" s="64"/>
      <c r="KRI40" s="64"/>
      <c r="KRJ40" s="64"/>
      <c r="KRK40" s="64"/>
      <c r="KRL40" s="64"/>
      <c r="KRM40" s="64"/>
      <c r="KRN40" s="64"/>
      <c r="KRO40" s="64"/>
      <c r="KRP40" s="64"/>
      <c r="KRQ40" s="64"/>
      <c r="KRR40" s="64"/>
      <c r="KRS40" s="64"/>
      <c r="KRT40" s="64"/>
      <c r="KRU40" s="64"/>
      <c r="KRV40" s="64"/>
      <c r="KRW40" s="64"/>
      <c r="KRX40" s="64"/>
      <c r="KRY40" s="64"/>
      <c r="KRZ40" s="64"/>
      <c r="KSA40" s="64"/>
      <c r="KSB40" s="64"/>
      <c r="KSC40" s="64"/>
      <c r="KSD40" s="64"/>
      <c r="KSE40" s="64"/>
      <c r="KSF40" s="64"/>
      <c r="KSG40" s="64"/>
      <c r="KSH40" s="64"/>
      <c r="KSI40" s="64"/>
      <c r="KSJ40" s="64"/>
      <c r="KSK40" s="64"/>
      <c r="KSL40" s="64"/>
      <c r="KSM40" s="64"/>
      <c r="KSN40" s="64"/>
      <c r="KSO40" s="64"/>
      <c r="KSP40" s="64"/>
      <c r="KSQ40" s="64"/>
      <c r="KSR40" s="64"/>
      <c r="KSS40" s="64"/>
      <c r="KST40" s="64"/>
      <c r="KSU40" s="64"/>
      <c r="KSV40" s="64"/>
      <c r="KSW40" s="64"/>
      <c r="KSX40" s="64"/>
      <c r="KSY40" s="64"/>
      <c r="KSZ40" s="64"/>
      <c r="KTA40" s="64"/>
      <c r="KTB40" s="64"/>
      <c r="KTC40" s="64"/>
      <c r="KTD40" s="64"/>
      <c r="KTE40" s="64"/>
      <c r="KTF40" s="64"/>
      <c r="KTG40" s="64"/>
      <c r="KTH40" s="64"/>
      <c r="KTI40" s="64"/>
      <c r="KTJ40" s="64"/>
      <c r="KTK40" s="64"/>
      <c r="KTL40" s="64"/>
      <c r="KTM40" s="64"/>
      <c r="KTN40" s="64"/>
      <c r="KTO40" s="64"/>
      <c r="KTP40" s="64"/>
      <c r="KTQ40" s="64"/>
      <c r="KTR40" s="64"/>
      <c r="KTS40" s="64"/>
      <c r="KTT40" s="64"/>
      <c r="KTU40" s="64"/>
      <c r="KTV40" s="64"/>
      <c r="KTW40" s="64"/>
      <c r="KTX40" s="64"/>
      <c r="KTY40" s="64"/>
      <c r="KTZ40" s="64"/>
      <c r="KUA40" s="64"/>
      <c r="KUB40" s="64"/>
      <c r="KUC40" s="64"/>
      <c r="KUD40" s="64"/>
      <c r="KUE40" s="64"/>
      <c r="KUF40" s="64"/>
      <c r="KUG40" s="64"/>
      <c r="KUH40" s="64"/>
      <c r="KUI40" s="64"/>
      <c r="KUJ40" s="64"/>
      <c r="KUK40" s="64"/>
      <c r="KUL40" s="64"/>
      <c r="KUM40" s="64"/>
      <c r="KUN40" s="64"/>
      <c r="KUO40" s="64"/>
      <c r="KUP40" s="64"/>
      <c r="KUQ40" s="64"/>
      <c r="KUR40" s="64"/>
      <c r="KUS40" s="64"/>
      <c r="KUT40" s="64"/>
      <c r="KUU40" s="64"/>
      <c r="KUV40" s="64"/>
      <c r="KUW40" s="64"/>
      <c r="KUX40" s="64"/>
      <c r="KUY40" s="64"/>
      <c r="KUZ40" s="64"/>
      <c r="KVA40" s="64"/>
      <c r="KVB40" s="64"/>
      <c r="KVC40" s="64"/>
      <c r="KVD40" s="64"/>
      <c r="KVE40" s="64"/>
      <c r="KVF40" s="64"/>
      <c r="KVG40" s="64"/>
      <c r="KVH40" s="64"/>
      <c r="KVI40" s="64"/>
      <c r="KVJ40" s="64"/>
      <c r="KVK40" s="64"/>
      <c r="KVL40" s="64"/>
      <c r="KVM40" s="64"/>
      <c r="KVN40" s="64"/>
      <c r="KVO40" s="64"/>
      <c r="KVP40" s="64"/>
      <c r="KVQ40" s="64"/>
      <c r="KVR40" s="64"/>
      <c r="KVS40" s="64"/>
      <c r="KVT40" s="64"/>
      <c r="KVU40" s="64"/>
      <c r="KVV40" s="64"/>
      <c r="KVW40" s="64"/>
      <c r="KVX40" s="64"/>
      <c r="KVY40" s="64"/>
      <c r="KVZ40" s="64"/>
      <c r="KWA40" s="64"/>
      <c r="KWB40" s="64"/>
      <c r="KWC40" s="64"/>
      <c r="KWD40" s="64"/>
      <c r="KWE40" s="64"/>
      <c r="KWF40" s="64"/>
      <c r="KWG40" s="64"/>
      <c r="KWH40" s="64"/>
      <c r="KWI40" s="64"/>
      <c r="KWJ40" s="64"/>
      <c r="KWK40" s="64"/>
      <c r="KWL40" s="64"/>
      <c r="KWM40" s="64"/>
      <c r="KWN40" s="64"/>
      <c r="KWO40" s="64"/>
      <c r="KWP40" s="64"/>
      <c r="KWQ40" s="64"/>
      <c r="KWR40" s="64"/>
      <c r="KWS40" s="64"/>
      <c r="KWT40" s="64"/>
      <c r="KWU40" s="64"/>
      <c r="KWV40" s="64"/>
      <c r="KWW40" s="64"/>
      <c r="KWX40" s="64"/>
      <c r="KWY40" s="64"/>
      <c r="KWZ40" s="64"/>
      <c r="KXA40" s="64"/>
      <c r="KXB40" s="64"/>
      <c r="KXC40" s="64"/>
      <c r="KXD40" s="64"/>
      <c r="KXE40" s="64"/>
      <c r="KXF40" s="64"/>
      <c r="KXG40" s="64"/>
      <c r="KXH40" s="64"/>
      <c r="KXI40" s="64"/>
      <c r="KXJ40" s="64"/>
      <c r="KXK40" s="64"/>
      <c r="KXL40" s="64"/>
      <c r="KXM40" s="64"/>
      <c r="KXN40" s="64"/>
      <c r="KXO40" s="64"/>
      <c r="KXP40" s="64"/>
      <c r="KXQ40" s="64"/>
      <c r="KXR40" s="64"/>
      <c r="KXS40" s="64"/>
      <c r="KXT40" s="64"/>
      <c r="KXU40" s="64"/>
      <c r="KXV40" s="64"/>
      <c r="KXW40" s="64"/>
      <c r="KXX40" s="64"/>
      <c r="KXY40" s="64"/>
      <c r="KXZ40" s="64"/>
      <c r="KYA40" s="64"/>
      <c r="KYB40" s="64"/>
      <c r="KYC40" s="64"/>
      <c r="KYD40" s="64"/>
      <c r="KYE40" s="64"/>
      <c r="KYF40" s="64"/>
      <c r="KYG40" s="64"/>
      <c r="KYH40" s="64"/>
      <c r="KYI40" s="64"/>
      <c r="KYJ40" s="64"/>
      <c r="KYK40" s="64"/>
      <c r="KYL40" s="64"/>
      <c r="KYM40" s="64"/>
      <c r="KYN40" s="64"/>
      <c r="KYO40" s="64"/>
      <c r="KYP40" s="64"/>
      <c r="KYQ40" s="64"/>
      <c r="KYR40" s="64"/>
      <c r="KYS40" s="64"/>
      <c r="KYT40" s="64"/>
      <c r="KYU40" s="64"/>
      <c r="KYV40" s="64"/>
      <c r="KYW40" s="64"/>
      <c r="KYX40" s="64"/>
      <c r="KYY40" s="64"/>
      <c r="KYZ40" s="64"/>
      <c r="KZA40" s="64"/>
      <c r="KZB40" s="64"/>
      <c r="KZC40" s="64"/>
      <c r="KZD40" s="64"/>
      <c r="KZE40" s="64"/>
      <c r="KZF40" s="64"/>
      <c r="KZG40" s="64"/>
      <c r="KZH40" s="64"/>
      <c r="KZI40" s="64"/>
      <c r="KZJ40" s="64"/>
      <c r="KZK40" s="64"/>
      <c r="KZL40" s="64"/>
      <c r="KZM40" s="64"/>
      <c r="KZN40" s="64"/>
      <c r="KZO40" s="64"/>
      <c r="KZP40" s="64"/>
      <c r="KZQ40" s="64"/>
      <c r="KZR40" s="64"/>
      <c r="KZS40" s="64"/>
      <c r="KZT40" s="64"/>
      <c r="KZU40" s="64"/>
      <c r="KZV40" s="64"/>
      <c r="KZW40" s="64"/>
      <c r="KZX40" s="64"/>
      <c r="KZY40" s="64"/>
      <c r="KZZ40" s="64"/>
      <c r="LAA40" s="64"/>
      <c r="LAB40" s="64"/>
      <c r="LAC40" s="64"/>
      <c r="LAD40" s="64"/>
      <c r="LAE40" s="64"/>
      <c r="LAF40" s="64"/>
      <c r="LAG40" s="64"/>
      <c r="LAH40" s="64"/>
      <c r="LAI40" s="64"/>
      <c r="LAJ40" s="64"/>
      <c r="LAK40" s="64"/>
      <c r="LAL40" s="64"/>
      <c r="LAM40" s="64"/>
      <c r="LAN40" s="64"/>
      <c r="LAO40" s="64"/>
      <c r="LAP40" s="64"/>
      <c r="LAQ40" s="64"/>
      <c r="LAR40" s="64"/>
      <c r="LAS40" s="64"/>
      <c r="LAT40" s="64"/>
      <c r="LAU40" s="64"/>
      <c r="LAV40" s="64"/>
      <c r="LAW40" s="64"/>
      <c r="LAX40" s="64"/>
      <c r="LAY40" s="64"/>
      <c r="LAZ40" s="64"/>
      <c r="LBA40" s="64"/>
      <c r="LBB40" s="64"/>
      <c r="LBC40" s="64"/>
      <c r="LBD40" s="64"/>
      <c r="LBE40" s="64"/>
      <c r="LBF40" s="64"/>
      <c r="LBG40" s="64"/>
      <c r="LBH40" s="64"/>
      <c r="LBI40" s="64"/>
      <c r="LBJ40" s="64"/>
      <c r="LBK40" s="64"/>
      <c r="LBL40" s="64"/>
      <c r="LBM40" s="64"/>
      <c r="LBN40" s="64"/>
      <c r="LBO40" s="64"/>
      <c r="LBP40" s="64"/>
      <c r="LBQ40" s="64"/>
      <c r="LBR40" s="64"/>
      <c r="LBS40" s="64"/>
      <c r="LBT40" s="64"/>
      <c r="LBU40" s="64"/>
      <c r="LBV40" s="64"/>
      <c r="LBW40" s="64"/>
      <c r="LBX40" s="64"/>
      <c r="LBY40" s="64"/>
      <c r="LBZ40" s="64"/>
      <c r="LCA40" s="64"/>
      <c r="LCB40" s="64"/>
      <c r="LCC40" s="64"/>
      <c r="LCD40" s="64"/>
      <c r="LCE40" s="64"/>
      <c r="LCF40" s="64"/>
      <c r="LCG40" s="64"/>
      <c r="LCH40" s="64"/>
      <c r="LCI40" s="64"/>
      <c r="LCJ40" s="64"/>
      <c r="LCK40" s="64"/>
      <c r="LCL40" s="64"/>
      <c r="LCM40" s="64"/>
      <c r="LCN40" s="64"/>
      <c r="LCO40" s="64"/>
      <c r="LCP40" s="64"/>
      <c r="LCQ40" s="64"/>
      <c r="LCR40" s="64"/>
      <c r="LCS40" s="64"/>
      <c r="LCT40" s="64"/>
      <c r="LCU40" s="64"/>
      <c r="LCV40" s="64"/>
      <c r="LCW40" s="64"/>
      <c r="LCX40" s="64"/>
      <c r="LCY40" s="64"/>
      <c r="LCZ40" s="64"/>
      <c r="LDA40" s="64"/>
      <c r="LDB40" s="64"/>
      <c r="LDC40" s="64"/>
      <c r="LDD40" s="64"/>
      <c r="LDE40" s="64"/>
      <c r="LDF40" s="64"/>
      <c r="LDG40" s="64"/>
      <c r="LDH40" s="64"/>
      <c r="LDI40" s="64"/>
      <c r="LDJ40" s="64"/>
      <c r="LDK40" s="64"/>
      <c r="LDL40" s="64"/>
      <c r="LDM40" s="64"/>
      <c r="LDN40" s="64"/>
      <c r="LDO40" s="64"/>
      <c r="LDP40" s="64"/>
      <c r="LDQ40" s="64"/>
      <c r="LDR40" s="64"/>
      <c r="LDS40" s="64"/>
      <c r="LDT40" s="64"/>
      <c r="LDU40" s="64"/>
      <c r="LDV40" s="64"/>
      <c r="LDW40" s="64"/>
      <c r="LDX40" s="64"/>
      <c r="LDY40" s="64"/>
      <c r="LDZ40" s="64"/>
      <c r="LEA40" s="64"/>
      <c r="LEB40" s="64"/>
      <c r="LEC40" s="64"/>
      <c r="LED40" s="64"/>
      <c r="LEE40" s="64"/>
      <c r="LEF40" s="64"/>
      <c r="LEG40" s="64"/>
      <c r="LEH40" s="64"/>
      <c r="LEI40" s="64"/>
      <c r="LEJ40" s="64"/>
      <c r="LEK40" s="64"/>
      <c r="LEL40" s="64"/>
      <c r="LEM40" s="64"/>
      <c r="LEN40" s="64"/>
      <c r="LEO40" s="64"/>
      <c r="LEP40" s="64"/>
      <c r="LEQ40" s="64"/>
      <c r="LER40" s="64"/>
      <c r="LES40" s="64"/>
      <c r="LET40" s="64"/>
      <c r="LEU40" s="64"/>
      <c r="LEV40" s="64"/>
      <c r="LEW40" s="64"/>
      <c r="LEX40" s="64"/>
      <c r="LEY40" s="64"/>
      <c r="LEZ40" s="64"/>
      <c r="LFA40" s="64"/>
      <c r="LFB40" s="64"/>
      <c r="LFC40" s="64"/>
      <c r="LFD40" s="64"/>
      <c r="LFE40" s="64"/>
      <c r="LFF40" s="64"/>
      <c r="LFG40" s="64"/>
      <c r="LFH40" s="64"/>
      <c r="LFI40" s="64"/>
      <c r="LFJ40" s="64"/>
      <c r="LFK40" s="64"/>
      <c r="LFL40" s="64"/>
      <c r="LFM40" s="64"/>
      <c r="LFN40" s="64"/>
      <c r="LFO40" s="64"/>
      <c r="LFP40" s="64"/>
      <c r="LFQ40" s="64"/>
      <c r="LFR40" s="64"/>
      <c r="LFS40" s="64"/>
      <c r="LFT40" s="64"/>
      <c r="LFU40" s="64"/>
      <c r="LFV40" s="64"/>
      <c r="LFW40" s="64"/>
      <c r="LFX40" s="64"/>
      <c r="LFY40" s="64"/>
      <c r="LFZ40" s="64"/>
      <c r="LGA40" s="64"/>
      <c r="LGB40" s="64"/>
      <c r="LGC40" s="64"/>
      <c r="LGD40" s="64"/>
      <c r="LGE40" s="64"/>
      <c r="LGF40" s="64"/>
      <c r="LGG40" s="64"/>
      <c r="LGH40" s="64"/>
      <c r="LGI40" s="64"/>
      <c r="LGJ40" s="64"/>
      <c r="LGK40" s="64"/>
      <c r="LGL40" s="64"/>
      <c r="LGM40" s="64"/>
      <c r="LGN40" s="64"/>
      <c r="LGO40" s="64"/>
      <c r="LGP40" s="64"/>
      <c r="LGQ40" s="64"/>
      <c r="LGR40" s="64"/>
      <c r="LGS40" s="64"/>
      <c r="LGT40" s="64"/>
      <c r="LGU40" s="64"/>
      <c r="LGV40" s="64"/>
      <c r="LGW40" s="64"/>
      <c r="LGX40" s="64"/>
      <c r="LGY40" s="64"/>
      <c r="LGZ40" s="64"/>
      <c r="LHA40" s="64"/>
      <c r="LHB40" s="64"/>
      <c r="LHC40" s="64"/>
      <c r="LHD40" s="64"/>
      <c r="LHE40" s="64"/>
      <c r="LHF40" s="64"/>
      <c r="LHG40" s="64"/>
      <c r="LHH40" s="64"/>
      <c r="LHI40" s="64"/>
      <c r="LHJ40" s="64"/>
      <c r="LHK40" s="64"/>
      <c r="LHL40" s="64"/>
      <c r="LHM40" s="64"/>
      <c r="LHN40" s="64"/>
      <c r="LHO40" s="64"/>
      <c r="LHP40" s="64"/>
      <c r="LHQ40" s="64"/>
      <c r="LHR40" s="64"/>
      <c r="LHS40" s="64"/>
      <c r="LHT40" s="64"/>
      <c r="LHU40" s="64"/>
      <c r="LHV40" s="64"/>
      <c r="LHW40" s="64"/>
      <c r="LHX40" s="64"/>
      <c r="LHY40" s="64"/>
      <c r="LHZ40" s="64"/>
      <c r="LIA40" s="64"/>
      <c r="LIB40" s="64"/>
      <c r="LIC40" s="64"/>
      <c r="LID40" s="64"/>
      <c r="LIE40" s="64"/>
      <c r="LIF40" s="64"/>
      <c r="LIG40" s="64"/>
      <c r="LIH40" s="64"/>
      <c r="LII40" s="64"/>
      <c r="LIJ40" s="64"/>
      <c r="LIK40" s="64"/>
      <c r="LIL40" s="64"/>
      <c r="LIM40" s="64"/>
      <c r="LIN40" s="64"/>
      <c r="LIO40" s="64"/>
      <c r="LIP40" s="64"/>
      <c r="LIQ40" s="64"/>
      <c r="LIR40" s="64"/>
      <c r="LIS40" s="64"/>
      <c r="LIT40" s="64"/>
      <c r="LIU40" s="64"/>
      <c r="LIV40" s="64"/>
      <c r="LIW40" s="64"/>
      <c r="LIX40" s="64"/>
      <c r="LIY40" s="64"/>
      <c r="LIZ40" s="64"/>
      <c r="LJA40" s="64"/>
      <c r="LJB40" s="64"/>
      <c r="LJC40" s="64"/>
      <c r="LJD40" s="64"/>
      <c r="LJE40" s="64"/>
      <c r="LJF40" s="64"/>
      <c r="LJG40" s="64"/>
      <c r="LJH40" s="64"/>
      <c r="LJI40" s="64"/>
      <c r="LJJ40" s="64"/>
      <c r="LJK40" s="64"/>
      <c r="LJL40" s="64"/>
      <c r="LJM40" s="64"/>
      <c r="LJN40" s="64"/>
      <c r="LJO40" s="64"/>
      <c r="LJP40" s="64"/>
      <c r="LJQ40" s="64"/>
      <c r="LJR40" s="64"/>
      <c r="LJS40" s="64"/>
      <c r="LJT40" s="64"/>
      <c r="LJU40" s="64"/>
      <c r="LJV40" s="64"/>
      <c r="LJW40" s="64"/>
      <c r="LJX40" s="64"/>
      <c r="LJY40" s="64"/>
      <c r="LJZ40" s="64"/>
      <c r="LKA40" s="64"/>
      <c r="LKB40" s="64"/>
      <c r="LKC40" s="64"/>
      <c r="LKD40" s="64"/>
      <c r="LKE40" s="64"/>
      <c r="LKF40" s="64"/>
      <c r="LKG40" s="64"/>
      <c r="LKH40" s="64"/>
      <c r="LKI40" s="64"/>
      <c r="LKJ40" s="64"/>
      <c r="LKK40" s="64"/>
      <c r="LKL40" s="64"/>
      <c r="LKM40" s="64"/>
      <c r="LKN40" s="64"/>
      <c r="LKO40" s="64"/>
      <c r="LKP40" s="64"/>
      <c r="LKQ40" s="64"/>
      <c r="LKR40" s="64"/>
      <c r="LKS40" s="64"/>
      <c r="LKT40" s="64"/>
      <c r="LKU40" s="64"/>
      <c r="LKV40" s="64"/>
      <c r="LKW40" s="64"/>
      <c r="LKX40" s="64"/>
      <c r="LKY40" s="64"/>
      <c r="LKZ40" s="64"/>
      <c r="LLA40" s="64"/>
      <c r="LLB40" s="64"/>
      <c r="LLC40" s="64"/>
      <c r="LLD40" s="64"/>
      <c r="LLE40" s="64"/>
      <c r="LLF40" s="64"/>
      <c r="LLG40" s="64"/>
      <c r="LLH40" s="64"/>
      <c r="LLI40" s="64"/>
      <c r="LLJ40" s="64"/>
      <c r="LLK40" s="64"/>
      <c r="LLL40" s="64"/>
      <c r="LLM40" s="64"/>
      <c r="LLN40" s="64"/>
      <c r="LLO40" s="64"/>
      <c r="LLP40" s="64"/>
      <c r="LLQ40" s="64"/>
      <c r="LLR40" s="64"/>
      <c r="LLS40" s="64"/>
      <c r="LLT40" s="64"/>
      <c r="LLU40" s="64"/>
      <c r="LLV40" s="64"/>
      <c r="LLW40" s="64"/>
      <c r="LLX40" s="64"/>
      <c r="LLY40" s="64"/>
      <c r="LLZ40" s="64"/>
      <c r="LMA40" s="64"/>
      <c r="LMB40" s="64"/>
      <c r="LMC40" s="64"/>
      <c r="LMD40" s="64"/>
      <c r="LME40" s="64"/>
      <c r="LMF40" s="64"/>
      <c r="LMG40" s="64"/>
      <c r="LMH40" s="64"/>
      <c r="LMI40" s="64"/>
      <c r="LMJ40" s="64"/>
      <c r="LMK40" s="64"/>
      <c r="LML40" s="64"/>
      <c r="LMM40" s="64"/>
      <c r="LMN40" s="64"/>
      <c r="LMO40" s="64"/>
      <c r="LMP40" s="64"/>
      <c r="LMQ40" s="64"/>
      <c r="LMR40" s="64"/>
      <c r="LMS40" s="64"/>
      <c r="LMT40" s="64"/>
      <c r="LMU40" s="64"/>
      <c r="LMV40" s="64"/>
      <c r="LMW40" s="64"/>
      <c r="LMX40" s="64"/>
      <c r="LMY40" s="64"/>
      <c r="LMZ40" s="64"/>
      <c r="LNA40" s="64"/>
      <c r="LNB40" s="64"/>
      <c r="LNC40" s="64"/>
      <c r="LND40" s="64"/>
      <c r="LNE40" s="64"/>
      <c r="LNF40" s="64"/>
      <c r="LNG40" s="64"/>
      <c r="LNH40" s="64"/>
      <c r="LNI40" s="64"/>
      <c r="LNJ40" s="64"/>
      <c r="LNK40" s="64"/>
      <c r="LNL40" s="64"/>
      <c r="LNM40" s="64"/>
      <c r="LNN40" s="64"/>
      <c r="LNO40" s="64"/>
      <c r="LNP40" s="64"/>
      <c r="LNQ40" s="64"/>
      <c r="LNR40" s="64"/>
      <c r="LNS40" s="64"/>
      <c r="LNT40" s="64"/>
      <c r="LNU40" s="64"/>
      <c r="LNV40" s="64"/>
      <c r="LNW40" s="64"/>
      <c r="LNX40" s="64"/>
      <c r="LNY40" s="64"/>
      <c r="LNZ40" s="64"/>
      <c r="LOA40" s="64"/>
      <c r="LOB40" s="64"/>
      <c r="LOC40" s="64"/>
      <c r="LOD40" s="64"/>
      <c r="LOE40" s="64"/>
      <c r="LOF40" s="64"/>
      <c r="LOG40" s="64"/>
      <c r="LOH40" s="64"/>
      <c r="LOI40" s="64"/>
      <c r="LOJ40" s="64"/>
      <c r="LOK40" s="64"/>
      <c r="LOL40" s="64"/>
      <c r="LOM40" s="64"/>
      <c r="LON40" s="64"/>
      <c r="LOO40" s="64"/>
      <c r="LOP40" s="64"/>
      <c r="LOQ40" s="64"/>
      <c r="LOR40" s="64"/>
      <c r="LOS40" s="64"/>
      <c r="LOT40" s="64"/>
      <c r="LOU40" s="64"/>
      <c r="LOV40" s="64"/>
      <c r="LOW40" s="64"/>
      <c r="LOX40" s="64"/>
      <c r="LOY40" s="64"/>
      <c r="LOZ40" s="64"/>
      <c r="LPA40" s="64"/>
      <c r="LPB40" s="64"/>
      <c r="LPC40" s="64"/>
      <c r="LPD40" s="64"/>
      <c r="LPE40" s="64"/>
      <c r="LPF40" s="64"/>
      <c r="LPG40" s="64"/>
      <c r="LPH40" s="64"/>
      <c r="LPI40" s="64"/>
      <c r="LPJ40" s="64"/>
      <c r="LPK40" s="64"/>
      <c r="LPL40" s="64"/>
      <c r="LPM40" s="64"/>
      <c r="LPN40" s="64"/>
      <c r="LPO40" s="64"/>
      <c r="LPP40" s="64"/>
      <c r="LPQ40" s="64"/>
      <c r="LPR40" s="64"/>
      <c r="LPS40" s="64"/>
      <c r="LPT40" s="64"/>
      <c r="LPU40" s="64"/>
      <c r="LPV40" s="64"/>
      <c r="LPW40" s="64"/>
      <c r="LPX40" s="64"/>
      <c r="LPY40" s="64"/>
      <c r="LPZ40" s="64"/>
      <c r="LQA40" s="64"/>
      <c r="LQB40" s="64"/>
      <c r="LQC40" s="64"/>
      <c r="LQD40" s="64"/>
      <c r="LQE40" s="64"/>
      <c r="LQF40" s="64"/>
      <c r="LQG40" s="64"/>
      <c r="LQH40" s="64"/>
      <c r="LQI40" s="64"/>
      <c r="LQJ40" s="64"/>
      <c r="LQK40" s="64"/>
      <c r="LQL40" s="64"/>
      <c r="LQM40" s="64"/>
      <c r="LQN40" s="64"/>
      <c r="LQO40" s="64"/>
      <c r="LQP40" s="64"/>
      <c r="LQQ40" s="64"/>
      <c r="LQR40" s="64"/>
      <c r="LQS40" s="64"/>
      <c r="LQT40" s="64"/>
      <c r="LQU40" s="64"/>
      <c r="LQV40" s="64"/>
      <c r="LQW40" s="64"/>
      <c r="LQX40" s="64"/>
      <c r="LQY40" s="64"/>
      <c r="LQZ40" s="64"/>
      <c r="LRA40" s="64"/>
      <c r="LRB40" s="64"/>
      <c r="LRC40" s="64"/>
      <c r="LRD40" s="64"/>
      <c r="LRE40" s="64"/>
      <c r="LRF40" s="64"/>
      <c r="LRG40" s="64"/>
      <c r="LRH40" s="64"/>
      <c r="LRI40" s="64"/>
      <c r="LRJ40" s="64"/>
      <c r="LRK40" s="64"/>
      <c r="LRL40" s="64"/>
      <c r="LRM40" s="64"/>
      <c r="LRN40" s="64"/>
      <c r="LRO40" s="64"/>
      <c r="LRP40" s="64"/>
      <c r="LRQ40" s="64"/>
      <c r="LRR40" s="64"/>
      <c r="LRS40" s="64"/>
      <c r="LRT40" s="64"/>
      <c r="LRU40" s="64"/>
      <c r="LRV40" s="64"/>
      <c r="LRW40" s="64"/>
      <c r="LRX40" s="64"/>
      <c r="LRY40" s="64"/>
      <c r="LRZ40" s="64"/>
      <c r="LSA40" s="64"/>
      <c r="LSB40" s="64"/>
      <c r="LSC40" s="64"/>
      <c r="LSD40" s="64"/>
      <c r="LSE40" s="64"/>
      <c r="LSF40" s="64"/>
      <c r="LSG40" s="64"/>
      <c r="LSH40" s="64"/>
      <c r="LSI40" s="64"/>
      <c r="LSJ40" s="64"/>
      <c r="LSK40" s="64"/>
      <c r="LSL40" s="64"/>
      <c r="LSM40" s="64"/>
      <c r="LSN40" s="64"/>
      <c r="LSO40" s="64"/>
      <c r="LSP40" s="64"/>
      <c r="LSQ40" s="64"/>
      <c r="LSR40" s="64"/>
      <c r="LSS40" s="64"/>
      <c r="LST40" s="64"/>
      <c r="LSU40" s="64"/>
      <c r="LSV40" s="64"/>
      <c r="LSW40" s="64"/>
      <c r="LSX40" s="64"/>
      <c r="LSY40" s="64"/>
      <c r="LSZ40" s="64"/>
      <c r="LTA40" s="64"/>
      <c r="LTB40" s="64"/>
      <c r="LTC40" s="64"/>
      <c r="LTD40" s="64"/>
      <c r="LTE40" s="64"/>
      <c r="LTF40" s="64"/>
      <c r="LTG40" s="64"/>
      <c r="LTH40" s="64"/>
      <c r="LTI40" s="64"/>
      <c r="LTJ40" s="64"/>
      <c r="LTK40" s="64"/>
      <c r="LTL40" s="64"/>
      <c r="LTM40" s="64"/>
      <c r="LTN40" s="64"/>
      <c r="LTO40" s="64"/>
      <c r="LTP40" s="64"/>
      <c r="LTQ40" s="64"/>
      <c r="LTR40" s="64"/>
      <c r="LTS40" s="64"/>
      <c r="LTT40" s="64"/>
      <c r="LTU40" s="64"/>
      <c r="LTV40" s="64"/>
      <c r="LTW40" s="64"/>
      <c r="LTX40" s="64"/>
      <c r="LTY40" s="64"/>
      <c r="LTZ40" s="64"/>
      <c r="LUA40" s="64"/>
      <c r="LUB40" s="64"/>
      <c r="LUC40" s="64"/>
      <c r="LUD40" s="64"/>
      <c r="LUE40" s="64"/>
      <c r="LUF40" s="64"/>
      <c r="LUG40" s="64"/>
      <c r="LUH40" s="64"/>
      <c r="LUI40" s="64"/>
      <c r="LUJ40" s="64"/>
      <c r="LUK40" s="64"/>
      <c r="LUL40" s="64"/>
      <c r="LUM40" s="64"/>
      <c r="LUN40" s="64"/>
      <c r="LUO40" s="64"/>
      <c r="LUP40" s="64"/>
      <c r="LUQ40" s="64"/>
      <c r="LUR40" s="64"/>
      <c r="LUS40" s="64"/>
      <c r="LUT40" s="64"/>
      <c r="LUU40" s="64"/>
      <c r="LUV40" s="64"/>
      <c r="LUW40" s="64"/>
      <c r="LUX40" s="64"/>
      <c r="LUY40" s="64"/>
      <c r="LUZ40" s="64"/>
      <c r="LVA40" s="64"/>
      <c r="LVB40" s="64"/>
      <c r="LVC40" s="64"/>
      <c r="LVD40" s="64"/>
      <c r="LVE40" s="64"/>
      <c r="LVF40" s="64"/>
      <c r="LVG40" s="64"/>
      <c r="LVH40" s="64"/>
      <c r="LVI40" s="64"/>
      <c r="LVJ40" s="64"/>
      <c r="LVK40" s="64"/>
      <c r="LVL40" s="64"/>
      <c r="LVM40" s="64"/>
      <c r="LVN40" s="64"/>
      <c r="LVO40" s="64"/>
      <c r="LVP40" s="64"/>
      <c r="LVQ40" s="64"/>
      <c r="LVR40" s="64"/>
      <c r="LVS40" s="64"/>
      <c r="LVT40" s="64"/>
      <c r="LVU40" s="64"/>
      <c r="LVV40" s="64"/>
      <c r="LVW40" s="64"/>
      <c r="LVX40" s="64"/>
      <c r="LVY40" s="64"/>
      <c r="LVZ40" s="64"/>
      <c r="LWA40" s="64"/>
      <c r="LWB40" s="64"/>
      <c r="LWC40" s="64"/>
      <c r="LWD40" s="64"/>
      <c r="LWE40" s="64"/>
      <c r="LWF40" s="64"/>
      <c r="LWG40" s="64"/>
      <c r="LWH40" s="64"/>
      <c r="LWI40" s="64"/>
      <c r="LWJ40" s="64"/>
      <c r="LWK40" s="64"/>
      <c r="LWL40" s="64"/>
      <c r="LWM40" s="64"/>
      <c r="LWN40" s="64"/>
      <c r="LWO40" s="64"/>
      <c r="LWP40" s="64"/>
      <c r="LWQ40" s="64"/>
      <c r="LWR40" s="64"/>
      <c r="LWS40" s="64"/>
      <c r="LWT40" s="64"/>
      <c r="LWU40" s="64"/>
      <c r="LWV40" s="64"/>
      <c r="LWW40" s="64"/>
      <c r="LWX40" s="64"/>
      <c r="LWY40" s="64"/>
      <c r="LWZ40" s="64"/>
      <c r="LXA40" s="64"/>
      <c r="LXB40" s="64"/>
      <c r="LXC40" s="64"/>
      <c r="LXD40" s="64"/>
      <c r="LXE40" s="64"/>
      <c r="LXF40" s="64"/>
      <c r="LXG40" s="64"/>
      <c r="LXH40" s="64"/>
      <c r="LXI40" s="64"/>
      <c r="LXJ40" s="64"/>
      <c r="LXK40" s="64"/>
      <c r="LXL40" s="64"/>
      <c r="LXM40" s="64"/>
      <c r="LXN40" s="64"/>
      <c r="LXO40" s="64"/>
      <c r="LXP40" s="64"/>
      <c r="LXQ40" s="64"/>
      <c r="LXR40" s="64"/>
      <c r="LXS40" s="64"/>
      <c r="LXT40" s="64"/>
      <c r="LXU40" s="64"/>
      <c r="LXV40" s="64"/>
      <c r="LXW40" s="64"/>
      <c r="LXX40" s="64"/>
      <c r="LXY40" s="64"/>
      <c r="LXZ40" s="64"/>
      <c r="LYA40" s="64"/>
      <c r="LYB40" s="64"/>
      <c r="LYC40" s="64"/>
      <c r="LYD40" s="64"/>
      <c r="LYE40" s="64"/>
      <c r="LYF40" s="64"/>
      <c r="LYG40" s="64"/>
      <c r="LYH40" s="64"/>
      <c r="LYI40" s="64"/>
      <c r="LYJ40" s="64"/>
      <c r="LYK40" s="64"/>
      <c r="LYL40" s="64"/>
      <c r="LYM40" s="64"/>
      <c r="LYN40" s="64"/>
      <c r="LYO40" s="64"/>
      <c r="LYP40" s="64"/>
      <c r="LYQ40" s="64"/>
      <c r="LYR40" s="64"/>
      <c r="LYS40" s="64"/>
      <c r="LYT40" s="64"/>
      <c r="LYU40" s="64"/>
      <c r="LYV40" s="64"/>
      <c r="LYW40" s="64"/>
      <c r="LYX40" s="64"/>
      <c r="LYY40" s="64"/>
      <c r="LYZ40" s="64"/>
      <c r="LZA40" s="64"/>
      <c r="LZB40" s="64"/>
      <c r="LZC40" s="64"/>
      <c r="LZD40" s="64"/>
      <c r="LZE40" s="64"/>
      <c r="LZF40" s="64"/>
      <c r="LZG40" s="64"/>
      <c r="LZH40" s="64"/>
      <c r="LZI40" s="64"/>
      <c r="LZJ40" s="64"/>
      <c r="LZK40" s="64"/>
      <c r="LZL40" s="64"/>
      <c r="LZM40" s="64"/>
      <c r="LZN40" s="64"/>
      <c r="LZO40" s="64"/>
      <c r="LZP40" s="64"/>
      <c r="LZQ40" s="64"/>
      <c r="LZR40" s="64"/>
      <c r="LZS40" s="64"/>
      <c r="LZT40" s="64"/>
      <c r="LZU40" s="64"/>
      <c r="LZV40" s="64"/>
      <c r="LZW40" s="64"/>
      <c r="LZX40" s="64"/>
      <c r="LZY40" s="64"/>
      <c r="LZZ40" s="64"/>
      <c r="MAA40" s="64"/>
      <c r="MAB40" s="64"/>
      <c r="MAC40" s="64"/>
      <c r="MAD40" s="64"/>
      <c r="MAE40" s="64"/>
      <c r="MAF40" s="64"/>
      <c r="MAG40" s="64"/>
      <c r="MAH40" s="64"/>
      <c r="MAI40" s="64"/>
      <c r="MAJ40" s="64"/>
      <c r="MAK40" s="64"/>
      <c r="MAL40" s="64"/>
      <c r="MAM40" s="64"/>
      <c r="MAN40" s="64"/>
      <c r="MAO40" s="64"/>
      <c r="MAP40" s="64"/>
      <c r="MAQ40" s="64"/>
      <c r="MAR40" s="64"/>
      <c r="MAS40" s="64"/>
      <c r="MAT40" s="64"/>
      <c r="MAU40" s="64"/>
      <c r="MAV40" s="64"/>
      <c r="MAW40" s="64"/>
      <c r="MAX40" s="64"/>
      <c r="MAY40" s="64"/>
      <c r="MAZ40" s="64"/>
      <c r="MBA40" s="64"/>
      <c r="MBB40" s="64"/>
      <c r="MBC40" s="64"/>
      <c r="MBD40" s="64"/>
      <c r="MBE40" s="64"/>
      <c r="MBF40" s="64"/>
      <c r="MBG40" s="64"/>
      <c r="MBH40" s="64"/>
      <c r="MBI40" s="64"/>
      <c r="MBJ40" s="64"/>
      <c r="MBK40" s="64"/>
      <c r="MBL40" s="64"/>
      <c r="MBM40" s="64"/>
      <c r="MBN40" s="64"/>
      <c r="MBO40" s="64"/>
      <c r="MBP40" s="64"/>
      <c r="MBQ40" s="64"/>
      <c r="MBR40" s="64"/>
      <c r="MBS40" s="64"/>
      <c r="MBT40" s="64"/>
      <c r="MBU40" s="64"/>
      <c r="MBV40" s="64"/>
      <c r="MBW40" s="64"/>
      <c r="MBX40" s="64"/>
      <c r="MBY40" s="64"/>
      <c r="MBZ40" s="64"/>
      <c r="MCA40" s="64"/>
      <c r="MCB40" s="64"/>
      <c r="MCC40" s="64"/>
      <c r="MCD40" s="64"/>
      <c r="MCE40" s="64"/>
      <c r="MCF40" s="64"/>
      <c r="MCG40" s="64"/>
      <c r="MCH40" s="64"/>
      <c r="MCI40" s="64"/>
      <c r="MCJ40" s="64"/>
      <c r="MCK40" s="64"/>
      <c r="MCL40" s="64"/>
      <c r="MCM40" s="64"/>
      <c r="MCN40" s="64"/>
      <c r="MCO40" s="64"/>
      <c r="MCP40" s="64"/>
      <c r="MCQ40" s="64"/>
      <c r="MCR40" s="64"/>
      <c r="MCS40" s="64"/>
      <c r="MCT40" s="64"/>
      <c r="MCU40" s="64"/>
      <c r="MCV40" s="64"/>
      <c r="MCW40" s="64"/>
      <c r="MCX40" s="64"/>
      <c r="MCY40" s="64"/>
      <c r="MCZ40" s="64"/>
      <c r="MDA40" s="64"/>
      <c r="MDB40" s="64"/>
      <c r="MDC40" s="64"/>
      <c r="MDD40" s="64"/>
      <c r="MDE40" s="64"/>
      <c r="MDF40" s="64"/>
      <c r="MDG40" s="64"/>
      <c r="MDH40" s="64"/>
      <c r="MDI40" s="64"/>
      <c r="MDJ40" s="64"/>
      <c r="MDK40" s="64"/>
      <c r="MDL40" s="64"/>
      <c r="MDM40" s="64"/>
      <c r="MDN40" s="64"/>
      <c r="MDO40" s="64"/>
      <c r="MDP40" s="64"/>
      <c r="MDQ40" s="64"/>
      <c r="MDR40" s="64"/>
      <c r="MDS40" s="64"/>
      <c r="MDT40" s="64"/>
      <c r="MDU40" s="64"/>
      <c r="MDV40" s="64"/>
      <c r="MDW40" s="64"/>
      <c r="MDX40" s="64"/>
      <c r="MDY40" s="64"/>
      <c r="MDZ40" s="64"/>
      <c r="MEA40" s="64"/>
      <c r="MEB40" s="64"/>
      <c r="MEC40" s="64"/>
      <c r="MED40" s="64"/>
      <c r="MEE40" s="64"/>
      <c r="MEF40" s="64"/>
      <c r="MEG40" s="64"/>
      <c r="MEH40" s="64"/>
      <c r="MEI40" s="64"/>
      <c r="MEJ40" s="64"/>
      <c r="MEK40" s="64"/>
      <c r="MEL40" s="64"/>
      <c r="MEM40" s="64"/>
      <c r="MEN40" s="64"/>
      <c r="MEO40" s="64"/>
      <c r="MEP40" s="64"/>
      <c r="MEQ40" s="64"/>
      <c r="MER40" s="64"/>
      <c r="MES40" s="64"/>
      <c r="MET40" s="64"/>
      <c r="MEU40" s="64"/>
      <c r="MEV40" s="64"/>
      <c r="MEW40" s="64"/>
      <c r="MEX40" s="64"/>
      <c r="MEY40" s="64"/>
      <c r="MEZ40" s="64"/>
      <c r="MFA40" s="64"/>
      <c r="MFB40" s="64"/>
      <c r="MFC40" s="64"/>
      <c r="MFD40" s="64"/>
      <c r="MFE40" s="64"/>
      <c r="MFF40" s="64"/>
      <c r="MFG40" s="64"/>
      <c r="MFH40" s="64"/>
      <c r="MFI40" s="64"/>
      <c r="MFJ40" s="64"/>
      <c r="MFK40" s="64"/>
      <c r="MFL40" s="64"/>
      <c r="MFM40" s="64"/>
      <c r="MFN40" s="64"/>
      <c r="MFO40" s="64"/>
      <c r="MFP40" s="64"/>
      <c r="MFQ40" s="64"/>
      <c r="MFR40" s="64"/>
      <c r="MFS40" s="64"/>
      <c r="MFT40" s="64"/>
      <c r="MFU40" s="64"/>
      <c r="MFV40" s="64"/>
      <c r="MFW40" s="64"/>
      <c r="MFX40" s="64"/>
      <c r="MFY40" s="64"/>
      <c r="MFZ40" s="64"/>
      <c r="MGA40" s="64"/>
      <c r="MGB40" s="64"/>
      <c r="MGC40" s="64"/>
      <c r="MGD40" s="64"/>
      <c r="MGE40" s="64"/>
      <c r="MGF40" s="64"/>
      <c r="MGG40" s="64"/>
      <c r="MGH40" s="64"/>
      <c r="MGI40" s="64"/>
      <c r="MGJ40" s="64"/>
      <c r="MGK40" s="64"/>
      <c r="MGL40" s="64"/>
      <c r="MGM40" s="64"/>
      <c r="MGN40" s="64"/>
      <c r="MGO40" s="64"/>
      <c r="MGP40" s="64"/>
      <c r="MGQ40" s="64"/>
      <c r="MGR40" s="64"/>
      <c r="MGS40" s="64"/>
      <c r="MGT40" s="64"/>
      <c r="MGU40" s="64"/>
      <c r="MGV40" s="64"/>
      <c r="MGW40" s="64"/>
      <c r="MGX40" s="64"/>
      <c r="MGY40" s="64"/>
      <c r="MGZ40" s="64"/>
      <c r="MHA40" s="64"/>
      <c r="MHB40" s="64"/>
      <c r="MHC40" s="64"/>
      <c r="MHD40" s="64"/>
      <c r="MHE40" s="64"/>
      <c r="MHF40" s="64"/>
      <c r="MHG40" s="64"/>
      <c r="MHH40" s="64"/>
      <c r="MHI40" s="64"/>
      <c r="MHJ40" s="64"/>
      <c r="MHK40" s="64"/>
      <c r="MHL40" s="64"/>
      <c r="MHM40" s="64"/>
      <c r="MHN40" s="64"/>
      <c r="MHO40" s="64"/>
      <c r="MHP40" s="64"/>
      <c r="MHQ40" s="64"/>
      <c r="MHR40" s="64"/>
      <c r="MHS40" s="64"/>
      <c r="MHT40" s="64"/>
      <c r="MHU40" s="64"/>
      <c r="MHV40" s="64"/>
      <c r="MHW40" s="64"/>
      <c r="MHX40" s="64"/>
      <c r="MHY40" s="64"/>
      <c r="MHZ40" s="64"/>
      <c r="MIA40" s="64"/>
      <c r="MIB40" s="64"/>
      <c r="MIC40" s="64"/>
      <c r="MID40" s="64"/>
      <c r="MIE40" s="64"/>
      <c r="MIF40" s="64"/>
      <c r="MIG40" s="64"/>
      <c r="MIH40" s="64"/>
      <c r="MII40" s="64"/>
      <c r="MIJ40" s="64"/>
      <c r="MIK40" s="64"/>
      <c r="MIL40" s="64"/>
      <c r="MIM40" s="64"/>
      <c r="MIN40" s="64"/>
      <c r="MIO40" s="64"/>
      <c r="MIP40" s="64"/>
      <c r="MIQ40" s="64"/>
      <c r="MIR40" s="64"/>
      <c r="MIS40" s="64"/>
      <c r="MIT40" s="64"/>
      <c r="MIU40" s="64"/>
      <c r="MIV40" s="64"/>
      <c r="MIW40" s="64"/>
      <c r="MIX40" s="64"/>
      <c r="MIY40" s="64"/>
      <c r="MIZ40" s="64"/>
      <c r="MJA40" s="64"/>
      <c r="MJB40" s="64"/>
      <c r="MJC40" s="64"/>
      <c r="MJD40" s="64"/>
      <c r="MJE40" s="64"/>
      <c r="MJF40" s="64"/>
      <c r="MJG40" s="64"/>
      <c r="MJH40" s="64"/>
      <c r="MJI40" s="64"/>
      <c r="MJJ40" s="64"/>
      <c r="MJK40" s="64"/>
      <c r="MJL40" s="64"/>
      <c r="MJM40" s="64"/>
      <c r="MJN40" s="64"/>
      <c r="MJO40" s="64"/>
      <c r="MJP40" s="64"/>
      <c r="MJQ40" s="64"/>
      <c r="MJR40" s="64"/>
      <c r="MJS40" s="64"/>
      <c r="MJT40" s="64"/>
      <c r="MJU40" s="64"/>
      <c r="MJV40" s="64"/>
      <c r="MJW40" s="64"/>
      <c r="MJX40" s="64"/>
      <c r="MJY40" s="64"/>
      <c r="MJZ40" s="64"/>
      <c r="MKA40" s="64"/>
      <c r="MKB40" s="64"/>
      <c r="MKC40" s="64"/>
      <c r="MKD40" s="64"/>
      <c r="MKE40" s="64"/>
      <c r="MKF40" s="64"/>
      <c r="MKG40" s="64"/>
      <c r="MKH40" s="64"/>
      <c r="MKI40" s="64"/>
      <c r="MKJ40" s="64"/>
      <c r="MKK40" s="64"/>
      <c r="MKL40" s="64"/>
      <c r="MKM40" s="64"/>
      <c r="MKN40" s="64"/>
      <c r="MKO40" s="64"/>
      <c r="MKP40" s="64"/>
      <c r="MKQ40" s="64"/>
      <c r="MKR40" s="64"/>
      <c r="MKS40" s="64"/>
      <c r="MKT40" s="64"/>
      <c r="MKU40" s="64"/>
      <c r="MKV40" s="64"/>
      <c r="MKW40" s="64"/>
      <c r="MKX40" s="64"/>
      <c r="MKY40" s="64"/>
      <c r="MKZ40" s="64"/>
      <c r="MLA40" s="64"/>
      <c r="MLB40" s="64"/>
      <c r="MLC40" s="64"/>
      <c r="MLD40" s="64"/>
      <c r="MLE40" s="64"/>
      <c r="MLF40" s="64"/>
      <c r="MLG40" s="64"/>
      <c r="MLH40" s="64"/>
      <c r="MLI40" s="64"/>
      <c r="MLJ40" s="64"/>
      <c r="MLK40" s="64"/>
      <c r="MLL40" s="64"/>
      <c r="MLM40" s="64"/>
      <c r="MLN40" s="64"/>
      <c r="MLO40" s="64"/>
      <c r="MLP40" s="64"/>
      <c r="MLQ40" s="64"/>
      <c r="MLR40" s="64"/>
      <c r="MLS40" s="64"/>
      <c r="MLT40" s="64"/>
      <c r="MLU40" s="64"/>
      <c r="MLV40" s="64"/>
      <c r="MLW40" s="64"/>
      <c r="MLX40" s="64"/>
      <c r="MLY40" s="64"/>
      <c r="MLZ40" s="64"/>
      <c r="MMA40" s="64"/>
      <c r="MMB40" s="64"/>
      <c r="MMC40" s="64"/>
      <c r="MMD40" s="64"/>
      <c r="MME40" s="64"/>
      <c r="MMF40" s="64"/>
      <c r="MMG40" s="64"/>
      <c r="MMH40" s="64"/>
      <c r="MMI40" s="64"/>
      <c r="MMJ40" s="64"/>
      <c r="MMK40" s="64"/>
      <c r="MML40" s="64"/>
      <c r="MMM40" s="64"/>
      <c r="MMN40" s="64"/>
      <c r="MMO40" s="64"/>
      <c r="MMP40" s="64"/>
      <c r="MMQ40" s="64"/>
      <c r="MMR40" s="64"/>
      <c r="MMS40" s="64"/>
      <c r="MMT40" s="64"/>
      <c r="MMU40" s="64"/>
      <c r="MMV40" s="64"/>
      <c r="MMW40" s="64"/>
      <c r="MMX40" s="64"/>
      <c r="MMY40" s="64"/>
      <c r="MMZ40" s="64"/>
      <c r="MNA40" s="64"/>
      <c r="MNB40" s="64"/>
      <c r="MNC40" s="64"/>
      <c r="MND40" s="64"/>
      <c r="MNE40" s="64"/>
      <c r="MNF40" s="64"/>
      <c r="MNG40" s="64"/>
      <c r="MNH40" s="64"/>
      <c r="MNI40" s="64"/>
      <c r="MNJ40" s="64"/>
      <c r="MNK40" s="64"/>
      <c r="MNL40" s="64"/>
      <c r="MNM40" s="64"/>
      <c r="MNN40" s="64"/>
      <c r="MNO40" s="64"/>
      <c r="MNP40" s="64"/>
      <c r="MNQ40" s="64"/>
      <c r="MNR40" s="64"/>
      <c r="MNS40" s="64"/>
      <c r="MNT40" s="64"/>
      <c r="MNU40" s="64"/>
      <c r="MNV40" s="64"/>
      <c r="MNW40" s="64"/>
      <c r="MNX40" s="64"/>
      <c r="MNY40" s="64"/>
      <c r="MNZ40" s="64"/>
      <c r="MOA40" s="64"/>
      <c r="MOB40" s="64"/>
      <c r="MOC40" s="64"/>
      <c r="MOD40" s="64"/>
      <c r="MOE40" s="64"/>
      <c r="MOF40" s="64"/>
      <c r="MOG40" s="64"/>
      <c r="MOH40" s="64"/>
      <c r="MOI40" s="64"/>
      <c r="MOJ40" s="64"/>
      <c r="MOK40" s="64"/>
      <c r="MOL40" s="64"/>
      <c r="MOM40" s="64"/>
      <c r="MON40" s="64"/>
      <c r="MOO40" s="64"/>
      <c r="MOP40" s="64"/>
      <c r="MOQ40" s="64"/>
      <c r="MOR40" s="64"/>
      <c r="MOS40" s="64"/>
      <c r="MOT40" s="64"/>
      <c r="MOU40" s="64"/>
      <c r="MOV40" s="64"/>
      <c r="MOW40" s="64"/>
      <c r="MOX40" s="64"/>
      <c r="MOY40" s="64"/>
      <c r="MOZ40" s="64"/>
      <c r="MPA40" s="64"/>
      <c r="MPB40" s="64"/>
      <c r="MPC40" s="64"/>
      <c r="MPD40" s="64"/>
      <c r="MPE40" s="64"/>
      <c r="MPF40" s="64"/>
      <c r="MPG40" s="64"/>
      <c r="MPH40" s="64"/>
      <c r="MPI40" s="64"/>
      <c r="MPJ40" s="64"/>
      <c r="MPK40" s="64"/>
      <c r="MPL40" s="64"/>
      <c r="MPM40" s="64"/>
      <c r="MPN40" s="64"/>
      <c r="MPO40" s="64"/>
      <c r="MPP40" s="64"/>
      <c r="MPQ40" s="64"/>
      <c r="MPR40" s="64"/>
      <c r="MPS40" s="64"/>
      <c r="MPT40" s="64"/>
      <c r="MPU40" s="64"/>
      <c r="MPV40" s="64"/>
      <c r="MPW40" s="64"/>
      <c r="MPX40" s="64"/>
      <c r="MPY40" s="64"/>
      <c r="MPZ40" s="64"/>
      <c r="MQA40" s="64"/>
      <c r="MQB40" s="64"/>
      <c r="MQC40" s="64"/>
      <c r="MQD40" s="64"/>
      <c r="MQE40" s="64"/>
      <c r="MQF40" s="64"/>
      <c r="MQG40" s="64"/>
      <c r="MQH40" s="64"/>
      <c r="MQI40" s="64"/>
      <c r="MQJ40" s="64"/>
      <c r="MQK40" s="64"/>
      <c r="MQL40" s="64"/>
      <c r="MQM40" s="64"/>
      <c r="MQN40" s="64"/>
      <c r="MQO40" s="64"/>
      <c r="MQP40" s="64"/>
      <c r="MQQ40" s="64"/>
      <c r="MQR40" s="64"/>
      <c r="MQS40" s="64"/>
      <c r="MQT40" s="64"/>
      <c r="MQU40" s="64"/>
      <c r="MQV40" s="64"/>
      <c r="MQW40" s="64"/>
      <c r="MQX40" s="64"/>
      <c r="MQY40" s="64"/>
      <c r="MQZ40" s="64"/>
      <c r="MRA40" s="64"/>
      <c r="MRB40" s="64"/>
      <c r="MRC40" s="64"/>
      <c r="MRD40" s="64"/>
      <c r="MRE40" s="64"/>
      <c r="MRF40" s="64"/>
      <c r="MRG40" s="64"/>
      <c r="MRH40" s="64"/>
      <c r="MRI40" s="64"/>
      <c r="MRJ40" s="64"/>
      <c r="MRK40" s="64"/>
      <c r="MRL40" s="64"/>
      <c r="MRM40" s="64"/>
      <c r="MRN40" s="64"/>
      <c r="MRO40" s="64"/>
      <c r="MRP40" s="64"/>
      <c r="MRQ40" s="64"/>
      <c r="MRR40" s="64"/>
      <c r="MRS40" s="64"/>
      <c r="MRT40" s="64"/>
      <c r="MRU40" s="64"/>
      <c r="MRV40" s="64"/>
      <c r="MRW40" s="64"/>
      <c r="MRX40" s="64"/>
      <c r="MRY40" s="64"/>
      <c r="MRZ40" s="64"/>
      <c r="MSA40" s="64"/>
      <c r="MSB40" s="64"/>
      <c r="MSC40" s="64"/>
      <c r="MSD40" s="64"/>
      <c r="MSE40" s="64"/>
      <c r="MSF40" s="64"/>
      <c r="MSG40" s="64"/>
      <c r="MSH40" s="64"/>
      <c r="MSI40" s="64"/>
      <c r="MSJ40" s="64"/>
      <c r="MSK40" s="64"/>
      <c r="MSL40" s="64"/>
      <c r="MSM40" s="64"/>
      <c r="MSN40" s="64"/>
      <c r="MSO40" s="64"/>
      <c r="MSP40" s="64"/>
      <c r="MSQ40" s="64"/>
      <c r="MSR40" s="64"/>
      <c r="MSS40" s="64"/>
      <c r="MST40" s="64"/>
      <c r="MSU40" s="64"/>
      <c r="MSV40" s="64"/>
      <c r="MSW40" s="64"/>
      <c r="MSX40" s="64"/>
      <c r="MSY40" s="64"/>
      <c r="MSZ40" s="64"/>
      <c r="MTA40" s="64"/>
      <c r="MTB40" s="64"/>
      <c r="MTC40" s="64"/>
      <c r="MTD40" s="64"/>
      <c r="MTE40" s="64"/>
      <c r="MTF40" s="64"/>
      <c r="MTG40" s="64"/>
      <c r="MTH40" s="64"/>
      <c r="MTI40" s="64"/>
      <c r="MTJ40" s="64"/>
      <c r="MTK40" s="64"/>
      <c r="MTL40" s="64"/>
      <c r="MTM40" s="64"/>
      <c r="MTN40" s="64"/>
      <c r="MTO40" s="64"/>
      <c r="MTP40" s="64"/>
      <c r="MTQ40" s="64"/>
      <c r="MTR40" s="64"/>
      <c r="MTS40" s="64"/>
      <c r="MTT40" s="64"/>
      <c r="MTU40" s="64"/>
      <c r="MTV40" s="64"/>
      <c r="MTW40" s="64"/>
      <c r="MTX40" s="64"/>
      <c r="MTY40" s="64"/>
      <c r="MTZ40" s="64"/>
      <c r="MUA40" s="64"/>
      <c r="MUB40" s="64"/>
      <c r="MUC40" s="64"/>
      <c r="MUD40" s="64"/>
      <c r="MUE40" s="64"/>
      <c r="MUF40" s="64"/>
      <c r="MUG40" s="64"/>
      <c r="MUH40" s="64"/>
      <c r="MUI40" s="64"/>
      <c r="MUJ40" s="64"/>
      <c r="MUK40" s="64"/>
      <c r="MUL40" s="64"/>
      <c r="MUM40" s="64"/>
      <c r="MUN40" s="64"/>
      <c r="MUO40" s="64"/>
      <c r="MUP40" s="64"/>
      <c r="MUQ40" s="64"/>
      <c r="MUR40" s="64"/>
      <c r="MUS40" s="64"/>
      <c r="MUT40" s="64"/>
      <c r="MUU40" s="64"/>
      <c r="MUV40" s="64"/>
      <c r="MUW40" s="64"/>
      <c r="MUX40" s="64"/>
      <c r="MUY40" s="64"/>
      <c r="MUZ40" s="64"/>
      <c r="MVA40" s="64"/>
      <c r="MVB40" s="64"/>
      <c r="MVC40" s="64"/>
      <c r="MVD40" s="64"/>
      <c r="MVE40" s="64"/>
      <c r="MVF40" s="64"/>
      <c r="MVG40" s="64"/>
      <c r="MVH40" s="64"/>
      <c r="MVI40" s="64"/>
      <c r="MVJ40" s="64"/>
      <c r="MVK40" s="64"/>
      <c r="MVL40" s="64"/>
      <c r="MVM40" s="64"/>
      <c r="MVN40" s="64"/>
      <c r="MVO40" s="64"/>
      <c r="MVP40" s="64"/>
      <c r="MVQ40" s="64"/>
      <c r="MVR40" s="64"/>
      <c r="MVS40" s="64"/>
      <c r="MVT40" s="64"/>
      <c r="MVU40" s="64"/>
      <c r="MVV40" s="64"/>
      <c r="MVW40" s="64"/>
      <c r="MVX40" s="64"/>
      <c r="MVY40" s="64"/>
      <c r="MVZ40" s="64"/>
      <c r="MWA40" s="64"/>
      <c r="MWB40" s="64"/>
      <c r="MWC40" s="64"/>
      <c r="MWD40" s="64"/>
      <c r="MWE40" s="64"/>
      <c r="MWF40" s="64"/>
      <c r="MWG40" s="64"/>
      <c r="MWH40" s="64"/>
      <c r="MWI40" s="64"/>
      <c r="MWJ40" s="64"/>
      <c r="MWK40" s="64"/>
      <c r="MWL40" s="64"/>
      <c r="MWM40" s="64"/>
      <c r="MWN40" s="64"/>
      <c r="MWO40" s="64"/>
      <c r="MWP40" s="64"/>
      <c r="MWQ40" s="64"/>
      <c r="MWR40" s="64"/>
      <c r="MWS40" s="64"/>
      <c r="MWT40" s="64"/>
      <c r="MWU40" s="64"/>
      <c r="MWV40" s="64"/>
      <c r="MWW40" s="64"/>
      <c r="MWX40" s="64"/>
      <c r="MWY40" s="64"/>
      <c r="MWZ40" s="64"/>
      <c r="MXA40" s="64"/>
      <c r="MXB40" s="64"/>
      <c r="MXC40" s="64"/>
      <c r="MXD40" s="64"/>
      <c r="MXE40" s="64"/>
      <c r="MXF40" s="64"/>
      <c r="MXG40" s="64"/>
      <c r="MXH40" s="64"/>
      <c r="MXI40" s="64"/>
      <c r="MXJ40" s="64"/>
      <c r="MXK40" s="64"/>
      <c r="MXL40" s="64"/>
      <c r="MXM40" s="64"/>
      <c r="MXN40" s="64"/>
      <c r="MXO40" s="64"/>
      <c r="MXP40" s="64"/>
      <c r="MXQ40" s="64"/>
      <c r="MXR40" s="64"/>
      <c r="MXS40" s="64"/>
      <c r="MXT40" s="64"/>
      <c r="MXU40" s="64"/>
      <c r="MXV40" s="64"/>
      <c r="MXW40" s="64"/>
      <c r="MXX40" s="64"/>
      <c r="MXY40" s="64"/>
      <c r="MXZ40" s="64"/>
      <c r="MYA40" s="64"/>
      <c r="MYB40" s="64"/>
      <c r="MYC40" s="64"/>
      <c r="MYD40" s="64"/>
      <c r="MYE40" s="64"/>
      <c r="MYF40" s="64"/>
      <c r="MYG40" s="64"/>
      <c r="MYH40" s="64"/>
      <c r="MYI40" s="64"/>
      <c r="MYJ40" s="64"/>
      <c r="MYK40" s="64"/>
      <c r="MYL40" s="64"/>
      <c r="MYM40" s="64"/>
      <c r="MYN40" s="64"/>
      <c r="MYO40" s="64"/>
      <c r="MYP40" s="64"/>
      <c r="MYQ40" s="64"/>
      <c r="MYR40" s="64"/>
      <c r="MYS40" s="64"/>
      <c r="MYT40" s="64"/>
      <c r="MYU40" s="64"/>
      <c r="MYV40" s="64"/>
      <c r="MYW40" s="64"/>
      <c r="MYX40" s="64"/>
      <c r="MYY40" s="64"/>
      <c r="MYZ40" s="64"/>
      <c r="MZA40" s="64"/>
      <c r="MZB40" s="64"/>
      <c r="MZC40" s="64"/>
      <c r="MZD40" s="64"/>
      <c r="MZE40" s="64"/>
      <c r="MZF40" s="64"/>
      <c r="MZG40" s="64"/>
      <c r="MZH40" s="64"/>
      <c r="MZI40" s="64"/>
      <c r="MZJ40" s="64"/>
      <c r="MZK40" s="64"/>
      <c r="MZL40" s="64"/>
      <c r="MZM40" s="64"/>
      <c r="MZN40" s="64"/>
      <c r="MZO40" s="64"/>
      <c r="MZP40" s="64"/>
      <c r="MZQ40" s="64"/>
      <c r="MZR40" s="64"/>
      <c r="MZS40" s="64"/>
      <c r="MZT40" s="64"/>
      <c r="MZU40" s="64"/>
      <c r="MZV40" s="64"/>
      <c r="MZW40" s="64"/>
      <c r="MZX40" s="64"/>
      <c r="MZY40" s="64"/>
      <c r="MZZ40" s="64"/>
      <c r="NAA40" s="64"/>
      <c r="NAB40" s="64"/>
      <c r="NAC40" s="64"/>
      <c r="NAD40" s="64"/>
      <c r="NAE40" s="64"/>
      <c r="NAF40" s="64"/>
      <c r="NAG40" s="64"/>
      <c r="NAH40" s="64"/>
      <c r="NAI40" s="64"/>
      <c r="NAJ40" s="64"/>
      <c r="NAK40" s="64"/>
      <c r="NAL40" s="64"/>
      <c r="NAM40" s="64"/>
      <c r="NAN40" s="64"/>
      <c r="NAO40" s="64"/>
      <c r="NAP40" s="64"/>
      <c r="NAQ40" s="64"/>
      <c r="NAR40" s="64"/>
      <c r="NAS40" s="64"/>
      <c r="NAT40" s="64"/>
      <c r="NAU40" s="64"/>
      <c r="NAV40" s="64"/>
      <c r="NAW40" s="64"/>
      <c r="NAX40" s="64"/>
      <c r="NAY40" s="64"/>
      <c r="NAZ40" s="64"/>
      <c r="NBA40" s="64"/>
      <c r="NBB40" s="64"/>
      <c r="NBC40" s="64"/>
      <c r="NBD40" s="64"/>
      <c r="NBE40" s="64"/>
      <c r="NBF40" s="64"/>
      <c r="NBG40" s="64"/>
      <c r="NBH40" s="64"/>
      <c r="NBI40" s="64"/>
      <c r="NBJ40" s="64"/>
      <c r="NBK40" s="64"/>
      <c r="NBL40" s="64"/>
      <c r="NBM40" s="64"/>
      <c r="NBN40" s="64"/>
      <c r="NBO40" s="64"/>
      <c r="NBP40" s="64"/>
      <c r="NBQ40" s="64"/>
      <c r="NBR40" s="64"/>
      <c r="NBS40" s="64"/>
      <c r="NBT40" s="64"/>
      <c r="NBU40" s="64"/>
      <c r="NBV40" s="64"/>
      <c r="NBW40" s="64"/>
      <c r="NBX40" s="64"/>
      <c r="NBY40" s="64"/>
      <c r="NBZ40" s="64"/>
      <c r="NCA40" s="64"/>
      <c r="NCB40" s="64"/>
      <c r="NCC40" s="64"/>
      <c r="NCD40" s="64"/>
      <c r="NCE40" s="64"/>
      <c r="NCF40" s="64"/>
      <c r="NCG40" s="64"/>
      <c r="NCH40" s="64"/>
      <c r="NCI40" s="64"/>
      <c r="NCJ40" s="64"/>
      <c r="NCK40" s="64"/>
      <c r="NCL40" s="64"/>
      <c r="NCM40" s="64"/>
      <c r="NCN40" s="64"/>
      <c r="NCO40" s="64"/>
      <c r="NCP40" s="64"/>
      <c r="NCQ40" s="64"/>
      <c r="NCR40" s="64"/>
      <c r="NCS40" s="64"/>
      <c r="NCT40" s="64"/>
      <c r="NCU40" s="64"/>
      <c r="NCV40" s="64"/>
      <c r="NCW40" s="64"/>
      <c r="NCX40" s="64"/>
      <c r="NCY40" s="64"/>
      <c r="NCZ40" s="64"/>
      <c r="NDA40" s="64"/>
      <c r="NDB40" s="64"/>
      <c r="NDC40" s="64"/>
      <c r="NDD40" s="64"/>
      <c r="NDE40" s="64"/>
      <c r="NDF40" s="64"/>
      <c r="NDG40" s="64"/>
      <c r="NDH40" s="64"/>
      <c r="NDI40" s="64"/>
      <c r="NDJ40" s="64"/>
      <c r="NDK40" s="64"/>
      <c r="NDL40" s="64"/>
      <c r="NDM40" s="64"/>
      <c r="NDN40" s="64"/>
      <c r="NDO40" s="64"/>
      <c r="NDP40" s="64"/>
      <c r="NDQ40" s="64"/>
      <c r="NDR40" s="64"/>
      <c r="NDS40" s="64"/>
      <c r="NDT40" s="64"/>
      <c r="NDU40" s="64"/>
      <c r="NDV40" s="64"/>
      <c r="NDW40" s="64"/>
      <c r="NDX40" s="64"/>
      <c r="NDY40" s="64"/>
      <c r="NDZ40" s="64"/>
      <c r="NEA40" s="64"/>
      <c r="NEB40" s="64"/>
      <c r="NEC40" s="64"/>
      <c r="NED40" s="64"/>
      <c r="NEE40" s="64"/>
      <c r="NEF40" s="64"/>
      <c r="NEG40" s="64"/>
      <c r="NEH40" s="64"/>
      <c r="NEI40" s="64"/>
      <c r="NEJ40" s="64"/>
      <c r="NEK40" s="64"/>
      <c r="NEL40" s="64"/>
      <c r="NEM40" s="64"/>
      <c r="NEN40" s="64"/>
      <c r="NEO40" s="64"/>
      <c r="NEP40" s="64"/>
      <c r="NEQ40" s="64"/>
      <c r="NER40" s="64"/>
      <c r="NES40" s="64"/>
      <c r="NET40" s="64"/>
      <c r="NEU40" s="64"/>
      <c r="NEV40" s="64"/>
      <c r="NEW40" s="64"/>
      <c r="NEX40" s="64"/>
      <c r="NEY40" s="64"/>
      <c r="NEZ40" s="64"/>
      <c r="NFA40" s="64"/>
      <c r="NFB40" s="64"/>
      <c r="NFC40" s="64"/>
      <c r="NFD40" s="64"/>
      <c r="NFE40" s="64"/>
      <c r="NFF40" s="64"/>
      <c r="NFG40" s="64"/>
      <c r="NFH40" s="64"/>
      <c r="NFI40" s="64"/>
      <c r="NFJ40" s="64"/>
      <c r="NFK40" s="64"/>
      <c r="NFL40" s="64"/>
      <c r="NFM40" s="64"/>
      <c r="NFN40" s="64"/>
      <c r="NFO40" s="64"/>
      <c r="NFP40" s="64"/>
      <c r="NFQ40" s="64"/>
      <c r="NFR40" s="64"/>
      <c r="NFS40" s="64"/>
      <c r="NFT40" s="64"/>
      <c r="NFU40" s="64"/>
      <c r="NFV40" s="64"/>
      <c r="NFW40" s="64"/>
      <c r="NFX40" s="64"/>
      <c r="NFY40" s="64"/>
      <c r="NFZ40" s="64"/>
      <c r="NGA40" s="64"/>
      <c r="NGB40" s="64"/>
      <c r="NGC40" s="64"/>
      <c r="NGD40" s="64"/>
      <c r="NGE40" s="64"/>
      <c r="NGF40" s="64"/>
      <c r="NGG40" s="64"/>
      <c r="NGH40" s="64"/>
      <c r="NGI40" s="64"/>
      <c r="NGJ40" s="64"/>
      <c r="NGK40" s="64"/>
      <c r="NGL40" s="64"/>
      <c r="NGM40" s="64"/>
      <c r="NGN40" s="64"/>
      <c r="NGO40" s="64"/>
      <c r="NGP40" s="64"/>
      <c r="NGQ40" s="64"/>
      <c r="NGR40" s="64"/>
      <c r="NGS40" s="64"/>
      <c r="NGT40" s="64"/>
      <c r="NGU40" s="64"/>
      <c r="NGV40" s="64"/>
      <c r="NGW40" s="64"/>
      <c r="NGX40" s="64"/>
      <c r="NGY40" s="64"/>
      <c r="NGZ40" s="64"/>
      <c r="NHA40" s="64"/>
      <c r="NHB40" s="64"/>
      <c r="NHC40" s="64"/>
      <c r="NHD40" s="64"/>
      <c r="NHE40" s="64"/>
      <c r="NHF40" s="64"/>
      <c r="NHG40" s="64"/>
      <c r="NHH40" s="64"/>
      <c r="NHI40" s="64"/>
      <c r="NHJ40" s="64"/>
      <c r="NHK40" s="64"/>
      <c r="NHL40" s="64"/>
      <c r="NHM40" s="64"/>
      <c r="NHN40" s="64"/>
      <c r="NHO40" s="64"/>
      <c r="NHP40" s="64"/>
      <c r="NHQ40" s="64"/>
      <c r="NHR40" s="64"/>
      <c r="NHS40" s="64"/>
      <c r="NHT40" s="64"/>
      <c r="NHU40" s="64"/>
      <c r="NHV40" s="64"/>
      <c r="NHW40" s="64"/>
      <c r="NHX40" s="64"/>
      <c r="NHY40" s="64"/>
      <c r="NHZ40" s="64"/>
      <c r="NIA40" s="64"/>
      <c r="NIB40" s="64"/>
      <c r="NIC40" s="64"/>
      <c r="NID40" s="64"/>
      <c r="NIE40" s="64"/>
      <c r="NIF40" s="64"/>
      <c r="NIG40" s="64"/>
      <c r="NIH40" s="64"/>
      <c r="NII40" s="64"/>
      <c r="NIJ40" s="64"/>
      <c r="NIK40" s="64"/>
      <c r="NIL40" s="64"/>
      <c r="NIM40" s="64"/>
      <c r="NIN40" s="64"/>
      <c r="NIO40" s="64"/>
      <c r="NIP40" s="64"/>
      <c r="NIQ40" s="64"/>
      <c r="NIR40" s="64"/>
      <c r="NIS40" s="64"/>
      <c r="NIT40" s="64"/>
      <c r="NIU40" s="64"/>
      <c r="NIV40" s="64"/>
      <c r="NIW40" s="64"/>
      <c r="NIX40" s="64"/>
      <c r="NIY40" s="64"/>
      <c r="NIZ40" s="64"/>
      <c r="NJA40" s="64"/>
      <c r="NJB40" s="64"/>
      <c r="NJC40" s="64"/>
      <c r="NJD40" s="64"/>
      <c r="NJE40" s="64"/>
      <c r="NJF40" s="64"/>
      <c r="NJG40" s="64"/>
      <c r="NJH40" s="64"/>
      <c r="NJI40" s="64"/>
      <c r="NJJ40" s="64"/>
      <c r="NJK40" s="64"/>
      <c r="NJL40" s="64"/>
      <c r="NJM40" s="64"/>
      <c r="NJN40" s="64"/>
      <c r="NJO40" s="64"/>
      <c r="NJP40" s="64"/>
      <c r="NJQ40" s="64"/>
      <c r="NJR40" s="64"/>
      <c r="NJS40" s="64"/>
      <c r="NJT40" s="64"/>
      <c r="NJU40" s="64"/>
      <c r="NJV40" s="64"/>
      <c r="NJW40" s="64"/>
      <c r="NJX40" s="64"/>
      <c r="NJY40" s="64"/>
      <c r="NJZ40" s="64"/>
      <c r="NKA40" s="64"/>
      <c r="NKB40" s="64"/>
      <c r="NKC40" s="64"/>
      <c r="NKD40" s="64"/>
      <c r="NKE40" s="64"/>
      <c r="NKF40" s="64"/>
      <c r="NKG40" s="64"/>
      <c r="NKH40" s="64"/>
      <c r="NKI40" s="64"/>
      <c r="NKJ40" s="64"/>
      <c r="NKK40" s="64"/>
      <c r="NKL40" s="64"/>
      <c r="NKM40" s="64"/>
      <c r="NKN40" s="64"/>
      <c r="NKO40" s="64"/>
      <c r="NKP40" s="64"/>
      <c r="NKQ40" s="64"/>
      <c r="NKR40" s="64"/>
      <c r="NKS40" s="64"/>
      <c r="NKT40" s="64"/>
      <c r="NKU40" s="64"/>
      <c r="NKV40" s="64"/>
      <c r="NKW40" s="64"/>
      <c r="NKX40" s="64"/>
      <c r="NKY40" s="64"/>
      <c r="NKZ40" s="64"/>
      <c r="NLA40" s="64"/>
      <c r="NLB40" s="64"/>
      <c r="NLC40" s="64"/>
      <c r="NLD40" s="64"/>
      <c r="NLE40" s="64"/>
      <c r="NLF40" s="64"/>
      <c r="NLG40" s="64"/>
      <c r="NLH40" s="64"/>
      <c r="NLI40" s="64"/>
      <c r="NLJ40" s="64"/>
      <c r="NLK40" s="64"/>
      <c r="NLL40" s="64"/>
      <c r="NLM40" s="64"/>
      <c r="NLN40" s="64"/>
      <c r="NLO40" s="64"/>
      <c r="NLP40" s="64"/>
      <c r="NLQ40" s="64"/>
      <c r="NLR40" s="64"/>
      <c r="NLS40" s="64"/>
      <c r="NLT40" s="64"/>
      <c r="NLU40" s="64"/>
      <c r="NLV40" s="64"/>
      <c r="NLW40" s="64"/>
      <c r="NLX40" s="64"/>
      <c r="NLY40" s="64"/>
      <c r="NLZ40" s="64"/>
      <c r="NMA40" s="64"/>
      <c r="NMB40" s="64"/>
      <c r="NMC40" s="64"/>
      <c r="NMD40" s="64"/>
      <c r="NME40" s="64"/>
      <c r="NMF40" s="64"/>
      <c r="NMG40" s="64"/>
      <c r="NMH40" s="64"/>
      <c r="NMI40" s="64"/>
      <c r="NMJ40" s="64"/>
      <c r="NMK40" s="64"/>
      <c r="NML40" s="64"/>
      <c r="NMM40" s="64"/>
      <c r="NMN40" s="64"/>
      <c r="NMO40" s="64"/>
      <c r="NMP40" s="64"/>
      <c r="NMQ40" s="64"/>
      <c r="NMR40" s="64"/>
      <c r="NMS40" s="64"/>
      <c r="NMT40" s="64"/>
      <c r="NMU40" s="64"/>
      <c r="NMV40" s="64"/>
      <c r="NMW40" s="64"/>
      <c r="NMX40" s="64"/>
      <c r="NMY40" s="64"/>
      <c r="NMZ40" s="64"/>
      <c r="NNA40" s="64"/>
      <c r="NNB40" s="64"/>
      <c r="NNC40" s="64"/>
      <c r="NND40" s="64"/>
      <c r="NNE40" s="64"/>
      <c r="NNF40" s="64"/>
      <c r="NNG40" s="64"/>
      <c r="NNH40" s="64"/>
      <c r="NNI40" s="64"/>
      <c r="NNJ40" s="64"/>
      <c r="NNK40" s="64"/>
      <c r="NNL40" s="64"/>
      <c r="NNM40" s="64"/>
      <c r="NNN40" s="64"/>
      <c r="NNO40" s="64"/>
      <c r="NNP40" s="64"/>
      <c r="NNQ40" s="64"/>
      <c r="NNR40" s="64"/>
      <c r="NNS40" s="64"/>
      <c r="NNT40" s="64"/>
      <c r="NNU40" s="64"/>
      <c r="NNV40" s="64"/>
      <c r="NNW40" s="64"/>
      <c r="NNX40" s="64"/>
      <c r="NNY40" s="64"/>
      <c r="NNZ40" s="64"/>
      <c r="NOA40" s="64"/>
      <c r="NOB40" s="64"/>
      <c r="NOC40" s="64"/>
      <c r="NOD40" s="64"/>
      <c r="NOE40" s="64"/>
      <c r="NOF40" s="64"/>
      <c r="NOG40" s="64"/>
      <c r="NOH40" s="64"/>
      <c r="NOI40" s="64"/>
      <c r="NOJ40" s="64"/>
      <c r="NOK40" s="64"/>
      <c r="NOL40" s="64"/>
      <c r="NOM40" s="64"/>
      <c r="NON40" s="64"/>
      <c r="NOO40" s="64"/>
      <c r="NOP40" s="64"/>
      <c r="NOQ40" s="64"/>
      <c r="NOR40" s="64"/>
      <c r="NOS40" s="64"/>
      <c r="NOT40" s="64"/>
      <c r="NOU40" s="64"/>
      <c r="NOV40" s="64"/>
      <c r="NOW40" s="64"/>
      <c r="NOX40" s="64"/>
      <c r="NOY40" s="64"/>
      <c r="NOZ40" s="64"/>
      <c r="NPA40" s="64"/>
      <c r="NPB40" s="64"/>
      <c r="NPC40" s="64"/>
      <c r="NPD40" s="64"/>
      <c r="NPE40" s="64"/>
      <c r="NPF40" s="64"/>
      <c r="NPG40" s="64"/>
      <c r="NPH40" s="64"/>
      <c r="NPI40" s="64"/>
      <c r="NPJ40" s="64"/>
      <c r="NPK40" s="64"/>
      <c r="NPL40" s="64"/>
      <c r="NPM40" s="64"/>
      <c r="NPN40" s="64"/>
      <c r="NPO40" s="64"/>
      <c r="NPP40" s="64"/>
      <c r="NPQ40" s="64"/>
      <c r="NPR40" s="64"/>
      <c r="NPS40" s="64"/>
      <c r="NPT40" s="64"/>
      <c r="NPU40" s="64"/>
      <c r="NPV40" s="64"/>
      <c r="NPW40" s="64"/>
      <c r="NPX40" s="64"/>
      <c r="NPY40" s="64"/>
      <c r="NPZ40" s="64"/>
      <c r="NQA40" s="64"/>
      <c r="NQB40" s="64"/>
      <c r="NQC40" s="64"/>
      <c r="NQD40" s="64"/>
      <c r="NQE40" s="64"/>
      <c r="NQF40" s="64"/>
      <c r="NQG40" s="64"/>
      <c r="NQH40" s="64"/>
      <c r="NQI40" s="64"/>
      <c r="NQJ40" s="64"/>
      <c r="NQK40" s="64"/>
      <c r="NQL40" s="64"/>
      <c r="NQM40" s="64"/>
      <c r="NQN40" s="64"/>
      <c r="NQO40" s="64"/>
      <c r="NQP40" s="64"/>
      <c r="NQQ40" s="64"/>
      <c r="NQR40" s="64"/>
      <c r="NQS40" s="64"/>
      <c r="NQT40" s="64"/>
      <c r="NQU40" s="64"/>
      <c r="NQV40" s="64"/>
      <c r="NQW40" s="64"/>
      <c r="NQX40" s="64"/>
      <c r="NQY40" s="64"/>
      <c r="NQZ40" s="64"/>
      <c r="NRA40" s="64"/>
      <c r="NRB40" s="64"/>
      <c r="NRC40" s="64"/>
      <c r="NRD40" s="64"/>
      <c r="NRE40" s="64"/>
      <c r="NRF40" s="64"/>
      <c r="NRG40" s="64"/>
      <c r="NRH40" s="64"/>
      <c r="NRI40" s="64"/>
      <c r="NRJ40" s="64"/>
      <c r="NRK40" s="64"/>
      <c r="NRL40" s="64"/>
      <c r="NRM40" s="64"/>
      <c r="NRN40" s="64"/>
      <c r="NRO40" s="64"/>
      <c r="NRP40" s="64"/>
      <c r="NRQ40" s="64"/>
      <c r="NRR40" s="64"/>
      <c r="NRS40" s="64"/>
      <c r="NRT40" s="64"/>
      <c r="NRU40" s="64"/>
      <c r="NRV40" s="64"/>
      <c r="NRW40" s="64"/>
      <c r="NRX40" s="64"/>
      <c r="NRY40" s="64"/>
      <c r="NRZ40" s="64"/>
      <c r="NSA40" s="64"/>
      <c r="NSB40" s="64"/>
      <c r="NSC40" s="64"/>
      <c r="NSD40" s="64"/>
      <c r="NSE40" s="64"/>
      <c r="NSF40" s="64"/>
      <c r="NSG40" s="64"/>
      <c r="NSH40" s="64"/>
      <c r="NSI40" s="64"/>
      <c r="NSJ40" s="64"/>
      <c r="NSK40" s="64"/>
      <c r="NSL40" s="64"/>
      <c r="NSM40" s="64"/>
      <c r="NSN40" s="64"/>
      <c r="NSO40" s="64"/>
      <c r="NSP40" s="64"/>
      <c r="NSQ40" s="64"/>
      <c r="NSR40" s="64"/>
      <c r="NSS40" s="64"/>
      <c r="NST40" s="64"/>
      <c r="NSU40" s="64"/>
      <c r="NSV40" s="64"/>
      <c r="NSW40" s="64"/>
      <c r="NSX40" s="64"/>
      <c r="NSY40" s="64"/>
      <c r="NSZ40" s="64"/>
      <c r="NTA40" s="64"/>
      <c r="NTB40" s="64"/>
      <c r="NTC40" s="64"/>
      <c r="NTD40" s="64"/>
      <c r="NTE40" s="64"/>
      <c r="NTF40" s="64"/>
      <c r="NTG40" s="64"/>
      <c r="NTH40" s="64"/>
      <c r="NTI40" s="64"/>
      <c r="NTJ40" s="64"/>
      <c r="NTK40" s="64"/>
      <c r="NTL40" s="64"/>
      <c r="NTM40" s="64"/>
      <c r="NTN40" s="64"/>
      <c r="NTO40" s="64"/>
      <c r="NTP40" s="64"/>
      <c r="NTQ40" s="64"/>
      <c r="NTR40" s="64"/>
      <c r="NTS40" s="64"/>
      <c r="NTT40" s="64"/>
      <c r="NTU40" s="64"/>
      <c r="NTV40" s="64"/>
      <c r="NTW40" s="64"/>
      <c r="NTX40" s="64"/>
      <c r="NTY40" s="64"/>
      <c r="NTZ40" s="64"/>
      <c r="NUA40" s="64"/>
      <c r="NUB40" s="64"/>
      <c r="NUC40" s="64"/>
      <c r="NUD40" s="64"/>
      <c r="NUE40" s="64"/>
      <c r="NUF40" s="64"/>
      <c r="NUG40" s="64"/>
      <c r="NUH40" s="64"/>
      <c r="NUI40" s="64"/>
      <c r="NUJ40" s="64"/>
      <c r="NUK40" s="64"/>
      <c r="NUL40" s="64"/>
      <c r="NUM40" s="64"/>
      <c r="NUN40" s="64"/>
      <c r="NUO40" s="64"/>
      <c r="NUP40" s="64"/>
      <c r="NUQ40" s="64"/>
      <c r="NUR40" s="64"/>
      <c r="NUS40" s="64"/>
      <c r="NUT40" s="64"/>
      <c r="NUU40" s="64"/>
      <c r="NUV40" s="64"/>
      <c r="NUW40" s="64"/>
      <c r="NUX40" s="64"/>
      <c r="NUY40" s="64"/>
      <c r="NUZ40" s="64"/>
      <c r="NVA40" s="64"/>
      <c r="NVB40" s="64"/>
      <c r="NVC40" s="64"/>
      <c r="NVD40" s="64"/>
      <c r="NVE40" s="64"/>
      <c r="NVF40" s="64"/>
      <c r="NVG40" s="64"/>
      <c r="NVH40" s="64"/>
      <c r="NVI40" s="64"/>
      <c r="NVJ40" s="64"/>
      <c r="NVK40" s="64"/>
      <c r="NVL40" s="64"/>
      <c r="NVM40" s="64"/>
      <c r="NVN40" s="64"/>
      <c r="NVO40" s="64"/>
      <c r="NVP40" s="64"/>
      <c r="NVQ40" s="64"/>
      <c r="NVR40" s="64"/>
      <c r="NVS40" s="64"/>
      <c r="NVT40" s="64"/>
      <c r="NVU40" s="64"/>
      <c r="NVV40" s="64"/>
      <c r="NVW40" s="64"/>
      <c r="NVX40" s="64"/>
      <c r="NVY40" s="64"/>
      <c r="NVZ40" s="64"/>
      <c r="NWA40" s="64"/>
      <c r="NWB40" s="64"/>
      <c r="NWC40" s="64"/>
      <c r="NWD40" s="64"/>
      <c r="NWE40" s="64"/>
      <c r="NWF40" s="64"/>
      <c r="NWG40" s="64"/>
      <c r="NWH40" s="64"/>
      <c r="NWI40" s="64"/>
      <c r="NWJ40" s="64"/>
      <c r="NWK40" s="64"/>
      <c r="NWL40" s="64"/>
      <c r="NWM40" s="64"/>
      <c r="NWN40" s="64"/>
      <c r="NWO40" s="64"/>
      <c r="NWP40" s="64"/>
      <c r="NWQ40" s="64"/>
      <c r="NWR40" s="64"/>
      <c r="NWS40" s="64"/>
      <c r="NWT40" s="64"/>
      <c r="NWU40" s="64"/>
      <c r="NWV40" s="64"/>
      <c r="NWW40" s="64"/>
      <c r="NWX40" s="64"/>
      <c r="NWY40" s="64"/>
      <c r="NWZ40" s="64"/>
      <c r="NXA40" s="64"/>
      <c r="NXB40" s="64"/>
      <c r="NXC40" s="64"/>
      <c r="NXD40" s="64"/>
      <c r="NXE40" s="64"/>
      <c r="NXF40" s="64"/>
      <c r="NXG40" s="64"/>
      <c r="NXH40" s="64"/>
      <c r="NXI40" s="64"/>
      <c r="NXJ40" s="64"/>
      <c r="NXK40" s="64"/>
      <c r="NXL40" s="64"/>
      <c r="NXM40" s="64"/>
      <c r="NXN40" s="64"/>
      <c r="NXO40" s="64"/>
      <c r="NXP40" s="64"/>
      <c r="NXQ40" s="64"/>
      <c r="NXR40" s="64"/>
      <c r="NXS40" s="64"/>
      <c r="NXT40" s="64"/>
      <c r="NXU40" s="64"/>
      <c r="NXV40" s="64"/>
      <c r="NXW40" s="64"/>
      <c r="NXX40" s="64"/>
      <c r="NXY40" s="64"/>
      <c r="NXZ40" s="64"/>
      <c r="NYA40" s="64"/>
      <c r="NYB40" s="64"/>
      <c r="NYC40" s="64"/>
      <c r="NYD40" s="64"/>
      <c r="NYE40" s="64"/>
      <c r="NYF40" s="64"/>
      <c r="NYG40" s="64"/>
      <c r="NYH40" s="64"/>
      <c r="NYI40" s="64"/>
      <c r="NYJ40" s="64"/>
      <c r="NYK40" s="64"/>
      <c r="NYL40" s="64"/>
      <c r="NYM40" s="64"/>
      <c r="NYN40" s="64"/>
      <c r="NYO40" s="64"/>
      <c r="NYP40" s="64"/>
      <c r="NYQ40" s="64"/>
      <c r="NYR40" s="64"/>
      <c r="NYS40" s="64"/>
      <c r="NYT40" s="64"/>
      <c r="NYU40" s="64"/>
      <c r="NYV40" s="64"/>
      <c r="NYW40" s="64"/>
      <c r="NYX40" s="64"/>
      <c r="NYY40" s="64"/>
      <c r="NYZ40" s="64"/>
      <c r="NZA40" s="64"/>
      <c r="NZB40" s="64"/>
      <c r="NZC40" s="64"/>
      <c r="NZD40" s="64"/>
      <c r="NZE40" s="64"/>
      <c r="NZF40" s="64"/>
      <c r="NZG40" s="64"/>
      <c r="NZH40" s="64"/>
      <c r="NZI40" s="64"/>
      <c r="NZJ40" s="64"/>
      <c r="NZK40" s="64"/>
      <c r="NZL40" s="64"/>
      <c r="NZM40" s="64"/>
      <c r="NZN40" s="64"/>
      <c r="NZO40" s="64"/>
      <c r="NZP40" s="64"/>
      <c r="NZQ40" s="64"/>
      <c r="NZR40" s="64"/>
      <c r="NZS40" s="64"/>
      <c r="NZT40" s="64"/>
      <c r="NZU40" s="64"/>
      <c r="NZV40" s="64"/>
      <c r="NZW40" s="64"/>
      <c r="NZX40" s="64"/>
      <c r="NZY40" s="64"/>
      <c r="NZZ40" s="64"/>
      <c r="OAA40" s="64"/>
      <c r="OAB40" s="64"/>
      <c r="OAC40" s="64"/>
      <c r="OAD40" s="64"/>
      <c r="OAE40" s="64"/>
      <c r="OAF40" s="64"/>
      <c r="OAG40" s="64"/>
      <c r="OAH40" s="64"/>
      <c r="OAI40" s="64"/>
      <c r="OAJ40" s="64"/>
      <c r="OAK40" s="64"/>
      <c r="OAL40" s="64"/>
      <c r="OAM40" s="64"/>
      <c r="OAN40" s="64"/>
      <c r="OAO40" s="64"/>
      <c r="OAP40" s="64"/>
      <c r="OAQ40" s="64"/>
      <c r="OAR40" s="64"/>
      <c r="OAS40" s="64"/>
      <c r="OAT40" s="64"/>
      <c r="OAU40" s="64"/>
      <c r="OAV40" s="64"/>
      <c r="OAW40" s="64"/>
      <c r="OAX40" s="64"/>
      <c r="OAY40" s="64"/>
      <c r="OAZ40" s="64"/>
      <c r="OBA40" s="64"/>
      <c r="OBB40" s="64"/>
      <c r="OBC40" s="64"/>
      <c r="OBD40" s="64"/>
      <c r="OBE40" s="64"/>
      <c r="OBF40" s="64"/>
      <c r="OBG40" s="64"/>
      <c r="OBH40" s="64"/>
      <c r="OBI40" s="64"/>
      <c r="OBJ40" s="64"/>
      <c r="OBK40" s="64"/>
      <c r="OBL40" s="64"/>
      <c r="OBM40" s="64"/>
      <c r="OBN40" s="64"/>
      <c r="OBO40" s="64"/>
      <c r="OBP40" s="64"/>
      <c r="OBQ40" s="64"/>
      <c r="OBR40" s="64"/>
      <c r="OBS40" s="64"/>
      <c r="OBT40" s="64"/>
      <c r="OBU40" s="64"/>
      <c r="OBV40" s="64"/>
      <c r="OBW40" s="64"/>
      <c r="OBX40" s="64"/>
      <c r="OBY40" s="64"/>
      <c r="OBZ40" s="64"/>
      <c r="OCA40" s="64"/>
      <c r="OCB40" s="64"/>
      <c r="OCC40" s="64"/>
      <c r="OCD40" s="64"/>
      <c r="OCE40" s="64"/>
      <c r="OCF40" s="64"/>
      <c r="OCG40" s="64"/>
      <c r="OCH40" s="64"/>
      <c r="OCI40" s="64"/>
      <c r="OCJ40" s="64"/>
      <c r="OCK40" s="64"/>
      <c r="OCL40" s="64"/>
      <c r="OCM40" s="64"/>
      <c r="OCN40" s="64"/>
      <c r="OCO40" s="64"/>
      <c r="OCP40" s="64"/>
      <c r="OCQ40" s="64"/>
      <c r="OCR40" s="64"/>
      <c r="OCS40" s="64"/>
      <c r="OCT40" s="64"/>
      <c r="OCU40" s="64"/>
      <c r="OCV40" s="64"/>
      <c r="OCW40" s="64"/>
      <c r="OCX40" s="64"/>
      <c r="OCY40" s="64"/>
      <c r="OCZ40" s="64"/>
      <c r="ODA40" s="64"/>
      <c r="ODB40" s="64"/>
      <c r="ODC40" s="64"/>
      <c r="ODD40" s="64"/>
      <c r="ODE40" s="64"/>
      <c r="ODF40" s="64"/>
      <c r="ODG40" s="64"/>
      <c r="ODH40" s="64"/>
      <c r="ODI40" s="64"/>
      <c r="ODJ40" s="64"/>
      <c r="ODK40" s="64"/>
      <c r="ODL40" s="64"/>
      <c r="ODM40" s="64"/>
      <c r="ODN40" s="64"/>
      <c r="ODO40" s="64"/>
      <c r="ODP40" s="64"/>
      <c r="ODQ40" s="64"/>
      <c r="ODR40" s="64"/>
      <c r="ODS40" s="64"/>
      <c r="ODT40" s="64"/>
      <c r="ODU40" s="64"/>
      <c r="ODV40" s="64"/>
      <c r="ODW40" s="64"/>
      <c r="ODX40" s="64"/>
      <c r="ODY40" s="64"/>
      <c r="ODZ40" s="64"/>
      <c r="OEA40" s="64"/>
      <c r="OEB40" s="64"/>
      <c r="OEC40" s="64"/>
      <c r="OED40" s="64"/>
      <c r="OEE40" s="64"/>
      <c r="OEF40" s="64"/>
      <c r="OEG40" s="64"/>
      <c r="OEH40" s="64"/>
      <c r="OEI40" s="64"/>
      <c r="OEJ40" s="64"/>
      <c r="OEK40" s="64"/>
      <c r="OEL40" s="64"/>
      <c r="OEM40" s="64"/>
      <c r="OEN40" s="64"/>
      <c r="OEO40" s="64"/>
      <c r="OEP40" s="64"/>
      <c r="OEQ40" s="64"/>
      <c r="OER40" s="64"/>
      <c r="OES40" s="64"/>
      <c r="OET40" s="64"/>
      <c r="OEU40" s="64"/>
      <c r="OEV40" s="64"/>
      <c r="OEW40" s="64"/>
      <c r="OEX40" s="64"/>
      <c r="OEY40" s="64"/>
      <c r="OEZ40" s="64"/>
      <c r="OFA40" s="64"/>
      <c r="OFB40" s="64"/>
      <c r="OFC40" s="64"/>
      <c r="OFD40" s="64"/>
      <c r="OFE40" s="64"/>
      <c r="OFF40" s="64"/>
      <c r="OFG40" s="64"/>
      <c r="OFH40" s="64"/>
      <c r="OFI40" s="64"/>
      <c r="OFJ40" s="64"/>
      <c r="OFK40" s="64"/>
      <c r="OFL40" s="64"/>
      <c r="OFM40" s="64"/>
      <c r="OFN40" s="64"/>
      <c r="OFO40" s="64"/>
      <c r="OFP40" s="64"/>
      <c r="OFQ40" s="64"/>
      <c r="OFR40" s="64"/>
      <c r="OFS40" s="64"/>
      <c r="OFT40" s="64"/>
      <c r="OFU40" s="64"/>
      <c r="OFV40" s="64"/>
      <c r="OFW40" s="64"/>
      <c r="OFX40" s="64"/>
      <c r="OFY40" s="64"/>
      <c r="OFZ40" s="64"/>
      <c r="OGA40" s="64"/>
      <c r="OGB40" s="64"/>
      <c r="OGC40" s="64"/>
      <c r="OGD40" s="64"/>
      <c r="OGE40" s="64"/>
      <c r="OGF40" s="64"/>
      <c r="OGG40" s="64"/>
      <c r="OGH40" s="64"/>
      <c r="OGI40" s="64"/>
      <c r="OGJ40" s="64"/>
      <c r="OGK40" s="64"/>
      <c r="OGL40" s="64"/>
      <c r="OGM40" s="64"/>
      <c r="OGN40" s="64"/>
      <c r="OGO40" s="64"/>
      <c r="OGP40" s="64"/>
      <c r="OGQ40" s="64"/>
      <c r="OGR40" s="64"/>
      <c r="OGS40" s="64"/>
      <c r="OGT40" s="64"/>
      <c r="OGU40" s="64"/>
      <c r="OGV40" s="64"/>
      <c r="OGW40" s="64"/>
      <c r="OGX40" s="64"/>
      <c r="OGY40" s="64"/>
      <c r="OGZ40" s="64"/>
      <c r="OHA40" s="64"/>
      <c r="OHB40" s="64"/>
      <c r="OHC40" s="64"/>
      <c r="OHD40" s="64"/>
      <c r="OHE40" s="64"/>
      <c r="OHF40" s="64"/>
      <c r="OHG40" s="64"/>
      <c r="OHH40" s="64"/>
      <c r="OHI40" s="64"/>
      <c r="OHJ40" s="64"/>
      <c r="OHK40" s="64"/>
      <c r="OHL40" s="64"/>
      <c r="OHM40" s="64"/>
      <c r="OHN40" s="64"/>
      <c r="OHO40" s="64"/>
      <c r="OHP40" s="64"/>
      <c r="OHQ40" s="64"/>
      <c r="OHR40" s="64"/>
      <c r="OHS40" s="64"/>
      <c r="OHT40" s="64"/>
      <c r="OHU40" s="64"/>
      <c r="OHV40" s="64"/>
      <c r="OHW40" s="64"/>
      <c r="OHX40" s="64"/>
      <c r="OHY40" s="64"/>
      <c r="OHZ40" s="64"/>
      <c r="OIA40" s="64"/>
      <c r="OIB40" s="64"/>
      <c r="OIC40" s="64"/>
      <c r="OID40" s="64"/>
      <c r="OIE40" s="64"/>
      <c r="OIF40" s="64"/>
      <c r="OIG40" s="64"/>
      <c r="OIH40" s="64"/>
      <c r="OII40" s="64"/>
      <c r="OIJ40" s="64"/>
      <c r="OIK40" s="64"/>
      <c r="OIL40" s="64"/>
      <c r="OIM40" s="64"/>
      <c r="OIN40" s="64"/>
      <c r="OIO40" s="64"/>
      <c r="OIP40" s="64"/>
      <c r="OIQ40" s="64"/>
      <c r="OIR40" s="64"/>
      <c r="OIS40" s="64"/>
      <c r="OIT40" s="64"/>
      <c r="OIU40" s="64"/>
      <c r="OIV40" s="64"/>
      <c r="OIW40" s="64"/>
      <c r="OIX40" s="64"/>
      <c r="OIY40" s="64"/>
      <c r="OIZ40" s="64"/>
      <c r="OJA40" s="64"/>
      <c r="OJB40" s="64"/>
      <c r="OJC40" s="64"/>
      <c r="OJD40" s="64"/>
      <c r="OJE40" s="64"/>
      <c r="OJF40" s="64"/>
      <c r="OJG40" s="64"/>
      <c r="OJH40" s="64"/>
      <c r="OJI40" s="64"/>
      <c r="OJJ40" s="64"/>
      <c r="OJK40" s="64"/>
      <c r="OJL40" s="64"/>
      <c r="OJM40" s="64"/>
      <c r="OJN40" s="64"/>
      <c r="OJO40" s="64"/>
      <c r="OJP40" s="64"/>
      <c r="OJQ40" s="64"/>
      <c r="OJR40" s="64"/>
      <c r="OJS40" s="64"/>
      <c r="OJT40" s="64"/>
      <c r="OJU40" s="64"/>
      <c r="OJV40" s="64"/>
      <c r="OJW40" s="64"/>
      <c r="OJX40" s="64"/>
      <c r="OJY40" s="64"/>
      <c r="OJZ40" s="64"/>
      <c r="OKA40" s="64"/>
      <c r="OKB40" s="64"/>
      <c r="OKC40" s="64"/>
      <c r="OKD40" s="64"/>
      <c r="OKE40" s="64"/>
      <c r="OKF40" s="64"/>
      <c r="OKG40" s="64"/>
      <c r="OKH40" s="64"/>
      <c r="OKI40" s="64"/>
      <c r="OKJ40" s="64"/>
      <c r="OKK40" s="64"/>
      <c r="OKL40" s="64"/>
      <c r="OKM40" s="64"/>
      <c r="OKN40" s="64"/>
      <c r="OKO40" s="64"/>
      <c r="OKP40" s="64"/>
      <c r="OKQ40" s="64"/>
      <c r="OKR40" s="64"/>
      <c r="OKS40" s="64"/>
      <c r="OKT40" s="64"/>
      <c r="OKU40" s="64"/>
      <c r="OKV40" s="64"/>
      <c r="OKW40" s="64"/>
      <c r="OKX40" s="64"/>
      <c r="OKY40" s="64"/>
      <c r="OKZ40" s="64"/>
      <c r="OLA40" s="64"/>
      <c r="OLB40" s="64"/>
      <c r="OLC40" s="64"/>
      <c r="OLD40" s="64"/>
      <c r="OLE40" s="64"/>
      <c r="OLF40" s="64"/>
      <c r="OLG40" s="64"/>
      <c r="OLH40" s="64"/>
      <c r="OLI40" s="64"/>
      <c r="OLJ40" s="64"/>
      <c r="OLK40" s="64"/>
      <c r="OLL40" s="64"/>
      <c r="OLM40" s="64"/>
      <c r="OLN40" s="64"/>
      <c r="OLO40" s="64"/>
      <c r="OLP40" s="64"/>
      <c r="OLQ40" s="64"/>
      <c r="OLR40" s="64"/>
      <c r="OLS40" s="64"/>
      <c r="OLT40" s="64"/>
      <c r="OLU40" s="64"/>
      <c r="OLV40" s="64"/>
      <c r="OLW40" s="64"/>
      <c r="OLX40" s="64"/>
      <c r="OLY40" s="64"/>
      <c r="OLZ40" s="64"/>
      <c r="OMA40" s="64"/>
      <c r="OMB40" s="64"/>
      <c r="OMC40" s="64"/>
      <c r="OMD40" s="64"/>
      <c r="OME40" s="64"/>
      <c r="OMF40" s="64"/>
      <c r="OMG40" s="64"/>
      <c r="OMH40" s="64"/>
      <c r="OMI40" s="64"/>
      <c r="OMJ40" s="64"/>
      <c r="OMK40" s="64"/>
      <c r="OML40" s="64"/>
      <c r="OMM40" s="64"/>
      <c r="OMN40" s="64"/>
      <c r="OMO40" s="64"/>
      <c r="OMP40" s="64"/>
      <c r="OMQ40" s="64"/>
      <c r="OMR40" s="64"/>
      <c r="OMS40" s="64"/>
      <c r="OMT40" s="64"/>
      <c r="OMU40" s="64"/>
      <c r="OMV40" s="64"/>
      <c r="OMW40" s="64"/>
      <c r="OMX40" s="64"/>
      <c r="OMY40" s="64"/>
      <c r="OMZ40" s="64"/>
      <c r="ONA40" s="64"/>
      <c r="ONB40" s="64"/>
      <c r="ONC40" s="64"/>
      <c r="OND40" s="64"/>
      <c r="ONE40" s="64"/>
      <c r="ONF40" s="64"/>
      <c r="ONG40" s="64"/>
      <c r="ONH40" s="64"/>
      <c r="ONI40" s="64"/>
      <c r="ONJ40" s="64"/>
      <c r="ONK40" s="64"/>
      <c r="ONL40" s="64"/>
      <c r="ONM40" s="64"/>
      <c r="ONN40" s="64"/>
      <c r="ONO40" s="64"/>
      <c r="ONP40" s="64"/>
      <c r="ONQ40" s="64"/>
      <c r="ONR40" s="64"/>
      <c r="ONS40" s="64"/>
      <c r="ONT40" s="64"/>
      <c r="ONU40" s="64"/>
      <c r="ONV40" s="64"/>
      <c r="ONW40" s="64"/>
      <c r="ONX40" s="64"/>
      <c r="ONY40" s="64"/>
      <c r="ONZ40" s="64"/>
      <c r="OOA40" s="64"/>
      <c r="OOB40" s="64"/>
      <c r="OOC40" s="64"/>
      <c r="OOD40" s="64"/>
      <c r="OOE40" s="64"/>
      <c r="OOF40" s="64"/>
      <c r="OOG40" s="64"/>
      <c r="OOH40" s="64"/>
      <c r="OOI40" s="64"/>
      <c r="OOJ40" s="64"/>
      <c r="OOK40" s="64"/>
      <c r="OOL40" s="64"/>
      <c r="OOM40" s="64"/>
      <c r="OON40" s="64"/>
      <c r="OOO40" s="64"/>
      <c r="OOP40" s="64"/>
      <c r="OOQ40" s="64"/>
      <c r="OOR40" s="64"/>
      <c r="OOS40" s="64"/>
      <c r="OOT40" s="64"/>
      <c r="OOU40" s="64"/>
      <c r="OOV40" s="64"/>
      <c r="OOW40" s="64"/>
      <c r="OOX40" s="64"/>
      <c r="OOY40" s="64"/>
      <c r="OOZ40" s="64"/>
      <c r="OPA40" s="64"/>
      <c r="OPB40" s="64"/>
      <c r="OPC40" s="64"/>
      <c r="OPD40" s="64"/>
      <c r="OPE40" s="64"/>
      <c r="OPF40" s="64"/>
      <c r="OPG40" s="64"/>
      <c r="OPH40" s="64"/>
      <c r="OPI40" s="64"/>
      <c r="OPJ40" s="64"/>
      <c r="OPK40" s="64"/>
      <c r="OPL40" s="64"/>
      <c r="OPM40" s="64"/>
      <c r="OPN40" s="64"/>
      <c r="OPO40" s="64"/>
      <c r="OPP40" s="64"/>
      <c r="OPQ40" s="64"/>
      <c r="OPR40" s="64"/>
      <c r="OPS40" s="64"/>
      <c r="OPT40" s="64"/>
      <c r="OPU40" s="64"/>
      <c r="OPV40" s="64"/>
      <c r="OPW40" s="64"/>
      <c r="OPX40" s="64"/>
      <c r="OPY40" s="64"/>
      <c r="OPZ40" s="64"/>
      <c r="OQA40" s="64"/>
      <c r="OQB40" s="64"/>
      <c r="OQC40" s="64"/>
      <c r="OQD40" s="64"/>
      <c r="OQE40" s="64"/>
      <c r="OQF40" s="64"/>
      <c r="OQG40" s="64"/>
      <c r="OQH40" s="64"/>
      <c r="OQI40" s="64"/>
      <c r="OQJ40" s="64"/>
      <c r="OQK40" s="64"/>
      <c r="OQL40" s="64"/>
      <c r="OQM40" s="64"/>
      <c r="OQN40" s="64"/>
      <c r="OQO40" s="64"/>
      <c r="OQP40" s="64"/>
      <c r="OQQ40" s="64"/>
      <c r="OQR40" s="64"/>
      <c r="OQS40" s="64"/>
      <c r="OQT40" s="64"/>
      <c r="OQU40" s="64"/>
      <c r="OQV40" s="64"/>
      <c r="OQW40" s="64"/>
      <c r="OQX40" s="64"/>
      <c r="OQY40" s="64"/>
      <c r="OQZ40" s="64"/>
      <c r="ORA40" s="64"/>
      <c r="ORB40" s="64"/>
      <c r="ORC40" s="64"/>
      <c r="ORD40" s="64"/>
      <c r="ORE40" s="64"/>
      <c r="ORF40" s="64"/>
      <c r="ORG40" s="64"/>
      <c r="ORH40" s="64"/>
      <c r="ORI40" s="64"/>
      <c r="ORJ40" s="64"/>
      <c r="ORK40" s="64"/>
      <c r="ORL40" s="64"/>
      <c r="ORM40" s="64"/>
      <c r="ORN40" s="64"/>
      <c r="ORO40" s="64"/>
      <c r="ORP40" s="64"/>
      <c r="ORQ40" s="64"/>
      <c r="ORR40" s="64"/>
      <c r="ORS40" s="64"/>
      <c r="ORT40" s="64"/>
      <c r="ORU40" s="64"/>
      <c r="ORV40" s="64"/>
      <c r="ORW40" s="64"/>
      <c r="ORX40" s="64"/>
      <c r="ORY40" s="64"/>
      <c r="ORZ40" s="64"/>
      <c r="OSA40" s="64"/>
      <c r="OSB40" s="64"/>
      <c r="OSC40" s="64"/>
      <c r="OSD40" s="64"/>
      <c r="OSE40" s="64"/>
      <c r="OSF40" s="64"/>
      <c r="OSG40" s="64"/>
      <c r="OSH40" s="64"/>
      <c r="OSI40" s="64"/>
      <c r="OSJ40" s="64"/>
      <c r="OSK40" s="64"/>
      <c r="OSL40" s="64"/>
      <c r="OSM40" s="64"/>
      <c r="OSN40" s="64"/>
      <c r="OSO40" s="64"/>
      <c r="OSP40" s="64"/>
      <c r="OSQ40" s="64"/>
      <c r="OSR40" s="64"/>
      <c r="OSS40" s="64"/>
      <c r="OST40" s="64"/>
      <c r="OSU40" s="64"/>
      <c r="OSV40" s="64"/>
      <c r="OSW40" s="64"/>
      <c r="OSX40" s="64"/>
      <c r="OSY40" s="64"/>
      <c r="OSZ40" s="64"/>
      <c r="OTA40" s="64"/>
      <c r="OTB40" s="64"/>
      <c r="OTC40" s="64"/>
      <c r="OTD40" s="64"/>
      <c r="OTE40" s="64"/>
      <c r="OTF40" s="64"/>
      <c r="OTG40" s="64"/>
      <c r="OTH40" s="64"/>
      <c r="OTI40" s="64"/>
      <c r="OTJ40" s="64"/>
      <c r="OTK40" s="64"/>
      <c r="OTL40" s="64"/>
      <c r="OTM40" s="64"/>
      <c r="OTN40" s="64"/>
      <c r="OTO40" s="64"/>
      <c r="OTP40" s="64"/>
      <c r="OTQ40" s="64"/>
      <c r="OTR40" s="64"/>
      <c r="OTS40" s="64"/>
      <c r="OTT40" s="64"/>
      <c r="OTU40" s="64"/>
      <c r="OTV40" s="64"/>
      <c r="OTW40" s="64"/>
      <c r="OTX40" s="64"/>
      <c r="OTY40" s="64"/>
      <c r="OTZ40" s="64"/>
      <c r="OUA40" s="64"/>
      <c r="OUB40" s="64"/>
      <c r="OUC40" s="64"/>
      <c r="OUD40" s="64"/>
      <c r="OUE40" s="64"/>
      <c r="OUF40" s="64"/>
      <c r="OUG40" s="64"/>
      <c r="OUH40" s="64"/>
      <c r="OUI40" s="64"/>
      <c r="OUJ40" s="64"/>
      <c r="OUK40" s="64"/>
      <c r="OUL40" s="64"/>
      <c r="OUM40" s="64"/>
      <c r="OUN40" s="64"/>
      <c r="OUO40" s="64"/>
      <c r="OUP40" s="64"/>
      <c r="OUQ40" s="64"/>
      <c r="OUR40" s="64"/>
      <c r="OUS40" s="64"/>
      <c r="OUT40" s="64"/>
      <c r="OUU40" s="64"/>
      <c r="OUV40" s="64"/>
      <c r="OUW40" s="64"/>
      <c r="OUX40" s="64"/>
      <c r="OUY40" s="64"/>
      <c r="OUZ40" s="64"/>
      <c r="OVA40" s="64"/>
      <c r="OVB40" s="64"/>
      <c r="OVC40" s="64"/>
      <c r="OVD40" s="64"/>
      <c r="OVE40" s="64"/>
      <c r="OVF40" s="64"/>
      <c r="OVG40" s="64"/>
      <c r="OVH40" s="64"/>
      <c r="OVI40" s="64"/>
      <c r="OVJ40" s="64"/>
      <c r="OVK40" s="64"/>
      <c r="OVL40" s="64"/>
      <c r="OVM40" s="64"/>
      <c r="OVN40" s="64"/>
      <c r="OVO40" s="64"/>
      <c r="OVP40" s="64"/>
      <c r="OVQ40" s="64"/>
      <c r="OVR40" s="64"/>
      <c r="OVS40" s="64"/>
      <c r="OVT40" s="64"/>
      <c r="OVU40" s="64"/>
      <c r="OVV40" s="64"/>
      <c r="OVW40" s="64"/>
      <c r="OVX40" s="64"/>
      <c r="OVY40" s="64"/>
      <c r="OVZ40" s="64"/>
      <c r="OWA40" s="64"/>
      <c r="OWB40" s="64"/>
      <c r="OWC40" s="64"/>
      <c r="OWD40" s="64"/>
      <c r="OWE40" s="64"/>
      <c r="OWF40" s="64"/>
      <c r="OWG40" s="64"/>
      <c r="OWH40" s="64"/>
      <c r="OWI40" s="64"/>
      <c r="OWJ40" s="64"/>
      <c r="OWK40" s="64"/>
      <c r="OWL40" s="64"/>
      <c r="OWM40" s="64"/>
      <c r="OWN40" s="64"/>
      <c r="OWO40" s="64"/>
      <c r="OWP40" s="64"/>
      <c r="OWQ40" s="64"/>
      <c r="OWR40" s="64"/>
      <c r="OWS40" s="64"/>
      <c r="OWT40" s="64"/>
      <c r="OWU40" s="64"/>
      <c r="OWV40" s="64"/>
      <c r="OWW40" s="64"/>
      <c r="OWX40" s="64"/>
      <c r="OWY40" s="64"/>
      <c r="OWZ40" s="64"/>
      <c r="OXA40" s="64"/>
      <c r="OXB40" s="64"/>
      <c r="OXC40" s="64"/>
      <c r="OXD40" s="64"/>
      <c r="OXE40" s="64"/>
      <c r="OXF40" s="64"/>
      <c r="OXG40" s="64"/>
      <c r="OXH40" s="64"/>
      <c r="OXI40" s="64"/>
      <c r="OXJ40" s="64"/>
      <c r="OXK40" s="64"/>
      <c r="OXL40" s="64"/>
      <c r="OXM40" s="64"/>
      <c r="OXN40" s="64"/>
      <c r="OXO40" s="64"/>
      <c r="OXP40" s="64"/>
      <c r="OXQ40" s="64"/>
      <c r="OXR40" s="64"/>
      <c r="OXS40" s="64"/>
      <c r="OXT40" s="64"/>
      <c r="OXU40" s="64"/>
      <c r="OXV40" s="64"/>
      <c r="OXW40" s="64"/>
      <c r="OXX40" s="64"/>
      <c r="OXY40" s="64"/>
      <c r="OXZ40" s="64"/>
      <c r="OYA40" s="64"/>
      <c r="OYB40" s="64"/>
      <c r="OYC40" s="64"/>
      <c r="OYD40" s="64"/>
      <c r="OYE40" s="64"/>
      <c r="OYF40" s="64"/>
      <c r="OYG40" s="64"/>
      <c r="OYH40" s="64"/>
      <c r="OYI40" s="64"/>
      <c r="OYJ40" s="64"/>
      <c r="OYK40" s="64"/>
      <c r="OYL40" s="64"/>
      <c r="OYM40" s="64"/>
      <c r="OYN40" s="64"/>
      <c r="OYO40" s="64"/>
      <c r="OYP40" s="64"/>
      <c r="OYQ40" s="64"/>
      <c r="OYR40" s="64"/>
      <c r="OYS40" s="64"/>
      <c r="OYT40" s="64"/>
      <c r="OYU40" s="64"/>
      <c r="OYV40" s="64"/>
      <c r="OYW40" s="64"/>
      <c r="OYX40" s="64"/>
      <c r="OYY40" s="64"/>
      <c r="OYZ40" s="64"/>
      <c r="OZA40" s="64"/>
      <c r="OZB40" s="64"/>
      <c r="OZC40" s="64"/>
      <c r="OZD40" s="64"/>
      <c r="OZE40" s="64"/>
      <c r="OZF40" s="64"/>
      <c r="OZG40" s="64"/>
      <c r="OZH40" s="64"/>
      <c r="OZI40" s="64"/>
      <c r="OZJ40" s="64"/>
      <c r="OZK40" s="64"/>
      <c r="OZL40" s="64"/>
      <c r="OZM40" s="64"/>
      <c r="OZN40" s="64"/>
      <c r="OZO40" s="64"/>
      <c r="OZP40" s="64"/>
      <c r="OZQ40" s="64"/>
      <c r="OZR40" s="64"/>
      <c r="OZS40" s="64"/>
      <c r="OZT40" s="64"/>
      <c r="OZU40" s="64"/>
      <c r="OZV40" s="64"/>
      <c r="OZW40" s="64"/>
      <c r="OZX40" s="64"/>
      <c r="OZY40" s="64"/>
      <c r="OZZ40" s="64"/>
      <c r="PAA40" s="64"/>
      <c r="PAB40" s="64"/>
      <c r="PAC40" s="64"/>
      <c r="PAD40" s="64"/>
      <c r="PAE40" s="64"/>
      <c r="PAF40" s="64"/>
      <c r="PAG40" s="64"/>
      <c r="PAH40" s="64"/>
      <c r="PAI40" s="64"/>
      <c r="PAJ40" s="64"/>
      <c r="PAK40" s="64"/>
      <c r="PAL40" s="64"/>
      <c r="PAM40" s="64"/>
      <c r="PAN40" s="64"/>
      <c r="PAO40" s="64"/>
      <c r="PAP40" s="64"/>
      <c r="PAQ40" s="64"/>
      <c r="PAR40" s="64"/>
      <c r="PAS40" s="64"/>
      <c r="PAT40" s="64"/>
      <c r="PAU40" s="64"/>
      <c r="PAV40" s="64"/>
      <c r="PAW40" s="64"/>
      <c r="PAX40" s="64"/>
      <c r="PAY40" s="64"/>
      <c r="PAZ40" s="64"/>
      <c r="PBA40" s="64"/>
      <c r="PBB40" s="64"/>
      <c r="PBC40" s="64"/>
      <c r="PBD40" s="64"/>
      <c r="PBE40" s="64"/>
      <c r="PBF40" s="64"/>
      <c r="PBG40" s="64"/>
      <c r="PBH40" s="64"/>
      <c r="PBI40" s="64"/>
      <c r="PBJ40" s="64"/>
      <c r="PBK40" s="64"/>
      <c r="PBL40" s="64"/>
      <c r="PBM40" s="64"/>
      <c r="PBN40" s="64"/>
      <c r="PBO40" s="64"/>
      <c r="PBP40" s="64"/>
      <c r="PBQ40" s="64"/>
      <c r="PBR40" s="64"/>
      <c r="PBS40" s="64"/>
      <c r="PBT40" s="64"/>
      <c r="PBU40" s="64"/>
      <c r="PBV40" s="64"/>
      <c r="PBW40" s="64"/>
      <c r="PBX40" s="64"/>
      <c r="PBY40" s="64"/>
      <c r="PBZ40" s="64"/>
      <c r="PCA40" s="64"/>
      <c r="PCB40" s="64"/>
      <c r="PCC40" s="64"/>
      <c r="PCD40" s="64"/>
      <c r="PCE40" s="64"/>
      <c r="PCF40" s="64"/>
      <c r="PCG40" s="64"/>
      <c r="PCH40" s="64"/>
      <c r="PCI40" s="64"/>
      <c r="PCJ40" s="64"/>
      <c r="PCK40" s="64"/>
      <c r="PCL40" s="64"/>
      <c r="PCM40" s="64"/>
      <c r="PCN40" s="64"/>
      <c r="PCO40" s="64"/>
      <c r="PCP40" s="64"/>
      <c r="PCQ40" s="64"/>
      <c r="PCR40" s="64"/>
      <c r="PCS40" s="64"/>
      <c r="PCT40" s="64"/>
      <c r="PCU40" s="64"/>
      <c r="PCV40" s="64"/>
      <c r="PCW40" s="64"/>
      <c r="PCX40" s="64"/>
      <c r="PCY40" s="64"/>
      <c r="PCZ40" s="64"/>
      <c r="PDA40" s="64"/>
      <c r="PDB40" s="64"/>
      <c r="PDC40" s="64"/>
      <c r="PDD40" s="64"/>
      <c r="PDE40" s="64"/>
      <c r="PDF40" s="64"/>
      <c r="PDG40" s="64"/>
      <c r="PDH40" s="64"/>
      <c r="PDI40" s="64"/>
      <c r="PDJ40" s="64"/>
      <c r="PDK40" s="64"/>
      <c r="PDL40" s="64"/>
      <c r="PDM40" s="64"/>
      <c r="PDN40" s="64"/>
      <c r="PDO40" s="64"/>
      <c r="PDP40" s="64"/>
      <c r="PDQ40" s="64"/>
      <c r="PDR40" s="64"/>
      <c r="PDS40" s="64"/>
      <c r="PDT40" s="64"/>
      <c r="PDU40" s="64"/>
      <c r="PDV40" s="64"/>
      <c r="PDW40" s="64"/>
      <c r="PDX40" s="64"/>
      <c r="PDY40" s="64"/>
      <c r="PDZ40" s="64"/>
      <c r="PEA40" s="64"/>
      <c r="PEB40" s="64"/>
      <c r="PEC40" s="64"/>
      <c r="PED40" s="64"/>
      <c r="PEE40" s="64"/>
      <c r="PEF40" s="64"/>
      <c r="PEG40" s="64"/>
      <c r="PEH40" s="64"/>
      <c r="PEI40" s="64"/>
      <c r="PEJ40" s="64"/>
      <c r="PEK40" s="64"/>
      <c r="PEL40" s="64"/>
      <c r="PEM40" s="64"/>
      <c r="PEN40" s="64"/>
      <c r="PEO40" s="64"/>
      <c r="PEP40" s="64"/>
      <c r="PEQ40" s="64"/>
      <c r="PER40" s="64"/>
      <c r="PES40" s="64"/>
      <c r="PET40" s="64"/>
      <c r="PEU40" s="64"/>
      <c r="PEV40" s="64"/>
      <c r="PEW40" s="64"/>
      <c r="PEX40" s="64"/>
      <c r="PEY40" s="64"/>
      <c r="PEZ40" s="64"/>
      <c r="PFA40" s="64"/>
      <c r="PFB40" s="64"/>
      <c r="PFC40" s="64"/>
      <c r="PFD40" s="64"/>
      <c r="PFE40" s="64"/>
      <c r="PFF40" s="64"/>
      <c r="PFG40" s="64"/>
      <c r="PFH40" s="64"/>
      <c r="PFI40" s="64"/>
      <c r="PFJ40" s="64"/>
      <c r="PFK40" s="64"/>
      <c r="PFL40" s="64"/>
      <c r="PFM40" s="64"/>
      <c r="PFN40" s="64"/>
      <c r="PFO40" s="64"/>
      <c r="PFP40" s="64"/>
      <c r="PFQ40" s="64"/>
      <c r="PFR40" s="64"/>
      <c r="PFS40" s="64"/>
      <c r="PFT40" s="64"/>
      <c r="PFU40" s="64"/>
      <c r="PFV40" s="64"/>
      <c r="PFW40" s="64"/>
      <c r="PFX40" s="64"/>
      <c r="PFY40" s="64"/>
      <c r="PFZ40" s="64"/>
      <c r="PGA40" s="64"/>
      <c r="PGB40" s="64"/>
      <c r="PGC40" s="64"/>
      <c r="PGD40" s="64"/>
      <c r="PGE40" s="64"/>
      <c r="PGF40" s="64"/>
      <c r="PGG40" s="64"/>
      <c r="PGH40" s="64"/>
      <c r="PGI40" s="64"/>
      <c r="PGJ40" s="64"/>
      <c r="PGK40" s="64"/>
      <c r="PGL40" s="64"/>
      <c r="PGM40" s="64"/>
      <c r="PGN40" s="64"/>
      <c r="PGO40" s="64"/>
      <c r="PGP40" s="64"/>
      <c r="PGQ40" s="64"/>
      <c r="PGR40" s="64"/>
      <c r="PGS40" s="64"/>
      <c r="PGT40" s="64"/>
      <c r="PGU40" s="64"/>
      <c r="PGV40" s="64"/>
      <c r="PGW40" s="64"/>
      <c r="PGX40" s="64"/>
      <c r="PGY40" s="64"/>
      <c r="PGZ40" s="64"/>
      <c r="PHA40" s="64"/>
      <c r="PHB40" s="64"/>
      <c r="PHC40" s="64"/>
      <c r="PHD40" s="64"/>
      <c r="PHE40" s="64"/>
      <c r="PHF40" s="64"/>
      <c r="PHG40" s="64"/>
      <c r="PHH40" s="64"/>
      <c r="PHI40" s="64"/>
      <c r="PHJ40" s="64"/>
      <c r="PHK40" s="64"/>
      <c r="PHL40" s="64"/>
      <c r="PHM40" s="64"/>
      <c r="PHN40" s="64"/>
      <c r="PHO40" s="64"/>
      <c r="PHP40" s="64"/>
      <c r="PHQ40" s="64"/>
      <c r="PHR40" s="64"/>
      <c r="PHS40" s="64"/>
      <c r="PHT40" s="64"/>
      <c r="PHU40" s="64"/>
      <c r="PHV40" s="64"/>
      <c r="PHW40" s="64"/>
      <c r="PHX40" s="64"/>
      <c r="PHY40" s="64"/>
      <c r="PHZ40" s="64"/>
      <c r="PIA40" s="64"/>
      <c r="PIB40" s="64"/>
      <c r="PIC40" s="64"/>
      <c r="PID40" s="64"/>
      <c r="PIE40" s="64"/>
      <c r="PIF40" s="64"/>
      <c r="PIG40" s="64"/>
      <c r="PIH40" s="64"/>
      <c r="PII40" s="64"/>
      <c r="PIJ40" s="64"/>
      <c r="PIK40" s="64"/>
      <c r="PIL40" s="64"/>
      <c r="PIM40" s="64"/>
      <c r="PIN40" s="64"/>
      <c r="PIO40" s="64"/>
      <c r="PIP40" s="64"/>
      <c r="PIQ40" s="64"/>
      <c r="PIR40" s="64"/>
      <c r="PIS40" s="64"/>
      <c r="PIT40" s="64"/>
      <c r="PIU40" s="64"/>
      <c r="PIV40" s="64"/>
      <c r="PIW40" s="64"/>
      <c r="PIX40" s="64"/>
      <c r="PIY40" s="64"/>
      <c r="PIZ40" s="64"/>
      <c r="PJA40" s="64"/>
      <c r="PJB40" s="64"/>
      <c r="PJC40" s="64"/>
      <c r="PJD40" s="64"/>
      <c r="PJE40" s="64"/>
      <c r="PJF40" s="64"/>
      <c r="PJG40" s="64"/>
      <c r="PJH40" s="64"/>
      <c r="PJI40" s="64"/>
      <c r="PJJ40" s="64"/>
      <c r="PJK40" s="64"/>
      <c r="PJL40" s="64"/>
      <c r="PJM40" s="64"/>
      <c r="PJN40" s="64"/>
      <c r="PJO40" s="64"/>
      <c r="PJP40" s="64"/>
      <c r="PJQ40" s="64"/>
      <c r="PJR40" s="64"/>
      <c r="PJS40" s="64"/>
      <c r="PJT40" s="64"/>
      <c r="PJU40" s="64"/>
      <c r="PJV40" s="64"/>
      <c r="PJW40" s="64"/>
      <c r="PJX40" s="64"/>
      <c r="PJY40" s="64"/>
      <c r="PJZ40" s="64"/>
      <c r="PKA40" s="64"/>
      <c r="PKB40" s="64"/>
      <c r="PKC40" s="64"/>
      <c r="PKD40" s="64"/>
      <c r="PKE40" s="64"/>
      <c r="PKF40" s="64"/>
      <c r="PKG40" s="64"/>
      <c r="PKH40" s="64"/>
      <c r="PKI40" s="64"/>
      <c r="PKJ40" s="64"/>
      <c r="PKK40" s="64"/>
      <c r="PKL40" s="64"/>
      <c r="PKM40" s="64"/>
      <c r="PKN40" s="64"/>
      <c r="PKO40" s="64"/>
      <c r="PKP40" s="64"/>
      <c r="PKQ40" s="64"/>
      <c r="PKR40" s="64"/>
      <c r="PKS40" s="64"/>
      <c r="PKT40" s="64"/>
      <c r="PKU40" s="64"/>
      <c r="PKV40" s="64"/>
      <c r="PKW40" s="64"/>
      <c r="PKX40" s="64"/>
      <c r="PKY40" s="64"/>
      <c r="PKZ40" s="64"/>
      <c r="PLA40" s="64"/>
      <c r="PLB40" s="64"/>
      <c r="PLC40" s="64"/>
      <c r="PLD40" s="64"/>
      <c r="PLE40" s="64"/>
      <c r="PLF40" s="64"/>
      <c r="PLG40" s="64"/>
      <c r="PLH40" s="64"/>
      <c r="PLI40" s="64"/>
      <c r="PLJ40" s="64"/>
      <c r="PLK40" s="64"/>
      <c r="PLL40" s="64"/>
      <c r="PLM40" s="64"/>
      <c r="PLN40" s="64"/>
      <c r="PLO40" s="64"/>
      <c r="PLP40" s="64"/>
      <c r="PLQ40" s="64"/>
      <c r="PLR40" s="64"/>
      <c r="PLS40" s="64"/>
      <c r="PLT40" s="64"/>
      <c r="PLU40" s="64"/>
      <c r="PLV40" s="64"/>
      <c r="PLW40" s="64"/>
      <c r="PLX40" s="64"/>
      <c r="PLY40" s="64"/>
      <c r="PLZ40" s="64"/>
      <c r="PMA40" s="64"/>
      <c r="PMB40" s="64"/>
      <c r="PMC40" s="64"/>
      <c r="PMD40" s="64"/>
      <c r="PME40" s="64"/>
      <c r="PMF40" s="64"/>
      <c r="PMG40" s="64"/>
      <c r="PMH40" s="64"/>
      <c r="PMI40" s="64"/>
      <c r="PMJ40" s="64"/>
      <c r="PMK40" s="64"/>
      <c r="PML40" s="64"/>
      <c r="PMM40" s="64"/>
      <c r="PMN40" s="64"/>
      <c r="PMO40" s="64"/>
      <c r="PMP40" s="64"/>
      <c r="PMQ40" s="64"/>
      <c r="PMR40" s="64"/>
      <c r="PMS40" s="64"/>
      <c r="PMT40" s="64"/>
      <c r="PMU40" s="64"/>
      <c r="PMV40" s="64"/>
      <c r="PMW40" s="64"/>
      <c r="PMX40" s="64"/>
      <c r="PMY40" s="64"/>
      <c r="PMZ40" s="64"/>
      <c r="PNA40" s="64"/>
      <c r="PNB40" s="64"/>
      <c r="PNC40" s="64"/>
      <c r="PND40" s="64"/>
      <c r="PNE40" s="64"/>
      <c r="PNF40" s="64"/>
      <c r="PNG40" s="64"/>
      <c r="PNH40" s="64"/>
      <c r="PNI40" s="64"/>
      <c r="PNJ40" s="64"/>
      <c r="PNK40" s="64"/>
      <c r="PNL40" s="64"/>
      <c r="PNM40" s="64"/>
      <c r="PNN40" s="64"/>
      <c r="PNO40" s="64"/>
      <c r="PNP40" s="64"/>
      <c r="PNQ40" s="64"/>
      <c r="PNR40" s="64"/>
      <c r="PNS40" s="64"/>
      <c r="PNT40" s="64"/>
      <c r="PNU40" s="64"/>
      <c r="PNV40" s="64"/>
      <c r="PNW40" s="64"/>
      <c r="PNX40" s="64"/>
      <c r="PNY40" s="64"/>
      <c r="PNZ40" s="64"/>
      <c r="POA40" s="64"/>
      <c r="POB40" s="64"/>
      <c r="POC40" s="64"/>
      <c r="POD40" s="64"/>
      <c r="POE40" s="64"/>
      <c r="POF40" s="64"/>
      <c r="POG40" s="64"/>
      <c r="POH40" s="64"/>
      <c r="POI40" s="64"/>
      <c r="POJ40" s="64"/>
      <c r="POK40" s="64"/>
      <c r="POL40" s="64"/>
      <c r="POM40" s="64"/>
      <c r="PON40" s="64"/>
      <c r="POO40" s="64"/>
      <c r="POP40" s="64"/>
      <c r="POQ40" s="64"/>
      <c r="POR40" s="64"/>
      <c r="POS40" s="64"/>
      <c r="POT40" s="64"/>
      <c r="POU40" s="64"/>
      <c r="POV40" s="64"/>
      <c r="POW40" s="64"/>
      <c r="POX40" s="64"/>
      <c r="POY40" s="64"/>
      <c r="POZ40" s="64"/>
      <c r="PPA40" s="64"/>
      <c r="PPB40" s="64"/>
      <c r="PPC40" s="64"/>
      <c r="PPD40" s="64"/>
      <c r="PPE40" s="64"/>
      <c r="PPF40" s="64"/>
      <c r="PPG40" s="64"/>
      <c r="PPH40" s="64"/>
      <c r="PPI40" s="64"/>
      <c r="PPJ40" s="64"/>
      <c r="PPK40" s="64"/>
      <c r="PPL40" s="64"/>
      <c r="PPM40" s="64"/>
      <c r="PPN40" s="64"/>
      <c r="PPO40" s="64"/>
      <c r="PPP40" s="64"/>
      <c r="PPQ40" s="64"/>
      <c r="PPR40" s="64"/>
      <c r="PPS40" s="64"/>
      <c r="PPT40" s="64"/>
      <c r="PPU40" s="64"/>
      <c r="PPV40" s="64"/>
      <c r="PPW40" s="64"/>
      <c r="PPX40" s="64"/>
      <c r="PPY40" s="64"/>
      <c r="PPZ40" s="64"/>
      <c r="PQA40" s="64"/>
      <c r="PQB40" s="64"/>
      <c r="PQC40" s="64"/>
      <c r="PQD40" s="64"/>
      <c r="PQE40" s="64"/>
      <c r="PQF40" s="64"/>
      <c r="PQG40" s="64"/>
      <c r="PQH40" s="64"/>
      <c r="PQI40" s="64"/>
      <c r="PQJ40" s="64"/>
      <c r="PQK40" s="64"/>
      <c r="PQL40" s="64"/>
      <c r="PQM40" s="64"/>
      <c r="PQN40" s="64"/>
      <c r="PQO40" s="64"/>
      <c r="PQP40" s="64"/>
      <c r="PQQ40" s="64"/>
      <c r="PQR40" s="64"/>
      <c r="PQS40" s="64"/>
      <c r="PQT40" s="64"/>
      <c r="PQU40" s="64"/>
      <c r="PQV40" s="64"/>
      <c r="PQW40" s="64"/>
      <c r="PQX40" s="64"/>
      <c r="PQY40" s="64"/>
      <c r="PQZ40" s="64"/>
      <c r="PRA40" s="64"/>
      <c r="PRB40" s="64"/>
      <c r="PRC40" s="64"/>
      <c r="PRD40" s="64"/>
      <c r="PRE40" s="64"/>
      <c r="PRF40" s="64"/>
      <c r="PRG40" s="64"/>
      <c r="PRH40" s="64"/>
      <c r="PRI40" s="64"/>
      <c r="PRJ40" s="64"/>
      <c r="PRK40" s="64"/>
      <c r="PRL40" s="64"/>
      <c r="PRM40" s="64"/>
      <c r="PRN40" s="64"/>
      <c r="PRO40" s="64"/>
      <c r="PRP40" s="64"/>
      <c r="PRQ40" s="64"/>
      <c r="PRR40" s="64"/>
      <c r="PRS40" s="64"/>
      <c r="PRT40" s="64"/>
      <c r="PRU40" s="64"/>
      <c r="PRV40" s="64"/>
      <c r="PRW40" s="64"/>
      <c r="PRX40" s="64"/>
      <c r="PRY40" s="64"/>
      <c r="PRZ40" s="64"/>
      <c r="PSA40" s="64"/>
      <c r="PSB40" s="64"/>
      <c r="PSC40" s="64"/>
      <c r="PSD40" s="64"/>
      <c r="PSE40" s="64"/>
      <c r="PSF40" s="64"/>
      <c r="PSG40" s="64"/>
      <c r="PSH40" s="64"/>
      <c r="PSI40" s="64"/>
      <c r="PSJ40" s="64"/>
      <c r="PSK40" s="64"/>
      <c r="PSL40" s="64"/>
      <c r="PSM40" s="64"/>
      <c r="PSN40" s="64"/>
      <c r="PSO40" s="64"/>
      <c r="PSP40" s="64"/>
      <c r="PSQ40" s="64"/>
      <c r="PSR40" s="64"/>
      <c r="PSS40" s="64"/>
      <c r="PST40" s="64"/>
      <c r="PSU40" s="64"/>
      <c r="PSV40" s="64"/>
      <c r="PSW40" s="64"/>
      <c r="PSX40" s="64"/>
      <c r="PSY40" s="64"/>
      <c r="PSZ40" s="64"/>
      <c r="PTA40" s="64"/>
      <c r="PTB40" s="64"/>
      <c r="PTC40" s="64"/>
      <c r="PTD40" s="64"/>
      <c r="PTE40" s="64"/>
      <c r="PTF40" s="64"/>
      <c r="PTG40" s="64"/>
      <c r="PTH40" s="64"/>
      <c r="PTI40" s="64"/>
      <c r="PTJ40" s="64"/>
      <c r="PTK40" s="64"/>
      <c r="PTL40" s="64"/>
      <c r="PTM40" s="64"/>
      <c r="PTN40" s="64"/>
      <c r="PTO40" s="64"/>
      <c r="PTP40" s="64"/>
      <c r="PTQ40" s="64"/>
      <c r="PTR40" s="64"/>
      <c r="PTS40" s="64"/>
      <c r="PTT40" s="64"/>
      <c r="PTU40" s="64"/>
      <c r="PTV40" s="64"/>
      <c r="PTW40" s="64"/>
      <c r="PTX40" s="64"/>
      <c r="PTY40" s="64"/>
      <c r="PTZ40" s="64"/>
      <c r="PUA40" s="64"/>
      <c r="PUB40" s="64"/>
      <c r="PUC40" s="64"/>
      <c r="PUD40" s="64"/>
      <c r="PUE40" s="64"/>
      <c r="PUF40" s="64"/>
      <c r="PUG40" s="64"/>
      <c r="PUH40" s="64"/>
      <c r="PUI40" s="64"/>
      <c r="PUJ40" s="64"/>
      <c r="PUK40" s="64"/>
      <c r="PUL40" s="64"/>
      <c r="PUM40" s="64"/>
      <c r="PUN40" s="64"/>
      <c r="PUO40" s="64"/>
      <c r="PUP40" s="64"/>
      <c r="PUQ40" s="64"/>
      <c r="PUR40" s="64"/>
      <c r="PUS40" s="64"/>
      <c r="PUT40" s="64"/>
      <c r="PUU40" s="64"/>
      <c r="PUV40" s="64"/>
      <c r="PUW40" s="64"/>
      <c r="PUX40" s="64"/>
      <c r="PUY40" s="64"/>
      <c r="PUZ40" s="64"/>
      <c r="PVA40" s="64"/>
      <c r="PVB40" s="64"/>
      <c r="PVC40" s="64"/>
      <c r="PVD40" s="64"/>
      <c r="PVE40" s="64"/>
      <c r="PVF40" s="64"/>
      <c r="PVG40" s="64"/>
      <c r="PVH40" s="64"/>
      <c r="PVI40" s="64"/>
      <c r="PVJ40" s="64"/>
      <c r="PVK40" s="64"/>
      <c r="PVL40" s="64"/>
      <c r="PVM40" s="64"/>
      <c r="PVN40" s="64"/>
      <c r="PVO40" s="64"/>
      <c r="PVP40" s="64"/>
      <c r="PVQ40" s="64"/>
      <c r="PVR40" s="64"/>
      <c r="PVS40" s="64"/>
      <c r="PVT40" s="64"/>
      <c r="PVU40" s="64"/>
      <c r="PVV40" s="64"/>
      <c r="PVW40" s="64"/>
      <c r="PVX40" s="64"/>
      <c r="PVY40" s="64"/>
      <c r="PVZ40" s="64"/>
      <c r="PWA40" s="64"/>
      <c r="PWB40" s="64"/>
      <c r="PWC40" s="64"/>
      <c r="PWD40" s="64"/>
      <c r="PWE40" s="64"/>
      <c r="PWF40" s="64"/>
      <c r="PWG40" s="64"/>
      <c r="PWH40" s="64"/>
      <c r="PWI40" s="64"/>
      <c r="PWJ40" s="64"/>
      <c r="PWK40" s="64"/>
      <c r="PWL40" s="64"/>
      <c r="PWM40" s="64"/>
      <c r="PWN40" s="64"/>
      <c r="PWO40" s="64"/>
      <c r="PWP40" s="64"/>
      <c r="PWQ40" s="64"/>
      <c r="PWR40" s="64"/>
      <c r="PWS40" s="64"/>
      <c r="PWT40" s="64"/>
      <c r="PWU40" s="64"/>
      <c r="PWV40" s="64"/>
      <c r="PWW40" s="64"/>
      <c r="PWX40" s="64"/>
      <c r="PWY40" s="64"/>
      <c r="PWZ40" s="64"/>
      <c r="PXA40" s="64"/>
      <c r="PXB40" s="64"/>
      <c r="PXC40" s="64"/>
      <c r="PXD40" s="64"/>
      <c r="PXE40" s="64"/>
      <c r="PXF40" s="64"/>
      <c r="PXG40" s="64"/>
      <c r="PXH40" s="64"/>
      <c r="PXI40" s="64"/>
      <c r="PXJ40" s="64"/>
      <c r="PXK40" s="64"/>
      <c r="PXL40" s="64"/>
      <c r="PXM40" s="64"/>
      <c r="PXN40" s="64"/>
      <c r="PXO40" s="64"/>
      <c r="PXP40" s="64"/>
      <c r="PXQ40" s="64"/>
      <c r="PXR40" s="64"/>
      <c r="PXS40" s="64"/>
      <c r="PXT40" s="64"/>
      <c r="PXU40" s="64"/>
      <c r="PXV40" s="64"/>
      <c r="PXW40" s="64"/>
      <c r="PXX40" s="64"/>
      <c r="PXY40" s="64"/>
      <c r="PXZ40" s="64"/>
      <c r="PYA40" s="64"/>
      <c r="PYB40" s="64"/>
      <c r="PYC40" s="64"/>
      <c r="PYD40" s="64"/>
      <c r="PYE40" s="64"/>
      <c r="PYF40" s="64"/>
      <c r="PYG40" s="64"/>
      <c r="PYH40" s="64"/>
      <c r="PYI40" s="64"/>
      <c r="PYJ40" s="64"/>
      <c r="PYK40" s="64"/>
      <c r="PYL40" s="64"/>
      <c r="PYM40" s="64"/>
      <c r="PYN40" s="64"/>
      <c r="PYO40" s="64"/>
      <c r="PYP40" s="64"/>
      <c r="PYQ40" s="64"/>
      <c r="PYR40" s="64"/>
      <c r="PYS40" s="64"/>
      <c r="PYT40" s="64"/>
      <c r="PYU40" s="64"/>
      <c r="PYV40" s="64"/>
      <c r="PYW40" s="64"/>
      <c r="PYX40" s="64"/>
      <c r="PYY40" s="64"/>
      <c r="PYZ40" s="64"/>
      <c r="PZA40" s="64"/>
      <c r="PZB40" s="64"/>
      <c r="PZC40" s="64"/>
      <c r="PZD40" s="64"/>
      <c r="PZE40" s="64"/>
      <c r="PZF40" s="64"/>
      <c r="PZG40" s="64"/>
      <c r="PZH40" s="64"/>
      <c r="PZI40" s="64"/>
      <c r="PZJ40" s="64"/>
      <c r="PZK40" s="64"/>
      <c r="PZL40" s="64"/>
      <c r="PZM40" s="64"/>
      <c r="PZN40" s="64"/>
      <c r="PZO40" s="64"/>
      <c r="PZP40" s="64"/>
      <c r="PZQ40" s="64"/>
      <c r="PZR40" s="64"/>
      <c r="PZS40" s="64"/>
      <c r="PZT40" s="64"/>
      <c r="PZU40" s="64"/>
      <c r="PZV40" s="64"/>
      <c r="PZW40" s="64"/>
      <c r="PZX40" s="64"/>
      <c r="PZY40" s="64"/>
      <c r="PZZ40" s="64"/>
      <c r="QAA40" s="64"/>
      <c r="QAB40" s="64"/>
      <c r="QAC40" s="64"/>
      <c r="QAD40" s="64"/>
      <c r="QAE40" s="64"/>
      <c r="QAF40" s="64"/>
      <c r="QAG40" s="64"/>
      <c r="QAH40" s="64"/>
      <c r="QAI40" s="64"/>
      <c r="QAJ40" s="64"/>
      <c r="QAK40" s="64"/>
      <c r="QAL40" s="64"/>
      <c r="QAM40" s="64"/>
      <c r="QAN40" s="64"/>
      <c r="QAO40" s="64"/>
      <c r="QAP40" s="64"/>
      <c r="QAQ40" s="64"/>
      <c r="QAR40" s="64"/>
      <c r="QAS40" s="64"/>
      <c r="QAT40" s="64"/>
      <c r="QAU40" s="64"/>
      <c r="QAV40" s="64"/>
      <c r="QAW40" s="64"/>
      <c r="QAX40" s="64"/>
      <c r="QAY40" s="64"/>
      <c r="QAZ40" s="64"/>
      <c r="QBA40" s="64"/>
      <c r="QBB40" s="64"/>
      <c r="QBC40" s="64"/>
      <c r="QBD40" s="64"/>
      <c r="QBE40" s="64"/>
      <c r="QBF40" s="64"/>
      <c r="QBG40" s="64"/>
      <c r="QBH40" s="64"/>
      <c r="QBI40" s="64"/>
      <c r="QBJ40" s="64"/>
      <c r="QBK40" s="64"/>
      <c r="QBL40" s="64"/>
      <c r="QBM40" s="64"/>
      <c r="QBN40" s="64"/>
      <c r="QBO40" s="64"/>
      <c r="QBP40" s="64"/>
      <c r="QBQ40" s="64"/>
      <c r="QBR40" s="64"/>
      <c r="QBS40" s="64"/>
      <c r="QBT40" s="64"/>
      <c r="QBU40" s="64"/>
      <c r="QBV40" s="64"/>
      <c r="QBW40" s="64"/>
      <c r="QBX40" s="64"/>
      <c r="QBY40" s="64"/>
      <c r="QBZ40" s="64"/>
      <c r="QCA40" s="64"/>
      <c r="QCB40" s="64"/>
      <c r="QCC40" s="64"/>
      <c r="QCD40" s="64"/>
      <c r="QCE40" s="64"/>
      <c r="QCF40" s="64"/>
      <c r="QCG40" s="64"/>
      <c r="QCH40" s="64"/>
      <c r="QCI40" s="64"/>
      <c r="QCJ40" s="64"/>
      <c r="QCK40" s="64"/>
      <c r="QCL40" s="64"/>
      <c r="QCM40" s="64"/>
      <c r="QCN40" s="64"/>
      <c r="QCO40" s="64"/>
      <c r="QCP40" s="64"/>
      <c r="QCQ40" s="64"/>
      <c r="QCR40" s="64"/>
      <c r="QCS40" s="64"/>
      <c r="QCT40" s="64"/>
      <c r="QCU40" s="64"/>
      <c r="QCV40" s="64"/>
      <c r="QCW40" s="64"/>
      <c r="QCX40" s="64"/>
      <c r="QCY40" s="64"/>
      <c r="QCZ40" s="64"/>
      <c r="QDA40" s="64"/>
      <c r="QDB40" s="64"/>
      <c r="QDC40" s="64"/>
      <c r="QDD40" s="64"/>
      <c r="QDE40" s="64"/>
      <c r="QDF40" s="64"/>
      <c r="QDG40" s="64"/>
      <c r="QDH40" s="64"/>
      <c r="QDI40" s="64"/>
      <c r="QDJ40" s="64"/>
      <c r="QDK40" s="64"/>
      <c r="QDL40" s="64"/>
      <c r="QDM40" s="64"/>
      <c r="QDN40" s="64"/>
      <c r="QDO40" s="64"/>
      <c r="QDP40" s="64"/>
      <c r="QDQ40" s="64"/>
      <c r="QDR40" s="64"/>
      <c r="QDS40" s="64"/>
      <c r="QDT40" s="64"/>
      <c r="QDU40" s="64"/>
      <c r="QDV40" s="64"/>
      <c r="QDW40" s="64"/>
      <c r="QDX40" s="64"/>
      <c r="QDY40" s="64"/>
      <c r="QDZ40" s="64"/>
      <c r="QEA40" s="64"/>
      <c r="QEB40" s="64"/>
      <c r="QEC40" s="64"/>
      <c r="QED40" s="64"/>
      <c r="QEE40" s="64"/>
      <c r="QEF40" s="64"/>
      <c r="QEG40" s="64"/>
      <c r="QEH40" s="64"/>
      <c r="QEI40" s="64"/>
      <c r="QEJ40" s="64"/>
      <c r="QEK40" s="64"/>
      <c r="QEL40" s="64"/>
      <c r="QEM40" s="64"/>
      <c r="QEN40" s="64"/>
      <c r="QEO40" s="64"/>
      <c r="QEP40" s="64"/>
      <c r="QEQ40" s="64"/>
      <c r="QER40" s="64"/>
      <c r="QES40" s="64"/>
      <c r="QET40" s="64"/>
      <c r="QEU40" s="64"/>
      <c r="QEV40" s="64"/>
      <c r="QEW40" s="64"/>
      <c r="QEX40" s="64"/>
      <c r="QEY40" s="64"/>
      <c r="QEZ40" s="64"/>
      <c r="QFA40" s="64"/>
      <c r="QFB40" s="64"/>
      <c r="QFC40" s="64"/>
      <c r="QFD40" s="64"/>
      <c r="QFE40" s="64"/>
      <c r="QFF40" s="64"/>
      <c r="QFG40" s="64"/>
      <c r="QFH40" s="64"/>
      <c r="QFI40" s="64"/>
      <c r="QFJ40" s="64"/>
      <c r="QFK40" s="64"/>
      <c r="QFL40" s="64"/>
      <c r="QFM40" s="64"/>
      <c r="QFN40" s="64"/>
      <c r="QFO40" s="64"/>
      <c r="QFP40" s="64"/>
      <c r="QFQ40" s="64"/>
      <c r="QFR40" s="64"/>
      <c r="QFS40" s="64"/>
      <c r="QFT40" s="64"/>
      <c r="QFU40" s="64"/>
      <c r="QFV40" s="64"/>
      <c r="QFW40" s="64"/>
      <c r="QFX40" s="64"/>
      <c r="QFY40" s="64"/>
      <c r="QFZ40" s="64"/>
      <c r="QGA40" s="64"/>
      <c r="QGB40" s="64"/>
      <c r="QGC40" s="64"/>
      <c r="QGD40" s="64"/>
      <c r="QGE40" s="64"/>
      <c r="QGF40" s="64"/>
      <c r="QGG40" s="64"/>
      <c r="QGH40" s="64"/>
      <c r="QGI40" s="64"/>
      <c r="QGJ40" s="64"/>
      <c r="QGK40" s="64"/>
      <c r="QGL40" s="64"/>
      <c r="QGM40" s="64"/>
      <c r="QGN40" s="64"/>
      <c r="QGO40" s="64"/>
      <c r="QGP40" s="64"/>
      <c r="QGQ40" s="64"/>
      <c r="QGR40" s="64"/>
      <c r="QGS40" s="64"/>
      <c r="QGT40" s="64"/>
      <c r="QGU40" s="64"/>
      <c r="QGV40" s="64"/>
      <c r="QGW40" s="64"/>
      <c r="QGX40" s="64"/>
      <c r="QGY40" s="64"/>
      <c r="QGZ40" s="64"/>
      <c r="QHA40" s="64"/>
      <c r="QHB40" s="64"/>
      <c r="QHC40" s="64"/>
      <c r="QHD40" s="64"/>
      <c r="QHE40" s="64"/>
      <c r="QHF40" s="64"/>
      <c r="QHG40" s="64"/>
      <c r="QHH40" s="64"/>
      <c r="QHI40" s="64"/>
      <c r="QHJ40" s="64"/>
      <c r="QHK40" s="64"/>
      <c r="QHL40" s="64"/>
      <c r="QHM40" s="64"/>
      <c r="QHN40" s="64"/>
      <c r="QHO40" s="64"/>
      <c r="QHP40" s="64"/>
      <c r="QHQ40" s="64"/>
      <c r="QHR40" s="64"/>
      <c r="QHS40" s="64"/>
      <c r="QHT40" s="64"/>
      <c r="QHU40" s="64"/>
      <c r="QHV40" s="64"/>
      <c r="QHW40" s="64"/>
      <c r="QHX40" s="64"/>
      <c r="QHY40" s="64"/>
      <c r="QHZ40" s="64"/>
      <c r="QIA40" s="64"/>
      <c r="QIB40" s="64"/>
      <c r="QIC40" s="64"/>
      <c r="QID40" s="64"/>
      <c r="QIE40" s="64"/>
      <c r="QIF40" s="64"/>
      <c r="QIG40" s="64"/>
      <c r="QIH40" s="64"/>
      <c r="QII40" s="64"/>
      <c r="QIJ40" s="64"/>
      <c r="QIK40" s="64"/>
      <c r="QIL40" s="64"/>
      <c r="QIM40" s="64"/>
      <c r="QIN40" s="64"/>
      <c r="QIO40" s="64"/>
      <c r="QIP40" s="64"/>
      <c r="QIQ40" s="64"/>
      <c r="QIR40" s="64"/>
      <c r="QIS40" s="64"/>
      <c r="QIT40" s="64"/>
      <c r="QIU40" s="64"/>
      <c r="QIV40" s="64"/>
      <c r="QIW40" s="64"/>
      <c r="QIX40" s="64"/>
      <c r="QIY40" s="64"/>
      <c r="QIZ40" s="64"/>
      <c r="QJA40" s="64"/>
      <c r="QJB40" s="64"/>
      <c r="QJC40" s="64"/>
      <c r="QJD40" s="64"/>
      <c r="QJE40" s="64"/>
      <c r="QJF40" s="64"/>
      <c r="QJG40" s="64"/>
      <c r="QJH40" s="64"/>
      <c r="QJI40" s="64"/>
      <c r="QJJ40" s="64"/>
      <c r="QJK40" s="64"/>
      <c r="QJL40" s="64"/>
      <c r="QJM40" s="64"/>
      <c r="QJN40" s="64"/>
      <c r="QJO40" s="64"/>
      <c r="QJP40" s="64"/>
      <c r="QJQ40" s="64"/>
      <c r="QJR40" s="64"/>
      <c r="QJS40" s="64"/>
      <c r="QJT40" s="64"/>
      <c r="QJU40" s="64"/>
      <c r="QJV40" s="64"/>
      <c r="QJW40" s="64"/>
      <c r="QJX40" s="64"/>
      <c r="QJY40" s="64"/>
      <c r="QJZ40" s="64"/>
      <c r="QKA40" s="64"/>
      <c r="QKB40" s="64"/>
      <c r="QKC40" s="64"/>
      <c r="QKD40" s="64"/>
      <c r="QKE40" s="64"/>
      <c r="QKF40" s="64"/>
      <c r="QKG40" s="64"/>
      <c r="QKH40" s="64"/>
      <c r="QKI40" s="64"/>
      <c r="QKJ40" s="64"/>
      <c r="QKK40" s="64"/>
      <c r="QKL40" s="64"/>
      <c r="QKM40" s="64"/>
      <c r="QKN40" s="64"/>
      <c r="QKO40" s="64"/>
      <c r="QKP40" s="64"/>
      <c r="QKQ40" s="64"/>
      <c r="QKR40" s="64"/>
      <c r="QKS40" s="64"/>
      <c r="QKT40" s="64"/>
      <c r="QKU40" s="64"/>
      <c r="QKV40" s="64"/>
      <c r="QKW40" s="64"/>
      <c r="QKX40" s="64"/>
      <c r="QKY40" s="64"/>
      <c r="QKZ40" s="64"/>
      <c r="QLA40" s="64"/>
      <c r="QLB40" s="64"/>
      <c r="QLC40" s="64"/>
      <c r="QLD40" s="64"/>
      <c r="QLE40" s="64"/>
      <c r="QLF40" s="64"/>
      <c r="QLG40" s="64"/>
      <c r="QLH40" s="64"/>
      <c r="QLI40" s="64"/>
      <c r="QLJ40" s="64"/>
      <c r="QLK40" s="64"/>
      <c r="QLL40" s="64"/>
      <c r="QLM40" s="64"/>
      <c r="QLN40" s="64"/>
      <c r="QLO40" s="64"/>
      <c r="QLP40" s="64"/>
      <c r="QLQ40" s="64"/>
      <c r="QLR40" s="64"/>
      <c r="QLS40" s="64"/>
      <c r="QLT40" s="64"/>
      <c r="QLU40" s="64"/>
      <c r="QLV40" s="64"/>
      <c r="QLW40" s="64"/>
      <c r="QLX40" s="64"/>
      <c r="QLY40" s="64"/>
      <c r="QLZ40" s="64"/>
      <c r="QMA40" s="64"/>
      <c r="QMB40" s="64"/>
      <c r="QMC40" s="64"/>
      <c r="QMD40" s="64"/>
      <c r="QME40" s="64"/>
      <c r="QMF40" s="64"/>
      <c r="QMG40" s="64"/>
      <c r="QMH40" s="64"/>
      <c r="QMI40" s="64"/>
      <c r="QMJ40" s="64"/>
      <c r="QMK40" s="64"/>
      <c r="QML40" s="64"/>
      <c r="QMM40" s="64"/>
      <c r="QMN40" s="64"/>
      <c r="QMO40" s="64"/>
      <c r="QMP40" s="64"/>
      <c r="QMQ40" s="64"/>
      <c r="QMR40" s="64"/>
      <c r="QMS40" s="64"/>
      <c r="QMT40" s="64"/>
      <c r="QMU40" s="64"/>
      <c r="QMV40" s="64"/>
      <c r="QMW40" s="64"/>
      <c r="QMX40" s="64"/>
      <c r="QMY40" s="64"/>
      <c r="QMZ40" s="64"/>
      <c r="QNA40" s="64"/>
      <c r="QNB40" s="64"/>
      <c r="QNC40" s="64"/>
      <c r="QND40" s="64"/>
      <c r="QNE40" s="64"/>
      <c r="QNF40" s="64"/>
      <c r="QNG40" s="64"/>
      <c r="QNH40" s="64"/>
      <c r="QNI40" s="64"/>
      <c r="QNJ40" s="64"/>
      <c r="QNK40" s="64"/>
      <c r="QNL40" s="64"/>
      <c r="QNM40" s="64"/>
      <c r="QNN40" s="64"/>
      <c r="QNO40" s="64"/>
      <c r="QNP40" s="64"/>
      <c r="QNQ40" s="64"/>
      <c r="QNR40" s="64"/>
      <c r="QNS40" s="64"/>
      <c r="QNT40" s="64"/>
      <c r="QNU40" s="64"/>
      <c r="QNV40" s="64"/>
      <c r="QNW40" s="64"/>
      <c r="QNX40" s="64"/>
      <c r="QNY40" s="64"/>
      <c r="QNZ40" s="64"/>
      <c r="QOA40" s="64"/>
      <c r="QOB40" s="64"/>
      <c r="QOC40" s="64"/>
      <c r="QOD40" s="64"/>
      <c r="QOE40" s="64"/>
      <c r="QOF40" s="64"/>
      <c r="QOG40" s="64"/>
      <c r="QOH40" s="64"/>
      <c r="QOI40" s="64"/>
      <c r="QOJ40" s="64"/>
      <c r="QOK40" s="64"/>
      <c r="QOL40" s="64"/>
      <c r="QOM40" s="64"/>
      <c r="QON40" s="64"/>
      <c r="QOO40" s="64"/>
      <c r="QOP40" s="64"/>
      <c r="QOQ40" s="64"/>
      <c r="QOR40" s="64"/>
      <c r="QOS40" s="64"/>
      <c r="QOT40" s="64"/>
      <c r="QOU40" s="64"/>
      <c r="QOV40" s="64"/>
      <c r="QOW40" s="64"/>
      <c r="QOX40" s="64"/>
      <c r="QOY40" s="64"/>
      <c r="QOZ40" s="64"/>
      <c r="QPA40" s="64"/>
      <c r="QPB40" s="64"/>
      <c r="QPC40" s="64"/>
      <c r="QPD40" s="64"/>
      <c r="QPE40" s="64"/>
      <c r="QPF40" s="64"/>
      <c r="QPG40" s="64"/>
      <c r="QPH40" s="64"/>
      <c r="QPI40" s="64"/>
      <c r="QPJ40" s="64"/>
      <c r="QPK40" s="64"/>
      <c r="QPL40" s="64"/>
      <c r="QPM40" s="64"/>
      <c r="QPN40" s="64"/>
      <c r="QPO40" s="64"/>
      <c r="QPP40" s="64"/>
      <c r="QPQ40" s="64"/>
      <c r="QPR40" s="64"/>
      <c r="QPS40" s="64"/>
      <c r="QPT40" s="64"/>
      <c r="QPU40" s="64"/>
      <c r="QPV40" s="64"/>
      <c r="QPW40" s="64"/>
      <c r="QPX40" s="64"/>
      <c r="QPY40" s="64"/>
      <c r="QPZ40" s="64"/>
      <c r="QQA40" s="64"/>
      <c r="QQB40" s="64"/>
      <c r="QQC40" s="64"/>
      <c r="QQD40" s="64"/>
      <c r="QQE40" s="64"/>
      <c r="QQF40" s="64"/>
      <c r="QQG40" s="64"/>
      <c r="QQH40" s="64"/>
      <c r="QQI40" s="64"/>
      <c r="QQJ40" s="64"/>
      <c r="QQK40" s="64"/>
      <c r="QQL40" s="64"/>
      <c r="QQM40" s="64"/>
      <c r="QQN40" s="64"/>
      <c r="QQO40" s="64"/>
      <c r="QQP40" s="64"/>
      <c r="QQQ40" s="64"/>
      <c r="QQR40" s="64"/>
      <c r="QQS40" s="64"/>
      <c r="QQT40" s="64"/>
      <c r="QQU40" s="64"/>
      <c r="QQV40" s="64"/>
      <c r="QQW40" s="64"/>
      <c r="QQX40" s="64"/>
      <c r="QQY40" s="64"/>
      <c r="QQZ40" s="64"/>
      <c r="QRA40" s="64"/>
      <c r="QRB40" s="64"/>
      <c r="QRC40" s="64"/>
      <c r="QRD40" s="64"/>
      <c r="QRE40" s="64"/>
      <c r="QRF40" s="64"/>
      <c r="QRG40" s="64"/>
      <c r="QRH40" s="64"/>
      <c r="QRI40" s="64"/>
      <c r="QRJ40" s="64"/>
      <c r="QRK40" s="64"/>
      <c r="QRL40" s="64"/>
      <c r="QRM40" s="64"/>
      <c r="QRN40" s="64"/>
      <c r="QRO40" s="64"/>
      <c r="QRP40" s="64"/>
      <c r="QRQ40" s="64"/>
      <c r="QRR40" s="64"/>
      <c r="QRS40" s="64"/>
      <c r="QRT40" s="64"/>
      <c r="QRU40" s="64"/>
      <c r="QRV40" s="64"/>
      <c r="QRW40" s="64"/>
      <c r="QRX40" s="64"/>
      <c r="QRY40" s="64"/>
      <c r="QRZ40" s="64"/>
      <c r="QSA40" s="64"/>
      <c r="QSB40" s="64"/>
      <c r="QSC40" s="64"/>
      <c r="QSD40" s="64"/>
      <c r="QSE40" s="64"/>
      <c r="QSF40" s="64"/>
      <c r="QSG40" s="64"/>
      <c r="QSH40" s="64"/>
      <c r="QSI40" s="64"/>
      <c r="QSJ40" s="64"/>
      <c r="QSK40" s="64"/>
      <c r="QSL40" s="64"/>
      <c r="QSM40" s="64"/>
      <c r="QSN40" s="64"/>
      <c r="QSO40" s="64"/>
      <c r="QSP40" s="64"/>
      <c r="QSQ40" s="64"/>
      <c r="QSR40" s="64"/>
      <c r="QSS40" s="64"/>
      <c r="QST40" s="64"/>
      <c r="QSU40" s="64"/>
      <c r="QSV40" s="64"/>
      <c r="QSW40" s="64"/>
      <c r="QSX40" s="64"/>
      <c r="QSY40" s="64"/>
      <c r="QSZ40" s="64"/>
      <c r="QTA40" s="64"/>
      <c r="QTB40" s="64"/>
      <c r="QTC40" s="64"/>
      <c r="QTD40" s="64"/>
      <c r="QTE40" s="64"/>
      <c r="QTF40" s="64"/>
      <c r="QTG40" s="64"/>
      <c r="QTH40" s="64"/>
      <c r="QTI40" s="64"/>
      <c r="QTJ40" s="64"/>
      <c r="QTK40" s="64"/>
      <c r="QTL40" s="64"/>
      <c r="QTM40" s="64"/>
      <c r="QTN40" s="64"/>
      <c r="QTO40" s="64"/>
      <c r="QTP40" s="64"/>
      <c r="QTQ40" s="64"/>
      <c r="QTR40" s="64"/>
      <c r="QTS40" s="64"/>
      <c r="QTT40" s="64"/>
      <c r="QTU40" s="64"/>
      <c r="QTV40" s="64"/>
      <c r="QTW40" s="64"/>
      <c r="QTX40" s="64"/>
      <c r="QTY40" s="64"/>
      <c r="QTZ40" s="64"/>
      <c r="QUA40" s="64"/>
      <c r="QUB40" s="64"/>
      <c r="QUC40" s="64"/>
      <c r="QUD40" s="64"/>
      <c r="QUE40" s="64"/>
      <c r="QUF40" s="64"/>
      <c r="QUG40" s="64"/>
      <c r="QUH40" s="64"/>
      <c r="QUI40" s="64"/>
      <c r="QUJ40" s="64"/>
      <c r="QUK40" s="64"/>
      <c r="QUL40" s="64"/>
      <c r="QUM40" s="64"/>
      <c r="QUN40" s="64"/>
      <c r="QUO40" s="64"/>
      <c r="QUP40" s="64"/>
      <c r="QUQ40" s="64"/>
      <c r="QUR40" s="64"/>
      <c r="QUS40" s="64"/>
      <c r="QUT40" s="64"/>
      <c r="QUU40" s="64"/>
      <c r="QUV40" s="64"/>
      <c r="QUW40" s="64"/>
      <c r="QUX40" s="64"/>
      <c r="QUY40" s="64"/>
      <c r="QUZ40" s="64"/>
      <c r="QVA40" s="64"/>
      <c r="QVB40" s="64"/>
      <c r="QVC40" s="64"/>
      <c r="QVD40" s="64"/>
      <c r="QVE40" s="64"/>
      <c r="QVF40" s="64"/>
      <c r="QVG40" s="64"/>
      <c r="QVH40" s="64"/>
      <c r="QVI40" s="64"/>
      <c r="QVJ40" s="64"/>
      <c r="QVK40" s="64"/>
      <c r="QVL40" s="64"/>
      <c r="QVM40" s="64"/>
      <c r="QVN40" s="64"/>
      <c r="QVO40" s="64"/>
      <c r="QVP40" s="64"/>
      <c r="QVQ40" s="64"/>
      <c r="QVR40" s="64"/>
      <c r="QVS40" s="64"/>
      <c r="QVT40" s="64"/>
      <c r="QVU40" s="64"/>
      <c r="QVV40" s="64"/>
      <c r="QVW40" s="64"/>
      <c r="QVX40" s="64"/>
      <c r="QVY40" s="64"/>
      <c r="QVZ40" s="64"/>
      <c r="QWA40" s="64"/>
      <c r="QWB40" s="64"/>
      <c r="QWC40" s="64"/>
      <c r="QWD40" s="64"/>
      <c r="QWE40" s="64"/>
      <c r="QWF40" s="64"/>
      <c r="QWG40" s="64"/>
      <c r="QWH40" s="64"/>
      <c r="QWI40" s="64"/>
      <c r="QWJ40" s="64"/>
      <c r="QWK40" s="64"/>
      <c r="QWL40" s="64"/>
      <c r="QWM40" s="64"/>
      <c r="QWN40" s="64"/>
      <c r="QWO40" s="64"/>
      <c r="QWP40" s="64"/>
      <c r="QWQ40" s="64"/>
      <c r="QWR40" s="64"/>
      <c r="QWS40" s="64"/>
      <c r="QWT40" s="64"/>
      <c r="QWU40" s="64"/>
      <c r="QWV40" s="64"/>
      <c r="QWW40" s="64"/>
      <c r="QWX40" s="64"/>
      <c r="QWY40" s="64"/>
      <c r="QWZ40" s="64"/>
      <c r="QXA40" s="64"/>
      <c r="QXB40" s="64"/>
      <c r="QXC40" s="64"/>
      <c r="QXD40" s="64"/>
      <c r="QXE40" s="64"/>
      <c r="QXF40" s="64"/>
      <c r="QXG40" s="64"/>
      <c r="QXH40" s="64"/>
      <c r="QXI40" s="64"/>
      <c r="QXJ40" s="64"/>
      <c r="QXK40" s="64"/>
      <c r="QXL40" s="64"/>
      <c r="QXM40" s="64"/>
      <c r="QXN40" s="64"/>
      <c r="QXO40" s="64"/>
      <c r="QXP40" s="64"/>
      <c r="QXQ40" s="64"/>
      <c r="QXR40" s="64"/>
      <c r="QXS40" s="64"/>
      <c r="QXT40" s="64"/>
      <c r="QXU40" s="64"/>
      <c r="QXV40" s="64"/>
      <c r="QXW40" s="64"/>
      <c r="QXX40" s="64"/>
      <c r="QXY40" s="64"/>
      <c r="QXZ40" s="64"/>
      <c r="QYA40" s="64"/>
      <c r="QYB40" s="64"/>
      <c r="QYC40" s="64"/>
      <c r="QYD40" s="64"/>
      <c r="QYE40" s="64"/>
      <c r="QYF40" s="64"/>
      <c r="QYG40" s="64"/>
      <c r="QYH40" s="64"/>
      <c r="QYI40" s="64"/>
      <c r="QYJ40" s="64"/>
      <c r="QYK40" s="64"/>
      <c r="QYL40" s="64"/>
      <c r="QYM40" s="64"/>
      <c r="QYN40" s="64"/>
      <c r="QYO40" s="64"/>
      <c r="QYP40" s="64"/>
      <c r="QYQ40" s="64"/>
      <c r="QYR40" s="64"/>
      <c r="QYS40" s="64"/>
      <c r="QYT40" s="64"/>
      <c r="QYU40" s="64"/>
      <c r="QYV40" s="64"/>
      <c r="QYW40" s="64"/>
      <c r="QYX40" s="64"/>
      <c r="QYY40" s="64"/>
      <c r="QYZ40" s="64"/>
      <c r="QZA40" s="64"/>
      <c r="QZB40" s="64"/>
      <c r="QZC40" s="64"/>
      <c r="QZD40" s="64"/>
      <c r="QZE40" s="64"/>
      <c r="QZF40" s="64"/>
      <c r="QZG40" s="64"/>
      <c r="QZH40" s="64"/>
      <c r="QZI40" s="64"/>
      <c r="QZJ40" s="64"/>
      <c r="QZK40" s="64"/>
      <c r="QZL40" s="64"/>
      <c r="QZM40" s="64"/>
      <c r="QZN40" s="64"/>
      <c r="QZO40" s="64"/>
      <c r="QZP40" s="64"/>
      <c r="QZQ40" s="64"/>
      <c r="QZR40" s="64"/>
      <c r="QZS40" s="64"/>
      <c r="QZT40" s="64"/>
      <c r="QZU40" s="64"/>
      <c r="QZV40" s="64"/>
      <c r="QZW40" s="64"/>
      <c r="QZX40" s="64"/>
      <c r="QZY40" s="64"/>
      <c r="QZZ40" s="64"/>
      <c r="RAA40" s="64"/>
      <c r="RAB40" s="64"/>
      <c r="RAC40" s="64"/>
      <c r="RAD40" s="64"/>
      <c r="RAE40" s="64"/>
      <c r="RAF40" s="64"/>
      <c r="RAG40" s="64"/>
      <c r="RAH40" s="64"/>
      <c r="RAI40" s="64"/>
      <c r="RAJ40" s="64"/>
      <c r="RAK40" s="64"/>
      <c r="RAL40" s="64"/>
      <c r="RAM40" s="64"/>
      <c r="RAN40" s="64"/>
      <c r="RAO40" s="64"/>
      <c r="RAP40" s="64"/>
      <c r="RAQ40" s="64"/>
      <c r="RAR40" s="64"/>
      <c r="RAS40" s="64"/>
      <c r="RAT40" s="64"/>
      <c r="RAU40" s="64"/>
      <c r="RAV40" s="64"/>
      <c r="RAW40" s="64"/>
      <c r="RAX40" s="64"/>
      <c r="RAY40" s="64"/>
      <c r="RAZ40" s="64"/>
      <c r="RBA40" s="64"/>
      <c r="RBB40" s="64"/>
      <c r="RBC40" s="64"/>
      <c r="RBD40" s="64"/>
      <c r="RBE40" s="64"/>
      <c r="RBF40" s="64"/>
      <c r="RBG40" s="64"/>
      <c r="RBH40" s="64"/>
      <c r="RBI40" s="64"/>
      <c r="RBJ40" s="64"/>
      <c r="RBK40" s="64"/>
      <c r="RBL40" s="64"/>
      <c r="RBM40" s="64"/>
      <c r="RBN40" s="64"/>
      <c r="RBO40" s="64"/>
      <c r="RBP40" s="64"/>
      <c r="RBQ40" s="64"/>
      <c r="RBR40" s="64"/>
      <c r="RBS40" s="64"/>
      <c r="RBT40" s="64"/>
      <c r="RBU40" s="64"/>
      <c r="RBV40" s="64"/>
      <c r="RBW40" s="64"/>
      <c r="RBX40" s="64"/>
      <c r="RBY40" s="64"/>
      <c r="RBZ40" s="64"/>
      <c r="RCA40" s="64"/>
      <c r="RCB40" s="64"/>
      <c r="RCC40" s="64"/>
      <c r="RCD40" s="64"/>
      <c r="RCE40" s="64"/>
      <c r="RCF40" s="64"/>
      <c r="RCG40" s="64"/>
      <c r="RCH40" s="64"/>
      <c r="RCI40" s="64"/>
      <c r="RCJ40" s="64"/>
      <c r="RCK40" s="64"/>
      <c r="RCL40" s="64"/>
      <c r="RCM40" s="64"/>
      <c r="RCN40" s="64"/>
      <c r="RCO40" s="64"/>
      <c r="RCP40" s="64"/>
      <c r="RCQ40" s="64"/>
      <c r="RCR40" s="64"/>
      <c r="RCS40" s="64"/>
      <c r="RCT40" s="64"/>
      <c r="RCU40" s="64"/>
      <c r="RCV40" s="64"/>
      <c r="RCW40" s="64"/>
      <c r="RCX40" s="64"/>
      <c r="RCY40" s="64"/>
      <c r="RCZ40" s="64"/>
      <c r="RDA40" s="64"/>
      <c r="RDB40" s="64"/>
      <c r="RDC40" s="64"/>
      <c r="RDD40" s="64"/>
      <c r="RDE40" s="64"/>
      <c r="RDF40" s="64"/>
      <c r="RDG40" s="64"/>
      <c r="RDH40" s="64"/>
      <c r="RDI40" s="64"/>
      <c r="RDJ40" s="64"/>
      <c r="RDK40" s="64"/>
      <c r="RDL40" s="64"/>
      <c r="RDM40" s="64"/>
      <c r="RDN40" s="64"/>
      <c r="RDO40" s="64"/>
      <c r="RDP40" s="64"/>
      <c r="RDQ40" s="64"/>
      <c r="RDR40" s="64"/>
      <c r="RDS40" s="64"/>
      <c r="RDT40" s="64"/>
      <c r="RDU40" s="64"/>
      <c r="RDV40" s="64"/>
      <c r="RDW40" s="64"/>
      <c r="RDX40" s="64"/>
      <c r="RDY40" s="64"/>
      <c r="RDZ40" s="64"/>
      <c r="REA40" s="64"/>
      <c r="REB40" s="64"/>
      <c r="REC40" s="64"/>
      <c r="RED40" s="64"/>
      <c r="REE40" s="64"/>
      <c r="REF40" s="64"/>
      <c r="REG40" s="64"/>
      <c r="REH40" s="64"/>
      <c r="REI40" s="64"/>
      <c r="REJ40" s="64"/>
      <c r="REK40" s="64"/>
      <c r="REL40" s="64"/>
      <c r="REM40" s="64"/>
      <c r="REN40" s="64"/>
      <c r="REO40" s="64"/>
      <c r="REP40" s="64"/>
      <c r="REQ40" s="64"/>
      <c r="RER40" s="64"/>
      <c r="RES40" s="64"/>
      <c r="RET40" s="64"/>
      <c r="REU40" s="64"/>
      <c r="REV40" s="64"/>
      <c r="REW40" s="64"/>
      <c r="REX40" s="64"/>
      <c r="REY40" s="64"/>
      <c r="REZ40" s="64"/>
      <c r="RFA40" s="64"/>
      <c r="RFB40" s="64"/>
      <c r="RFC40" s="64"/>
      <c r="RFD40" s="64"/>
      <c r="RFE40" s="64"/>
      <c r="RFF40" s="64"/>
      <c r="RFG40" s="64"/>
      <c r="RFH40" s="64"/>
      <c r="RFI40" s="64"/>
      <c r="RFJ40" s="64"/>
      <c r="RFK40" s="64"/>
      <c r="RFL40" s="64"/>
      <c r="RFM40" s="64"/>
      <c r="RFN40" s="64"/>
      <c r="RFO40" s="64"/>
      <c r="RFP40" s="64"/>
      <c r="RFQ40" s="64"/>
      <c r="RFR40" s="64"/>
      <c r="RFS40" s="64"/>
      <c r="RFT40" s="64"/>
      <c r="RFU40" s="64"/>
      <c r="RFV40" s="64"/>
      <c r="RFW40" s="64"/>
      <c r="RFX40" s="64"/>
      <c r="RFY40" s="64"/>
      <c r="RFZ40" s="64"/>
      <c r="RGA40" s="64"/>
      <c r="RGB40" s="64"/>
      <c r="RGC40" s="64"/>
      <c r="RGD40" s="64"/>
      <c r="RGE40" s="64"/>
      <c r="RGF40" s="64"/>
      <c r="RGG40" s="64"/>
      <c r="RGH40" s="64"/>
      <c r="RGI40" s="64"/>
      <c r="RGJ40" s="64"/>
      <c r="RGK40" s="64"/>
      <c r="RGL40" s="64"/>
      <c r="RGM40" s="64"/>
      <c r="RGN40" s="64"/>
      <c r="RGO40" s="64"/>
      <c r="RGP40" s="64"/>
      <c r="RGQ40" s="64"/>
      <c r="RGR40" s="64"/>
      <c r="RGS40" s="64"/>
      <c r="RGT40" s="64"/>
      <c r="RGU40" s="64"/>
      <c r="RGV40" s="64"/>
      <c r="RGW40" s="64"/>
      <c r="RGX40" s="64"/>
      <c r="RGY40" s="64"/>
      <c r="RGZ40" s="64"/>
      <c r="RHA40" s="64"/>
      <c r="RHB40" s="64"/>
      <c r="RHC40" s="64"/>
      <c r="RHD40" s="64"/>
      <c r="RHE40" s="64"/>
      <c r="RHF40" s="64"/>
      <c r="RHG40" s="64"/>
      <c r="RHH40" s="64"/>
      <c r="RHI40" s="64"/>
      <c r="RHJ40" s="64"/>
      <c r="RHK40" s="64"/>
      <c r="RHL40" s="64"/>
      <c r="RHM40" s="64"/>
      <c r="RHN40" s="64"/>
      <c r="RHO40" s="64"/>
      <c r="RHP40" s="64"/>
      <c r="RHQ40" s="64"/>
      <c r="RHR40" s="64"/>
      <c r="RHS40" s="64"/>
      <c r="RHT40" s="64"/>
      <c r="RHU40" s="64"/>
      <c r="RHV40" s="64"/>
      <c r="RHW40" s="64"/>
      <c r="RHX40" s="64"/>
      <c r="RHY40" s="64"/>
      <c r="RHZ40" s="64"/>
      <c r="RIA40" s="64"/>
      <c r="RIB40" s="64"/>
      <c r="RIC40" s="64"/>
      <c r="RID40" s="64"/>
      <c r="RIE40" s="64"/>
      <c r="RIF40" s="64"/>
      <c r="RIG40" s="64"/>
      <c r="RIH40" s="64"/>
      <c r="RII40" s="64"/>
      <c r="RIJ40" s="64"/>
      <c r="RIK40" s="64"/>
      <c r="RIL40" s="64"/>
      <c r="RIM40" s="64"/>
      <c r="RIN40" s="64"/>
      <c r="RIO40" s="64"/>
      <c r="RIP40" s="64"/>
      <c r="RIQ40" s="64"/>
      <c r="RIR40" s="64"/>
      <c r="RIS40" s="64"/>
      <c r="RIT40" s="64"/>
      <c r="RIU40" s="64"/>
      <c r="RIV40" s="64"/>
      <c r="RIW40" s="64"/>
      <c r="RIX40" s="64"/>
      <c r="RIY40" s="64"/>
      <c r="RIZ40" s="64"/>
      <c r="RJA40" s="64"/>
      <c r="RJB40" s="64"/>
      <c r="RJC40" s="64"/>
      <c r="RJD40" s="64"/>
      <c r="RJE40" s="64"/>
      <c r="RJF40" s="64"/>
      <c r="RJG40" s="64"/>
      <c r="RJH40" s="64"/>
      <c r="RJI40" s="64"/>
      <c r="RJJ40" s="64"/>
      <c r="RJK40" s="64"/>
      <c r="RJL40" s="64"/>
      <c r="RJM40" s="64"/>
      <c r="RJN40" s="64"/>
      <c r="RJO40" s="64"/>
      <c r="RJP40" s="64"/>
      <c r="RJQ40" s="64"/>
      <c r="RJR40" s="64"/>
      <c r="RJS40" s="64"/>
      <c r="RJT40" s="64"/>
      <c r="RJU40" s="64"/>
      <c r="RJV40" s="64"/>
      <c r="RJW40" s="64"/>
      <c r="RJX40" s="64"/>
      <c r="RJY40" s="64"/>
      <c r="RJZ40" s="64"/>
      <c r="RKA40" s="64"/>
      <c r="RKB40" s="64"/>
      <c r="RKC40" s="64"/>
      <c r="RKD40" s="64"/>
      <c r="RKE40" s="64"/>
      <c r="RKF40" s="64"/>
      <c r="RKG40" s="64"/>
      <c r="RKH40" s="64"/>
      <c r="RKI40" s="64"/>
      <c r="RKJ40" s="64"/>
      <c r="RKK40" s="64"/>
      <c r="RKL40" s="64"/>
      <c r="RKM40" s="64"/>
      <c r="RKN40" s="64"/>
      <c r="RKO40" s="64"/>
      <c r="RKP40" s="64"/>
      <c r="RKQ40" s="64"/>
      <c r="RKR40" s="64"/>
      <c r="RKS40" s="64"/>
      <c r="RKT40" s="64"/>
      <c r="RKU40" s="64"/>
      <c r="RKV40" s="64"/>
      <c r="RKW40" s="64"/>
      <c r="RKX40" s="64"/>
      <c r="RKY40" s="64"/>
      <c r="RKZ40" s="64"/>
      <c r="RLA40" s="64"/>
      <c r="RLB40" s="64"/>
      <c r="RLC40" s="64"/>
      <c r="RLD40" s="64"/>
      <c r="RLE40" s="64"/>
      <c r="RLF40" s="64"/>
      <c r="RLG40" s="64"/>
      <c r="RLH40" s="64"/>
      <c r="RLI40" s="64"/>
      <c r="RLJ40" s="64"/>
      <c r="RLK40" s="64"/>
      <c r="RLL40" s="64"/>
      <c r="RLM40" s="64"/>
      <c r="RLN40" s="64"/>
      <c r="RLO40" s="64"/>
      <c r="RLP40" s="64"/>
      <c r="RLQ40" s="64"/>
      <c r="RLR40" s="64"/>
      <c r="RLS40" s="64"/>
      <c r="RLT40" s="64"/>
      <c r="RLU40" s="64"/>
      <c r="RLV40" s="64"/>
      <c r="RLW40" s="64"/>
      <c r="RLX40" s="64"/>
      <c r="RLY40" s="64"/>
      <c r="RLZ40" s="64"/>
      <c r="RMA40" s="64"/>
      <c r="RMB40" s="64"/>
      <c r="RMC40" s="64"/>
      <c r="RMD40" s="64"/>
      <c r="RME40" s="64"/>
      <c r="RMF40" s="64"/>
      <c r="RMG40" s="64"/>
      <c r="RMH40" s="64"/>
      <c r="RMI40" s="64"/>
      <c r="RMJ40" s="64"/>
      <c r="RMK40" s="64"/>
      <c r="RML40" s="64"/>
      <c r="RMM40" s="64"/>
      <c r="RMN40" s="64"/>
      <c r="RMO40" s="64"/>
      <c r="RMP40" s="64"/>
      <c r="RMQ40" s="64"/>
      <c r="RMR40" s="64"/>
      <c r="RMS40" s="64"/>
      <c r="RMT40" s="64"/>
      <c r="RMU40" s="64"/>
      <c r="RMV40" s="64"/>
      <c r="RMW40" s="64"/>
      <c r="RMX40" s="64"/>
      <c r="RMY40" s="64"/>
      <c r="RMZ40" s="64"/>
      <c r="RNA40" s="64"/>
      <c r="RNB40" s="64"/>
      <c r="RNC40" s="64"/>
      <c r="RND40" s="64"/>
      <c r="RNE40" s="64"/>
      <c r="RNF40" s="64"/>
      <c r="RNG40" s="64"/>
      <c r="RNH40" s="64"/>
      <c r="RNI40" s="64"/>
      <c r="RNJ40" s="64"/>
      <c r="RNK40" s="64"/>
      <c r="RNL40" s="64"/>
      <c r="RNM40" s="64"/>
      <c r="RNN40" s="64"/>
      <c r="RNO40" s="64"/>
      <c r="RNP40" s="64"/>
      <c r="RNQ40" s="64"/>
      <c r="RNR40" s="64"/>
      <c r="RNS40" s="64"/>
      <c r="RNT40" s="64"/>
      <c r="RNU40" s="64"/>
      <c r="RNV40" s="64"/>
      <c r="RNW40" s="64"/>
      <c r="RNX40" s="64"/>
      <c r="RNY40" s="64"/>
      <c r="RNZ40" s="64"/>
      <c r="ROA40" s="64"/>
      <c r="ROB40" s="64"/>
      <c r="ROC40" s="64"/>
      <c r="ROD40" s="64"/>
      <c r="ROE40" s="64"/>
      <c r="ROF40" s="64"/>
      <c r="ROG40" s="64"/>
      <c r="ROH40" s="64"/>
      <c r="ROI40" s="64"/>
      <c r="ROJ40" s="64"/>
      <c r="ROK40" s="64"/>
      <c r="ROL40" s="64"/>
      <c r="ROM40" s="64"/>
      <c r="RON40" s="64"/>
      <c r="ROO40" s="64"/>
      <c r="ROP40" s="64"/>
      <c r="ROQ40" s="64"/>
      <c r="ROR40" s="64"/>
      <c r="ROS40" s="64"/>
      <c r="ROT40" s="64"/>
      <c r="ROU40" s="64"/>
      <c r="ROV40" s="64"/>
      <c r="ROW40" s="64"/>
      <c r="ROX40" s="64"/>
      <c r="ROY40" s="64"/>
      <c r="ROZ40" s="64"/>
      <c r="RPA40" s="64"/>
      <c r="RPB40" s="64"/>
      <c r="RPC40" s="64"/>
      <c r="RPD40" s="64"/>
      <c r="RPE40" s="64"/>
      <c r="RPF40" s="64"/>
      <c r="RPG40" s="64"/>
      <c r="RPH40" s="64"/>
      <c r="RPI40" s="64"/>
      <c r="RPJ40" s="64"/>
      <c r="RPK40" s="64"/>
      <c r="RPL40" s="64"/>
      <c r="RPM40" s="64"/>
      <c r="RPN40" s="64"/>
      <c r="RPO40" s="64"/>
      <c r="RPP40" s="64"/>
      <c r="RPQ40" s="64"/>
      <c r="RPR40" s="64"/>
      <c r="RPS40" s="64"/>
      <c r="RPT40" s="64"/>
      <c r="RPU40" s="64"/>
      <c r="RPV40" s="64"/>
      <c r="RPW40" s="64"/>
      <c r="RPX40" s="64"/>
      <c r="RPY40" s="64"/>
      <c r="RPZ40" s="64"/>
      <c r="RQA40" s="64"/>
      <c r="RQB40" s="64"/>
      <c r="RQC40" s="64"/>
      <c r="RQD40" s="64"/>
      <c r="RQE40" s="64"/>
      <c r="RQF40" s="64"/>
      <c r="RQG40" s="64"/>
      <c r="RQH40" s="64"/>
      <c r="RQI40" s="64"/>
      <c r="RQJ40" s="64"/>
      <c r="RQK40" s="64"/>
      <c r="RQL40" s="64"/>
      <c r="RQM40" s="64"/>
      <c r="RQN40" s="64"/>
      <c r="RQO40" s="64"/>
      <c r="RQP40" s="64"/>
      <c r="RQQ40" s="64"/>
      <c r="RQR40" s="64"/>
      <c r="RQS40" s="64"/>
      <c r="RQT40" s="64"/>
      <c r="RQU40" s="64"/>
      <c r="RQV40" s="64"/>
      <c r="RQW40" s="64"/>
      <c r="RQX40" s="64"/>
      <c r="RQY40" s="64"/>
      <c r="RQZ40" s="64"/>
      <c r="RRA40" s="64"/>
      <c r="RRB40" s="64"/>
      <c r="RRC40" s="64"/>
      <c r="RRD40" s="64"/>
      <c r="RRE40" s="64"/>
      <c r="RRF40" s="64"/>
      <c r="RRG40" s="64"/>
      <c r="RRH40" s="64"/>
      <c r="RRI40" s="64"/>
      <c r="RRJ40" s="64"/>
      <c r="RRK40" s="64"/>
      <c r="RRL40" s="64"/>
      <c r="RRM40" s="64"/>
      <c r="RRN40" s="64"/>
      <c r="RRO40" s="64"/>
      <c r="RRP40" s="64"/>
      <c r="RRQ40" s="64"/>
      <c r="RRR40" s="64"/>
      <c r="RRS40" s="64"/>
      <c r="RRT40" s="64"/>
      <c r="RRU40" s="64"/>
      <c r="RRV40" s="64"/>
      <c r="RRW40" s="64"/>
      <c r="RRX40" s="64"/>
      <c r="RRY40" s="64"/>
      <c r="RRZ40" s="64"/>
      <c r="RSA40" s="64"/>
      <c r="RSB40" s="64"/>
      <c r="RSC40" s="64"/>
      <c r="RSD40" s="64"/>
      <c r="RSE40" s="64"/>
      <c r="RSF40" s="64"/>
      <c r="RSG40" s="64"/>
      <c r="RSH40" s="64"/>
      <c r="RSI40" s="64"/>
      <c r="RSJ40" s="64"/>
      <c r="RSK40" s="64"/>
      <c r="RSL40" s="64"/>
      <c r="RSM40" s="64"/>
      <c r="RSN40" s="64"/>
      <c r="RSO40" s="64"/>
      <c r="RSP40" s="64"/>
      <c r="RSQ40" s="64"/>
      <c r="RSR40" s="64"/>
      <c r="RSS40" s="64"/>
      <c r="RST40" s="64"/>
      <c r="RSU40" s="64"/>
      <c r="RSV40" s="64"/>
      <c r="RSW40" s="64"/>
      <c r="RSX40" s="64"/>
      <c r="RSY40" s="64"/>
      <c r="RSZ40" s="64"/>
      <c r="RTA40" s="64"/>
      <c r="RTB40" s="64"/>
      <c r="RTC40" s="64"/>
      <c r="RTD40" s="64"/>
      <c r="RTE40" s="64"/>
      <c r="RTF40" s="64"/>
      <c r="RTG40" s="64"/>
      <c r="RTH40" s="64"/>
      <c r="RTI40" s="64"/>
      <c r="RTJ40" s="64"/>
      <c r="RTK40" s="64"/>
      <c r="RTL40" s="64"/>
      <c r="RTM40" s="64"/>
      <c r="RTN40" s="64"/>
      <c r="RTO40" s="64"/>
      <c r="RTP40" s="64"/>
      <c r="RTQ40" s="64"/>
      <c r="RTR40" s="64"/>
      <c r="RTS40" s="64"/>
      <c r="RTT40" s="64"/>
      <c r="RTU40" s="64"/>
      <c r="RTV40" s="64"/>
      <c r="RTW40" s="64"/>
      <c r="RTX40" s="64"/>
      <c r="RTY40" s="64"/>
      <c r="RTZ40" s="64"/>
      <c r="RUA40" s="64"/>
      <c r="RUB40" s="64"/>
      <c r="RUC40" s="64"/>
      <c r="RUD40" s="64"/>
      <c r="RUE40" s="64"/>
      <c r="RUF40" s="64"/>
      <c r="RUG40" s="64"/>
      <c r="RUH40" s="64"/>
      <c r="RUI40" s="64"/>
      <c r="RUJ40" s="64"/>
      <c r="RUK40" s="64"/>
      <c r="RUL40" s="64"/>
      <c r="RUM40" s="64"/>
      <c r="RUN40" s="64"/>
      <c r="RUO40" s="64"/>
      <c r="RUP40" s="64"/>
      <c r="RUQ40" s="64"/>
      <c r="RUR40" s="64"/>
      <c r="RUS40" s="64"/>
      <c r="RUT40" s="64"/>
      <c r="RUU40" s="64"/>
      <c r="RUV40" s="64"/>
      <c r="RUW40" s="64"/>
      <c r="RUX40" s="64"/>
      <c r="RUY40" s="64"/>
      <c r="RUZ40" s="64"/>
      <c r="RVA40" s="64"/>
      <c r="RVB40" s="64"/>
      <c r="RVC40" s="64"/>
      <c r="RVD40" s="64"/>
      <c r="RVE40" s="64"/>
      <c r="RVF40" s="64"/>
      <c r="RVG40" s="64"/>
      <c r="RVH40" s="64"/>
      <c r="RVI40" s="64"/>
      <c r="RVJ40" s="64"/>
      <c r="RVK40" s="64"/>
      <c r="RVL40" s="64"/>
      <c r="RVM40" s="64"/>
      <c r="RVN40" s="64"/>
      <c r="RVO40" s="64"/>
      <c r="RVP40" s="64"/>
      <c r="RVQ40" s="64"/>
      <c r="RVR40" s="64"/>
      <c r="RVS40" s="64"/>
      <c r="RVT40" s="64"/>
      <c r="RVU40" s="64"/>
      <c r="RVV40" s="64"/>
      <c r="RVW40" s="64"/>
      <c r="RVX40" s="64"/>
      <c r="RVY40" s="64"/>
      <c r="RVZ40" s="64"/>
      <c r="RWA40" s="64"/>
      <c r="RWB40" s="64"/>
      <c r="RWC40" s="64"/>
      <c r="RWD40" s="64"/>
      <c r="RWE40" s="64"/>
      <c r="RWF40" s="64"/>
      <c r="RWG40" s="64"/>
      <c r="RWH40" s="64"/>
      <c r="RWI40" s="64"/>
      <c r="RWJ40" s="64"/>
      <c r="RWK40" s="64"/>
      <c r="RWL40" s="64"/>
      <c r="RWM40" s="64"/>
      <c r="RWN40" s="64"/>
      <c r="RWO40" s="64"/>
      <c r="RWP40" s="64"/>
      <c r="RWQ40" s="64"/>
      <c r="RWR40" s="64"/>
      <c r="RWS40" s="64"/>
      <c r="RWT40" s="64"/>
      <c r="RWU40" s="64"/>
      <c r="RWV40" s="64"/>
      <c r="RWW40" s="64"/>
      <c r="RWX40" s="64"/>
      <c r="RWY40" s="64"/>
      <c r="RWZ40" s="64"/>
      <c r="RXA40" s="64"/>
      <c r="RXB40" s="64"/>
      <c r="RXC40" s="64"/>
      <c r="RXD40" s="64"/>
      <c r="RXE40" s="64"/>
      <c r="RXF40" s="64"/>
      <c r="RXG40" s="64"/>
      <c r="RXH40" s="64"/>
      <c r="RXI40" s="64"/>
      <c r="RXJ40" s="64"/>
      <c r="RXK40" s="64"/>
      <c r="RXL40" s="64"/>
      <c r="RXM40" s="64"/>
      <c r="RXN40" s="64"/>
      <c r="RXO40" s="64"/>
      <c r="RXP40" s="64"/>
      <c r="RXQ40" s="64"/>
      <c r="RXR40" s="64"/>
      <c r="RXS40" s="64"/>
      <c r="RXT40" s="64"/>
      <c r="RXU40" s="64"/>
      <c r="RXV40" s="64"/>
      <c r="RXW40" s="64"/>
      <c r="RXX40" s="64"/>
      <c r="RXY40" s="64"/>
      <c r="RXZ40" s="64"/>
      <c r="RYA40" s="64"/>
      <c r="RYB40" s="64"/>
      <c r="RYC40" s="64"/>
      <c r="RYD40" s="64"/>
      <c r="RYE40" s="64"/>
      <c r="RYF40" s="64"/>
      <c r="RYG40" s="64"/>
      <c r="RYH40" s="64"/>
      <c r="RYI40" s="64"/>
      <c r="RYJ40" s="64"/>
      <c r="RYK40" s="64"/>
      <c r="RYL40" s="64"/>
      <c r="RYM40" s="64"/>
      <c r="RYN40" s="64"/>
      <c r="RYO40" s="64"/>
      <c r="RYP40" s="64"/>
      <c r="RYQ40" s="64"/>
      <c r="RYR40" s="64"/>
      <c r="RYS40" s="64"/>
      <c r="RYT40" s="64"/>
      <c r="RYU40" s="64"/>
      <c r="RYV40" s="64"/>
      <c r="RYW40" s="64"/>
      <c r="RYX40" s="64"/>
      <c r="RYY40" s="64"/>
      <c r="RYZ40" s="64"/>
      <c r="RZA40" s="64"/>
      <c r="RZB40" s="64"/>
      <c r="RZC40" s="64"/>
      <c r="RZD40" s="64"/>
      <c r="RZE40" s="64"/>
      <c r="RZF40" s="64"/>
      <c r="RZG40" s="64"/>
      <c r="RZH40" s="64"/>
      <c r="RZI40" s="64"/>
      <c r="RZJ40" s="64"/>
      <c r="RZK40" s="64"/>
      <c r="RZL40" s="64"/>
      <c r="RZM40" s="64"/>
      <c r="RZN40" s="64"/>
      <c r="RZO40" s="64"/>
      <c r="RZP40" s="64"/>
      <c r="RZQ40" s="64"/>
      <c r="RZR40" s="64"/>
      <c r="RZS40" s="64"/>
      <c r="RZT40" s="64"/>
      <c r="RZU40" s="64"/>
      <c r="RZV40" s="64"/>
      <c r="RZW40" s="64"/>
      <c r="RZX40" s="64"/>
      <c r="RZY40" s="64"/>
      <c r="RZZ40" s="64"/>
      <c r="SAA40" s="64"/>
      <c r="SAB40" s="64"/>
      <c r="SAC40" s="64"/>
      <c r="SAD40" s="64"/>
      <c r="SAE40" s="64"/>
      <c r="SAF40" s="64"/>
      <c r="SAG40" s="64"/>
      <c r="SAH40" s="64"/>
      <c r="SAI40" s="64"/>
      <c r="SAJ40" s="64"/>
      <c r="SAK40" s="64"/>
      <c r="SAL40" s="64"/>
      <c r="SAM40" s="64"/>
      <c r="SAN40" s="64"/>
      <c r="SAO40" s="64"/>
      <c r="SAP40" s="64"/>
      <c r="SAQ40" s="64"/>
      <c r="SAR40" s="64"/>
      <c r="SAS40" s="64"/>
      <c r="SAT40" s="64"/>
      <c r="SAU40" s="64"/>
      <c r="SAV40" s="64"/>
      <c r="SAW40" s="64"/>
      <c r="SAX40" s="64"/>
      <c r="SAY40" s="64"/>
      <c r="SAZ40" s="64"/>
      <c r="SBA40" s="64"/>
      <c r="SBB40" s="64"/>
      <c r="SBC40" s="64"/>
      <c r="SBD40" s="64"/>
      <c r="SBE40" s="64"/>
      <c r="SBF40" s="64"/>
      <c r="SBG40" s="64"/>
      <c r="SBH40" s="64"/>
      <c r="SBI40" s="64"/>
      <c r="SBJ40" s="64"/>
      <c r="SBK40" s="64"/>
      <c r="SBL40" s="64"/>
      <c r="SBM40" s="64"/>
      <c r="SBN40" s="64"/>
      <c r="SBO40" s="64"/>
      <c r="SBP40" s="64"/>
      <c r="SBQ40" s="64"/>
      <c r="SBR40" s="64"/>
      <c r="SBS40" s="64"/>
      <c r="SBT40" s="64"/>
      <c r="SBU40" s="64"/>
      <c r="SBV40" s="64"/>
      <c r="SBW40" s="64"/>
      <c r="SBX40" s="64"/>
      <c r="SBY40" s="64"/>
      <c r="SBZ40" s="64"/>
      <c r="SCA40" s="64"/>
      <c r="SCB40" s="64"/>
      <c r="SCC40" s="64"/>
      <c r="SCD40" s="64"/>
      <c r="SCE40" s="64"/>
      <c r="SCF40" s="64"/>
      <c r="SCG40" s="64"/>
      <c r="SCH40" s="64"/>
      <c r="SCI40" s="64"/>
      <c r="SCJ40" s="64"/>
      <c r="SCK40" s="64"/>
      <c r="SCL40" s="64"/>
      <c r="SCM40" s="64"/>
      <c r="SCN40" s="64"/>
      <c r="SCO40" s="64"/>
      <c r="SCP40" s="64"/>
      <c r="SCQ40" s="64"/>
      <c r="SCR40" s="64"/>
      <c r="SCS40" s="64"/>
      <c r="SCT40" s="64"/>
      <c r="SCU40" s="64"/>
      <c r="SCV40" s="64"/>
      <c r="SCW40" s="64"/>
      <c r="SCX40" s="64"/>
      <c r="SCY40" s="64"/>
      <c r="SCZ40" s="64"/>
      <c r="SDA40" s="64"/>
      <c r="SDB40" s="64"/>
      <c r="SDC40" s="64"/>
      <c r="SDD40" s="64"/>
      <c r="SDE40" s="64"/>
      <c r="SDF40" s="64"/>
      <c r="SDG40" s="64"/>
      <c r="SDH40" s="64"/>
      <c r="SDI40" s="64"/>
      <c r="SDJ40" s="64"/>
      <c r="SDK40" s="64"/>
      <c r="SDL40" s="64"/>
      <c r="SDM40" s="64"/>
      <c r="SDN40" s="64"/>
      <c r="SDO40" s="64"/>
      <c r="SDP40" s="64"/>
      <c r="SDQ40" s="64"/>
      <c r="SDR40" s="64"/>
      <c r="SDS40" s="64"/>
      <c r="SDT40" s="64"/>
      <c r="SDU40" s="64"/>
      <c r="SDV40" s="64"/>
      <c r="SDW40" s="64"/>
      <c r="SDX40" s="64"/>
      <c r="SDY40" s="64"/>
      <c r="SDZ40" s="64"/>
      <c r="SEA40" s="64"/>
      <c r="SEB40" s="64"/>
      <c r="SEC40" s="64"/>
      <c r="SED40" s="64"/>
      <c r="SEE40" s="64"/>
      <c r="SEF40" s="64"/>
      <c r="SEG40" s="64"/>
      <c r="SEH40" s="64"/>
      <c r="SEI40" s="64"/>
      <c r="SEJ40" s="64"/>
      <c r="SEK40" s="64"/>
      <c r="SEL40" s="64"/>
      <c r="SEM40" s="64"/>
      <c r="SEN40" s="64"/>
      <c r="SEO40" s="64"/>
      <c r="SEP40" s="64"/>
      <c r="SEQ40" s="64"/>
      <c r="SER40" s="64"/>
      <c r="SES40" s="64"/>
      <c r="SET40" s="64"/>
      <c r="SEU40" s="64"/>
      <c r="SEV40" s="64"/>
      <c r="SEW40" s="64"/>
      <c r="SEX40" s="64"/>
      <c r="SEY40" s="64"/>
      <c r="SEZ40" s="64"/>
      <c r="SFA40" s="64"/>
      <c r="SFB40" s="64"/>
      <c r="SFC40" s="64"/>
      <c r="SFD40" s="64"/>
      <c r="SFE40" s="64"/>
      <c r="SFF40" s="64"/>
      <c r="SFG40" s="64"/>
      <c r="SFH40" s="64"/>
      <c r="SFI40" s="64"/>
      <c r="SFJ40" s="64"/>
      <c r="SFK40" s="64"/>
      <c r="SFL40" s="64"/>
      <c r="SFM40" s="64"/>
      <c r="SFN40" s="64"/>
      <c r="SFO40" s="64"/>
      <c r="SFP40" s="64"/>
      <c r="SFQ40" s="64"/>
      <c r="SFR40" s="64"/>
      <c r="SFS40" s="64"/>
      <c r="SFT40" s="64"/>
      <c r="SFU40" s="64"/>
      <c r="SFV40" s="64"/>
      <c r="SFW40" s="64"/>
      <c r="SFX40" s="64"/>
      <c r="SFY40" s="64"/>
      <c r="SFZ40" s="64"/>
      <c r="SGA40" s="64"/>
      <c r="SGB40" s="64"/>
      <c r="SGC40" s="64"/>
      <c r="SGD40" s="64"/>
      <c r="SGE40" s="64"/>
      <c r="SGF40" s="64"/>
      <c r="SGG40" s="64"/>
      <c r="SGH40" s="64"/>
      <c r="SGI40" s="64"/>
      <c r="SGJ40" s="64"/>
      <c r="SGK40" s="64"/>
      <c r="SGL40" s="64"/>
      <c r="SGM40" s="64"/>
      <c r="SGN40" s="64"/>
      <c r="SGO40" s="64"/>
      <c r="SGP40" s="64"/>
      <c r="SGQ40" s="64"/>
      <c r="SGR40" s="64"/>
      <c r="SGS40" s="64"/>
      <c r="SGT40" s="64"/>
      <c r="SGU40" s="64"/>
      <c r="SGV40" s="64"/>
      <c r="SGW40" s="64"/>
      <c r="SGX40" s="64"/>
      <c r="SGY40" s="64"/>
      <c r="SGZ40" s="64"/>
      <c r="SHA40" s="64"/>
      <c r="SHB40" s="64"/>
      <c r="SHC40" s="64"/>
      <c r="SHD40" s="64"/>
      <c r="SHE40" s="64"/>
      <c r="SHF40" s="64"/>
      <c r="SHG40" s="64"/>
      <c r="SHH40" s="64"/>
      <c r="SHI40" s="64"/>
      <c r="SHJ40" s="64"/>
      <c r="SHK40" s="64"/>
      <c r="SHL40" s="64"/>
      <c r="SHM40" s="64"/>
      <c r="SHN40" s="64"/>
      <c r="SHO40" s="64"/>
      <c r="SHP40" s="64"/>
      <c r="SHQ40" s="64"/>
      <c r="SHR40" s="64"/>
      <c r="SHS40" s="64"/>
      <c r="SHT40" s="64"/>
      <c r="SHU40" s="64"/>
      <c r="SHV40" s="64"/>
      <c r="SHW40" s="64"/>
      <c r="SHX40" s="64"/>
      <c r="SHY40" s="64"/>
      <c r="SHZ40" s="64"/>
      <c r="SIA40" s="64"/>
      <c r="SIB40" s="64"/>
      <c r="SIC40" s="64"/>
      <c r="SID40" s="64"/>
      <c r="SIE40" s="64"/>
      <c r="SIF40" s="64"/>
      <c r="SIG40" s="64"/>
      <c r="SIH40" s="64"/>
      <c r="SII40" s="64"/>
      <c r="SIJ40" s="64"/>
      <c r="SIK40" s="64"/>
      <c r="SIL40" s="64"/>
      <c r="SIM40" s="64"/>
      <c r="SIN40" s="64"/>
      <c r="SIO40" s="64"/>
      <c r="SIP40" s="64"/>
      <c r="SIQ40" s="64"/>
      <c r="SIR40" s="64"/>
      <c r="SIS40" s="64"/>
      <c r="SIT40" s="64"/>
      <c r="SIU40" s="64"/>
      <c r="SIV40" s="64"/>
      <c r="SIW40" s="64"/>
      <c r="SIX40" s="64"/>
      <c r="SIY40" s="64"/>
      <c r="SIZ40" s="64"/>
      <c r="SJA40" s="64"/>
      <c r="SJB40" s="64"/>
      <c r="SJC40" s="64"/>
      <c r="SJD40" s="64"/>
      <c r="SJE40" s="64"/>
      <c r="SJF40" s="64"/>
      <c r="SJG40" s="64"/>
      <c r="SJH40" s="64"/>
      <c r="SJI40" s="64"/>
      <c r="SJJ40" s="64"/>
      <c r="SJK40" s="64"/>
      <c r="SJL40" s="64"/>
      <c r="SJM40" s="64"/>
      <c r="SJN40" s="64"/>
      <c r="SJO40" s="64"/>
      <c r="SJP40" s="64"/>
      <c r="SJQ40" s="64"/>
      <c r="SJR40" s="64"/>
      <c r="SJS40" s="64"/>
      <c r="SJT40" s="64"/>
      <c r="SJU40" s="64"/>
      <c r="SJV40" s="64"/>
      <c r="SJW40" s="64"/>
      <c r="SJX40" s="64"/>
      <c r="SJY40" s="64"/>
      <c r="SJZ40" s="64"/>
      <c r="SKA40" s="64"/>
      <c r="SKB40" s="64"/>
      <c r="SKC40" s="64"/>
      <c r="SKD40" s="64"/>
      <c r="SKE40" s="64"/>
      <c r="SKF40" s="64"/>
      <c r="SKG40" s="64"/>
      <c r="SKH40" s="64"/>
      <c r="SKI40" s="64"/>
      <c r="SKJ40" s="64"/>
      <c r="SKK40" s="64"/>
      <c r="SKL40" s="64"/>
      <c r="SKM40" s="64"/>
      <c r="SKN40" s="64"/>
      <c r="SKO40" s="64"/>
      <c r="SKP40" s="64"/>
      <c r="SKQ40" s="64"/>
      <c r="SKR40" s="64"/>
      <c r="SKS40" s="64"/>
      <c r="SKT40" s="64"/>
      <c r="SKU40" s="64"/>
      <c r="SKV40" s="64"/>
      <c r="SKW40" s="64"/>
      <c r="SKX40" s="64"/>
      <c r="SKY40" s="64"/>
      <c r="SKZ40" s="64"/>
      <c r="SLA40" s="64"/>
      <c r="SLB40" s="64"/>
      <c r="SLC40" s="64"/>
      <c r="SLD40" s="64"/>
      <c r="SLE40" s="64"/>
      <c r="SLF40" s="64"/>
      <c r="SLG40" s="64"/>
      <c r="SLH40" s="64"/>
      <c r="SLI40" s="64"/>
      <c r="SLJ40" s="64"/>
      <c r="SLK40" s="64"/>
      <c r="SLL40" s="64"/>
      <c r="SLM40" s="64"/>
      <c r="SLN40" s="64"/>
      <c r="SLO40" s="64"/>
      <c r="SLP40" s="64"/>
      <c r="SLQ40" s="64"/>
      <c r="SLR40" s="64"/>
      <c r="SLS40" s="64"/>
      <c r="SLT40" s="64"/>
      <c r="SLU40" s="64"/>
      <c r="SLV40" s="64"/>
      <c r="SLW40" s="64"/>
      <c r="SLX40" s="64"/>
      <c r="SLY40" s="64"/>
      <c r="SLZ40" s="64"/>
      <c r="SMA40" s="64"/>
      <c r="SMB40" s="64"/>
      <c r="SMC40" s="64"/>
      <c r="SMD40" s="64"/>
      <c r="SME40" s="64"/>
      <c r="SMF40" s="64"/>
      <c r="SMG40" s="64"/>
      <c r="SMH40" s="64"/>
      <c r="SMI40" s="64"/>
      <c r="SMJ40" s="64"/>
      <c r="SMK40" s="64"/>
      <c r="SML40" s="64"/>
      <c r="SMM40" s="64"/>
      <c r="SMN40" s="64"/>
      <c r="SMO40" s="64"/>
      <c r="SMP40" s="64"/>
      <c r="SMQ40" s="64"/>
      <c r="SMR40" s="64"/>
      <c r="SMS40" s="64"/>
      <c r="SMT40" s="64"/>
      <c r="SMU40" s="64"/>
      <c r="SMV40" s="64"/>
      <c r="SMW40" s="64"/>
      <c r="SMX40" s="64"/>
      <c r="SMY40" s="64"/>
      <c r="SMZ40" s="64"/>
      <c r="SNA40" s="64"/>
      <c r="SNB40" s="64"/>
      <c r="SNC40" s="64"/>
      <c r="SND40" s="64"/>
      <c r="SNE40" s="64"/>
      <c r="SNF40" s="64"/>
      <c r="SNG40" s="64"/>
      <c r="SNH40" s="64"/>
      <c r="SNI40" s="64"/>
      <c r="SNJ40" s="64"/>
      <c r="SNK40" s="64"/>
      <c r="SNL40" s="64"/>
      <c r="SNM40" s="64"/>
      <c r="SNN40" s="64"/>
      <c r="SNO40" s="64"/>
      <c r="SNP40" s="64"/>
      <c r="SNQ40" s="64"/>
      <c r="SNR40" s="64"/>
      <c r="SNS40" s="64"/>
      <c r="SNT40" s="64"/>
      <c r="SNU40" s="64"/>
      <c r="SNV40" s="64"/>
      <c r="SNW40" s="64"/>
      <c r="SNX40" s="64"/>
      <c r="SNY40" s="64"/>
      <c r="SNZ40" s="64"/>
      <c r="SOA40" s="64"/>
      <c r="SOB40" s="64"/>
      <c r="SOC40" s="64"/>
      <c r="SOD40" s="64"/>
      <c r="SOE40" s="64"/>
      <c r="SOF40" s="64"/>
      <c r="SOG40" s="64"/>
      <c r="SOH40" s="64"/>
      <c r="SOI40" s="64"/>
      <c r="SOJ40" s="64"/>
      <c r="SOK40" s="64"/>
      <c r="SOL40" s="64"/>
      <c r="SOM40" s="64"/>
      <c r="SON40" s="64"/>
      <c r="SOO40" s="64"/>
      <c r="SOP40" s="64"/>
      <c r="SOQ40" s="64"/>
      <c r="SOR40" s="64"/>
      <c r="SOS40" s="64"/>
      <c r="SOT40" s="64"/>
      <c r="SOU40" s="64"/>
      <c r="SOV40" s="64"/>
      <c r="SOW40" s="64"/>
      <c r="SOX40" s="64"/>
      <c r="SOY40" s="64"/>
      <c r="SOZ40" s="64"/>
      <c r="SPA40" s="64"/>
      <c r="SPB40" s="64"/>
      <c r="SPC40" s="64"/>
      <c r="SPD40" s="64"/>
      <c r="SPE40" s="64"/>
      <c r="SPF40" s="64"/>
      <c r="SPG40" s="64"/>
      <c r="SPH40" s="64"/>
      <c r="SPI40" s="64"/>
      <c r="SPJ40" s="64"/>
      <c r="SPK40" s="64"/>
      <c r="SPL40" s="64"/>
      <c r="SPM40" s="64"/>
      <c r="SPN40" s="64"/>
      <c r="SPO40" s="64"/>
      <c r="SPP40" s="64"/>
      <c r="SPQ40" s="64"/>
      <c r="SPR40" s="64"/>
      <c r="SPS40" s="64"/>
      <c r="SPT40" s="64"/>
      <c r="SPU40" s="64"/>
      <c r="SPV40" s="64"/>
      <c r="SPW40" s="64"/>
      <c r="SPX40" s="64"/>
      <c r="SPY40" s="64"/>
      <c r="SPZ40" s="64"/>
      <c r="SQA40" s="64"/>
      <c r="SQB40" s="64"/>
      <c r="SQC40" s="64"/>
      <c r="SQD40" s="64"/>
      <c r="SQE40" s="64"/>
      <c r="SQF40" s="64"/>
      <c r="SQG40" s="64"/>
      <c r="SQH40" s="64"/>
      <c r="SQI40" s="64"/>
      <c r="SQJ40" s="64"/>
      <c r="SQK40" s="64"/>
      <c r="SQL40" s="64"/>
      <c r="SQM40" s="64"/>
      <c r="SQN40" s="64"/>
      <c r="SQO40" s="64"/>
      <c r="SQP40" s="64"/>
      <c r="SQQ40" s="64"/>
      <c r="SQR40" s="64"/>
      <c r="SQS40" s="64"/>
      <c r="SQT40" s="64"/>
      <c r="SQU40" s="64"/>
      <c r="SQV40" s="64"/>
      <c r="SQW40" s="64"/>
      <c r="SQX40" s="64"/>
      <c r="SQY40" s="64"/>
      <c r="SQZ40" s="64"/>
      <c r="SRA40" s="64"/>
      <c r="SRB40" s="64"/>
      <c r="SRC40" s="64"/>
      <c r="SRD40" s="64"/>
      <c r="SRE40" s="64"/>
      <c r="SRF40" s="64"/>
      <c r="SRG40" s="64"/>
      <c r="SRH40" s="64"/>
      <c r="SRI40" s="64"/>
      <c r="SRJ40" s="64"/>
      <c r="SRK40" s="64"/>
      <c r="SRL40" s="64"/>
      <c r="SRM40" s="64"/>
      <c r="SRN40" s="64"/>
      <c r="SRO40" s="64"/>
      <c r="SRP40" s="64"/>
      <c r="SRQ40" s="64"/>
      <c r="SRR40" s="64"/>
      <c r="SRS40" s="64"/>
      <c r="SRT40" s="64"/>
      <c r="SRU40" s="64"/>
      <c r="SRV40" s="64"/>
      <c r="SRW40" s="64"/>
      <c r="SRX40" s="64"/>
      <c r="SRY40" s="64"/>
      <c r="SRZ40" s="64"/>
      <c r="SSA40" s="64"/>
      <c r="SSB40" s="64"/>
      <c r="SSC40" s="64"/>
      <c r="SSD40" s="64"/>
      <c r="SSE40" s="64"/>
      <c r="SSF40" s="64"/>
      <c r="SSG40" s="64"/>
      <c r="SSH40" s="64"/>
      <c r="SSI40" s="64"/>
      <c r="SSJ40" s="64"/>
      <c r="SSK40" s="64"/>
      <c r="SSL40" s="64"/>
      <c r="SSM40" s="64"/>
      <c r="SSN40" s="64"/>
      <c r="SSO40" s="64"/>
      <c r="SSP40" s="64"/>
      <c r="SSQ40" s="64"/>
      <c r="SSR40" s="64"/>
      <c r="SSS40" s="64"/>
      <c r="SST40" s="64"/>
      <c r="SSU40" s="64"/>
      <c r="SSV40" s="64"/>
      <c r="SSW40" s="64"/>
      <c r="SSX40" s="64"/>
      <c r="SSY40" s="64"/>
      <c r="SSZ40" s="64"/>
      <c r="STA40" s="64"/>
      <c r="STB40" s="64"/>
      <c r="STC40" s="64"/>
      <c r="STD40" s="64"/>
      <c r="STE40" s="64"/>
      <c r="STF40" s="64"/>
      <c r="STG40" s="64"/>
      <c r="STH40" s="64"/>
      <c r="STI40" s="64"/>
      <c r="STJ40" s="64"/>
      <c r="STK40" s="64"/>
      <c r="STL40" s="64"/>
      <c r="STM40" s="64"/>
      <c r="STN40" s="64"/>
      <c r="STO40" s="64"/>
      <c r="STP40" s="64"/>
      <c r="STQ40" s="64"/>
      <c r="STR40" s="64"/>
      <c r="STS40" s="64"/>
      <c r="STT40" s="64"/>
      <c r="STU40" s="64"/>
      <c r="STV40" s="64"/>
      <c r="STW40" s="64"/>
      <c r="STX40" s="64"/>
      <c r="STY40" s="64"/>
      <c r="STZ40" s="64"/>
      <c r="SUA40" s="64"/>
      <c r="SUB40" s="64"/>
      <c r="SUC40" s="64"/>
      <c r="SUD40" s="64"/>
      <c r="SUE40" s="64"/>
      <c r="SUF40" s="64"/>
      <c r="SUG40" s="64"/>
      <c r="SUH40" s="64"/>
      <c r="SUI40" s="64"/>
      <c r="SUJ40" s="64"/>
      <c r="SUK40" s="64"/>
      <c r="SUL40" s="64"/>
      <c r="SUM40" s="64"/>
      <c r="SUN40" s="64"/>
      <c r="SUO40" s="64"/>
      <c r="SUP40" s="64"/>
      <c r="SUQ40" s="64"/>
      <c r="SUR40" s="64"/>
      <c r="SUS40" s="64"/>
      <c r="SUT40" s="64"/>
      <c r="SUU40" s="64"/>
      <c r="SUV40" s="64"/>
      <c r="SUW40" s="64"/>
      <c r="SUX40" s="64"/>
      <c r="SUY40" s="64"/>
      <c r="SUZ40" s="64"/>
      <c r="SVA40" s="64"/>
      <c r="SVB40" s="64"/>
      <c r="SVC40" s="64"/>
      <c r="SVD40" s="64"/>
      <c r="SVE40" s="64"/>
      <c r="SVF40" s="64"/>
      <c r="SVG40" s="64"/>
      <c r="SVH40" s="64"/>
      <c r="SVI40" s="64"/>
      <c r="SVJ40" s="64"/>
      <c r="SVK40" s="64"/>
      <c r="SVL40" s="64"/>
      <c r="SVM40" s="64"/>
      <c r="SVN40" s="64"/>
      <c r="SVO40" s="64"/>
      <c r="SVP40" s="64"/>
      <c r="SVQ40" s="64"/>
      <c r="SVR40" s="64"/>
      <c r="SVS40" s="64"/>
      <c r="SVT40" s="64"/>
      <c r="SVU40" s="64"/>
      <c r="SVV40" s="64"/>
      <c r="SVW40" s="64"/>
      <c r="SVX40" s="64"/>
      <c r="SVY40" s="64"/>
      <c r="SVZ40" s="64"/>
      <c r="SWA40" s="64"/>
      <c r="SWB40" s="64"/>
      <c r="SWC40" s="64"/>
      <c r="SWD40" s="64"/>
      <c r="SWE40" s="64"/>
      <c r="SWF40" s="64"/>
      <c r="SWG40" s="64"/>
      <c r="SWH40" s="64"/>
      <c r="SWI40" s="64"/>
      <c r="SWJ40" s="64"/>
      <c r="SWK40" s="64"/>
      <c r="SWL40" s="64"/>
      <c r="SWM40" s="64"/>
      <c r="SWN40" s="64"/>
      <c r="SWO40" s="64"/>
      <c r="SWP40" s="64"/>
      <c r="SWQ40" s="64"/>
      <c r="SWR40" s="64"/>
      <c r="SWS40" s="64"/>
      <c r="SWT40" s="64"/>
      <c r="SWU40" s="64"/>
      <c r="SWV40" s="64"/>
      <c r="SWW40" s="64"/>
      <c r="SWX40" s="64"/>
      <c r="SWY40" s="64"/>
      <c r="SWZ40" s="64"/>
      <c r="SXA40" s="64"/>
      <c r="SXB40" s="64"/>
      <c r="SXC40" s="64"/>
      <c r="SXD40" s="64"/>
      <c r="SXE40" s="64"/>
      <c r="SXF40" s="64"/>
      <c r="SXG40" s="64"/>
      <c r="SXH40" s="64"/>
      <c r="SXI40" s="64"/>
      <c r="SXJ40" s="64"/>
      <c r="SXK40" s="64"/>
      <c r="SXL40" s="64"/>
      <c r="SXM40" s="64"/>
      <c r="SXN40" s="64"/>
      <c r="SXO40" s="64"/>
      <c r="SXP40" s="64"/>
      <c r="SXQ40" s="64"/>
      <c r="SXR40" s="64"/>
      <c r="SXS40" s="64"/>
      <c r="SXT40" s="64"/>
      <c r="SXU40" s="64"/>
      <c r="SXV40" s="64"/>
      <c r="SXW40" s="64"/>
      <c r="SXX40" s="64"/>
      <c r="SXY40" s="64"/>
      <c r="SXZ40" s="64"/>
      <c r="SYA40" s="64"/>
      <c r="SYB40" s="64"/>
      <c r="SYC40" s="64"/>
      <c r="SYD40" s="64"/>
      <c r="SYE40" s="64"/>
      <c r="SYF40" s="64"/>
      <c r="SYG40" s="64"/>
      <c r="SYH40" s="64"/>
      <c r="SYI40" s="64"/>
      <c r="SYJ40" s="64"/>
      <c r="SYK40" s="64"/>
      <c r="SYL40" s="64"/>
      <c r="SYM40" s="64"/>
      <c r="SYN40" s="64"/>
      <c r="SYO40" s="64"/>
      <c r="SYP40" s="64"/>
      <c r="SYQ40" s="64"/>
      <c r="SYR40" s="64"/>
      <c r="SYS40" s="64"/>
      <c r="SYT40" s="64"/>
      <c r="SYU40" s="64"/>
      <c r="SYV40" s="64"/>
      <c r="SYW40" s="64"/>
      <c r="SYX40" s="64"/>
      <c r="SYY40" s="64"/>
      <c r="SYZ40" s="64"/>
      <c r="SZA40" s="64"/>
      <c r="SZB40" s="64"/>
      <c r="SZC40" s="64"/>
      <c r="SZD40" s="64"/>
      <c r="SZE40" s="64"/>
      <c r="SZF40" s="64"/>
      <c r="SZG40" s="64"/>
      <c r="SZH40" s="64"/>
      <c r="SZI40" s="64"/>
      <c r="SZJ40" s="64"/>
      <c r="SZK40" s="64"/>
      <c r="SZL40" s="64"/>
      <c r="SZM40" s="64"/>
      <c r="SZN40" s="64"/>
      <c r="SZO40" s="64"/>
      <c r="SZP40" s="64"/>
      <c r="SZQ40" s="64"/>
      <c r="SZR40" s="64"/>
      <c r="SZS40" s="64"/>
      <c r="SZT40" s="64"/>
      <c r="SZU40" s="64"/>
      <c r="SZV40" s="64"/>
      <c r="SZW40" s="64"/>
      <c r="SZX40" s="64"/>
      <c r="SZY40" s="64"/>
      <c r="SZZ40" s="64"/>
      <c r="TAA40" s="64"/>
      <c r="TAB40" s="64"/>
      <c r="TAC40" s="64"/>
      <c r="TAD40" s="64"/>
      <c r="TAE40" s="64"/>
      <c r="TAF40" s="64"/>
      <c r="TAG40" s="64"/>
      <c r="TAH40" s="64"/>
      <c r="TAI40" s="64"/>
      <c r="TAJ40" s="64"/>
      <c r="TAK40" s="64"/>
      <c r="TAL40" s="64"/>
      <c r="TAM40" s="64"/>
      <c r="TAN40" s="64"/>
      <c r="TAO40" s="64"/>
      <c r="TAP40" s="64"/>
      <c r="TAQ40" s="64"/>
      <c r="TAR40" s="64"/>
      <c r="TAS40" s="64"/>
      <c r="TAT40" s="64"/>
      <c r="TAU40" s="64"/>
      <c r="TAV40" s="64"/>
      <c r="TAW40" s="64"/>
      <c r="TAX40" s="64"/>
      <c r="TAY40" s="64"/>
      <c r="TAZ40" s="64"/>
      <c r="TBA40" s="64"/>
      <c r="TBB40" s="64"/>
      <c r="TBC40" s="64"/>
      <c r="TBD40" s="64"/>
      <c r="TBE40" s="64"/>
      <c r="TBF40" s="64"/>
      <c r="TBG40" s="64"/>
      <c r="TBH40" s="64"/>
      <c r="TBI40" s="64"/>
      <c r="TBJ40" s="64"/>
      <c r="TBK40" s="64"/>
      <c r="TBL40" s="64"/>
      <c r="TBM40" s="64"/>
      <c r="TBN40" s="64"/>
      <c r="TBO40" s="64"/>
      <c r="TBP40" s="64"/>
      <c r="TBQ40" s="64"/>
      <c r="TBR40" s="64"/>
      <c r="TBS40" s="64"/>
      <c r="TBT40" s="64"/>
      <c r="TBU40" s="64"/>
      <c r="TBV40" s="64"/>
      <c r="TBW40" s="64"/>
      <c r="TBX40" s="64"/>
      <c r="TBY40" s="64"/>
      <c r="TBZ40" s="64"/>
      <c r="TCA40" s="64"/>
      <c r="TCB40" s="64"/>
      <c r="TCC40" s="64"/>
      <c r="TCD40" s="64"/>
      <c r="TCE40" s="64"/>
      <c r="TCF40" s="64"/>
      <c r="TCG40" s="64"/>
      <c r="TCH40" s="64"/>
      <c r="TCI40" s="64"/>
      <c r="TCJ40" s="64"/>
      <c r="TCK40" s="64"/>
      <c r="TCL40" s="64"/>
      <c r="TCM40" s="64"/>
      <c r="TCN40" s="64"/>
      <c r="TCO40" s="64"/>
      <c r="TCP40" s="64"/>
      <c r="TCQ40" s="64"/>
      <c r="TCR40" s="64"/>
      <c r="TCS40" s="64"/>
      <c r="TCT40" s="64"/>
      <c r="TCU40" s="64"/>
      <c r="TCV40" s="64"/>
      <c r="TCW40" s="64"/>
      <c r="TCX40" s="64"/>
      <c r="TCY40" s="64"/>
      <c r="TCZ40" s="64"/>
      <c r="TDA40" s="64"/>
      <c r="TDB40" s="64"/>
      <c r="TDC40" s="64"/>
      <c r="TDD40" s="64"/>
      <c r="TDE40" s="64"/>
      <c r="TDF40" s="64"/>
      <c r="TDG40" s="64"/>
      <c r="TDH40" s="64"/>
      <c r="TDI40" s="64"/>
      <c r="TDJ40" s="64"/>
      <c r="TDK40" s="64"/>
      <c r="TDL40" s="64"/>
      <c r="TDM40" s="64"/>
      <c r="TDN40" s="64"/>
      <c r="TDO40" s="64"/>
      <c r="TDP40" s="64"/>
      <c r="TDQ40" s="64"/>
      <c r="TDR40" s="64"/>
      <c r="TDS40" s="64"/>
      <c r="TDT40" s="64"/>
      <c r="TDU40" s="64"/>
      <c r="TDV40" s="64"/>
      <c r="TDW40" s="64"/>
      <c r="TDX40" s="64"/>
      <c r="TDY40" s="64"/>
      <c r="TDZ40" s="64"/>
      <c r="TEA40" s="64"/>
      <c r="TEB40" s="64"/>
      <c r="TEC40" s="64"/>
      <c r="TED40" s="64"/>
      <c r="TEE40" s="64"/>
      <c r="TEF40" s="64"/>
      <c r="TEG40" s="64"/>
      <c r="TEH40" s="64"/>
      <c r="TEI40" s="64"/>
      <c r="TEJ40" s="64"/>
      <c r="TEK40" s="64"/>
      <c r="TEL40" s="64"/>
      <c r="TEM40" s="64"/>
      <c r="TEN40" s="64"/>
      <c r="TEO40" s="64"/>
      <c r="TEP40" s="64"/>
      <c r="TEQ40" s="64"/>
      <c r="TER40" s="64"/>
      <c r="TES40" s="64"/>
      <c r="TET40" s="64"/>
      <c r="TEU40" s="64"/>
      <c r="TEV40" s="64"/>
      <c r="TEW40" s="64"/>
      <c r="TEX40" s="64"/>
      <c r="TEY40" s="64"/>
      <c r="TEZ40" s="64"/>
      <c r="TFA40" s="64"/>
      <c r="TFB40" s="64"/>
      <c r="TFC40" s="64"/>
      <c r="TFD40" s="64"/>
      <c r="TFE40" s="64"/>
      <c r="TFF40" s="64"/>
      <c r="TFG40" s="64"/>
      <c r="TFH40" s="64"/>
      <c r="TFI40" s="64"/>
      <c r="TFJ40" s="64"/>
      <c r="TFK40" s="64"/>
      <c r="TFL40" s="64"/>
      <c r="TFM40" s="64"/>
      <c r="TFN40" s="64"/>
      <c r="TFO40" s="64"/>
      <c r="TFP40" s="64"/>
      <c r="TFQ40" s="64"/>
      <c r="TFR40" s="64"/>
      <c r="TFS40" s="64"/>
      <c r="TFT40" s="64"/>
      <c r="TFU40" s="64"/>
      <c r="TFV40" s="64"/>
      <c r="TFW40" s="64"/>
      <c r="TFX40" s="64"/>
      <c r="TFY40" s="64"/>
      <c r="TFZ40" s="64"/>
      <c r="TGA40" s="64"/>
      <c r="TGB40" s="64"/>
      <c r="TGC40" s="64"/>
      <c r="TGD40" s="64"/>
      <c r="TGE40" s="64"/>
      <c r="TGF40" s="64"/>
      <c r="TGG40" s="64"/>
      <c r="TGH40" s="64"/>
      <c r="TGI40" s="64"/>
      <c r="TGJ40" s="64"/>
      <c r="TGK40" s="64"/>
      <c r="TGL40" s="64"/>
      <c r="TGM40" s="64"/>
      <c r="TGN40" s="64"/>
      <c r="TGO40" s="64"/>
      <c r="TGP40" s="64"/>
      <c r="TGQ40" s="64"/>
      <c r="TGR40" s="64"/>
      <c r="TGS40" s="64"/>
      <c r="TGT40" s="64"/>
      <c r="TGU40" s="64"/>
      <c r="TGV40" s="64"/>
      <c r="TGW40" s="64"/>
      <c r="TGX40" s="64"/>
      <c r="TGY40" s="64"/>
      <c r="TGZ40" s="64"/>
      <c r="THA40" s="64"/>
      <c r="THB40" s="64"/>
      <c r="THC40" s="64"/>
      <c r="THD40" s="64"/>
      <c r="THE40" s="64"/>
      <c r="THF40" s="64"/>
      <c r="THG40" s="64"/>
      <c r="THH40" s="64"/>
      <c r="THI40" s="64"/>
      <c r="THJ40" s="64"/>
      <c r="THK40" s="64"/>
      <c r="THL40" s="64"/>
      <c r="THM40" s="64"/>
      <c r="THN40" s="64"/>
      <c r="THO40" s="64"/>
      <c r="THP40" s="64"/>
      <c r="THQ40" s="64"/>
      <c r="THR40" s="64"/>
      <c r="THS40" s="64"/>
      <c r="THT40" s="64"/>
      <c r="THU40" s="64"/>
      <c r="THV40" s="64"/>
      <c r="THW40" s="64"/>
      <c r="THX40" s="64"/>
      <c r="THY40" s="64"/>
      <c r="THZ40" s="64"/>
      <c r="TIA40" s="64"/>
      <c r="TIB40" s="64"/>
      <c r="TIC40" s="64"/>
      <c r="TID40" s="64"/>
      <c r="TIE40" s="64"/>
      <c r="TIF40" s="64"/>
      <c r="TIG40" s="64"/>
      <c r="TIH40" s="64"/>
      <c r="TII40" s="64"/>
      <c r="TIJ40" s="64"/>
      <c r="TIK40" s="64"/>
      <c r="TIL40" s="64"/>
      <c r="TIM40" s="64"/>
      <c r="TIN40" s="64"/>
      <c r="TIO40" s="64"/>
      <c r="TIP40" s="64"/>
      <c r="TIQ40" s="64"/>
      <c r="TIR40" s="64"/>
      <c r="TIS40" s="64"/>
      <c r="TIT40" s="64"/>
      <c r="TIU40" s="64"/>
      <c r="TIV40" s="64"/>
      <c r="TIW40" s="64"/>
      <c r="TIX40" s="64"/>
      <c r="TIY40" s="64"/>
      <c r="TIZ40" s="64"/>
      <c r="TJA40" s="64"/>
      <c r="TJB40" s="64"/>
      <c r="TJC40" s="64"/>
      <c r="TJD40" s="64"/>
      <c r="TJE40" s="64"/>
      <c r="TJF40" s="64"/>
      <c r="TJG40" s="64"/>
      <c r="TJH40" s="64"/>
      <c r="TJI40" s="64"/>
      <c r="TJJ40" s="64"/>
      <c r="TJK40" s="64"/>
      <c r="TJL40" s="64"/>
      <c r="TJM40" s="64"/>
      <c r="TJN40" s="64"/>
      <c r="TJO40" s="64"/>
      <c r="TJP40" s="64"/>
      <c r="TJQ40" s="64"/>
      <c r="TJR40" s="64"/>
      <c r="TJS40" s="64"/>
      <c r="TJT40" s="64"/>
      <c r="TJU40" s="64"/>
      <c r="TJV40" s="64"/>
      <c r="TJW40" s="64"/>
      <c r="TJX40" s="64"/>
      <c r="TJY40" s="64"/>
      <c r="TJZ40" s="64"/>
      <c r="TKA40" s="64"/>
      <c r="TKB40" s="64"/>
      <c r="TKC40" s="64"/>
      <c r="TKD40" s="64"/>
      <c r="TKE40" s="64"/>
      <c r="TKF40" s="64"/>
      <c r="TKG40" s="64"/>
      <c r="TKH40" s="64"/>
      <c r="TKI40" s="64"/>
      <c r="TKJ40" s="64"/>
      <c r="TKK40" s="64"/>
      <c r="TKL40" s="64"/>
      <c r="TKM40" s="64"/>
      <c r="TKN40" s="64"/>
      <c r="TKO40" s="64"/>
      <c r="TKP40" s="64"/>
      <c r="TKQ40" s="64"/>
      <c r="TKR40" s="64"/>
      <c r="TKS40" s="64"/>
      <c r="TKT40" s="64"/>
      <c r="TKU40" s="64"/>
      <c r="TKV40" s="64"/>
      <c r="TKW40" s="64"/>
      <c r="TKX40" s="64"/>
      <c r="TKY40" s="64"/>
      <c r="TKZ40" s="64"/>
      <c r="TLA40" s="64"/>
      <c r="TLB40" s="64"/>
      <c r="TLC40" s="64"/>
      <c r="TLD40" s="64"/>
      <c r="TLE40" s="64"/>
      <c r="TLF40" s="64"/>
      <c r="TLG40" s="64"/>
      <c r="TLH40" s="64"/>
      <c r="TLI40" s="64"/>
      <c r="TLJ40" s="64"/>
      <c r="TLK40" s="64"/>
      <c r="TLL40" s="64"/>
      <c r="TLM40" s="64"/>
      <c r="TLN40" s="64"/>
      <c r="TLO40" s="64"/>
      <c r="TLP40" s="64"/>
      <c r="TLQ40" s="64"/>
      <c r="TLR40" s="64"/>
      <c r="TLS40" s="64"/>
      <c r="TLT40" s="64"/>
      <c r="TLU40" s="64"/>
      <c r="TLV40" s="64"/>
      <c r="TLW40" s="64"/>
      <c r="TLX40" s="64"/>
      <c r="TLY40" s="64"/>
      <c r="TLZ40" s="64"/>
      <c r="TMA40" s="64"/>
      <c r="TMB40" s="64"/>
      <c r="TMC40" s="64"/>
      <c r="TMD40" s="64"/>
      <c r="TME40" s="64"/>
      <c r="TMF40" s="64"/>
      <c r="TMG40" s="64"/>
      <c r="TMH40" s="64"/>
      <c r="TMI40" s="64"/>
      <c r="TMJ40" s="64"/>
      <c r="TMK40" s="64"/>
      <c r="TML40" s="64"/>
      <c r="TMM40" s="64"/>
      <c r="TMN40" s="64"/>
      <c r="TMO40" s="64"/>
      <c r="TMP40" s="64"/>
      <c r="TMQ40" s="64"/>
      <c r="TMR40" s="64"/>
      <c r="TMS40" s="64"/>
      <c r="TMT40" s="64"/>
      <c r="TMU40" s="64"/>
      <c r="TMV40" s="64"/>
      <c r="TMW40" s="64"/>
      <c r="TMX40" s="64"/>
      <c r="TMY40" s="64"/>
      <c r="TMZ40" s="64"/>
      <c r="TNA40" s="64"/>
      <c r="TNB40" s="64"/>
      <c r="TNC40" s="64"/>
      <c r="TND40" s="64"/>
      <c r="TNE40" s="64"/>
      <c r="TNF40" s="64"/>
      <c r="TNG40" s="64"/>
      <c r="TNH40" s="64"/>
      <c r="TNI40" s="64"/>
      <c r="TNJ40" s="64"/>
      <c r="TNK40" s="64"/>
      <c r="TNL40" s="64"/>
      <c r="TNM40" s="64"/>
      <c r="TNN40" s="64"/>
      <c r="TNO40" s="64"/>
      <c r="TNP40" s="64"/>
      <c r="TNQ40" s="64"/>
      <c r="TNR40" s="64"/>
      <c r="TNS40" s="64"/>
      <c r="TNT40" s="64"/>
      <c r="TNU40" s="64"/>
      <c r="TNV40" s="64"/>
      <c r="TNW40" s="64"/>
      <c r="TNX40" s="64"/>
      <c r="TNY40" s="64"/>
      <c r="TNZ40" s="64"/>
      <c r="TOA40" s="64"/>
      <c r="TOB40" s="64"/>
      <c r="TOC40" s="64"/>
      <c r="TOD40" s="64"/>
      <c r="TOE40" s="64"/>
      <c r="TOF40" s="64"/>
      <c r="TOG40" s="64"/>
      <c r="TOH40" s="64"/>
      <c r="TOI40" s="64"/>
      <c r="TOJ40" s="64"/>
      <c r="TOK40" s="64"/>
      <c r="TOL40" s="64"/>
      <c r="TOM40" s="64"/>
      <c r="TON40" s="64"/>
      <c r="TOO40" s="64"/>
      <c r="TOP40" s="64"/>
      <c r="TOQ40" s="64"/>
      <c r="TOR40" s="64"/>
      <c r="TOS40" s="64"/>
      <c r="TOT40" s="64"/>
      <c r="TOU40" s="64"/>
      <c r="TOV40" s="64"/>
      <c r="TOW40" s="64"/>
      <c r="TOX40" s="64"/>
      <c r="TOY40" s="64"/>
      <c r="TOZ40" s="64"/>
      <c r="TPA40" s="64"/>
      <c r="TPB40" s="64"/>
      <c r="TPC40" s="64"/>
      <c r="TPD40" s="64"/>
      <c r="TPE40" s="64"/>
      <c r="TPF40" s="64"/>
      <c r="TPG40" s="64"/>
      <c r="TPH40" s="64"/>
      <c r="TPI40" s="64"/>
      <c r="TPJ40" s="64"/>
      <c r="TPK40" s="64"/>
      <c r="TPL40" s="64"/>
      <c r="TPM40" s="64"/>
      <c r="TPN40" s="64"/>
      <c r="TPO40" s="64"/>
      <c r="TPP40" s="64"/>
      <c r="TPQ40" s="64"/>
      <c r="TPR40" s="64"/>
      <c r="TPS40" s="64"/>
      <c r="TPT40" s="64"/>
      <c r="TPU40" s="64"/>
      <c r="TPV40" s="64"/>
      <c r="TPW40" s="64"/>
      <c r="TPX40" s="64"/>
      <c r="TPY40" s="64"/>
      <c r="TPZ40" s="64"/>
      <c r="TQA40" s="64"/>
      <c r="TQB40" s="64"/>
      <c r="TQC40" s="64"/>
      <c r="TQD40" s="64"/>
      <c r="TQE40" s="64"/>
      <c r="TQF40" s="64"/>
      <c r="TQG40" s="64"/>
      <c r="TQH40" s="64"/>
      <c r="TQI40" s="64"/>
      <c r="TQJ40" s="64"/>
      <c r="TQK40" s="64"/>
      <c r="TQL40" s="64"/>
      <c r="TQM40" s="64"/>
      <c r="TQN40" s="64"/>
      <c r="TQO40" s="64"/>
      <c r="TQP40" s="64"/>
      <c r="TQQ40" s="64"/>
      <c r="TQR40" s="64"/>
      <c r="TQS40" s="64"/>
      <c r="TQT40" s="64"/>
      <c r="TQU40" s="64"/>
      <c r="TQV40" s="64"/>
      <c r="TQW40" s="64"/>
      <c r="TQX40" s="64"/>
      <c r="TQY40" s="64"/>
      <c r="TQZ40" s="64"/>
      <c r="TRA40" s="64"/>
      <c r="TRB40" s="64"/>
      <c r="TRC40" s="64"/>
      <c r="TRD40" s="64"/>
      <c r="TRE40" s="64"/>
      <c r="TRF40" s="64"/>
      <c r="TRG40" s="64"/>
      <c r="TRH40" s="64"/>
      <c r="TRI40" s="64"/>
      <c r="TRJ40" s="64"/>
      <c r="TRK40" s="64"/>
      <c r="TRL40" s="64"/>
      <c r="TRM40" s="64"/>
      <c r="TRN40" s="64"/>
      <c r="TRO40" s="64"/>
      <c r="TRP40" s="64"/>
      <c r="TRQ40" s="64"/>
      <c r="TRR40" s="64"/>
      <c r="TRS40" s="64"/>
      <c r="TRT40" s="64"/>
      <c r="TRU40" s="64"/>
      <c r="TRV40" s="64"/>
      <c r="TRW40" s="64"/>
      <c r="TRX40" s="64"/>
      <c r="TRY40" s="64"/>
      <c r="TRZ40" s="64"/>
      <c r="TSA40" s="64"/>
      <c r="TSB40" s="64"/>
      <c r="TSC40" s="64"/>
      <c r="TSD40" s="64"/>
      <c r="TSE40" s="64"/>
      <c r="TSF40" s="64"/>
      <c r="TSG40" s="64"/>
      <c r="TSH40" s="64"/>
      <c r="TSI40" s="64"/>
      <c r="TSJ40" s="64"/>
      <c r="TSK40" s="64"/>
      <c r="TSL40" s="64"/>
      <c r="TSM40" s="64"/>
      <c r="TSN40" s="64"/>
      <c r="TSO40" s="64"/>
      <c r="TSP40" s="64"/>
      <c r="TSQ40" s="64"/>
      <c r="TSR40" s="64"/>
      <c r="TSS40" s="64"/>
      <c r="TST40" s="64"/>
      <c r="TSU40" s="64"/>
      <c r="TSV40" s="64"/>
      <c r="TSW40" s="64"/>
      <c r="TSX40" s="64"/>
      <c r="TSY40" s="64"/>
      <c r="TSZ40" s="64"/>
      <c r="TTA40" s="64"/>
      <c r="TTB40" s="64"/>
      <c r="TTC40" s="64"/>
      <c r="TTD40" s="64"/>
      <c r="TTE40" s="64"/>
      <c r="TTF40" s="64"/>
      <c r="TTG40" s="64"/>
      <c r="TTH40" s="64"/>
      <c r="TTI40" s="64"/>
      <c r="TTJ40" s="64"/>
      <c r="TTK40" s="64"/>
      <c r="TTL40" s="64"/>
      <c r="TTM40" s="64"/>
      <c r="TTN40" s="64"/>
      <c r="TTO40" s="64"/>
      <c r="TTP40" s="64"/>
      <c r="TTQ40" s="64"/>
      <c r="TTR40" s="64"/>
      <c r="TTS40" s="64"/>
      <c r="TTT40" s="64"/>
      <c r="TTU40" s="64"/>
      <c r="TTV40" s="64"/>
      <c r="TTW40" s="64"/>
      <c r="TTX40" s="64"/>
      <c r="TTY40" s="64"/>
      <c r="TTZ40" s="64"/>
      <c r="TUA40" s="64"/>
      <c r="TUB40" s="64"/>
      <c r="TUC40" s="64"/>
      <c r="TUD40" s="64"/>
      <c r="TUE40" s="64"/>
      <c r="TUF40" s="64"/>
      <c r="TUG40" s="64"/>
      <c r="TUH40" s="64"/>
      <c r="TUI40" s="64"/>
      <c r="TUJ40" s="64"/>
      <c r="TUK40" s="64"/>
      <c r="TUL40" s="64"/>
      <c r="TUM40" s="64"/>
      <c r="TUN40" s="64"/>
      <c r="TUO40" s="64"/>
      <c r="TUP40" s="64"/>
      <c r="TUQ40" s="64"/>
      <c r="TUR40" s="64"/>
      <c r="TUS40" s="64"/>
      <c r="TUT40" s="64"/>
      <c r="TUU40" s="64"/>
      <c r="TUV40" s="64"/>
      <c r="TUW40" s="64"/>
      <c r="TUX40" s="64"/>
      <c r="TUY40" s="64"/>
      <c r="TUZ40" s="64"/>
      <c r="TVA40" s="64"/>
      <c r="TVB40" s="64"/>
      <c r="TVC40" s="64"/>
      <c r="TVD40" s="64"/>
      <c r="TVE40" s="64"/>
      <c r="TVF40" s="64"/>
      <c r="TVG40" s="64"/>
      <c r="TVH40" s="64"/>
      <c r="TVI40" s="64"/>
      <c r="TVJ40" s="64"/>
      <c r="TVK40" s="64"/>
      <c r="TVL40" s="64"/>
      <c r="TVM40" s="64"/>
      <c r="TVN40" s="64"/>
      <c r="TVO40" s="64"/>
      <c r="TVP40" s="64"/>
      <c r="TVQ40" s="64"/>
      <c r="TVR40" s="64"/>
      <c r="TVS40" s="64"/>
      <c r="TVT40" s="64"/>
      <c r="TVU40" s="64"/>
      <c r="TVV40" s="64"/>
      <c r="TVW40" s="64"/>
      <c r="TVX40" s="64"/>
      <c r="TVY40" s="64"/>
      <c r="TVZ40" s="64"/>
      <c r="TWA40" s="64"/>
      <c r="TWB40" s="64"/>
      <c r="TWC40" s="64"/>
      <c r="TWD40" s="64"/>
      <c r="TWE40" s="64"/>
      <c r="TWF40" s="64"/>
      <c r="TWG40" s="64"/>
      <c r="TWH40" s="64"/>
      <c r="TWI40" s="64"/>
      <c r="TWJ40" s="64"/>
      <c r="TWK40" s="64"/>
      <c r="TWL40" s="64"/>
      <c r="TWM40" s="64"/>
      <c r="TWN40" s="64"/>
      <c r="TWO40" s="64"/>
      <c r="TWP40" s="64"/>
      <c r="TWQ40" s="64"/>
      <c r="TWR40" s="64"/>
      <c r="TWS40" s="64"/>
      <c r="TWT40" s="64"/>
      <c r="TWU40" s="64"/>
      <c r="TWV40" s="64"/>
      <c r="TWW40" s="64"/>
      <c r="TWX40" s="64"/>
      <c r="TWY40" s="64"/>
      <c r="TWZ40" s="64"/>
      <c r="TXA40" s="64"/>
      <c r="TXB40" s="64"/>
      <c r="TXC40" s="64"/>
      <c r="TXD40" s="64"/>
      <c r="TXE40" s="64"/>
      <c r="TXF40" s="64"/>
      <c r="TXG40" s="64"/>
      <c r="TXH40" s="64"/>
      <c r="TXI40" s="64"/>
      <c r="TXJ40" s="64"/>
      <c r="TXK40" s="64"/>
      <c r="TXL40" s="64"/>
      <c r="TXM40" s="64"/>
      <c r="TXN40" s="64"/>
      <c r="TXO40" s="64"/>
      <c r="TXP40" s="64"/>
      <c r="TXQ40" s="64"/>
      <c r="TXR40" s="64"/>
      <c r="TXS40" s="64"/>
      <c r="TXT40" s="64"/>
      <c r="TXU40" s="64"/>
      <c r="TXV40" s="64"/>
      <c r="TXW40" s="64"/>
      <c r="TXX40" s="64"/>
      <c r="TXY40" s="64"/>
      <c r="TXZ40" s="64"/>
      <c r="TYA40" s="64"/>
      <c r="TYB40" s="64"/>
      <c r="TYC40" s="64"/>
      <c r="TYD40" s="64"/>
      <c r="TYE40" s="64"/>
      <c r="TYF40" s="64"/>
      <c r="TYG40" s="64"/>
      <c r="TYH40" s="64"/>
      <c r="TYI40" s="64"/>
      <c r="TYJ40" s="64"/>
      <c r="TYK40" s="64"/>
      <c r="TYL40" s="64"/>
      <c r="TYM40" s="64"/>
      <c r="TYN40" s="64"/>
      <c r="TYO40" s="64"/>
      <c r="TYP40" s="64"/>
      <c r="TYQ40" s="64"/>
      <c r="TYR40" s="64"/>
      <c r="TYS40" s="64"/>
      <c r="TYT40" s="64"/>
      <c r="TYU40" s="64"/>
      <c r="TYV40" s="64"/>
      <c r="TYW40" s="64"/>
      <c r="TYX40" s="64"/>
      <c r="TYY40" s="64"/>
      <c r="TYZ40" s="64"/>
      <c r="TZA40" s="64"/>
      <c r="TZB40" s="64"/>
      <c r="TZC40" s="64"/>
      <c r="TZD40" s="64"/>
      <c r="TZE40" s="64"/>
      <c r="TZF40" s="64"/>
      <c r="TZG40" s="64"/>
      <c r="TZH40" s="64"/>
      <c r="TZI40" s="64"/>
      <c r="TZJ40" s="64"/>
      <c r="TZK40" s="64"/>
      <c r="TZL40" s="64"/>
      <c r="TZM40" s="64"/>
      <c r="TZN40" s="64"/>
      <c r="TZO40" s="64"/>
      <c r="TZP40" s="64"/>
      <c r="TZQ40" s="64"/>
      <c r="TZR40" s="64"/>
      <c r="TZS40" s="64"/>
      <c r="TZT40" s="64"/>
      <c r="TZU40" s="64"/>
      <c r="TZV40" s="64"/>
      <c r="TZW40" s="64"/>
      <c r="TZX40" s="64"/>
      <c r="TZY40" s="64"/>
      <c r="TZZ40" s="64"/>
      <c r="UAA40" s="64"/>
      <c r="UAB40" s="64"/>
      <c r="UAC40" s="64"/>
      <c r="UAD40" s="64"/>
      <c r="UAE40" s="64"/>
      <c r="UAF40" s="64"/>
      <c r="UAG40" s="64"/>
      <c r="UAH40" s="64"/>
      <c r="UAI40" s="64"/>
      <c r="UAJ40" s="64"/>
      <c r="UAK40" s="64"/>
      <c r="UAL40" s="64"/>
      <c r="UAM40" s="64"/>
      <c r="UAN40" s="64"/>
      <c r="UAO40" s="64"/>
      <c r="UAP40" s="64"/>
      <c r="UAQ40" s="64"/>
      <c r="UAR40" s="64"/>
      <c r="UAS40" s="64"/>
      <c r="UAT40" s="64"/>
      <c r="UAU40" s="64"/>
      <c r="UAV40" s="64"/>
      <c r="UAW40" s="64"/>
      <c r="UAX40" s="64"/>
      <c r="UAY40" s="64"/>
      <c r="UAZ40" s="64"/>
      <c r="UBA40" s="64"/>
      <c r="UBB40" s="64"/>
      <c r="UBC40" s="64"/>
      <c r="UBD40" s="64"/>
      <c r="UBE40" s="64"/>
      <c r="UBF40" s="64"/>
      <c r="UBG40" s="64"/>
      <c r="UBH40" s="64"/>
      <c r="UBI40" s="64"/>
      <c r="UBJ40" s="64"/>
      <c r="UBK40" s="64"/>
      <c r="UBL40" s="64"/>
      <c r="UBM40" s="64"/>
      <c r="UBN40" s="64"/>
      <c r="UBO40" s="64"/>
      <c r="UBP40" s="64"/>
      <c r="UBQ40" s="64"/>
      <c r="UBR40" s="64"/>
      <c r="UBS40" s="64"/>
      <c r="UBT40" s="64"/>
      <c r="UBU40" s="64"/>
      <c r="UBV40" s="64"/>
      <c r="UBW40" s="64"/>
      <c r="UBX40" s="64"/>
      <c r="UBY40" s="64"/>
      <c r="UBZ40" s="64"/>
      <c r="UCA40" s="64"/>
      <c r="UCB40" s="64"/>
      <c r="UCC40" s="64"/>
      <c r="UCD40" s="64"/>
      <c r="UCE40" s="64"/>
      <c r="UCF40" s="64"/>
      <c r="UCG40" s="64"/>
      <c r="UCH40" s="64"/>
      <c r="UCI40" s="64"/>
      <c r="UCJ40" s="64"/>
      <c r="UCK40" s="64"/>
      <c r="UCL40" s="64"/>
      <c r="UCM40" s="64"/>
      <c r="UCN40" s="64"/>
      <c r="UCO40" s="64"/>
      <c r="UCP40" s="64"/>
      <c r="UCQ40" s="64"/>
      <c r="UCR40" s="64"/>
      <c r="UCS40" s="64"/>
      <c r="UCT40" s="64"/>
      <c r="UCU40" s="64"/>
      <c r="UCV40" s="64"/>
      <c r="UCW40" s="64"/>
      <c r="UCX40" s="64"/>
      <c r="UCY40" s="64"/>
      <c r="UCZ40" s="64"/>
      <c r="UDA40" s="64"/>
      <c r="UDB40" s="64"/>
      <c r="UDC40" s="64"/>
      <c r="UDD40" s="64"/>
      <c r="UDE40" s="64"/>
      <c r="UDF40" s="64"/>
      <c r="UDG40" s="64"/>
      <c r="UDH40" s="64"/>
      <c r="UDI40" s="64"/>
      <c r="UDJ40" s="64"/>
      <c r="UDK40" s="64"/>
      <c r="UDL40" s="64"/>
      <c r="UDM40" s="64"/>
      <c r="UDN40" s="64"/>
      <c r="UDO40" s="64"/>
      <c r="UDP40" s="64"/>
      <c r="UDQ40" s="64"/>
      <c r="UDR40" s="64"/>
      <c r="UDS40" s="64"/>
      <c r="UDT40" s="64"/>
      <c r="UDU40" s="64"/>
      <c r="UDV40" s="64"/>
      <c r="UDW40" s="64"/>
      <c r="UDX40" s="64"/>
      <c r="UDY40" s="64"/>
      <c r="UDZ40" s="64"/>
      <c r="UEA40" s="64"/>
      <c r="UEB40" s="64"/>
      <c r="UEC40" s="64"/>
      <c r="UED40" s="64"/>
      <c r="UEE40" s="64"/>
      <c r="UEF40" s="64"/>
      <c r="UEG40" s="64"/>
      <c r="UEH40" s="64"/>
      <c r="UEI40" s="64"/>
      <c r="UEJ40" s="64"/>
      <c r="UEK40" s="64"/>
      <c r="UEL40" s="64"/>
      <c r="UEM40" s="64"/>
      <c r="UEN40" s="64"/>
      <c r="UEO40" s="64"/>
      <c r="UEP40" s="64"/>
      <c r="UEQ40" s="64"/>
      <c r="UER40" s="64"/>
      <c r="UES40" s="64"/>
      <c r="UET40" s="64"/>
      <c r="UEU40" s="64"/>
      <c r="UEV40" s="64"/>
      <c r="UEW40" s="64"/>
      <c r="UEX40" s="64"/>
      <c r="UEY40" s="64"/>
      <c r="UEZ40" s="64"/>
      <c r="UFA40" s="64"/>
      <c r="UFB40" s="64"/>
      <c r="UFC40" s="64"/>
      <c r="UFD40" s="64"/>
      <c r="UFE40" s="64"/>
      <c r="UFF40" s="64"/>
      <c r="UFG40" s="64"/>
      <c r="UFH40" s="64"/>
      <c r="UFI40" s="64"/>
      <c r="UFJ40" s="64"/>
      <c r="UFK40" s="64"/>
      <c r="UFL40" s="64"/>
      <c r="UFM40" s="64"/>
      <c r="UFN40" s="64"/>
      <c r="UFO40" s="64"/>
      <c r="UFP40" s="64"/>
      <c r="UFQ40" s="64"/>
      <c r="UFR40" s="64"/>
      <c r="UFS40" s="64"/>
      <c r="UFT40" s="64"/>
      <c r="UFU40" s="64"/>
      <c r="UFV40" s="64"/>
      <c r="UFW40" s="64"/>
      <c r="UFX40" s="64"/>
      <c r="UFY40" s="64"/>
      <c r="UFZ40" s="64"/>
      <c r="UGA40" s="64"/>
      <c r="UGB40" s="64"/>
      <c r="UGC40" s="64"/>
      <c r="UGD40" s="64"/>
      <c r="UGE40" s="64"/>
      <c r="UGF40" s="64"/>
      <c r="UGG40" s="64"/>
      <c r="UGH40" s="64"/>
      <c r="UGI40" s="64"/>
      <c r="UGJ40" s="64"/>
      <c r="UGK40" s="64"/>
      <c r="UGL40" s="64"/>
      <c r="UGM40" s="64"/>
      <c r="UGN40" s="64"/>
      <c r="UGO40" s="64"/>
      <c r="UGP40" s="64"/>
      <c r="UGQ40" s="64"/>
      <c r="UGR40" s="64"/>
      <c r="UGS40" s="64"/>
      <c r="UGT40" s="64"/>
      <c r="UGU40" s="64"/>
      <c r="UGV40" s="64"/>
      <c r="UGW40" s="64"/>
      <c r="UGX40" s="64"/>
      <c r="UGY40" s="64"/>
      <c r="UGZ40" s="64"/>
      <c r="UHA40" s="64"/>
      <c r="UHB40" s="64"/>
      <c r="UHC40" s="64"/>
      <c r="UHD40" s="64"/>
      <c r="UHE40" s="64"/>
      <c r="UHF40" s="64"/>
      <c r="UHG40" s="64"/>
      <c r="UHH40" s="64"/>
      <c r="UHI40" s="64"/>
      <c r="UHJ40" s="64"/>
      <c r="UHK40" s="64"/>
      <c r="UHL40" s="64"/>
      <c r="UHM40" s="64"/>
      <c r="UHN40" s="64"/>
      <c r="UHO40" s="64"/>
      <c r="UHP40" s="64"/>
      <c r="UHQ40" s="64"/>
      <c r="UHR40" s="64"/>
      <c r="UHS40" s="64"/>
      <c r="UHT40" s="64"/>
      <c r="UHU40" s="64"/>
      <c r="UHV40" s="64"/>
      <c r="UHW40" s="64"/>
      <c r="UHX40" s="64"/>
      <c r="UHY40" s="64"/>
      <c r="UHZ40" s="64"/>
      <c r="UIA40" s="64"/>
      <c r="UIB40" s="64"/>
      <c r="UIC40" s="64"/>
      <c r="UID40" s="64"/>
      <c r="UIE40" s="64"/>
      <c r="UIF40" s="64"/>
      <c r="UIG40" s="64"/>
      <c r="UIH40" s="64"/>
      <c r="UII40" s="64"/>
      <c r="UIJ40" s="64"/>
      <c r="UIK40" s="64"/>
      <c r="UIL40" s="64"/>
      <c r="UIM40" s="64"/>
      <c r="UIN40" s="64"/>
      <c r="UIO40" s="64"/>
      <c r="UIP40" s="64"/>
      <c r="UIQ40" s="64"/>
      <c r="UIR40" s="64"/>
      <c r="UIS40" s="64"/>
      <c r="UIT40" s="64"/>
      <c r="UIU40" s="64"/>
      <c r="UIV40" s="64"/>
      <c r="UIW40" s="64"/>
      <c r="UIX40" s="64"/>
      <c r="UIY40" s="64"/>
      <c r="UIZ40" s="64"/>
      <c r="UJA40" s="64"/>
      <c r="UJB40" s="64"/>
      <c r="UJC40" s="64"/>
      <c r="UJD40" s="64"/>
      <c r="UJE40" s="64"/>
      <c r="UJF40" s="64"/>
      <c r="UJG40" s="64"/>
      <c r="UJH40" s="64"/>
      <c r="UJI40" s="64"/>
      <c r="UJJ40" s="64"/>
      <c r="UJK40" s="64"/>
      <c r="UJL40" s="64"/>
      <c r="UJM40" s="64"/>
      <c r="UJN40" s="64"/>
      <c r="UJO40" s="64"/>
      <c r="UJP40" s="64"/>
      <c r="UJQ40" s="64"/>
      <c r="UJR40" s="64"/>
      <c r="UJS40" s="64"/>
      <c r="UJT40" s="64"/>
      <c r="UJU40" s="64"/>
      <c r="UJV40" s="64"/>
      <c r="UJW40" s="64"/>
      <c r="UJX40" s="64"/>
      <c r="UJY40" s="64"/>
      <c r="UJZ40" s="64"/>
      <c r="UKA40" s="64"/>
      <c r="UKB40" s="64"/>
      <c r="UKC40" s="64"/>
      <c r="UKD40" s="64"/>
      <c r="UKE40" s="64"/>
      <c r="UKF40" s="64"/>
      <c r="UKG40" s="64"/>
      <c r="UKH40" s="64"/>
      <c r="UKI40" s="64"/>
      <c r="UKJ40" s="64"/>
      <c r="UKK40" s="64"/>
      <c r="UKL40" s="64"/>
      <c r="UKM40" s="64"/>
      <c r="UKN40" s="64"/>
      <c r="UKO40" s="64"/>
      <c r="UKP40" s="64"/>
      <c r="UKQ40" s="64"/>
      <c r="UKR40" s="64"/>
      <c r="UKS40" s="64"/>
      <c r="UKT40" s="64"/>
      <c r="UKU40" s="64"/>
      <c r="UKV40" s="64"/>
      <c r="UKW40" s="64"/>
      <c r="UKX40" s="64"/>
      <c r="UKY40" s="64"/>
      <c r="UKZ40" s="64"/>
      <c r="ULA40" s="64"/>
      <c r="ULB40" s="64"/>
      <c r="ULC40" s="64"/>
      <c r="ULD40" s="64"/>
      <c r="ULE40" s="64"/>
      <c r="ULF40" s="64"/>
      <c r="ULG40" s="64"/>
      <c r="ULH40" s="64"/>
      <c r="ULI40" s="64"/>
      <c r="ULJ40" s="64"/>
      <c r="ULK40" s="64"/>
      <c r="ULL40" s="64"/>
      <c r="ULM40" s="64"/>
      <c r="ULN40" s="64"/>
      <c r="ULO40" s="64"/>
      <c r="ULP40" s="64"/>
      <c r="ULQ40" s="64"/>
      <c r="ULR40" s="64"/>
      <c r="ULS40" s="64"/>
      <c r="ULT40" s="64"/>
      <c r="ULU40" s="64"/>
      <c r="ULV40" s="64"/>
      <c r="ULW40" s="64"/>
      <c r="ULX40" s="64"/>
      <c r="ULY40" s="64"/>
      <c r="ULZ40" s="64"/>
      <c r="UMA40" s="64"/>
      <c r="UMB40" s="64"/>
      <c r="UMC40" s="64"/>
      <c r="UMD40" s="64"/>
      <c r="UME40" s="64"/>
      <c r="UMF40" s="64"/>
      <c r="UMG40" s="64"/>
      <c r="UMH40" s="64"/>
      <c r="UMI40" s="64"/>
      <c r="UMJ40" s="64"/>
      <c r="UMK40" s="64"/>
      <c r="UML40" s="64"/>
      <c r="UMM40" s="64"/>
      <c r="UMN40" s="64"/>
      <c r="UMO40" s="64"/>
      <c r="UMP40" s="64"/>
      <c r="UMQ40" s="64"/>
      <c r="UMR40" s="64"/>
      <c r="UMS40" s="64"/>
      <c r="UMT40" s="64"/>
      <c r="UMU40" s="64"/>
      <c r="UMV40" s="64"/>
      <c r="UMW40" s="64"/>
      <c r="UMX40" s="64"/>
      <c r="UMY40" s="64"/>
      <c r="UMZ40" s="64"/>
      <c r="UNA40" s="64"/>
      <c r="UNB40" s="64"/>
      <c r="UNC40" s="64"/>
      <c r="UND40" s="64"/>
      <c r="UNE40" s="64"/>
      <c r="UNF40" s="64"/>
      <c r="UNG40" s="64"/>
      <c r="UNH40" s="64"/>
      <c r="UNI40" s="64"/>
      <c r="UNJ40" s="64"/>
      <c r="UNK40" s="64"/>
      <c r="UNL40" s="64"/>
      <c r="UNM40" s="64"/>
      <c r="UNN40" s="64"/>
      <c r="UNO40" s="64"/>
      <c r="UNP40" s="64"/>
      <c r="UNQ40" s="64"/>
      <c r="UNR40" s="64"/>
      <c r="UNS40" s="64"/>
      <c r="UNT40" s="64"/>
      <c r="UNU40" s="64"/>
      <c r="UNV40" s="64"/>
      <c r="UNW40" s="64"/>
      <c r="UNX40" s="64"/>
      <c r="UNY40" s="64"/>
      <c r="UNZ40" s="64"/>
      <c r="UOA40" s="64"/>
      <c r="UOB40" s="64"/>
      <c r="UOC40" s="64"/>
      <c r="UOD40" s="64"/>
      <c r="UOE40" s="64"/>
      <c r="UOF40" s="64"/>
      <c r="UOG40" s="64"/>
      <c r="UOH40" s="64"/>
      <c r="UOI40" s="64"/>
      <c r="UOJ40" s="64"/>
      <c r="UOK40" s="64"/>
      <c r="UOL40" s="64"/>
      <c r="UOM40" s="64"/>
      <c r="UON40" s="64"/>
      <c r="UOO40" s="64"/>
      <c r="UOP40" s="64"/>
      <c r="UOQ40" s="64"/>
      <c r="UOR40" s="64"/>
      <c r="UOS40" s="64"/>
      <c r="UOT40" s="64"/>
      <c r="UOU40" s="64"/>
      <c r="UOV40" s="64"/>
      <c r="UOW40" s="64"/>
      <c r="UOX40" s="64"/>
      <c r="UOY40" s="64"/>
      <c r="UOZ40" s="64"/>
      <c r="UPA40" s="64"/>
      <c r="UPB40" s="64"/>
      <c r="UPC40" s="64"/>
      <c r="UPD40" s="64"/>
      <c r="UPE40" s="64"/>
      <c r="UPF40" s="64"/>
      <c r="UPG40" s="64"/>
      <c r="UPH40" s="64"/>
      <c r="UPI40" s="64"/>
      <c r="UPJ40" s="64"/>
      <c r="UPK40" s="64"/>
      <c r="UPL40" s="64"/>
      <c r="UPM40" s="64"/>
      <c r="UPN40" s="64"/>
      <c r="UPO40" s="64"/>
      <c r="UPP40" s="64"/>
      <c r="UPQ40" s="64"/>
      <c r="UPR40" s="64"/>
      <c r="UPS40" s="64"/>
      <c r="UPT40" s="64"/>
      <c r="UPU40" s="64"/>
      <c r="UPV40" s="64"/>
      <c r="UPW40" s="64"/>
      <c r="UPX40" s="64"/>
      <c r="UPY40" s="64"/>
      <c r="UPZ40" s="64"/>
      <c r="UQA40" s="64"/>
      <c r="UQB40" s="64"/>
      <c r="UQC40" s="64"/>
      <c r="UQD40" s="64"/>
      <c r="UQE40" s="64"/>
      <c r="UQF40" s="64"/>
      <c r="UQG40" s="64"/>
      <c r="UQH40" s="64"/>
      <c r="UQI40" s="64"/>
      <c r="UQJ40" s="64"/>
      <c r="UQK40" s="64"/>
      <c r="UQL40" s="64"/>
      <c r="UQM40" s="64"/>
      <c r="UQN40" s="64"/>
      <c r="UQO40" s="64"/>
      <c r="UQP40" s="64"/>
      <c r="UQQ40" s="64"/>
      <c r="UQR40" s="64"/>
      <c r="UQS40" s="64"/>
      <c r="UQT40" s="64"/>
      <c r="UQU40" s="64"/>
      <c r="UQV40" s="64"/>
      <c r="UQW40" s="64"/>
      <c r="UQX40" s="64"/>
      <c r="UQY40" s="64"/>
      <c r="UQZ40" s="64"/>
      <c r="URA40" s="64"/>
      <c r="URB40" s="64"/>
      <c r="URC40" s="64"/>
      <c r="URD40" s="64"/>
      <c r="URE40" s="64"/>
      <c r="URF40" s="64"/>
      <c r="URG40" s="64"/>
      <c r="URH40" s="64"/>
      <c r="URI40" s="64"/>
      <c r="URJ40" s="64"/>
      <c r="URK40" s="64"/>
      <c r="URL40" s="64"/>
      <c r="URM40" s="64"/>
      <c r="URN40" s="64"/>
      <c r="URO40" s="64"/>
      <c r="URP40" s="64"/>
      <c r="URQ40" s="64"/>
      <c r="URR40" s="64"/>
      <c r="URS40" s="64"/>
      <c r="URT40" s="64"/>
      <c r="URU40" s="64"/>
      <c r="URV40" s="64"/>
      <c r="URW40" s="64"/>
      <c r="URX40" s="64"/>
      <c r="URY40" s="64"/>
      <c r="URZ40" s="64"/>
      <c r="USA40" s="64"/>
      <c r="USB40" s="64"/>
      <c r="USC40" s="64"/>
      <c r="USD40" s="64"/>
      <c r="USE40" s="64"/>
      <c r="USF40" s="64"/>
      <c r="USG40" s="64"/>
      <c r="USH40" s="64"/>
      <c r="USI40" s="64"/>
      <c r="USJ40" s="64"/>
      <c r="USK40" s="64"/>
      <c r="USL40" s="64"/>
      <c r="USM40" s="64"/>
      <c r="USN40" s="64"/>
      <c r="USO40" s="64"/>
      <c r="USP40" s="64"/>
      <c r="USQ40" s="64"/>
      <c r="USR40" s="64"/>
      <c r="USS40" s="64"/>
      <c r="UST40" s="64"/>
      <c r="USU40" s="64"/>
      <c r="USV40" s="64"/>
      <c r="USW40" s="64"/>
      <c r="USX40" s="64"/>
      <c r="USY40" s="64"/>
      <c r="USZ40" s="64"/>
      <c r="UTA40" s="64"/>
      <c r="UTB40" s="64"/>
      <c r="UTC40" s="64"/>
      <c r="UTD40" s="64"/>
      <c r="UTE40" s="64"/>
      <c r="UTF40" s="64"/>
      <c r="UTG40" s="64"/>
      <c r="UTH40" s="64"/>
      <c r="UTI40" s="64"/>
      <c r="UTJ40" s="64"/>
      <c r="UTK40" s="64"/>
      <c r="UTL40" s="64"/>
      <c r="UTM40" s="64"/>
      <c r="UTN40" s="64"/>
      <c r="UTO40" s="64"/>
      <c r="UTP40" s="64"/>
      <c r="UTQ40" s="64"/>
      <c r="UTR40" s="64"/>
      <c r="UTS40" s="64"/>
      <c r="UTT40" s="64"/>
      <c r="UTU40" s="64"/>
      <c r="UTV40" s="64"/>
      <c r="UTW40" s="64"/>
      <c r="UTX40" s="64"/>
      <c r="UTY40" s="64"/>
      <c r="UTZ40" s="64"/>
      <c r="UUA40" s="64"/>
      <c r="UUB40" s="64"/>
      <c r="UUC40" s="64"/>
      <c r="UUD40" s="64"/>
      <c r="UUE40" s="64"/>
      <c r="UUF40" s="64"/>
      <c r="UUG40" s="64"/>
      <c r="UUH40" s="64"/>
      <c r="UUI40" s="64"/>
      <c r="UUJ40" s="64"/>
      <c r="UUK40" s="64"/>
      <c r="UUL40" s="64"/>
      <c r="UUM40" s="64"/>
      <c r="UUN40" s="64"/>
      <c r="UUO40" s="64"/>
      <c r="UUP40" s="64"/>
      <c r="UUQ40" s="64"/>
      <c r="UUR40" s="64"/>
      <c r="UUS40" s="64"/>
      <c r="UUT40" s="64"/>
      <c r="UUU40" s="64"/>
      <c r="UUV40" s="64"/>
      <c r="UUW40" s="64"/>
      <c r="UUX40" s="64"/>
      <c r="UUY40" s="64"/>
      <c r="UUZ40" s="64"/>
      <c r="UVA40" s="64"/>
      <c r="UVB40" s="64"/>
      <c r="UVC40" s="64"/>
      <c r="UVD40" s="64"/>
      <c r="UVE40" s="64"/>
      <c r="UVF40" s="64"/>
      <c r="UVG40" s="64"/>
      <c r="UVH40" s="64"/>
      <c r="UVI40" s="64"/>
      <c r="UVJ40" s="64"/>
      <c r="UVK40" s="64"/>
      <c r="UVL40" s="64"/>
      <c r="UVM40" s="64"/>
      <c r="UVN40" s="64"/>
      <c r="UVO40" s="64"/>
      <c r="UVP40" s="64"/>
      <c r="UVQ40" s="64"/>
      <c r="UVR40" s="64"/>
      <c r="UVS40" s="64"/>
      <c r="UVT40" s="64"/>
      <c r="UVU40" s="64"/>
      <c r="UVV40" s="64"/>
      <c r="UVW40" s="64"/>
      <c r="UVX40" s="64"/>
      <c r="UVY40" s="64"/>
      <c r="UVZ40" s="64"/>
      <c r="UWA40" s="64"/>
      <c r="UWB40" s="64"/>
      <c r="UWC40" s="64"/>
      <c r="UWD40" s="64"/>
      <c r="UWE40" s="64"/>
      <c r="UWF40" s="64"/>
      <c r="UWG40" s="64"/>
      <c r="UWH40" s="64"/>
      <c r="UWI40" s="64"/>
      <c r="UWJ40" s="64"/>
      <c r="UWK40" s="64"/>
      <c r="UWL40" s="64"/>
      <c r="UWM40" s="64"/>
      <c r="UWN40" s="64"/>
      <c r="UWO40" s="64"/>
      <c r="UWP40" s="64"/>
      <c r="UWQ40" s="64"/>
      <c r="UWR40" s="64"/>
      <c r="UWS40" s="64"/>
      <c r="UWT40" s="64"/>
      <c r="UWU40" s="64"/>
      <c r="UWV40" s="64"/>
      <c r="UWW40" s="64"/>
      <c r="UWX40" s="64"/>
      <c r="UWY40" s="64"/>
      <c r="UWZ40" s="64"/>
      <c r="UXA40" s="64"/>
      <c r="UXB40" s="64"/>
      <c r="UXC40" s="64"/>
      <c r="UXD40" s="64"/>
      <c r="UXE40" s="64"/>
      <c r="UXF40" s="64"/>
      <c r="UXG40" s="64"/>
      <c r="UXH40" s="64"/>
      <c r="UXI40" s="64"/>
      <c r="UXJ40" s="64"/>
      <c r="UXK40" s="64"/>
      <c r="UXL40" s="64"/>
      <c r="UXM40" s="64"/>
      <c r="UXN40" s="64"/>
      <c r="UXO40" s="64"/>
      <c r="UXP40" s="64"/>
      <c r="UXQ40" s="64"/>
      <c r="UXR40" s="64"/>
      <c r="UXS40" s="64"/>
      <c r="UXT40" s="64"/>
      <c r="UXU40" s="64"/>
      <c r="UXV40" s="64"/>
      <c r="UXW40" s="64"/>
      <c r="UXX40" s="64"/>
      <c r="UXY40" s="64"/>
      <c r="UXZ40" s="64"/>
      <c r="UYA40" s="64"/>
      <c r="UYB40" s="64"/>
      <c r="UYC40" s="64"/>
      <c r="UYD40" s="64"/>
      <c r="UYE40" s="64"/>
      <c r="UYF40" s="64"/>
      <c r="UYG40" s="64"/>
      <c r="UYH40" s="64"/>
      <c r="UYI40" s="64"/>
      <c r="UYJ40" s="64"/>
      <c r="UYK40" s="64"/>
      <c r="UYL40" s="64"/>
      <c r="UYM40" s="64"/>
      <c r="UYN40" s="64"/>
      <c r="UYO40" s="64"/>
      <c r="UYP40" s="64"/>
      <c r="UYQ40" s="64"/>
      <c r="UYR40" s="64"/>
      <c r="UYS40" s="64"/>
      <c r="UYT40" s="64"/>
      <c r="UYU40" s="64"/>
      <c r="UYV40" s="64"/>
      <c r="UYW40" s="64"/>
      <c r="UYX40" s="64"/>
      <c r="UYY40" s="64"/>
      <c r="UYZ40" s="64"/>
      <c r="UZA40" s="64"/>
      <c r="UZB40" s="64"/>
      <c r="UZC40" s="64"/>
      <c r="UZD40" s="64"/>
      <c r="UZE40" s="64"/>
      <c r="UZF40" s="64"/>
      <c r="UZG40" s="64"/>
      <c r="UZH40" s="64"/>
      <c r="UZI40" s="64"/>
      <c r="UZJ40" s="64"/>
      <c r="UZK40" s="64"/>
      <c r="UZL40" s="64"/>
      <c r="UZM40" s="64"/>
      <c r="UZN40" s="64"/>
      <c r="UZO40" s="64"/>
      <c r="UZP40" s="64"/>
      <c r="UZQ40" s="64"/>
      <c r="UZR40" s="64"/>
      <c r="UZS40" s="64"/>
      <c r="UZT40" s="64"/>
      <c r="UZU40" s="64"/>
      <c r="UZV40" s="64"/>
      <c r="UZW40" s="64"/>
      <c r="UZX40" s="64"/>
      <c r="UZY40" s="64"/>
      <c r="UZZ40" s="64"/>
      <c r="VAA40" s="64"/>
      <c r="VAB40" s="64"/>
      <c r="VAC40" s="64"/>
      <c r="VAD40" s="64"/>
      <c r="VAE40" s="64"/>
      <c r="VAF40" s="64"/>
      <c r="VAG40" s="64"/>
      <c r="VAH40" s="64"/>
      <c r="VAI40" s="64"/>
      <c r="VAJ40" s="64"/>
      <c r="VAK40" s="64"/>
      <c r="VAL40" s="64"/>
      <c r="VAM40" s="64"/>
      <c r="VAN40" s="64"/>
      <c r="VAO40" s="64"/>
      <c r="VAP40" s="64"/>
      <c r="VAQ40" s="64"/>
      <c r="VAR40" s="64"/>
      <c r="VAS40" s="64"/>
      <c r="VAT40" s="64"/>
      <c r="VAU40" s="64"/>
      <c r="VAV40" s="64"/>
      <c r="VAW40" s="64"/>
      <c r="VAX40" s="64"/>
      <c r="VAY40" s="64"/>
      <c r="VAZ40" s="64"/>
      <c r="VBA40" s="64"/>
      <c r="VBB40" s="64"/>
      <c r="VBC40" s="64"/>
      <c r="VBD40" s="64"/>
      <c r="VBE40" s="64"/>
      <c r="VBF40" s="64"/>
      <c r="VBG40" s="64"/>
      <c r="VBH40" s="64"/>
      <c r="VBI40" s="64"/>
      <c r="VBJ40" s="64"/>
      <c r="VBK40" s="64"/>
      <c r="VBL40" s="64"/>
      <c r="VBM40" s="64"/>
      <c r="VBN40" s="64"/>
      <c r="VBO40" s="64"/>
      <c r="VBP40" s="64"/>
      <c r="VBQ40" s="64"/>
      <c r="VBR40" s="64"/>
      <c r="VBS40" s="64"/>
      <c r="VBT40" s="64"/>
      <c r="VBU40" s="64"/>
      <c r="VBV40" s="64"/>
      <c r="VBW40" s="64"/>
      <c r="VBX40" s="64"/>
      <c r="VBY40" s="64"/>
      <c r="VBZ40" s="64"/>
      <c r="VCA40" s="64"/>
      <c r="VCB40" s="64"/>
      <c r="VCC40" s="64"/>
      <c r="VCD40" s="64"/>
      <c r="VCE40" s="64"/>
      <c r="VCF40" s="64"/>
      <c r="VCG40" s="64"/>
      <c r="VCH40" s="64"/>
      <c r="VCI40" s="64"/>
      <c r="VCJ40" s="64"/>
      <c r="VCK40" s="64"/>
      <c r="VCL40" s="64"/>
      <c r="VCM40" s="64"/>
      <c r="VCN40" s="64"/>
      <c r="VCO40" s="64"/>
      <c r="VCP40" s="64"/>
      <c r="VCQ40" s="64"/>
      <c r="VCR40" s="64"/>
      <c r="VCS40" s="64"/>
      <c r="VCT40" s="64"/>
      <c r="VCU40" s="64"/>
      <c r="VCV40" s="64"/>
      <c r="VCW40" s="64"/>
      <c r="VCX40" s="64"/>
      <c r="VCY40" s="64"/>
      <c r="VCZ40" s="64"/>
      <c r="VDA40" s="64"/>
      <c r="VDB40" s="64"/>
      <c r="VDC40" s="64"/>
      <c r="VDD40" s="64"/>
      <c r="VDE40" s="64"/>
      <c r="VDF40" s="64"/>
      <c r="VDG40" s="64"/>
      <c r="VDH40" s="64"/>
      <c r="VDI40" s="64"/>
      <c r="VDJ40" s="64"/>
      <c r="VDK40" s="64"/>
      <c r="VDL40" s="64"/>
      <c r="VDM40" s="64"/>
      <c r="VDN40" s="64"/>
      <c r="VDO40" s="64"/>
      <c r="VDP40" s="64"/>
      <c r="VDQ40" s="64"/>
      <c r="VDR40" s="64"/>
      <c r="VDS40" s="64"/>
      <c r="VDT40" s="64"/>
      <c r="VDU40" s="64"/>
      <c r="VDV40" s="64"/>
      <c r="VDW40" s="64"/>
      <c r="VDX40" s="64"/>
      <c r="VDY40" s="64"/>
      <c r="VDZ40" s="64"/>
      <c r="VEA40" s="64"/>
      <c r="VEB40" s="64"/>
      <c r="VEC40" s="64"/>
      <c r="VED40" s="64"/>
      <c r="VEE40" s="64"/>
      <c r="VEF40" s="64"/>
      <c r="VEG40" s="64"/>
      <c r="VEH40" s="64"/>
      <c r="VEI40" s="64"/>
      <c r="VEJ40" s="64"/>
      <c r="VEK40" s="64"/>
      <c r="VEL40" s="64"/>
      <c r="VEM40" s="64"/>
      <c r="VEN40" s="64"/>
      <c r="VEO40" s="64"/>
      <c r="VEP40" s="64"/>
      <c r="VEQ40" s="64"/>
      <c r="VER40" s="64"/>
      <c r="VES40" s="64"/>
      <c r="VET40" s="64"/>
      <c r="VEU40" s="64"/>
      <c r="VEV40" s="64"/>
      <c r="VEW40" s="64"/>
      <c r="VEX40" s="64"/>
      <c r="VEY40" s="64"/>
      <c r="VEZ40" s="64"/>
      <c r="VFA40" s="64"/>
      <c r="VFB40" s="64"/>
      <c r="VFC40" s="64"/>
      <c r="VFD40" s="64"/>
      <c r="VFE40" s="64"/>
      <c r="VFF40" s="64"/>
      <c r="VFG40" s="64"/>
      <c r="VFH40" s="64"/>
      <c r="VFI40" s="64"/>
      <c r="VFJ40" s="64"/>
      <c r="VFK40" s="64"/>
      <c r="VFL40" s="64"/>
      <c r="VFM40" s="64"/>
      <c r="VFN40" s="64"/>
      <c r="VFO40" s="64"/>
      <c r="VFP40" s="64"/>
      <c r="VFQ40" s="64"/>
      <c r="VFR40" s="64"/>
      <c r="VFS40" s="64"/>
      <c r="VFT40" s="64"/>
      <c r="VFU40" s="64"/>
      <c r="VFV40" s="64"/>
      <c r="VFW40" s="64"/>
      <c r="VFX40" s="64"/>
      <c r="VFY40" s="64"/>
      <c r="VFZ40" s="64"/>
      <c r="VGA40" s="64"/>
      <c r="VGB40" s="64"/>
      <c r="VGC40" s="64"/>
      <c r="VGD40" s="64"/>
      <c r="VGE40" s="64"/>
      <c r="VGF40" s="64"/>
      <c r="VGG40" s="64"/>
      <c r="VGH40" s="64"/>
      <c r="VGI40" s="64"/>
      <c r="VGJ40" s="64"/>
      <c r="VGK40" s="64"/>
      <c r="VGL40" s="64"/>
      <c r="VGM40" s="64"/>
      <c r="VGN40" s="64"/>
      <c r="VGO40" s="64"/>
      <c r="VGP40" s="64"/>
      <c r="VGQ40" s="64"/>
      <c r="VGR40" s="64"/>
      <c r="VGS40" s="64"/>
      <c r="VGT40" s="64"/>
      <c r="VGU40" s="64"/>
      <c r="VGV40" s="64"/>
      <c r="VGW40" s="64"/>
      <c r="VGX40" s="64"/>
      <c r="VGY40" s="64"/>
      <c r="VGZ40" s="64"/>
      <c r="VHA40" s="64"/>
      <c r="VHB40" s="64"/>
      <c r="VHC40" s="64"/>
      <c r="VHD40" s="64"/>
      <c r="VHE40" s="64"/>
      <c r="VHF40" s="64"/>
      <c r="VHG40" s="64"/>
      <c r="VHH40" s="64"/>
      <c r="VHI40" s="64"/>
      <c r="VHJ40" s="64"/>
      <c r="VHK40" s="64"/>
      <c r="VHL40" s="64"/>
      <c r="VHM40" s="64"/>
      <c r="VHN40" s="64"/>
      <c r="VHO40" s="64"/>
      <c r="VHP40" s="64"/>
      <c r="VHQ40" s="64"/>
      <c r="VHR40" s="64"/>
      <c r="VHS40" s="64"/>
      <c r="VHT40" s="64"/>
      <c r="VHU40" s="64"/>
      <c r="VHV40" s="64"/>
      <c r="VHW40" s="64"/>
      <c r="VHX40" s="64"/>
      <c r="VHY40" s="64"/>
      <c r="VHZ40" s="64"/>
      <c r="VIA40" s="64"/>
      <c r="VIB40" s="64"/>
      <c r="VIC40" s="64"/>
      <c r="VID40" s="64"/>
      <c r="VIE40" s="64"/>
      <c r="VIF40" s="64"/>
      <c r="VIG40" s="64"/>
      <c r="VIH40" s="64"/>
      <c r="VII40" s="64"/>
      <c r="VIJ40" s="64"/>
      <c r="VIK40" s="64"/>
      <c r="VIL40" s="64"/>
      <c r="VIM40" s="64"/>
      <c r="VIN40" s="64"/>
      <c r="VIO40" s="64"/>
      <c r="VIP40" s="64"/>
      <c r="VIQ40" s="64"/>
      <c r="VIR40" s="64"/>
      <c r="VIS40" s="64"/>
      <c r="VIT40" s="64"/>
      <c r="VIU40" s="64"/>
      <c r="VIV40" s="64"/>
      <c r="VIW40" s="64"/>
      <c r="VIX40" s="64"/>
      <c r="VIY40" s="64"/>
      <c r="VIZ40" s="64"/>
      <c r="VJA40" s="64"/>
      <c r="VJB40" s="64"/>
      <c r="VJC40" s="64"/>
      <c r="VJD40" s="64"/>
      <c r="VJE40" s="64"/>
      <c r="VJF40" s="64"/>
      <c r="VJG40" s="64"/>
      <c r="VJH40" s="64"/>
      <c r="VJI40" s="64"/>
      <c r="VJJ40" s="64"/>
      <c r="VJK40" s="64"/>
      <c r="VJL40" s="64"/>
      <c r="VJM40" s="64"/>
      <c r="VJN40" s="64"/>
      <c r="VJO40" s="64"/>
      <c r="VJP40" s="64"/>
      <c r="VJQ40" s="64"/>
      <c r="VJR40" s="64"/>
      <c r="VJS40" s="64"/>
      <c r="VJT40" s="64"/>
      <c r="VJU40" s="64"/>
      <c r="VJV40" s="64"/>
      <c r="VJW40" s="64"/>
      <c r="VJX40" s="64"/>
      <c r="VJY40" s="64"/>
      <c r="VJZ40" s="64"/>
      <c r="VKA40" s="64"/>
      <c r="VKB40" s="64"/>
      <c r="VKC40" s="64"/>
      <c r="VKD40" s="64"/>
      <c r="VKE40" s="64"/>
      <c r="VKF40" s="64"/>
      <c r="VKG40" s="64"/>
      <c r="VKH40" s="64"/>
      <c r="VKI40" s="64"/>
      <c r="VKJ40" s="64"/>
      <c r="VKK40" s="64"/>
      <c r="VKL40" s="64"/>
      <c r="VKM40" s="64"/>
      <c r="VKN40" s="64"/>
      <c r="VKO40" s="64"/>
      <c r="VKP40" s="64"/>
      <c r="VKQ40" s="64"/>
      <c r="VKR40" s="64"/>
      <c r="VKS40" s="64"/>
      <c r="VKT40" s="64"/>
      <c r="VKU40" s="64"/>
      <c r="VKV40" s="64"/>
      <c r="VKW40" s="64"/>
      <c r="VKX40" s="64"/>
      <c r="VKY40" s="64"/>
      <c r="VKZ40" s="64"/>
      <c r="VLA40" s="64"/>
      <c r="VLB40" s="64"/>
      <c r="VLC40" s="64"/>
      <c r="VLD40" s="64"/>
      <c r="VLE40" s="64"/>
      <c r="VLF40" s="64"/>
      <c r="VLG40" s="64"/>
      <c r="VLH40" s="64"/>
      <c r="VLI40" s="64"/>
      <c r="VLJ40" s="64"/>
      <c r="VLK40" s="64"/>
      <c r="VLL40" s="64"/>
      <c r="VLM40" s="64"/>
      <c r="VLN40" s="64"/>
      <c r="VLO40" s="64"/>
      <c r="VLP40" s="64"/>
      <c r="VLQ40" s="64"/>
      <c r="VLR40" s="64"/>
      <c r="VLS40" s="64"/>
      <c r="VLT40" s="64"/>
      <c r="VLU40" s="64"/>
      <c r="VLV40" s="64"/>
      <c r="VLW40" s="64"/>
      <c r="VLX40" s="64"/>
      <c r="VLY40" s="64"/>
      <c r="VLZ40" s="64"/>
      <c r="VMA40" s="64"/>
      <c r="VMB40" s="64"/>
      <c r="VMC40" s="64"/>
      <c r="VMD40" s="64"/>
      <c r="VME40" s="64"/>
      <c r="VMF40" s="64"/>
      <c r="VMG40" s="64"/>
      <c r="VMH40" s="64"/>
      <c r="VMI40" s="64"/>
      <c r="VMJ40" s="64"/>
      <c r="VMK40" s="64"/>
      <c r="VML40" s="64"/>
      <c r="VMM40" s="64"/>
      <c r="VMN40" s="64"/>
      <c r="VMO40" s="64"/>
      <c r="VMP40" s="64"/>
      <c r="VMQ40" s="64"/>
      <c r="VMR40" s="64"/>
      <c r="VMS40" s="64"/>
      <c r="VMT40" s="64"/>
      <c r="VMU40" s="64"/>
      <c r="VMV40" s="64"/>
      <c r="VMW40" s="64"/>
      <c r="VMX40" s="64"/>
      <c r="VMY40" s="64"/>
      <c r="VMZ40" s="64"/>
      <c r="VNA40" s="64"/>
      <c r="VNB40" s="64"/>
      <c r="VNC40" s="64"/>
      <c r="VND40" s="64"/>
      <c r="VNE40" s="64"/>
      <c r="VNF40" s="64"/>
      <c r="VNG40" s="64"/>
      <c r="VNH40" s="64"/>
      <c r="VNI40" s="64"/>
      <c r="VNJ40" s="64"/>
      <c r="VNK40" s="64"/>
      <c r="VNL40" s="64"/>
      <c r="VNM40" s="64"/>
      <c r="VNN40" s="64"/>
      <c r="VNO40" s="64"/>
      <c r="VNP40" s="64"/>
      <c r="VNQ40" s="64"/>
      <c r="VNR40" s="64"/>
      <c r="VNS40" s="64"/>
      <c r="VNT40" s="64"/>
      <c r="VNU40" s="64"/>
      <c r="VNV40" s="64"/>
      <c r="VNW40" s="64"/>
      <c r="VNX40" s="64"/>
      <c r="VNY40" s="64"/>
      <c r="VNZ40" s="64"/>
      <c r="VOA40" s="64"/>
      <c r="VOB40" s="64"/>
      <c r="VOC40" s="64"/>
      <c r="VOD40" s="64"/>
      <c r="VOE40" s="64"/>
      <c r="VOF40" s="64"/>
      <c r="VOG40" s="64"/>
      <c r="VOH40" s="64"/>
      <c r="VOI40" s="64"/>
      <c r="VOJ40" s="64"/>
      <c r="VOK40" s="64"/>
      <c r="VOL40" s="64"/>
      <c r="VOM40" s="64"/>
      <c r="VON40" s="64"/>
      <c r="VOO40" s="64"/>
      <c r="VOP40" s="64"/>
      <c r="VOQ40" s="64"/>
      <c r="VOR40" s="64"/>
      <c r="VOS40" s="64"/>
      <c r="VOT40" s="64"/>
      <c r="VOU40" s="64"/>
      <c r="VOV40" s="64"/>
      <c r="VOW40" s="64"/>
      <c r="VOX40" s="64"/>
      <c r="VOY40" s="64"/>
      <c r="VOZ40" s="64"/>
      <c r="VPA40" s="64"/>
      <c r="VPB40" s="64"/>
      <c r="VPC40" s="64"/>
      <c r="VPD40" s="64"/>
      <c r="VPE40" s="64"/>
      <c r="VPF40" s="64"/>
      <c r="VPG40" s="64"/>
      <c r="VPH40" s="64"/>
      <c r="VPI40" s="64"/>
      <c r="VPJ40" s="64"/>
      <c r="VPK40" s="64"/>
      <c r="VPL40" s="64"/>
      <c r="VPM40" s="64"/>
      <c r="VPN40" s="64"/>
      <c r="VPO40" s="64"/>
      <c r="VPP40" s="64"/>
      <c r="VPQ40" s="64"/>
      <c r="VPR40" s="64"/>
      <c r="VPS40" s="64"/>
      <c r="VPT40" s="64"/>
      <c r="VPU40" s="64"/>
      <c r="VPV40" s="64"/>
      <c r="VPW40" s="64"/>
      <c r="VPX40" s="64"/>
      <c r="VPY40" s="64"/>
      <c r="VPZ40" s="64"/>
      <c r="VQA40" s="64"/>
      <c r="VQB40" s="64"/>
      <c r="VQC40" s="64"/>
      <c r="VQD40" s="64"/>
      <c r="VQE40" s="64"/>
      <c r="VQF40" s="64"/>
      <c r="VQG40" s="64"/>
      <c r="VQH40" s="64"/>
      <c r="VQI40" s="64"/>
      <c r="VQJ40" s="64"/>
      <c r="VQK40" s="64"/>
      <c r="VQL40" s="64"/>
      <c r="VQM40" s="64"/>
      <c r="VQN40" s="64"/>
      <c r="VQO40" s="64"/>
      <c r="VQP40" s="64"/>
      <c r="VQQ40" s="64"/>
      <c r="VQR40" s="64"/>
      <c r="VQS40" s="64"/>
      <c r="VQT40" s="64"/>
      <c r="VQU40" s="64"/>
      <c r="VQV40" s="64"/>
      <c r="VQW40" s="64"/>
      <c r="VQX40" s="64"/>
      <c r="VQY40" s="64"/>
      <c r="VQZ40" s="64"/>
      <c r="VRA40" s="64"/>
      <c r="VRB40" s="64"/>
      <c r="VRC40" s="64"/>
      <c r="VRD40" s="64"/>
      <c r="VRE40" s="64"/>
      <c r="VRF40" s="64"/>
      <c r="VRG40" s="64"/>
      <c r="VRH40" s="64"/>
      <c r="VRI40" s="64"/>
      <c r="VRJ40" s="64"/>
      <c r="VRK40" s="64"/>
      <c r="VRL40" s="64"/>
      <c r="VRM40" s="64"/>
      <c r="VRN40" s="64"/>
      <c r="VRO40" s="64"/>
      <c r="VRP40" s="64"/>
      <c r="VRQ40" s="64"/>
      <c r="VRR40" s="64"/>
      <c r="VRS40" s="64"/>
      <c r="VRT40" s="64"/>
      <c r="VRU40" s="64"/>
      <c r="VRV40" s="64"/>
      <c r="VRW40" s="64"/>
      <c r="VRX40" s="64"/>
      <c r="VRY40" s="64"/>
      <c r="VRZ40" s="64"/>
      <c r="VSA40" s="64"/>
      <c r="VSB40" s="64"/>
      <c r="VSC40" s="64"/>
      <c r="VSD40" s="64"/>
      <c r="VSE40" s="64"/>
      <c r="VSF40" s="64"/>
      <c r="VSG40" s="64"/>
      <c r="VSH40" s="64"/>
      <c r="VSI40" s="64"/>
      <c r="VSJ40" s="64"/>
      <c r="VSK40" s="64"/>
      <c r="VSL40" s="64"/>
      <c r="VSM40" s="64"/>
      <c r="VSN40" s="64"/>
      <c r="VSO40" s="64"/>
      <c r="VSP40" s="64"/>
      <c r="VSQ40" s="64"/>
      <c r="VSR40" s="64"/>
      <c r="VSS40" s="64"/>
      <c r="VST40" s="64"/>
      <c r="VSU40" s="64"/>
      <c r="VSV40" s="64"/>
      <c r="VSW40" s="64"/>
      <c r="VSX40" s="64"/>
      <c r="VSY40" s="64"/>
      <c r="VSZ40" s="64"/>
      <c r="VTA40" s="64"/>
      <c r="VTB40" s="64"/>
      <c r="VTC40" s="64"/>
      <c r="VTD40" s="64"/>
      <c r="VTE40" s="64"/>
      <c r="VTF40" s="64"/>
      <c r="VTG40" s="64"/>
      <c r="VTH40" s="64"/>
      <c r="VTI40" s="64"/>
      <c r="VTJ40" s="64"/>
      <c r="VTK40" s="64"/>
      <c r="VTL40" s="64"/>
      <c r="VTM40" s="64"/>
      <c r="VTN40" s="64"/>
      <c r="VTO40" s="64"/>
      <c r="VTP40" s="64"/>
      <c r="VTQ40" s="64"/>
      <c r="VTR40" s="64"/>
      <c r="VTS40" s="64"/>
      <c r="VTT40" s="64"/>
      <c r="VTU40" s="64"/>
      <c r="VTV40" s="64"/>
      <c r="VTW40" s="64"/>
      <c r="VTX40" s="64"/>
      <c r="VTY40" s="64"/>
      <c r="VTZ40" s="64"/>
      <c r="VUA40" s="64"/>
      <c r="VUB40" s="64"/>
      <c r="VUC40" s="64"/>
      <c r="VUD40" s="64"/>
      <c r="VUE40" s="64"/>
      <c r="VUF40" s="64"/>
      <c r="VUG40" s="64"/>
      <c r="VUH40" s="64"/>
      <c r="VUI40" s="64"/>
      <c r="VUJ40" s="64"/>
      <c r="VUK40" s="64"/>
      <c r="VUL40" s="64"/>
      <c r="VUM40" s="64"/>
      <c r="VUN40" s="64"/>
      <c r="VUO40" s="64"/>
      <c r="VUP40" s="64"/>
      <c r="VUQ40" s="64"/>
      <c r="VUR40" s="64"/>
      <c r="VUS40" s="64"/>
      <c r="VUT40" s="64"/>
      <c r="VUU40" s="64"/>
      <c r="VUV40" s="64"/>
      <c r="VUW40" s="64"/>
      <c r="VUX40" s="64"/>
      <c r="VUY40" s="64"/>
      <c r="VUZ40" s="64"/>
      <c r="VVA40" s="64"/>
      <c r="VVB40" s="64"/>
      <c r="VVC40" s="64"/>
      <c r="VVD40" s="64"/>
      <c r="VVE40" s="64"/>
      <c r="VVF40" s="64"/>
      <c r="VVG40" s="64"/>
      <c r="VVH40" s="64"/>
      <c r="VVI40" s="64"/>
      <c r="VVJ40" s="64"/>
      <c r="VVK40" s="64"/>
      <c r="VVL40" s="64"/>
      <c r="VVM40" s="64"/>
      <c r="VVN40" s="64"/>
      <c r="VVO40" s="64"/>
      <c r="VVP40" s="64"/>
      <c r="VVQ40" s="64"/>
      <c r="VVR40" s="64"/>
      <c r="VVS40" s="64"/>
      <c r="VVT40" s="64"/>
      <c r="VVU40" s="64"/>
      <c r="VVV40" s="64"/>
      <c r="VVW40" s="64"/>
      <c r="VVX40" s="64"/>
      <c r="VVY40" s="64"/>
      <c r="VVZ40" s="64"/>
      <c r="VWA40" s="64"/>
      <c r="VWB40" s="64"/>
      <c r="VWC40" s="64"/>
      <c r="VWD40" s="64"/>
      <c r="VWE40" s="64"/>
      <c r="VWF40" s="64"/>
      <c r="VWG40" s="64"/>
      <c r="VWH40" s="64"/>
      <c r="VWI40" s="64"/>
      <c r="VWJ40" s="64"/>
      <c r="VWK40" s="64"/>
      <c r="VWL40" s="64"/>
      <c r="VWM40" s="64"/>
      <c r="VWN40" s="64"/>
      <c r="VWO40" s="64"/>
      <c r="VWP40" s="64"/>
      <c r="VWQ40" s="64"/>
      <c r="VWR40" s="64"/>
      <c r="VWS40" s="64"/>
      <c r="VWT40" s="64"/>
      <c r="VWU40" s="64"/>
      <c r="VWV40" s="64"/>
      <c r="VWW40" s="64"/>
      <c r="VWX40" s="64"/>
      <c r="VWY40" s="64"/>
      <c r="VWZ40" s="64"/>
      <c r="VXA40" s="64"/>
      <c r="VXB40" s="64"/>
      <c r="VXC40" s="64"/>
      <c r="VXD40" s="64"/>
      <c r="VXE40" s="64"/>
      <c r="VXF40" s="64"/>
      <c r="VXG40" s="64"/>
      <c r="VXH40" s="64"/>
      <c r="VXI40" s="64"/>
      <c r="VXJ40" s="64"/>
      <c r="VXK40" s="64"/>
      <c r="VXL40" s="64"/>
      <c r="VXM40" s="64"/>
      <c r="VXN40" s="64"/>
      <c r="VXO40" s="64"/>
      <c r="VXP40" s="64"/>
      <c r="VXQ40" s="64"/>
      <c r="VXR40" s="64"/>
      <c r="VXS40" s="64"/>
      <c r="VXT40" s="64"/>
      <c r="VXU40" s="64"/>
      <c r="VXV40" s="64"/>
      <c r="VXW40" s="64"/>
      <c r="VXX40" s="64"/>
      <c r="VXY40" s="64"/>
      <c r="VXZ40" s="64"/>
      <c r="VYA40" s="64"/>
      <c r="VYB40" s="64"/>
      <c r="VYC40" s="64"/>
      <c r="VYD40" s="64"/>
      <c r="VYE40" s="64"/>
      <c r="VYF40" s="64"/>
      <c r="VYG40" s="64"/>
      <c r="VYH40" s="64"/>
      <c r="VYI40" s="64"/>
      <c r="VYJ40" s="64"/>
      <c r="VYK40" s="64"/>
      <c r="VYL40" s="64"/>
      <c r="VYM40" s="64"/>
      <c r="VYN40" s="64"/>
      <c r="VYO40" s="64"/>
      <c r="VYP40" s="64"/>
      <c r="VYQ40" s="64"/>
      <c r="VYR40" s="64"/>
      <c r="VYS40" s="64"/>
      <c r="VYT40" s="64"/>
      <c r="VYU40" s="64"/>
      <c r="VYV40" s="64"/>
      <c r="VYW40" s="64"/>
      <c r="VYX40" s="64"/>
      <c r="VYY40" s="64"/>
      <c r="VYZ40" s="64"/>
      <c r="VZA40" s="64"/>
      <c r="VZB40" s="64"/>
      <c r="VZC40" s="64"/>
      <c r="VZD40" s="64"/>
      <c r="VZE40" s="64"/>
      <c r="VZF40" s="64"/>
      <c r="VZG40" s="64"/>
      <c r="VZH40" s="64"/>
      <c r="VZI40" s="64"/>
      <c r="VZJ40" s="64"/>
      <c r="VZK40" s="64"/>
      <c r="VZL40" s="64"/>
      <c r="VZM40" s="64"/>
      <c r="VZN40" s="64"/>
      <c r="VZO40" s="64"/>
      <c r="VZP40" s="64"/>
      <c r="VZQ40" s="64"/>
      <c r="VZR40" s="64"/>
      <c r="VZS40" s="64"/>
      <c r="VZT40" s="64"/>
      <c r="VZU40" s="64"/>
      <c r="VZV40" s="64"/>
      <c r="VZW40" s="64"/>
      <c r="VZX40" s="64"/>
      <c r="VZY40" s="64"/>
      <c r="VZZ40" s="64"/>
      <c r="WAA40" s="64"/>
      <c r="WAB40" s="64"/>
      <c r="WAC40" s="64"/>
      <c r="WAD40" s="64"/>
      <c r="WAE40" s="64"/>
      <c r="WAF40" s="64"/>
      <c r="WAG40" s="64"/>
      <c r="WAH40" s="64"/>
      <c r="WAI40" s="64"/>
      <c r="WAJ40" s="64"/>
      <c r="WAK40" s="64"/>
      <c r="WAL40" s="64"/>
      <c r="WAM40" s="64"/>
      <c r="WAN40" s="64"/>
      <c r="WAO40" s="64"/>
      <c r="WAP40" s="64"/>
      <c r="WAQ40" s="64"/>
      <c r="WAR40" s="64"/>
      <c r="WAS40" s="64"/>
      <c r="WAT40" s="64"/>
      <c r="WAU40" s="64"/>
      <c r="WAV40" s="64"/>
      <c r="WAW40" s="64"/>
      <c r="WAX40" s="64"/>
      <c r="WAY40" s="64"/>
      <c r="WAZ40" s="64"/>
      <c r="WBA40" s="64"/>
      <c r="WBB40" s="64"/>
      <c r="WBC40" s="64"/>
      <c r="WBD40" s="64"/>
      <c r="WBE40" s="64"/>
      <c r="WBF40" s="64"/>
      <c r="WBG40" s="64"/>
      <c r="WBH40" s="64"/>
      <c r="WBI40" s="64"/>
      <c r="WBJ40" s="64"/>
      <c r="WBK40" s="64"/>
      <c r="WBL40" s="64"/>
      <c r="WBM40" s="64"/>
      <c r="WBN40" s="64"/>
      <c r="WBO40" s="64"/>
      <c r="WBP40" s="64"/>
      <c r="WBQ40" s="64"/>
      <c r="WBR40" s="64"/>
      <c r="WBS40" s="64"/>
      <c r="WBT40" s="64"/>
      <c r="WBU40" s="64"/>
      <c r="WBV40" s="64"/>
      <c r="WBW40" s="64"/>
      <c r="WBX40" s="64"/>
      <c r="WBY40" s="64"/>
      <c r="WBZ40" s="64"/>
      <c r="WCA40" s="64"/>
      <c r="WCB40" s="64"/>
      <c r="WCC40" s="64"/>
      <c r="WCD40" s="64"/>
      <c r="WCE40" s="64"/>
      <c r="WCF40" s="64"/>
      <c r="WCG40" s="64"/>
      <c r="WCH40" s="64"/>
      <c r="WCI40" s="64"/>
      <c r="WCJ40" s="64"/>
      <c r="WCK40" s="64"/>
      <c r="WCL40" s="64"/>
      <c r="WCM40" s="64"/>
      <c r="WCN40" s="64"/>
      <c r="WCO40" s="64"/>
      <c r="WCP40" s="64"/>
      <c r="WCQ40" s="64"/>
      <c r="WCR40" s="64"/>
      <c r="WCS40" s="64"/>
      <c r="WCT40" s="64"/>
      <c r="WCU40" s="64"/>
      <c r="WCV40" s="64"/>
      <c r="WCW40" s="64"/>
      <c r="WCX40" s="64"/>
      <c r="WCY40" s="64"/>
      <c r="WCZ40" s="64"/>
      <c r="WDA40" s="64"/>
      <c r="WDB40" s="64"/>
      <c r="WDC40" s="64"/>
      <c r="WDD40" s="64"/>
      <c r="WDE40" s="64"/>
      <c r="WDF40" s="64"/>
      <c r="WDG40" s="64"/>
      <c r="WDH40" s="64"/>
      <c r="WDI40" s="64"/>
      <c r="WDJ40" s="64"/>
      <c r="WDK40" s="64"/>
      <c r="WDL40" s="64"/>
      <c r="WDM40" s="64"/>
      <c r="WDN40" s="64"/>
      <c r="WDO40" s="64"/>
      <c r="WDP40" s="64"/>
      <c r="WDQ40" s="64"/>
      <c r="WDR40" s="64"/>
      <c r="WDS40" s="64"/>
      <c r="WDT40" s="64"/>
      <c r="WDU40" s="64"/>
      <c r="WDV40" s="64"/>
      <c r="WDW40" s="64"/>
      <c r="WDX40" s="64"/>
      <c r="WDY40" s="64"/>
      <c r="WDZ40" s="64"/>
      <c r="WEA40" s="64"/>
      <c r="WEB40" s="64"/>
      <c r="WEC40" s="64"/>
      <c r="WED40" s="64"/>
      <c r="WEE40" s="64"/>
      <c r="WEF40" s="64"/>
      <c r="WEG40" s="64"/>
      <c r="WEH40" s="64"/>
      <c r="WEI40" s="64"/>
      <c r="WEJ40" s="64"/>
      <c r="WEK40" s="64"/>
      <c r="WEL40" s="64"/>
      <c r="WEM40" s="64"/>
      <c r="WEN40" s="64"/>
      <c r="WEO40" s="64"/>
      <c r="WEP40" s="64"/>
      <c r="WEQ40" s="64"/>
      <c r="WER40" s="64"/>
      <c r="WES40" s="64"/>
      <c r="WET40" s="64"/>
      <c r="WEU40" s="64"/>
      <c r="WEV40" s="64"/>
      <c r="WEW40" s="64"/>
      <c r="WEX40" s="64"/>
      <c r="WEY40" s="64"/>
      <c r="WEZ40" s="64"/>
      <c r="WFA40" s="64"/>
      <c r="WFB40" s="64"/>
      <c r="WFC40" s="64"/>
      <c r="WFD40" s="64"/>
      <c r="WFE40" s="64"/>
      <c r="WFF40" s="64"/>
      <c r="WFG40" s="64"/>
      <c r="WFH40" s="64"/>
      <c r="WFI40" s="64"/>
      <c r="WFJ40" s="64"/>
      <c r="WFK40" s="64"/>
      <c r="WFL40" s="64"/>
      <c r="WFM40" s="64"/>
      <c r="WFN40" s="64"/>
      <c r="WFO40" s="64"/>
      <c r="WFP40" s="64"/>
      <c r="WFQ40" s="64"/>
      <c r="WFR40" s="64"/>
      <c r="WFS40" s="64"/>
      <c r="WFT40" s="64"/>
      <c r="WFU40" s="64"/>
      <c r="WFV40" s="64"/>
      <c r="WFW40" s="64"/>
      <c r="WFX40" s="64"/>
      <c r="WFY40" s="64"/>
      <c r="WFZ40" s="64"/>
      <c r="WGA40" s="64"/>
      <c r="WGB40" s="64"/>
      <c r="WGC40" s="64"/>
      <c r="WGD40" s="64"/>
      <c r="WGE40" s="64"/>
      <c r="WGF40" s="64"/>
      <c r="WGG40" s="64"/>
      <c r="WGH40" s="64"/>
      <c r="WGI40" s="64"/>
      <c r="WGJ40" s="64"/>
      <c r="WGK40" s="64"/>
      <c r="WGL40" s="64"/>
      <c r="WGM40" s="64"/>
      <c r="WGN40" s="64"/>
      <c r="WGO40" s="64"/>
      <c r="WGP40" s="64"/>
      <c r="WGQ40" s="64"/>
      <c r="WGR40" s="64"/>
      <c r="WGS40" s="64"/>
      <c r="WGT40" s="64"/>
      <c r="WGU40" s="64"/>
      <c r="WGV40" s="64"/>
      <c r="WGW40" s="64"/>
      <c r="WGX40" s="64"/>
      <c r="WGY40" s="64"/>
      <c r="WGZ40" s="64"/>
      <c r="WHA40" s="64"/>
      <c r="WHB40" s="64"/>
      <c r="WHC40" s="64"/>
      <c r="WHD40" s="64"/>
      <c r="WHE40" s="64"/>
      <c r="WHF40" s="64"/>
      <c r="WHG40" s="64"/>
      <c r="WHH40" s="64"/>
      <c r="WHI40" s="64"/>
      <c r="WHJ40" s="64"/>
      <c r="WHK40" s="64"/>
      <c r="WHL40" s="64"/>
      <c r="WHM40" s="64"/>
      <c r="WHN40" s="64"/>
      <c r="WHO40" s="64"/>
      <c r="WHP40" s="64"/>
      <c r="WHQ40" s="64"/>
      <c r="WHR40" s="64"/>
      <c r="WHS40" s="64"/>
      <c r="WHT40" s="64"/>
      <c r="WHU40" s="64"/>
      <c r="WHV40" s="64"/>
      <c r="WHW40" s="64"/>
      <c r="WHX40" s="64"/>
      <c r="WHY40" s="64"/>
      <c r="WHZ40" s="64"/>
      <c r="WIA40" s="64"/>
      <c r="WIB40" s="64"/>
      <c r="WIC40" s="64"/>
      <c r="WID40" s="64"/>
      <c r="WIE40" s="64"/>
      <c r="WIF40" s="64"/>
      <c r="WIG40" s="64"/>
      <c r="WIH40" s="64"/>
      <c r="WII40" s="64"/>
      <c r="WIJ40" s="64"/>
      <c r="WIK40" s="64"/>
      <c r="WIL40" s="64"/>
      <c r="WIM40" s="64"/>
      <c r="WIN40" s="64"/>
      <c r="WIO40" s="64"/>
      <c r="WIP40" s="64"/>
      <c r="WIQ40" s="64"/>
      <c r="WIR40" s="64"/>
      <c r="WIS40" s="64"/>
      <c r="WIT40" s="64"/>
      <c r="WIU40" s="64"/>
      <c r="WIV40" s="64"/>
      <c r="WIW40" s="64"/>
      <c r="WIX40" s="64"/>
      <c r="WIY40" s="64"/>
      <c r="WIZ40" s="64"/>
      <c r="WJA40" s="64"/>
      <c r="WJB40" s="64"/>
      <c r="WJC40" s="64"/>
      <c r="WJD40" s="64"/>
      <c r="WJE40" s="64"/>
      <c r="WJF40" s="64"/>
      <c r="WJG40" s="64"/>
      <c r="WJH40" s="64"/>
      <c r="WJI40" s="64"/>
      <c r="WJJ40" s="64"/>
      <c r="WJK40" s="64"/>
      <c r="WJL40" s="64"/>
      <c r="WJM40" s="64"/>
      <c r="WJN40" s="64"/>
      <c r="WJO40" s="64"/>
      <c r="WJP40" s="64"/>
      <c r="WJQ40" s="64"/>
      <c r="WJR40" s="64"/>
      <c r="WJS40" s="64"/>
      <c r="WJT40" s="64"/>
      <c r="WJU40" s="64"/>
      <c r="WJV40" s="64"/>
      <c r="WJW40" s="64"/>
      <c r="WJX40" s="64"/>
      <c r="WJY40" s="64"/>
      <c r="WJZ40" s="64"/>
      <c r="WKA40" s="64"/>
      <c r="WKB40" s="64"/>
      <c r="WKC40" s="64"/>
      <c r="WKD40" s="64"/>
      <c r="WKE40" s="64"/>
      <c r="WKF40" s="64"/>
      <c r="WKG40" s="64"/>
      <c r="WKH40" s="64"/>
      <c r="WKI40" s="64"/>
      <c r="WKJ40" s="64"/>
      <c r="WKK40" s="64"/>
      <c r="WKL40" s="64"/>
      <c r="WKM40" s="64"/>
      <c r="WKN40" s="64"/>
      <c r="WKO40" s="64"/>
      <c r="WKP40" s="64"/>
      <c r="WKQ40" s="64"/>
      <c r="WKR40" s="64"/>
      <c r="WKS40" s="64"/>
      <c r="WKT40" s="64"/>
      <c r="WKU40" s="64"/>
      <c r="WKV40" s="64"/>
      <c r="WKW40" s="64"/>
      <c r="WKX40" s="64"/>
      <c r="WKY40" s="64"/>
      <c r="WKZ40" s="64"/>
      <c r="WLA40" s="64"/>
      <c r="WLB40" s="64"/>
      <c r="WLC40" s="64"/>
      <c r="WLD40" s="64"/>
      <c r="WLE40" s="64"/>
      <c r="WLF40" s="64"/>
      <c r="WLG40" s="64"/>
      <c r="WLH40" s="64"/>
      <c r="WLI40" s="64"/>
      <c r="WLJ40" s="64"/>
      <c r="WLK40" s="64"/>
      <c r="WLL40" s="64"/>
      <c r="WLM40" s="64"/>
      <c r="WLN40" s="64"/>
      <c r="WLO40" s="64"/>
      <c r="WLP40" s="64"/>
      <c r="WLQ40" s="64"/>
      <c r="WLR40" s="64"/>
      <c r="WLS40" s="64"/>
      <c r="WLT40" s="64"/>
      <c r="WLU40" s="64"/>
      <c r="WLV40" s="64"/>
      <c r="WLW40" s="64"/>
      <c r="WLX40" s="64"/>
      <c r="WLY40" s="64"/>
      <c r="WLZ40" s="64"/>
      <c r="WMA40" s="64"/>
      <c r="WMB40" s="64"/>
      <c r="WMC40" s="64"/>
      <c r="WMD40" s="64"/>
      <c r="WME40" s="64"/>
      <c r="WMF40" s="64"/>
      <c r="WMG40" s="64"/>
      <c r="WMH40" s="64"/>
      <c r="WMI40" s="64"/>
      <c r="WMJ40" s="64"/>
      <c r="WMK40" s="64"/>
      <c r="WML40" s="64"/>
      <c r="WMM40" s="64"/>
      <c r="WMN40" s="64"/>
      <c r="WMO40" s="64"/>
      <c r="WMP40" s="64"/>
      <c r="WMQ40" s="64"/>
      <c r="WMR40" s="64"/>
      <c r="WMS40" s="64"/>
      <c r="WMT40" s="64"/>
      <c r="WMU40" s="64"/>
      <c r="WMV40" s="64"/>
      <c r="WMW40" s="64"/>
      <c r="WMX40" s="64"/>
      <c r="WMY40" s="64"/>
      <c r="WMZ40" s="64"/>
      <c r="WNA40" s="64"/>
      <c r="WNB40" s="64"/>
      <c r="WNC40" s="64"/>
      <c r="WND40" s="64"/>
      <c r="WNE40" s="64"/>
      <c r="WNF40" s="64"/>
      <c r="WNG40" s="64"/>
      <c r="WNH40" s="64"/>
      <c r="WNI40" s="64"/>
      <c r="WNJ40" s="64"/>
      <c r="WNK40" s="64"/>
      <c r="WNL40" s="64"/>
      <c r="WNM40" s="64"/>
      <c r="WNN40" s="64"/>
      <c r="WNO40" s="64"/>
      <c r="WNP40" s="64"/>
      <c r="WNQ40" s="64"/>
      <c r="WNR40" s="64"/>
      <c r="WNS40" s="64"/>
      <c r="WNT40" s="64"/>
      <c r="WNU40" s="64"/>
      <c r="WNV40" s="64"/>
      <c r="WNW40" s="64"/>
      <c r="WNX40" s="64"/>
      <c r="WNY40" s="64"/>
      <c r="WNZ40" s="64"/>
      <c r="WOA40" s="64"/>
      <c r="WOB40" s="64"/>
      <c r="WOC40" s="64"/>
      <c r="WOD40" s="64"/>
      <c r="WOE40" s="64"/>
      <c r="WOF40" s="64"/>
      <c r="WOG40" s="64"/>
      <c r="WOH40" s="64"/>
      <c r="WOI40" s="64"/>
      <c r="WOJ40" s="64"/>
      <c r="WOK40" s="64"/>
      <c r="WOL40" s="64"/>
      <c r="WOM40" s="64"/>
      <c r="WON40" s="64"/>
      <c r="WOO40" s="64"/>
      <c r="WOP40" s="64"/>
      <c r="WOQ40" s="64"/>
      <c r="WOR40" s="64"/>
      <c r="WOS40" s="64"/>
      <c r="WOT40" s="64"/>
      <c r="WOU40" s="64"/>
      <c r="WOV40" s="64"/>
      <c r="WOW40" s="64"/>
      <c r="WOX40" s="64"/>
      <c r="WOY40" s="64"/>
      <c r="WOZ40" s="64"/>
      <c r="WPA40" s="64"/>
      <c r="WPB40" s="64"/>
      <c r="WPC40" s="64"/>
      <c r="WPD40" s="64"/>
      <c r="WPE40" s="64"/>
      <c r="WPF40" s="64"/>
      <c r="WPG40" s="64"/>
      <c r="WPH40" s="64"/>
      <c r="WPI40" s="64"/>
      <c r="WPJ40" s="64"/>
      <c r="WPK40" s="64"/>
      <c r="WPL40" s="64"/>
      <c r="WPM40" s="64"/>
      <c r="WPN40" s="64"/>
      <c r="WPO40" s="64"/>
      <c r="WPP40" s="64"/>
      <c r="WPQ40" s="64"/>
      <c r="WPR40" s="64"/>
      <c r="WPS40" s="64"/>
      <c r="WPT40" s="64"/>
      <c r="WPU40" s="64"/>
      <c r="WPV40" s="64"/>
      <c r="WPW40" s="64"/>
      <c r="WPX40" s="64"/>
      <c r="WPY40" s="64"/>
      <c r="WPZ40" s="64"/>
      <c r="WQA40" s="64"/>
      <c r="WQB40" s="64"/>
      <c r="WQC40" s="64"/>
      <c r="WQD40" s="64"/>
      <c r="WQE40" s="64"/>
      <c r="WQF40" s="64"/>
      <c r="WQG40" s="64"/>
      <c r="WQH40" s="64"/>
      <c r="WQI40" s="64"/>
      <c r="WQJ40" s="64"/>
      <c r="WQK40" s="64"/>
      <c r="WQL40" s="64"/>
      <c r="WQM40" s="64"/>
      <c r="WQN40" s="64"/>
      <c r="WQO40" s="64"/>
      <c r="WQP40" s="64"/>
      <c r="WQQ40" s="64"/>
      <c r="WQR40" s="64"/>
      <c r="WQS40" s="64"/>
      <c r="WQT40" s="64"/>
      <c r="WQU40" s="64"/>
      <c r="WQV40" s="64"/>
      <c r="WQW40" s="64"/>
      <c r="WQX40" s="64"/>
      <c r="WQY40" s="64"/>
      <c r="WQZ40" s="64"/>
      <c r="WRA40" s="64"/>
      <c r="WRB40" s="64"/>
      <c r="WRC40" s="64"/>
      <c r="WRD40" s="64"/>
      <c r="WRE40" s="64"/>
      <c r="WRF40" s="64"/>
      <c r="WRG40" s="64"/>
      <c r="WRH40" s="64"/>
      <c r="WRI40" s="64"/>
      <c r="WRJ40" s="64"/>
      <c r="WRK40" s="64"/>
      <c r="WRL40" s="64"/>
      <c r="WRM40" s="64"/>
      <c r="WRN40" s="64"/>
      <c r="WRO40" s="64"/>
      <c r="WRP40" s="64"/>
      <c r="WRQ40" s="64"/>
      <c r="WRR40" s="64"/>
      <c r="WRS40" s="64"/>
      <c r="WRT40" s="64"/>
      <c r="WRU40" s="64"/>
      <c r="WRV40" s="64"/>
      <c r="WRW40" s="64"/>
      <c r="WRX40" s="64"/>
      <c r="WRY40" s="64"/>
      <c r="WRZ40" s="64"/>
      <c r="WSA40" s="64"/>
      <c r="WSB40" s="64"/>
      <c r="WSC40" s="64"/>
      <c r="WSD40" s="64"/>
      <c r="WSE40" s="64"/>
      <c r="WSF40" s="64"/>
      <c r="WSG40" s="64"/>
      <c r="WSH40" s="64"/>
      <c r="WSI40" s="64"/>
      <c r="WSJ40" s="64"/>
      <c r="WSK40" s="64"/>
      <c r="WSL40" s="64"/>
      <c r="WSM40" s="64"/>
      <c r="WSN40" s="64"/>
      <c r="WSO40" s="64"/>
      <c r="WSP40" s="64"/>
      <c r="WSQ40" s="64"/>
      <c r="WSR40" s="64"/>
      <c r="WSS40" s="64"/>
      <c r="WST40" s="64"/>
      <c r="WSU40" s="64"/>
      <c r="WSV40" s="64"/>
      <c r="WSW40" s="64"/>
      <c r="WSX40" s="64"/>
      <c r="WSY40" s="64"/>
      <c r="WSZ40" s="64"/>
      <c r="WTA40" s="64"/>
      <c r="WTB40" s="64"/>
      <c r="WTC40" s="64"/>
      <c r="WTD40" s="64"/>
      <c r="WTE40" s="64"/>
      <c r="WTF40" s="64"/>
      <c r="WTG40" s="64"/>
      <c r="WTH40" s="64"/>
      <c r="WTI40" s="64"/>
      <c r="WTJ40" s="64"/>
      <c r="WTK40" s="64"/>
      <c r="WTL40" s="64"/>
      <c r="WTM40" s="64"/>
      <c r="WTN40" s="64"/>
      <c r="WTO40" s="64"/>
      <c r="WTP40" s="64"/>
      <c r="WTQ40" s="64"/>
      <c r="WTR40" s="64"/>
      <c r="WTS40" s="64"/>
      <c r="WTT40" s="64"/>
      <c r="WTU40" s="64"/>
      <c r="WTV40" s="64"/>
      <c r="WTW40" s="64"/>
      <c r="WTX40" s="64"/>
      <c r="WTY40" s="64"/>
      <c r="WTZ40" s="64"/>
      <c r="WUA40" s="64"/>
      <c r="WUB40" s="64"/>
      <c r="WUC40" s="64"/>
      <c r="WUD40" s="64"/>
      <c r="WUE40" s="64"/>
      <c r="WUF40" s="64"/>
      <c r="WUG40" s="64"/>
      <c r="WUH40" s="64"/>
      <c r="WUI40" s="64"/>
      <c r="WUJ40" s="64"/>
      <c r="WUK40" s="64"/>
      <c r="WUL40" s="64"/>
      <c r="WUM40" s="64"/>
      <c r="WUN40" s="64"/>
      <c r="WUO40" s="64"/>
      <c r="WUP40" s="64"/>
      <c r="WUQ40" s="64"/>
      <c r="WUR40" s="64"/>
      <c r="WUS40" s="64"/>
      <c r="WUT40" s="64"/>
      <c r="WUU40" s="64"/>
      <c r="WUV40" s="64"/>
      <c r="WUW40" s="64"/>
      <c r="WUX40" s="64"/>
      <c r="WUY40" s="64"/>
      <c r="WUZ40" s="64"/>
      <c r="WVA40" s="64"/>
      <c r="WVB40" s="64"/>
      <c r="WVC40" s="64"/>
      <c r="WVD40" s="64"/>
      <c r="WVE40" s="64"/>
      <c r="WVF40" s="64"/>
      <c r="WVG40" s="64"/>
      <c r="WVH40" s="64"/>
    </row>
    <row r="41" spans="1:16128" s="65" customFormat="1" ht="15" customHeight="1" x14ac:dyDescent="0.3">
      <c r="A41" s="64"/>
      <c r="B41" s="447" t="s">
        <v>99</v>
      </c>
      <c r="C41" s="449">
        <f>C39-C40</f>
        <v>133547058.82352942</v>
      </c>
      <c r="D41" s="450"/>
      <c r="E41" s="450"/>
      <c r="F41" s="119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  <c r="FS41" s="64"/>
      <c r="FT41" s="64"/>
      <c r="FU41" s="64"/>
      <c r="FV41" s="64"/>
      <c r="FW41" s="64"/>
      <c r="FX41" s="64"/>
      <c r="FY41" s="64"/>
      <c r="FZ41" s="64"/>
      <c r="GA41" s="64"/>
      <c r="GB41" s="64"/>
      <c r="GC41" s="64"/>
      <c r="GD41" s="64"/>
      <c r="GE41" s="64"/>
      <c r="GF41" s="64"/>
      <c r="GG41" s="64"/>
      <c r="GH41" s="64"/>
      <c r="GI41" s="64"/>
      <c r="GJ41" s="64"/>
      <c r="GK41" s="64"/>
      <c r="GL41" s="64"/>
      <c r="GM41" s="64"/>
      <c r="GN41" s="64"/>
      <c r="GO41" s="64"/>
      <c r="GP41" s="64"/>
      <c r="GQ41" s="64"/>
      <c r="GR41" s="64"/>
      <c r="GS41" s="64"/>
      <c r="GT41" s="64"/>
      <c r="GU41" s="64"/>
      <c r="GV41" s="64"/>
      <c r="GW41" s="64"/>
      <c r="GX41" s="64"/>
      <c r="GY41" s="64"/>
      <c r="GZ41" s="64"/>
      <c r="HA41" s="64"/>
      <c r="HB41" s="64"/>
      <c r="HC41" s="64"/>
      <c r="HD41" s="64"/>
      <c r="HE41" s="64"/>
      <c r="HF41" s="64"/>
      <c r="HG41" s="64"/>
      <c r="HH41" s="64"/>
      <c r="HI41" s="64"/>
      <c r="HJ41" s="64"/>
      <c r="HK41" s="64"/>
      <c r="HL41" s="64"/>
      <c r="HM41" s="64"/>
      <c r="HN41" s="64"/>
      <c r="HO41" s="64"/>
      <c r="HP41" s="64"/>
      <c r="HQ41" s="64"/>
      <c r="HR41" s="64"/>
      <c r="HS41" s="64"/>
      <c r="HT41" s="64"/>
      <c r="HU41" s="64"/>
      <c r="HV41" s="64"/>
      <c r="HW41" s="64"/>
      <c r="HX41" s="64"/>
      <c r="HY41" s="64"/>
      <c r="HZ41" s="64"/>
      <c r="IA41" s="64"/>
      <c r="IB41" s="64"/>
      <c r="IC41" s="64"/>
      <c r="ID41" s="64"/>
      <c r="IE41" s="64"/>
      <c r="IF41" s="64"/>
      <c r="IG41" s="64"/>
      <c r="IH41" s="64"/>
      <c r="II41" s="64"/>
      <c r="IJ41" s="64"/>
      <c r="IK41" s="64"/>
      <c r="IL41" s="64"/>
      <c r="IM41" s="64"/>
      <c r="IN41" s="64"/>
      <c r="IO41" s="64"/>
      <c r="IP41" s="64"/>
      <c r="IQ41" s="64"/>
      <c r="IR41" s="64"/>
      <c r="IS41" s="64"/>
      <c r="IT41" s="64"/>
      <c r="IU41" s="64"/>
      <c r="IV41" s="64"/>
      <c r="IW41" s="64"/>
      <c r="IX41" s="64"/>
      <c r="IY41" s="64"/>
      <c r="IZ41" s="64"/>
      <c r="JA41" s="64"/>
      <c r="JB41" s="64"/>
      <c r="JC41" s="64"/>
      <c r="JD41" s="64"/>
      <c r="JE41" s="64"/>
      <c r="JF41" s="64"/>
      <c r="JG41" s="64"/>
      <c r="JH41" s="64"/>
      <c r="JI41" s="64"/>
      <c r="JJ41" s="64"/>
      <c r="JK41" s="64"/>
      <c r="JL41" s="64"/>
      <c r="JM41" s="64"/>
      <c r="JN41" s="64"/>
      <c r="JO41" s="64"/>
      <c r="JP41" s="64"/>
      <c r="JQ41" s="64"/>
      <c r="JR41" s="64"/>
      <c r="JS41" s="64"/>
      <c r="JT41" s="64"/>
      <c r="JU41" s="64"/>
      <c r="JV41" s="64"/>
      <c r="JW41" s="64"/>
      <c r="JX41" s="64"/>
      <c r="JY41" s="64"/>
      <c r="JZ41" s="64"/>
      <c r="KA41" s="64"/>
      <c r="KB41" s="64"/>
      <c r="KC41" s="64"/>
      <c r="KD41" s="64"/>
      <c r="KE41" s="64"/>
      <c r="KF41" s="64"/>
      <c r="KG41" s="64"/>
      <c r="KH41" s="64"/>
      <c r="KI41" s="64"/>
      <c r="KJ41" s="64"/>
      <c r="KK41" s="64"/>
      <c r="KL41" s="64"/>
      <c r="KM41" s="64"/>
      <c r="KN41" s="64"/>
      <c r="KO41" s="64"/>
      <c r="KP41" s="64"/>
      <c r="KQ41" s="64"/>
      <c r="KR41" s="64"/>
      <c r="KS41" s="64"/>
      <c r="KT41" s="64"/>
      <c r="KU41" s="64"/>
      <c r="KV41" s="64"/>
      <c r="KW41" s="64"/>
      <c r="KX41" s="64"/>
      <c r="KY41" s="64"/>
      <c r="KZ41" s="64"/>
      <c r="LA41" s="64"/>
      <c r="LB41" s="64"/>
      <c r="LC41" s="64"/>
      <c r="LD41" s="64"/>
      <c r="LE41" s="64"/>
      <c r="LF41" s="64"/>
      <c r="LG41" s="64"/>
      <c r="LH41" s="64"/>
      <c r="LI41" s="64"/>
      <c r="LJ41" s="64"/>
      <c r="LK41" s="64"/>
      <c r="LL41" s="64"/>
      <c r="LM41" s="64"/>
      <c r="LN41" s="64"/>
      <c r="LO41" s="64"/>
      <c r="LP41" s="64"/>
      <c r="LQ41" s="64"/>
      <c r="LR41" s="64"/>
      <c r="LS41" s="64"/>
      <c r="LT41" s="64"/>
      <c r="LU41" s="64"/>
      <c r="LV41" s="64"/>
      <c r="LW41" s="64"/>
      <c r="LX41" s="64"/>
      <c r="LY41" s="64"/>
      <c r="LZ41" s="64"/>
      <c r="MA41" s="64"/>
      <c r="MB41" s="64"/>
      <c r="MC41" s="64"/>
      <c r="MD41" s="64"/>
      <c r="ME41" s="64"/>
      <c r="MF41" s="64"/>
      <c r="MG41" s="64"/>
      <c r="MH41" s="64"/>
      <c r="MI41" s="64"/>
      <c r="MJ41" s="64"/>
      <c r="MK41" s="64"/>
      <c r="ML41" s="64"/>
      <c r="MM41" s="64"/>
      <c r="MN41" s="64"/>
      <c r="MO41" s="64"/>
      <c r="MP41" s="64"/>
      <c r="MQ41" s="64"/>
      <c r="MR41" s="64"/>
      <c r="MS41" s="64"/>
      <c r="MT41" s="64"/>
      <c r="MU41" s="64"/>
      <c r="MV41" s="64"/>
      <c r="MW41" s="64"/>
      <c r="MX41" s="64"/>
      <c r="MY41" s="64"/>
      <c r="MZ41" s="64"/>
      <c r="NA41" s="64"/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  <c r="OT41" s="64"/>
      <c r="OU41" s="64"/>
      <c r="OV41" s="64"/>
      <c r="OW41" s="64"/>
      <c r="OX41" s="64"/>
      <c r="OY41" s="64"/>
      <c r="OZ41" s="64"/>
      <c r="PA41" s="64"/>
      <c r="PB41" s="64"/>
      <c r="PC41" s="64"/>
      <c r="PD41" s="64"/>
      <c r="PE41" s="64"/>
      <c r="PF41" s="64"/>
      <c r="PG41" s="64"/>
      <c r="PH41" s="64"/>
      <c r="PI41" s="64"/>
      <c r="PJ41" s="64"/>
      <c r="PK41" s="64"/>
      <c r="PL41" s="64"/>
      <c r="PM41" s="64"/>
      <c r="PN41" s="64"/>
      <c r="PO41" s="64"/>
      <c r="PP41" s="64"/>
      <c r="PQ41" s="64"/>
      <c r="PR41" s="64"/>
      <c r="PS41" s="64"/>
      <c r="PT41" s="64"/>
      <c r="PU41" s="64"/>
      <c r="PV41" s="64"/>
      <c r="PW41" s="64"/>
      <c r="PX41" s="64"/>
      <c r="PY41" s="64"/>
      <c r="PZ41" s="64"/>
      <c r="QA41" s="64"/>
      <c r="QB41" s="64"/>
      <c r="QC41" s="64"/>
      <c r="QD41" s="64"/>
      <c r="QE41" s="64"/>
      <c r="QF41" s="64"/>
      <c r="QG41" s="64"/>
      <c r="QH41" s="64"/>
      <c r="QI41" s="64"/>
      <c r="QJ41" s="64"/>
      <c r="QK41" s="64"/>
      <c r="QL41" s="64"/>
      <c r="QM41" s="64"/>
      <c r="QN41" s="64"/>
      <c r="QO41" s="64"/>
      <c r="QP41" s="64"/>
      <c r="QQ41" s="64"/>
      <c r="QR41" s="64"/>
      <c r="QS41" s="64"/>
      <c r="QT41" s="64"/>
      <c r="QU41" s="64"/>
      <c r="QV41" s="64"/>
      <c r="QW41" s="64"/>
      <c r="QX41" s="64"/>
      <c r="QY41" s="64"/>
      <c r="QZ41" s="64"/>
      <c r="RA41" s="64"/>
      <c r="RB41" s="64"/>
      <c r="RC41" s="64"/>
      <c r="RD41" s="64"/>
      <c r="RE41" s="64"/>
      <c r="RF41" s="64"/>
      <c r="RG41" s="64"/>
      <c r="RH41" s="64"/>
      <c r="RI41" s="64"/>
      <c r="RJ41" s="64"/>
      <c r="RK41" s="64"/>
      <c r="RL41" s="64"/>
      <c r="RM41" s="64"/>
      <c r="RN41" s="64"/>
      <c r="RO41" s="64"/>
      <c r="RP41" s="64"/>
      <c r="RQ41" s="64"/>
      <c r="RR41" s="64"/>
      <c r="RS41" s="64"/>
      <c r="RT41" s="64"/>
      <c r="RU41" s="64"/>
      <c r="RV41" s="64"/>
      <c r="RW41" s="64"/>
      <c r="RX41" s="64"/>
      <c r="RY41" s="64"/>
      <c r="RZ41" s="64"/>
      <c r="SA41" s="64"/>
      <c r="SB41" s="64"/>
      <c r="SC41" s="64"/>
      <c r="SD41" s="64"/>
      <c r="SE41" s="64"/>
      <c r="SF41" s="64"/>
      <c r="SG41" s="64"/>
      <c r="SH41" s="64"/>
      <c r="SI41" s="64"/>
      <c r="SJ41" s="64"/>
      <c r="SK41" s="64"/>
      <c r="SL41" s="64"/>
      <c r="SM41" s="64"/>
      <c r="SN41" s="64"/>
      <c r="SO41" s="64"/>
      <c r="SP41" s="64"/>
      <c r="SQ41" s="64"/>
      <c r="SR41" s="64"/>
      <c r="SS41" s="64"/>
      <c r="ST41" s="64"/>
      <c r="SU41" s="64"/>
      <c r="SV41" s="64"/>
      <c r="SW41" s="64"/>
      <c r="SX41" s="64"/>
      <c r="SY41" s="64"/>
      <c r="SZ41" s="64"/>
      <c r="TA41" s="64"/>
      <c r="TB41" s="64"/>
      <c r="TC41" s="64"/>
      <c r="TD41" s="64"/>
      <c r="TE41" s="64"/>
      <c r="TF41" s="64"/>
      <c r="TG41" s="64"/>
      <c r="TH41" s="64"/>
      <c r="TI41" s="64"/>
      <c r="TJ41" s="64"/>
      <c r="TK41" s="64"/>
      <c r="TL41" s="64"/>
      <c r="TM41" s="64"/>
      <c r="TN41" s="64"/>
      <c r="TO41" s="64"/>
      <c r="TP41" s="64"/>
      <c r="TQ41" s="64"/>
      <c r="TR41" s="64"/>
      <c r="TS41" s="64"/>
      <c r="TT41" s="64"/>
      <c r="TU41" s="64"/>
      <c r="TV41" s="64"/>
      <c r="TW41" s="64"/>
      <c r="TX41" s="64"/>
      <c r="TY41" s="64"/>
      <c r="TZ41" s="64"/>
      <c r="UA41" s="64"/>
      <c r="UB41" s="64"/>
      <c r="UC41" s="64"/>
      <c r="UD41" s="64"/>
      <c r="UE41" s="64"/>
      <c r="UF41" s="64"/>
      <c r="UG41" s="64"/>
      <c r="UH41" s="64"/>
      <c r="UI41" s="64"/>
      <c r="UJ41" s="64"/>
      <c r="UK41" s="64"/>
      <c r="UL41" s="64"/>
      <c r="UM41" s="64"/>
      <c r="UN41" s="64"/>
      <c r="UO41" s="64"/>
      <c r="UP41" s="64"/>
      <c r="UQ41" s="64"/>
      <c r="UR41" s="64"/>
      <c r="US41" s="64"/>
      <c r="UT41" s="64"/>
      <c r="UU41" s="64"/>
      <c r="UV41" s="64"/>
      <c r="UW41" s="64"/>
      <c r="UX41" s="64"/>
      <c r="UY41" s="64"/>
      <c r="UZ41" s="64"/>
      <c r="VA41" s="64"/>
      <c r="VB41" s="64"/>
      <c r="VC41" s="64"/>
      <c r="VD41" s="64"/>
      <c r="VE41" s="64"/>
      <c r="VF41" s="64"/>
      <c r="VG41" s="64"/>
      <c r="VH41" s="64"/>
      <c r="VI41" s="64"/>
      <c r="VJ41" s="64"/>
      <c r="VK41" s="64"/>
      <c r="VL41" s="64"/>
      <c r="VM41" s="64"/>
      <c r="VN41" s="64"/>
      <c r="VO41" s="64"/>
      <c r="VP41" s="64"/>
      <c r="VQ41" s="64"/>
      <c r="VR41" s="64"/>
      <c r="VS41" s="64"/>
      <c r="VT41" s="64"/>
      <c r="VU41" s="64"/>
      <c r="VV41" s="64"/>
      <c r="VW41" s="64"/>
      <c r="VX41" s="64"/>
      <c r="VY41" s="64"/>
      <c r="VZ41" s="64"/>
      <c r="WA41" s="64"/>
      <c r="WB41" s="64"/>
      <c r="WC41" s="64"/>
      <c r="WD41" s="64"/>
      <c r="WE41" s="64"/>
      <c r="WF41" s="64"/>
      <c r="WG41" s="64"/>
      <c r="WH41" s="64"/>
      <c r="WI41" s="64"/>
      <c r="WJ41" s="64"/>
      <c r="WK41" s="64"/>
      <c r="WL41" s="64"/>
      <c r="WM41" s="64"/>
      <c r="WN41" s="64"/>
      <c r="WO41" s="64"/>
      <c r="WP41" s="64"/>
      <c r="WQ41" s="64"/>
      <c r="WR41" s="64"/>
      <c r="WS41" s="64"/>
      <c r="WT41" s="64"/>
      <c r="WU41" s="64"/>
      <c r="WV41" s="64"/>
      <c r="WW41" s="64"/>
      <c r="WX41" s="64"/>
      <c r="WY41" s="64"/>
      <c r="WZ41" s="64"/>
      <c r="XA41" s="64"/>
      <c r="XB41" s="64"/>
      <c r="XC41" s="64"/>
      <c r="XD41" s="64"/>
      <c r="XE41" s="64"/>
      <c r="XF41" s="64"/>
      <c r="XG41" s="64"/>
      <c r="XH41" s="64"/>
      <c r="XI41" s="64"/>
      <c r="XJ41" s="64"/>
      <c r="XK41" s="64"/>
      <c r="XL41" s="64"/>
      <c r="XM41" s="64"/>
      <c r="XN41" s="64"/>
      <c r="XO41" s="64"/>
      <c r="XP41" s="64"/>
      <c r="XQ41" s="64"/>
      <c r="XR41" s="64"/>
      <c r="XS41" s="64"/>
      <c r="XT41" s="64"/>
      <c r="XU41" s="64"/>
      <c r="XV41" s="64"/>
      <c r="XW41" s="64"/>
      <c r="XX41" s="64"/>
      <c r="XY41" s="64"/>
      <c r="XZ41" s="64"/>
      <c r="YA41" s="64"/>
      <c r="YB41" s="64"/>
      <c r="YC41" s="64"/>
      <c r="YD41" s="64"/>
      <c r="YE41" s="64"/>
      <c r="YF41" s="64"/>
      <c r="YG41" s="64"/>
      <c r="YH41" s="64"/>
      <c r="YI41" s="64"/>
      <c r="YJ41" s="64"/>
      <c r="YK41" s="64"/>
      <c r="YL41" s="64"/>
      <c r="YM41" s="64"/>
      <c r="YN41" s="64"/>
      <c r="YO41" s="64"/>
      <c r="YP41" s="64"/>
      <c r="YQ41" s="64"/>
      <c r="YR41" s="64"/>
      <c r="YS41" s="64"/>
      <c r="YT41" s="64"/>
      <c r="YU41" s="64"/>
      <c r="YV41" s="64"/>
      <c r="YW41" s="64"/>
      <c r="YX41" s="64"/>
      <c r="YY41" s="64"/>
      <c r="YZ41" s="64"/>
      <c r="ZA41" s="64"/>
      <c r="ZB41" s="64"/>
      <c r="ZC41" s="64"/>
      <c r="ZD41" s="64"/>
      <c r="ZE41" s="64"/>
      <c r="ZF41" s="64"/>
      <c r="ZG41" s="64"/>
      <c r="ZH41" s="64"/>
      <c r="ZI41" s="64"/>
      <c r="ZJ41" s="64"/>
      <c r="ZK41" s="64"/>
      <c r="ZL41" s="64"/>
      <c r="ZM41" s="64"/>
      <c r="ZN41" s="64"/>
      <c r="ZO41" s="64"/>
      <c r="ZP41" s="64"/>
      <c r="ZQ41" s="64"/>
      <c r="ZR41" s="64"/>
      <c r="ZS41" s="64"/>
      <c r="ZT41" s="64"/>
      <c r="ZU41" s="64"/>
      <c r="ZV41" s="64"/>
      <c r="ZW41" s="64"/>
      <c r="ZX41" s="64"/>
      <c r="ZY41" s="64"/>
      <c r="ZZ41" s="64"/>
      <c r="AAA41" s="64"/>
      <c r="AAB41" s="64"/>
      <c r="AAC41" s="64"/>
      <c r="AAD41" s="64"/>
      <c r="AAE41" s="64"/>
      <c r="AAF41" s="64"/>
      <c r="AAG41" s="64"/>
      <c r="AAH41" s="64"/>
      <c r="AAI41" s="64"/>
      <c r="AAJ41" s="64"/>
      <c r="AAK41" s="64"/>
      <c r="AAL41" s="64"/>
      <c r="AAM41" s="64"/>
      <c r="AAN41" s="64"/>
      <c r="AAO41" s="64"/>
      <c r="AAP41" s="64"/>
      <c r="AAQ41" s="64"/>
      <c r="AAR41" s="64"/>
      <c r="AAS41" s="64"/>
      <c r="AAT41" s="64"/>
      <c r="AAU41" s="64"/>
      <c r="AAV41" s="64"/>
      <c r="AAW41" s="64"/>
      <c r="AAX41" s="64"/>
      <c r="AAY41" s="64"/>
      <c r="AAZ41" s="64"/>
      <c r="ABA41" s="64"/>
      <c r="ABB41" s="64"/>
      <c r="ABC41" s="64"/>
      <c r="ABD41" s="64"/>
      <c r="ABE41" s="64"/>
      <c r="ABF41" s="64"/>
      <c r="ABG41" s="64"/>
      <c r="ABH41" s="64"/>
      <c r="ABI41" s="64"/>
      <c r="ABJ41" s="64"/>
      <c r="ABK41" s="64"/>
      <c r="ABL41" s="64"/>
      <c r="ABM41" s="64"/>
      <c r="ABN41" s="64"/>
      <c r="ABO41" s="64"/>
      <c r="ABP41" s="64"/>
      <c r="ABQ41" s="64"/>
      <c r="ABR41" s="64"/>
      <c r="ABS41" s="64"/>
      <c r="ABT41" s="64"/>
      <c r="ABU41" s="64"/>
      <c r="ABV41" s="64"/>
      <c r="ABW41" s="64"/>
      <c r="ABX41" s="64"/>
      <c r="ABY41" s="64"/>
      <c r="ABZ41" s="64"/>
      <c r="ACA41" s="64"/>
      <c r="ACB41" s="64"/>
      <c r="ACC41" s="64"/>
      <c r="ACD41" s="64"/>
      <c r="ACE41" s="64"/>
      <c r="ACF41" s="64"/>
      <c r="ACG41" s="64"/>
      <c r="ACH41" s="64"/>
      <c r="ACI41" s="64"/>
      <c r="ACJ41" s="64"/>
      <c r="ACK41" s="64"/>
      <c r="ACL41" s="64"/>
      <c r="ACM41" s="64"/>
      <c r="ACN41" s="64"/>
      <c r="ACO41" s="64"/>
      <c r="ACP41" s="64"/>
      <c r="ACQ41" s="64"/>
      <c r="ACR41" s="64"/>
      <c r="ACS41" s="64"/>
      <c r="ACT41" s="64"/>
      <c r="ACU41" s="64"/>
      <c r="ACV41" s="64"/>
      <c r="ACW41" s="64"/>
      <c r="ACX41" s="64"/>
      <c r="ACY41" s="64"/>
      <c r="ACZ41" s="64"/>
      <c r="ADA41" s="64"/>
      <c r="ADB41" s="64"/>
      <c r="ADC41" s="64"/>
      <c r="ADD41" s="64"/>
      <c r="ADE41" s="64"/>
      <c r="ADF41" s="64"/>
      <c r="ADG41" s="64"/>
      <c r="ADH41" s="64"/>
      <c r="ADI41" s="64"/>
      <c r="ADJ41" s="64"/>
      <c r="ADK41" s="64"/>
      <c r="ADL41" s="64"/>
      <c r="ADM41" s="64"/>
      <c r="ADN41" s="64"/>
      <c r="ADO41" s="64"/>
      <c r="ADP41" s="64"/>
      <c r="ADQ41" s="64"/>
      <c r="ADR41" s="64"/>
      <c r="ADS41" s="64"/>
      <c r="ADT41" s="64"/>
      <c r="ADU41" s="64"/>
      <c r="ADV41" s="64"/>
      <c r="ADW41" s="64"/>
      <c r="ADX41" s="64"/>
      <c r="ADY41" s="64"/>
      <c r="ADZ41" s="64"/>
      <c r="AEA41" s="64"/>
      <c r="AEB41" s="64"/>
      <c r="AEC41" s="64"/>
      <c r="AED41" s="64"/>
      <c r="AEE41" s="64"/>
      <c r="AEF41" s="64"/>
      <c r="AEG41" s="64"/>
      <c r="AEH41" s="64"/>
      <c r="AEI41" s="64"/>
      <c r="AEJ41" s="64"/>
      <c r="AEK41" s="64"/>
      <c r="AEL41" s="64"/>
      <c r="AEM41" s="64"/>
      <c r="AEN41" s="64"/>
      <c r="AEO41" s="64"/>
      <c r="AEP41" s="64"/>
      <c r="AEQ41" s="64"/>
      <c r="AER41" s="64"/>
      <c r="AES41" s="64"/>
      <c r="AET41" s="64"/>
      <c r="AEU41" s="64"/>
      <c r="AEV41" s="64"/>
      <c r="AEW41" s="64"/>
      <c r="AEX41" s="64"/>
      <c r="AEY41" s="64"/>
      <c r="AEZ41" s="64"/>
      <c r="AFA41" s="64"/>
      <c r="AFB41" s="64"/>
      <c r="AFC41" s="64"/>
      <c r="AFD41" s="64"/>
      <c r="AFE41" s="64"/>
      <c r="AFF41" s="64"/>
      <c r="AFG41" s="64"/>
      <c r="AFH41" s="64"/>
      <c r="AFI41" s="64"/>
      <c r="AFJ41" s="64"/>
      <c r="AFK41" s="64"/>
      <c r="AFL41" s="64"/>
      <c r="AFM41" s="64"/>
      <c r="AFN41" s="64"/>
      <c r="AFO41" s="64"/>
      <c r="AFP41" s="64"/>
      <c r="AFQ41" s="64"/>
      <c r="AFR41" s="64"/>
      <c r="AFS41" s="64"/>
      <c r="AFT41" s="64"/>
      <c r="AFU41" s="64"/>
      <c r="AFV41" s="64"/>
      <c r="AFW41" s="64"/>
      <c r="AFX41" s="64"/>
      <c r="AFY41" s="64"/>
      <c r="AFZ41" s="64"/>
      <c r="AGA41" s="64"/>
      <c r="AGB41" s="64"/>
      <c r="AGC41" s="64"/>
      <c r="AGD41" s="64"/>
      <c r="AGE41" s="64"/>
      <c r="AGF41" s="64"/>
      <c r="AGG41" s="64"/>
      <c r="AGH41" s="64"/>
      <c r="AGI41" s="64"/>
      <c r="AGJ41" s="64"/>
      <c r="AGK41" s="64"/>
      <c r="AGL41" s="64"/>
      <c r="AGM41" s="64"/>
      <c r="AGN41" s="64"/>
      <c r="AGO41" s="64"/>
      <c r="AGP41" s="64"/>
      <c r="AGQ41" s="64"/>
      <c r="AGR41" s="64"/>
      <c r="AGS41" s="64"/>
      <c r="AGT41" s="64"/>
      <c r="AGU41" s="64"/>
      <c r="AGV41" s="64"/>
      <c r="AGW41" s="64"/>
      <c r="AGX41" s="64"/>
      <c r="AGY41" s="64"/>
      <c r="AGZ41" s="64"/>
      <c r="AHA41" s="64"/>
      <c r="AHB41" s="64"/>
      <c r="AHC41" s="64"/>
      <c r="AHD41" s="64"/>
      <c r="AHE41" s="64"/>
      <c r="AHF41" s="64"/>
      <c r="AHG41" s="64"/>
      <c r="AHH41" s="64"/>
      <c r="AHI41" s="64"/>
      <c r="AHJ41" s="64"/>
      <c r="AHK41" s="64"/>
      <c r="AHL41" s="64"/>
      <c r="AHM41" s="64"/>
      <c r="AHN41" s="64"/>
      <c r="AHO41" s="64"/>
      <c r="AHP41" s="64"/>
      <c r="AHQ41" s="64"/>
      <c r="AHR41" s="64"/>
      <c r="AHS41" s="64"/>
      <c r="AHT41" s="64"/>
      <c r="AHU41" s="64"/>
      <c r="AHV41" s="64"/>
      <c r="AHW41" s="64"/>
      <c r="AHX41" s="64"/>
      <c r="AHY41" s="64"/>
      <c r="AHZ41" s="64"/>
      <c r="AIA41" s="64"/>
      <c r="AIB41" s="64"/>
      <c r="AIC41" s="64"/>
      <c r="AID41" s="64"/>
      <c r="AIE41" s="64"/>
      <c r="AIF41" s="64"/>
      <c r="AIG41" s="64"/>
      <c r="AIH41" s="64"/>
      <c r="AII41" s="64"/>
      <c r="AIJ41" s="64"/>
      <c r="AIK41" s="64"/>
      <c r="AIL41" s="64"/>
      <c r="AIM41" s="64"/>
      <c r="AIN41" s="64"/>
      <c r="AIO41" s="64"/>
      <c r="AIP41" s="64"/>
      <c r="AIQ41" s="64"/>
      <c r="AIR41" s="64"/>
      <c r="AIS41" s="64"/>
      <c r="AIT41" s="64"/>
      <c r="AIU41" s="64"/>
      <c r="AIV41" s="64"/>
      <c r="AIW41" s="64"/>
      <c r="AIX41" s="64"/>
      <c r="AIY41" s="64"/>
      <c r="AIZ41" s="64"/>
      <c r="AJA41" s="64"/>
      <c r="AJB41" s="64"/>
      <c r="AJC41" s="64"/>
      <c r="AJD41" s="64"/>
      <c r="AJE41" s="64"/>
      <c r="AJF41" s="64"/>
      <c r="AJG41" s="64"/>
      <c r="AJH41" s="64"/>
      <c r="AJI41" s="64"/>
      <c r="AJJ41" s="64"/>
      <c r="AJK41" s="64"/>
      <c r="AJL41" s="64"/>
      <c r="AJM41" s="64"/>
      <c r="AJN41" s="64"/>
      <c r="AJO41" s="64"/>
      <c r="AJP41" s="64"/>
      <c r="AJQ41" s="64"/>
      <c r="AJR41" s="64"/>
      <c r="AJS41" s="64"/>
      <c r="AJT41" s="64"/>
      <c r="AJU41" s="64"/>
      <c r="AJV41" s="64"/>
      <c r="AJW41" s="64"/>
      <c r="AJX41" s="64"/>
      <c r="AJY41" s="64"/>
      <c r="AJZ41" s="64"/>
      <c r="AKA41" s="64"/>
      <c r="AKB41" s="64"/>
      <c r="AKC41" s="64"/>
      <c r="AKD41" s="64"/>
      <c r="AKE41" s="64"/>
      <c r="AKF41" s="64"/>
      <c r="AKG41" s="64"/>
      <c r="AKH41" s="64"/>
      <c r="AKI41" s="64"/>
      <c r="AKJ41" s="64"/>
      <c r="AKK41" s="64"/>
      <c r="AKL41" s="64"/>
      <c r="AKM41" s="64"/>
      <c r="AKN41" s="64"/>
      <c r="AKO41" s="64"/>
      <c r="AKP41" s="64"/>
      <c r="AKQ41" s="64"/>
      <c r="AKR41" s="64"/>
      <c r="AKS41" s="64"/>
      <c r="AKT41" s="64"/>
      <c r="AKU41" s="64"/>
      <c r="AKV41" s="64"/>
      <c r="AKW41" s="64"/>
      <c r="AKX41" s="64"/>
      <c r="AKY41" s="64"/>
      <c r="AKZ41" s="64"/>
      <c r="ALA41" s="64"/>
      <c r="ALB41" s="64"/>
      <c r="ALC41" s="64"/>
      <c r="ALD41" s="64"/>
      <c r="ALE41" s="64"/>
      <c r="ALF41" s="64"/>
      <c r="ALG41" s="64"/>
      <c r="ALH41" s="64"/>
      <c r="ALI41" s="64"/>
      <c r="ALJ41" s="64"/>
      <c r="ALK41" s="64"/>
      <c r="ALL41" s="64"/>
      <c r="ALM41" s="64"/>
      <c r="ALN41" s="64"/>
      <c r="ALO41" s="64"/>
      <c r="ALP41" s="64"/>
      <c r="ALQ41" s="64"/>
      <c r="ALR41" s="64"/>
      <c r="ALS41" s="64"/>
      <c r="ALT41" s="64"/>
      <c r="ALU41" s="64"/>
      <c r="ALV41" s="64"/>
      <c r="ALW41" s="64"/>
      <c r="ALX41" s="64"/>
      <c r="ALY41" s="64"/>
      <c r="ALZ41" s="64"/>
      <c r="AMA41" s="64"/>
      <c r="AMB41" s="64"/>
      <c r="AMC41" s="64"/>
      <c r="AMD41" s="64"/>
      <c r="AME41" s="64"/>
      <c r="AMF41" s="64"/>
      <c r="AMG41" s="64"/>
      <c r="AMH41" s="64"/>
      <c r="AMI41" s="64"/>
      <c r="AMJ41" s="64"/>
      <c r="AMK41" s="64"/>
      <c r="AML41" s="64"/>
      <c r="AMM41" s="64"/>
      <c r="AMN41" s="64"/>
      <c r="AMO41" s="64"/>
      <c r="AMP41" s="64"/>
      <c r="AMQ41" s="64"/>
      <c r="AMR41" s="64"/>
      <c r="AMS41" s="64"/>
      <c r="AMT41" s="64"/>
      <c r="AMU41" s="64"/>
      <c r="AMV41" s="64"/>
      <c r="AMW41" s="64"/>
      <c r="AMX41" s="64"/>
      <c r="AMY41" s="64"/>
      <c r="AMZ41" s="64"/>
      <c r="ANA41" s="64"/>
      <c r="ANB41" s="64"/>
      <c r="ANC41" s="64"/>
      <c r="AND41" s="64"/>
      <c r="ANE41" s="64"/>
      <c r="ANF41" s="64"/>
      <c r="ANG41" s="64"/>
      <c r="ANH41" s="64"/>
      <c r="ANI41" s="64"/>
      <c r="ANJ41" s="64"/>
      <c r="ANK41" s="64"/>
      <c r="ANL41" s="64"/>
      <c r="ANM41" s="64"/>
      <c r="ANN41" s="64"/>
      <c r="ANO41" s="64"/>
      <c r="ANP41" s="64"/>
      <c r="ANQ41" s="64"/>
      <c r="ANR41" s="64"/>
      <c r="ANS41" s="64"/>
      <c r="ANT41" s="64"/>
      <c r="ANU41" s="64"/>
      <c r="ANV41" s="64"/>
      <c r="ANW41" s="64"/>
      <c r="ANX41" s="64"/>
      <c r="ANY41" s="64"/>
      <c r="ANZ41" s="64"/>
      <c r="AOA41" s="64"/>
      <c r="AOB41" s="64"/>
      <c r="AOC41" s="64"/>
      <c r="AOD41" s="64"/>
      <c r="AOE41" s="64"/>
      <c r="AOF41" s="64"/>
      <c r="AOG41" s="64"/>
      <c r="AOH41" s="64"/>
      <c r="AOI41" s="64"/>
      <c r="AOJ41" s="64"/>
      <c r="AOK41" s="64"/>
      <c r="AOL41" s="64"/>
      <c r="AOM41" s="64"/>
      <c r="AON41" s="64"/>
      <c r="AOO41" s="64"/>
      <c r="AOP41" s="64"/>
      <c r="AOQ41" s="64"/>
      <c r="AOR41" s="64"/>
      <c r="AOS41" s="64"/>
      <c r="AOT41" s="64"/>
      <c r="AOU41" s="64"/>
      <c r="AOV41" s="64"/>
      <c r="AOW41" s="64"/>
      <c r="AOX41" s="64"/>
      <c r="AOY41" s="64"/>
      <c r="AOZ41" s="64"/>
      <c r="APA41" s="64"/>
      <c r="APB41" s="64"/>
      <c r="APC41" s="64"/>
      <c r="APD41" s="64"/>
      <c r="APE41" s="64"/>
      <c r="APF41" s="64"/>
      <c r="APG41" s="64"/>
      <c r="APH41" s="64"/>
      <c r="API41" s="64"/>
      <c r="APJ41" s="64"/>
      <c r="APK41" s="64"/>
      <c r="APL41" s="64"/>
      <c r="APM41" s="64"/>
      <c r="APN41" s="64"/>
      <c r="APO41" s="64"/>
      <c r="APP41" s="64"/>
      <c r="APQ41" s="64"/>
      <c r="APR41" s="64"/>
      <c r="APS41" s="64"/>
      <c r="APT41" s="64"/>
      <c r="APU41" s="64"/>
      <c r="APV41" s="64"/>
      <c r="APW41" s="64"/>
      <c r="APX41" s="64"/>
      <c r="APY41" s="64"/>
      <c r="APZ41" s="64"/>
      <c r="AQA41" s="64"/>
      <c r="AQB41" s="64"/>
      <c r="AQC41" s="64"/>
      <c r="AQD41" s="64"/>
      <c r="AQE41" s="64"/>
      <c r="AQF41" s="64"/>
      <c r="AQG41" s="64"/>
      <c r="AQH41" s="64"/>
      <c r="AQI41" s="64"/>
      <c r="AQJ41" s="64"/>
      <c r="AQK41" s="64"/>
      <c r="AQL41" s="64"/>
      <c r="AQM41" s="64"/>
      <c r="AQN41" s="64"/>
      <c r="AQO41" s="64"/>
      <c r="AQP41" s="64"/>
      <c r="AQQ41" s="64"/>
      <c r="AQR41" s="64"/>
      <c r="AQS41" s="64"/>
      <c r="AQT41" s="64"/>
      <c r="AQU41" s="64"/>
      <c r="AQV41" s="64"/>
      <c r="AQW41" s="64"/>
      <c r="AQX41" s="64"/>
      <c r="AQY41" s="64"/>
      <c r="AQZ41" s="64"/>
      <c r="ARA41" s="64"/>
      <c r="ARB41" s="64"/>
      <c r="ARC41" s="64"/>
      <c r="ARD41" s="64"/>
      <c r="ARE41" s="64"/>
      <c r="ARF41" s="64"/>
      <c r="ARG41" s="64"/>
      <c r="ARH41" s="64"/>
      <c r="ARI41" s="64"/>
      <c r="ARJ41" s="64"/>
      <c r="ARK41" s="64"/>
      <c r="ARL41" s="64"/>
      <c r="ARM41" s="64"/>
      <c r="ARN41" s="64"/>
      <c r="ARO41" s="64"/>
      <c r="ARP41" s="64"/>
      <c r="ARQ41" s="64"/>
      <c r="ARR41" s="64"/>
      <c r="ARS41" s="64"/>
      <c r="ART41" s="64"/>
      <c r="ARU41" s="64"/>
      <c r="ARV41" s="64"/>
      <c r="ARW41" s="64"/>
      <c r="ARX41" s="64"/>
      <c r="ARY41" s="64"/>
      <c r="ARZ41" s="64"/>
      <c r="ASA41" s="64"/>
      <c r="ASB41" s="64"/>
      <c r="ASC41" s="64"/>
      <c r="ASD41" s="64"/>
      <c r="ASE41" s="64"/>
      <c r="ASF41" s="64"/>
      <c r="ASG41" s="64"/>
      <c r="ASH41" s="64"/>
      <c r="ASI41" s="64"/>
      <c r="ASJ41" s="64"/>
      <c r="ASK41" s="64"/>
      <c r="ASL41" s="64"/>
      <c r="ASM41" s="64"/>
      <c r="ASN41" s="64"/>
      <c r="ASO41" s="64"/>
      <c r="ASP41" s="64"/>
      <c r="ASQ41" s="64"/>
      <c r="ASR41" s="64"/>
      <c r="ASS41" s="64"/>
      <c r="AST41" s="64"/>
      <c r="ASU41" s="64"/>
      <c r="ASV41" s="64"/>
      <c r="ASW41" s="64"/>
      <c r="ASX41" s="64"/>
      <c r="ASY41" s="64"/>
      <c r="ASZ41" s="64"/>
      <c r="ATA41" s="64"/>
      <c r="ATB41" s="64"/>
      <c r="ATC41" s="64"/>
      <c r="ATD41" s="64"/>
      <c r="ATE41" s="64"/>
      <c r="ATF41" s="64"/>
      <c r="ATG41" s="64"/>
      <c r="ATH41" s="64"/>
      <c r="ATI41" s="64"/>
      <c r="ATJ41" s="64"/>
      <c r="ATK41" s="64"/>
      <c r="ATL41" s="64"/>
      <c r="ATM41" s="64"/>
      <c r="ATN41" s="64"/>
      <c r="ATO41" s="64"/>
      <c r="ATP41" s="64"/>
      <c r="ATQ41" s="64"/>
      <c r="ATR41" s="64"/>
      <c r="ATS41" s="64"/>
      <c r="ATT41" s="64"/>
      <c r="ATU41" s="64"/>
      <c r="ATV41" s="64"/>
      <c r="ATW41" s="64"/>
      <c r="ATX41" s="64"/>
      <c r="ATY41" s="64"/>
      <c r="ATZ41" s="64"/>
      <c r="AUA41" s="64"/>
      <c r="AUB41" s="64"/>
      <c r="AUC41" s="64"/>
      <c r="AUD41" s="64"/>
      <c r="AUE41" s="64"/>
      <c r="AUF41" s="64"/>
      <c r="AUG41" s="64"/>
      <c r="AUH41" s="64"/>
      <c r="AUI41" s="64"/>
      <c r="AUJ41" s="64"/>
      <c r="AUK41" s="64"/>
      <c r="AUL41" s="64"/>
      <c r="AUM41" s="64"/>
      <c r="AUN41" s="64"/>
      <c r="AUO41" s="64"/>
      <c r="AUP41" s="64"/>
      <c r="AUQ41" s="64"/>
      <c r="AUR41" s="64"/>
      <c r="AUS41" s="64"/>
      <c r="AUT41" s="64"/>
      <c r="AUU41" s="64"/>
      <c r="AUV41" s="64"/>
      <c r="AUW41" s="64"/>
      <c r="AUX41" s="64"/>
      <c r="AUY41" s="64"/>
      <c r="AUZ41" s="64"/>
      <c r="AVA41" s="64"/>
      <c r="AVB41" s="64"/>
      <c r="AVC41" s="64"/>
      <c r="AVD41" s="64"/>
      <c r="AVE41" s="64"/>
      <c r="AVF41" s="64"/>
      <c r="AVG41" s="64"/>
      <c r="AVH41" s="64"/>
      <c r="AVI41" s="64"/>
      <c r="AVJ41" s="64"/>
      <c r="AVK41" s="64"/>
      <c r="AVL41" s="64"/>
      <c r="AVM41" s="64"/>
      <c r="AVN41" s="64"/>
      <c r="AVO41" s="64"/>
      <c r="AVP41" s="64"/>
      <c r="AVQ41" s="64"/>
      <c r="AVR41" s="64"/>
      <c r="AVS41" s="64"/>
      <c r="AVT41" s="64"/>
      <c r="AVU41" s="64"/>
      <c r="AVV41" s="64"/>
      <c r="AVW41" s="64"/>
      <c r="AVX41" s="64"/>
      <c r="AVY41" s="64"/>
      <c r="AVZ41" s="64"/>
      <c r="AWA41" s="64"/>
      <c r="AWB41" s="64"/>
      <c r="AWC41" s="64"/>
      <c r="AWD41" s="64"/>
      <c r="AWE41" s="64"/>
      <c r="AWF41" s="64"/>
      <c r="AWG41" s="64"/>
      <c r="AWH41" s="64"/>
      <c r="AWI41" s="64"/>
      <c r="AWJ41" s="64"/>
      <c r="AWK41" s="64"/>
      <c r="AWL41" s="64"/>
      <c r="AWM41" s="64"/>
      <c r="AWN41" s="64"/>
      <c r="AWO41" s="64"/>
      <c r="AWP41" s="64"/>
      <c r="AWQ41" s="64"/>
      <c r="AWR41" s="64"/>
      <c r="AWS41" s="64"/>
      <c r="AWT41" s="64"/>
      <c r="AWU41" s="64"/>
      <c r="AWV41" s="64"/>
      <c r="AWW41" s="64"/>
      <c r="AWX41" s="64"/>
      <c r="AWY41" s="64"/>
      <c r="AWZ41" s="64"/>
      <c r="AXA41" s="64"/>
      <c r="AXB41" s="64"/>
      <c r="AXC41" s="64"/>
      <c r="AXD41" s="64"/>
      <c r="AXE41" s="64"/>
      <c r="AXF41" s="64"/>
      <c r="AXG41" s="64"/>
      <c r="AXH41" s="64"/>
      <c r="AXI41" s="64"/>
      <c r="AXJ41" s="64"/>
      <c r="AXK41" s="64"/>
      <c r="AXL41" s="64"/>
      <c r="AXM41" s="64"/>
      <c r="AXN41" s="64"/>
      <c r="AXO41" s="64"/>
      <c r="AXP41" s="64"/>
      <c r="AXQ41" s="64"/>
      <c r="AXR41" s="64"/>
      <c r="AXS41" s="64"/>
      <c r="AXT41" s="64"/>
      <c r="AXU41" s="64"/>
      <c r="AXV41" s="64"/>
      <c r="AXW41" s="64"/>
      <c r="AXX41" s="64"/>
      <c r="AXY41" s="64"/>
      <c r="AXZ41" s="64"/>
      <c r="AYA41" s="64"/>
      <c r="AYB41" s="64"/>
      <c r="AYC41" s="64"/>
      <c r="AYD41" s="64"/>
      <c r="AYE41" s="64"/>
      <c r="AYF41" s="64"/>
      <c r="AYG41" s="64"/>
      <c r="AYH41" s="64"/>
      <c r="AYI41" s="64"/>
      <c r="AYJ41" s="64"/>
      <c r="AYK41" s="64"/>
      <c r="AYL41" s="64"/>
      <c r="AYM41" s="64"/>
      <c r="AYN41" s="64"/>
      <c r="AYO41" s="64"/>
      <c r="AYP41" s="64"/>
      <c r="AYQ41" s="64"/>
      <c r="AYR41" s="64"/>
      <c r="AYS41" s="64"/>
      <c r="AYT41" s="64"/>
      <c r="AYU41" s="64"/>
      <c r="AYV41" s="64"/>
      <c r="AYW41" s="64"/>
      <c r="AYX41" s="64"/>
      <c r="AYY41" s="64"/>
      <c r="AYZ41" s="64"/>
      <c r="AZA41" s="64"/>
      <c r="AZB41" s="64"/>
      <c r="AZC41" s="64"/>
      <c r="AZD41" s="64"/>
      <c r="AZE41" s="64"/>
      <c r="AZF41" s="64"/>
      <c r="AZG41" s="64"/>
      <c r="AZH41" s="64"/>
      <c r="AZI41" s="64"/>
      <c r="AZJ41" s="64"/>
      <c r="AZK41" s="64"/>
      <c r="AZL41" s="64"/>
      <c r="AZM41" s="64"/>
      <c r="AZN41" s="64"/>
      <c r="AZO41" s="64"/>
      <c r="AZP41" s="64"/>
      <c r="AZQ41" s="64"/>
      <c r="AZR41" s="64"/>
      <c r="AZS41" s="64"/>
      <c r="AZT41" s="64"/>
      <c r="AZU41" s="64"/>
      <c r="AZV41" s="64"/>
      <c r="AZW41" s="64"/>
      <c r="AZX41" s="64"/>
      <c r="AZY41" s="64"/>
      <c r="AZZ41" s="64"/>
      <c r="BAA41" s="64"/>
      <c r="BAB41" s="64"/>
      <c r="BAC41" s="64"/>
      <c r="BAD41" s="64"/>
      <c r="BAE41" s="64"/>
      <c r="BAF41" s="64"/>
      <c r="BAG41" s="64"/>
      <c r="BAH41" s="64"/>
      <c r="BAI41" s="64"/>
      <c r="BAJ41" s="64"/>
      <c r="BAK41" s="64"/>
      <c r="BAL41" s="64"/>
      <c r="BAM41" s="64"/>
      <c r="BAN41" s="64"/>
      <c r="BAO41" s="64"/>
      <c r="BAP41" s="64"/>
      <c r="BAQ41" s="64"/>
      <c r="BAR41" s="64"/>
      <c r="BAS41" s="64"/>
      <c r="BAT41" s="64"/>
      <c r="BAU41" s="64"/>
      <c r="BAV41" s="64"/>
      <c r="BAW41" s="64"/>
      <c r="BAX41" s="64"/>
      <c r="BAY41" s="64"/>
      <c r="BAZ41" s="64"/>
      <c r="BBA41" s="64"/>
      <c r="BBB41" s="64"/>
      <c r="BBC41" s="64"/>
      <c r="BBD41" s="64"/>
      <c r="BBE41" s="64"/>
      <c r="BBF41" s="64"/>
      <c r="BBG41" s="64"/>
      <c r="BBH41" s="64"/>
      <c r="BBI41" s="64"/>
      <c r="BBJ41" s="64"/>
      <c r="BBK41" s="64"/>
      <c r="BBL41" s="64"/>
      <c r="BBM41" s="64"/>
      <c r="BBN41" s="64"/>
      <c r="BBO41" s="64"/>
      <c r="BBP41" s="64"/>
      <c r="BBQ41" s="64"/>
      <c r="BBR41" s="64"/>
      <c r="BBS41" s="64"/>
      <c r="BBT41" s="64"/>
      <c r="BBU41" s="64"/>
      <c r="BBV41" s="64"/>
      <c r="BBW41" s="64"/>
      <c r="BBX41" s="64"/>
      <c r="BBY41" s="64"/>
      <c r="BBZ41" s="64"/>
      <c r="BCA41" s="64"/>
      <c r="BCB41" s="64"/>
      <c r="BCC41" s="64"/>
      <c r="BCD41" s="64"/>
      <c r="BCE41" s="64"/>
      <c r="BCF41" s="64"/>
      <c r="BCG41" s="64"/>
      <c r="BCH41" s="64"/>
      <c r="BCI41" s="64"/>
      <c r="BCJ41" s="64"/>
      <c r="BCK41" s="64"/>
      <c r="BCL41" s="64"/>
      <c r="BCM41" s="64"/>
      <c r="BCN41" s="64"/>
      <c r="BCO41" s="64"/>
      <c r="BCP41" s="64"/>
      <c r="BCQ41" s="64"/>
      <c r="BCR41" s="64"/>
      <c r="BCS41" s="64"/>
      <c r="BCT41" s="64"/>
      <c r="BCU41" s="64"/>
      <c r="BCV41" s="64"/>
      <c r="BCW41" s="64"/>
      <c r="BCX41" s="64"/>
      <c r="BCY41" s="64"/>
      <c r="BCZ41" s="64"/>
      <c r="BDA41" s="64"/>
      <c r="BDB41" s="64"/>
      <c r="BDC41" s="64"/>
      <c r="BDD41" s="64"/>
      <c r="BDE41" s="64"/>
      <c r="BDF41" s="64"/>
      <c r="BDG41" s="64"/>
      <c r="BDH41" s="64"/>
      <c r="BDI41" s="64"/>
      <c r="BDJ41" s="64"/>
      <c r="BDK41" s="64"/>
      <c r="BDL41" s="64"/>
      <c r="BDM41" s="64"/>
      <c r="BDN41" s="64"/>
      <c r="BDO41" s="64"/>
      <c r="BDP41" s="64"/>
      <c r="BDQ41" s="64"/>
      <c r="BDR41" s="64"/>
      <c r="BDS41" s="64"/>
      <c r="BDT41" s="64"/>
      <c r="BDU41" s="64"/>
      <c r="BDV41" s="64"/>
      <c r="BDW41" s="64"/>
      <c r="BDX41" s="64"/>
      <c r="BDY41" s="64"/>
      <c r="BDZ41" s="64"/>
      <c r="BEA41" s="64"/>
      <c r="BEB41" s="64"/>
      <c r="BEC41" s="64"/>
      <c r="BED41" s="64"/>
      <c r="BEE41" s="64"/>
      <c r="BEF41" s="64"/>
      <c r="BEG41" s="64"/>
      <c r="BEH41" s="64"/>
      <c r="BEI41" s="64"/>
      <c r="BEJ41" s="64"/>
      <c r="BEK41" s="64"/>
      <c r="BEL41" s="64"/>
      <c r="BEM41" s="64"/>
      <c r="BEN41" s="64"/>
      <c r="BEO41" s="64"/>
      <c r="BEP41" s="64"/>
      <c r="BEQ41" s="64"/>
      <c r="BER41" s="64"/>
      <c r="BES41" s="64"/>
      <c r="BET41" s="64"/>
      <c r="BEU41" s="64"/>
      <c r="BEV41" s="64"/>
      <c r="BEW41" s="64"/>
      <c r="BEX41" s="64"/>
      <c r="BEY41" s="64"/>
      <c r="BEZ41" s="64"/>
      <c r="BFA41" s="64"/>
      <c r="BFB41" s="64"/>
      <c r="BFC41" s="64"/>
      <c r="BFD41" s="64"/>
      <c r="BFE41" s="64"/>
      <c r="BFF41" s="64"/>
      <c r="BFG41" s="64"/>
      <c r="BFH41" s="64"/>
      <c r="BFI41" s="64"/>
      <c r="BFJ41" s="64"/>
      <c r="BFK41" s="64"/>
      <c r="BFL41" s="64"/>
      <c r="BFM41" s="64"/>
      <c r="BFN41" s="64"/>
      <c r="BFO41" s="64"/>
      <c r="BFP41" s="64"/>
      <c r="BFQ41" s="64"/>
      <c r="BFR41" s="64"/>
      <c r="BFS41" s="64"/>
      <c r="BFT41" s="64"/>
      <c r="BFU41" s="64"/>
      <c r="BFV41" s="64"/>
      <c r="BFW41" s="64"/>
      <c r="BFX41" s="64"/>
      <c r="BFY41" s="64"/>
      <c r="BFZ41" s="64"/>
      <c r="BGA41" s="64"/>
      <c r="BGB41" s="64"/>
      <c r="BGC41" s="64"/>
      <c r="BGD41" s="64"/>
      <c r="BGE41" s="64"/>
      <c r="BGF41" s="64"/>
      <c r="BGG41" s="64"/>
      <c r="BGH41" s="64"/>
      <c r="BGI41" s="64"/>
      <c r="BGJ41" s="64"/>
      <c r="BGK41" s="64"/>
      <c r="BGL41" s="64"/>
      <c r="BGM41" s="64"/>
      <c r="BGN41" s="64"/>
      <c r="BGO41" s="64"/>
      <c r="BGP41" s="64"/>
      <c r="BGQ41" s="64"/>
      <c r="BGR41" s="64"/>
      <c r="BGS41" s="64"/>
      <c r="BGT41" s="64"/>
      <c r="BGU41" s="64"/>
      <c r="BGV41" s="64"/>
      <c r="BGW41" s="64"/>
      <c r="BGX41" s="64"/>
      <c r="BGY41" s="64"/>
      <c r="BGZ41" s="64"/>
      <c r="BHA41" s="64"/>
      <c r="BHB41" s="64"/>
      <c r="BHC41" s="64"/>
      <c r="BHD41" s="64"/>
      <c r="BHE41" s="64"/>
      <c r="BHF41" s="64"/>
      <c r="BHG41" s="64"/>
      <c r="BHH41" s="64"/>
      <c r="BHI41" s="64"/>
      <c r="BHJ41" s="64"/>
      <c r="BHK41" s="64"/>
      <c r="BHL41" s="64"/>
      <c r="BHM41" s="64"/>
      <c r="BHN41" s="64"/>
      <c r="BHO41" s="64"/>
      <c r="BHP41" s="64"/>
      <c r="BHQ41" s="64"/>
      <c r="BHR41" s="64"/>
      <c r="BHS41" s="64"/>
      <c r="BHT41" s="64"/>
      <c r="BHU41" s="64"/>
      <c r="BHV41" s="64"/>
      <c r="BHW41" s="64"/>
      <c r="BHX41" s="64"/>
      <c r="BHY41" s="64"/>
      <c r="BHZ41" s="64"/>
      <c r="BIA41" s="64"/>
      <c r="BIB41" s="64"/>
      <c r="BIC41" s="64"/>
      <c r="BID41" s="64"/>
      <c r="BIE41" s="64"/>
      <c r="BIF41" s="64"/>
      <c r="BIG41" s="64"/>
      <c r="BIH41" s="64"/>
      <c r="BII41" s="64"/>
      <c r="BIJ41" s="64"/>
      <c r="BIK41" s="64"/>
      <c r="BIL41" s="64"/>
      <c r="BIM41" s="64"/>
      <c r="BIN41" s="64"/>
      <c r="BIO41" s="64"/>
      <c r="BIP41" s="64"/>
      <c r="BIQ41" s="64"/>
      <c r="BIR41" s="64"/>
      <c r="BIS41" s="64"/>
      <c r="BIT41" s="64"/>
      <c r="BIU41" s="64"/>
      <c r="BIV41" s="64"/>
      <c r="BIW41" s="64"/>
      <c r="BIX41" s="64"/>
      <c r="BIY41" s="64"/>
      <c r="BIZ41" s="64"/>
      <c r="BJA41" s="64"/>
      <c r="BJB41" s="64"/>
      <c r="BJC41" s="64"/>
      <c r="BJD41" s="64"/>
      <c r="BJE41" s="64"/>
      <c r="BJF41" s="64"/>
      <c r="BJG41" s="64"/>
      <c r="BJH41" s="64"/>
      <c r="BJI41" s="64"/>
      <c r="BJJ41" s="64"/>
      <c r="BJK41" s="64"/>
      <c r="BJL41" s="64"/>
      <c r="BJM41" s="64"/>
      <c r="BJN41" s="64"/>
      <c r="BJO41" s="64"/>
      <c r="BJP41" s="64"/>
      <c r="BJQ41" s="64"/>
      <c r="BJR41" s="64"/>
      <c r="BJS41" s="64"/>
      <c r="BJT41" s="64"/>
      <c r="BJU41" s="64"/>
      <c r="BJV41" s="64"/>
      <c r="BJW41" s="64"/>
      <c r="BJX41" s="64"/>
      <c r="BJY41" s="64"/>
      <c r="BJZ41" s="64"/>
      <c r="BKA41" s="64"/>
      <c r="BKB41" s="64"/>
      <c r="BKC41" s="64"/>
      <c r="BKD41" s="64"/>
      <c r="BKE41" s="64"/>
      <c r="BKF41" s="64"/>
      <c r="BKG41" s="64"/>
      <c r="BKH41" s="64"/>
      <c r="BKI41" s="64"/>
      <c r="BKJ41" s="64"/>
      <c r="BKK41" s="64"/>
      <c r="BKL41" s="64"/>
      <c r="BKM41" s="64"/>
      <c r="BKN41" s="64"/>
      <c r="BKO41" s="64"/>
      <c r="BKP41" s="64"/>
      <c r="BKQ41" s="64"/>
      <c r="BKR41" s="64"/>
      <c r="BKS41" s="64"/>
      <c r="BKT41" s="64"/>
      <c r="BKU41" s="64"/>
      <c r="BKV41" s="64"/>
      <c r="BKW41" s="64"/>
      <c r="BKX41" s="64"/>
      <c r="BKY41" s="64"/>
      <c r="BKZ41" s="64"/>
      <c r="BLA41" s="64"/>
      <c r="BLB41" s="64"/>
      <c r="BLC41" s="64"/>
      <c r="BLD41" s="64"/>
      <c r="BLE41" s="64"/>
      <c r="BLF41" s="64"/>
      <c r="BLG41" s="64"/>
      <c r="BLH41" s="64"/>
      <c r="BLI41" s="64"/>
      <c r="BLJ41" s="64"/>
      <c r="BLK41" s="64"/>
      <c r="BLL41" s="64"/>
      <c r="BLM41" s="64"/>
      <c r="BLN41" s="64"/>
      <c r="BLO41" s="64"/>
      <c r="BLP41" s="64"/>
      <c r="BLQ41" s="64"/>
      <c r="BLR41" s="64"/>
      <c r="BLS41" s="64"/>
      <c r="BLT41" s="64"/>
      <c r="BLU41" s="64"/>
      <c r="BLV41" s="64"/>
      <c r="BLW41" s="64"/>
      <c r="BLX41" s="64"/>
      <c r="BLY41" s="64"/>
      <c r="BLZ41" s="64"/>
      <c r="BMA41" s="64"/>
      <c r="BMB41" s="64"/>
      <c r="BMC41" s="64"/>
      <c r="BMD41" s="64"/>
      <c r="BME41" s="64"/>
      <c r="BMF41" s="64"/>
      <c r="BMG41" s="64"/>
      <c r="BMH41" s="64"/>
      <c r="BMI41" s="64"/>
      <c r="BMJ41" s="64"/>
      <c r="BMK41" s="64"/>
      <c r="BML41" s="64"/>
      <c r="BMM41" s="64"/>
      <c r="BMN41" s="64"/>
      <c r="BMO41" s="64"/>
      <c r="BMP41" s="64"/>
      <c r="BMQ41" s="64"/>
      <c r="BMR41" s="64"/>
      <c r="BMS41" s="64"/>
      <c r="BMT41" s="64"/>
      <c r="BMU41" s="64"/>
      <c r="BMV41" s="64"/>
      <c r="BMW41" s="64"/>
      <c r="BMX41" s="64"/>
      <c r="BMY41" s="64"/>
      <c r="BMZ41" s="64"/>
      <c r="BNA41" s="64"/>
      <c r="BNB41" s="64"/>
      <c r="BNC41" s="64"/>
      <c r="BND41" s="64"/>
      <c r="BNE41" s="64"/>
      <c r="BNF41" s="64"/>
      <c r="BNG41" s="64"/>
      <c r="BNH41" s="64"/>
      <c r="BNI41" s="64"/>
      <c r="BNJ41" s="64"/>
      <c r="BNK41" s="64"/>
      <c r="BNL41" s="64"/>
      <c r="BNM41" s="64"/>
      <c r="BNN41" s="64"/>
      <c r="BNO41" s="64"/>
      <c r="BNP41" s="64"/>
      <c r="BNQ41" s="64"/>
      <c r="BNR41" s="64"/>
      <c r="BNS41" s="64"/>
      <c r="BNT41" s="64"/>
      <c r="BNU41" s="64"/>
      <c r="BNV41" s="64"/>
      <c r="BNW41" s="64"/>
      <c r="BNX41" s="64"/>
      <c r="BNY41" s="64"/>
      <c r="BNZ41" s="64"/>
      <c r="BOA41" s="64"/>
      <c r="BOB41" s="64"/>
      <c r="BOC41" s="64"/>
      <c r="BOD41" s="64"/>
      <c r="BOE41" s="64"/>
      <c r="BOF41" s="64"/>
      <c r="BOG41" s="64"/>
      <c r="BOH41" s="64"/>
      <c r="BOI41" s="64"/>
      <c r="BOJ41" s="64"/>
      <c r="BOK41" s="64"/>
      <c r="BOL41" s="64"/>
      <c r="BOM41" s="64"/>
      <c r="BON41" s="64"/>
      <c r="BOO41" s="64"/>
      <c r="BOP41" s="64"/>
      <c r="BOQ41" s="64"/>
      <c r="BOR41" s="64"/>
      <c r="BOS41" s="64"/>
      <c r="BOT41" s="64"/>
      <c r="BOU41" s="64"/>
      <c r="BOV41" s="64"/>
      <c r="BOW41" s="64"/>
      <c r="BOX41" s="64"/>
      <c r="BOY41" s="64"/>
      <c r="BOZ41" s="64"/>
      <c r="BPA41" s="64"/>
      <c r="BPB41" s="64"/>
      <c r="BPC41" s="64"/>
      <c r="BPD41" s="64"/>
      <c r="BPE41" s="64"/>
      <c r="BPF41" s="64"/>
      <c r="BPG41" s="64"/>
      <c r="BPH41" s="64"/>
      <c r="BPI41" s="64"/>
      <c r="BPJ41" s="64"/>
      <c r="BPK41" s="64"/>
      <c r="BPL41" s="64"/>
      <c r="BPM41" s="64"/>
      <c r="BPN41" s="64"/>
      <c r="BPO41" s="64"/>
      <c r="BPP41" s="64"/>
      <c r="BPQ41" s="64"/>
      <c r="BPR41" s="64"/>
      <c r="BPS41" s="64"/>
      <c r="BPT41" s="64"/>
      <c r="BPU41" s="64"/>
      <c r="BPV41" s="64"/>
      <c r="BPW41" s="64"/>
      <c r="BPX41" s="64"/>
      <c r="BPY41" s="64"/>
      <c r="BPZ41" s="64"/>
      <c r="BQA41" s="64"/>
      <c r="BQB41" s="64"/>
      <c r="BQC41" s="64"/>
      <c r="BQD41" s="64"/>
      <c r="BQE41" s="64"/>
      <c r="BQF41" s="64"/>
      <c r="BQG41" s="64"/>
      <c r="BQH41" s="64"/>
      <c r="BQI41" s="64"/>
      <c r="BQJ41" s="64"/>
      <c r="BQK41" s="64"/>
      <c r="BQL41" s="64"/>
      <c r="BQM41" s="64"/>
      <c r="BQN41" s="64"/>
      <c r="BQO41" s="64"/>
      <c r="BQP41" s="64"/>
      <c r="BQQ41" s="64"/>
      <c r="BQR41" s="64"/>
      <c r="BQS41" s="64"/>
      <c r="BQT41" s="64"/>
      <c r="BQU41" s="64"/>
      <c r="BQV41" s="64"/>
      <c r="BQW41" s="64"/>
      <c r="BQX41" s="64"/>
      <c r="BQY41" s="64"/>
      <c r="BQZ41" s="64"/>
      <c r="BRA41" s="64"/>
      <c r="BRB41" s="64"/>
      <c r="BRC41" s="64"/>
      <c r="BRD41" s="64"/>
      <c r="BRE41" s="64"/>
      <c r="BRF41" s="64"/>
      <c r="BRG41" s="64"/>
      <c r="BRH41" s="64"/>
      <c r="BRI41" s="64"/>
      <c r="BRJ41" s="64"/>
      <c r="BRK41" s="64"/>
      <c r="BRL41" s="64"/>
      <c r="BRM41" s="64"/>
      <c r="BRN41" s="64"/>
      <c r="BRO41" s="64"/>
      <c r="BRP41" s="64"/>
      <c r="BRQ41" s="64"/>
      <c r="BRR41" s="64"/>
      <c r="BRS41" s="64"/>
      <c r="BRT41" s="64"/>
      <c r="BRU41" s="64"/>
      <c r="BRV41" s="64"/>
      <c r="BRW41" s="64"/>
      <c r="BRX41" s="64"/>
      <c r="BRY41" s="64"/>
      <c r="BRZ41" s="64"/>
      <c r="BSA41" s="64"/>
      <c r="BSB41" s="64"/>
      <c r="BSC41" s="64"/>
      <c r="BSD41" s="64"/>
      <c r="BSE41" s="64"/>
      <c r="BSF41" s="64"/>
      <c r="BSG41" s="64"/>
      <c r="BSH41" s="64"/>
      <c r="BSI41" s="64"/>
      <c r="BSJ41" s="64"/>
      <c r="BSK41" s="64"/>
      <c r="BSL41" s="64"/>
      <c r="BSM41" s="64"/>
      <c r="BSN41" s="64"/>
      <c r="BSO41" s="64"/>
      <c r="BSP41" s="64"/>
      <c r="BSQ41" s="64"/>
      <c r="BSR41" s="64"/>
      <c r="BSS41" s="64"/>
      <c r="BST41" s="64"/>
      <c r="BSU41" s="64"/>
      <c r="BSV41" s="64"/>
      <c r="BSW41" s="64"/>
      <c r="BSX41" s="64"/>
      <c r="BSY41" s="64"/>
      <c r="BSZ41" s="64"/>
      <c r="BTA41" s="64"/>
      <c r="BTB41" s="64"/>
      <c r="BTC41" s="64"/>
      <c r="BTD41" s="64"/>
      <c r="BTE41" s="64"/>
      <c r="BTF41" s="64"/>
      <c r="BTG41" s="64"/>
      <c r="BTH41" s="64"/>
      <c r="BTI41" s="64"/>
      <c r="BTJ41" s="64"/>
      <c r="BTK41" s="64"/>
      <c r="BTL41" s="64"/>
      <c r="BTM41" s="64"/>
      <c r="BTN41" s="64"/>
      <c r="BTO41" s="64"/>
      <c r="BTP41" s="64"/>
      <c r="BTQ41" s="64"/>
      <c r="BTR41" s="64"/>
      <c r="BTS41" s="64"/>
      <c r="BTT41" s="64"/>
      <c r="BTU41" s="64"/>
      <c r="BTV41" s="64"/>
      <c r="BTW41" s="64"/>
      <c r="BTX41" s="64"/>
      <c r="BTY41" s="64"/>
      <c r="BTZ41" s="64"/>
      <c r="BUA41" s="64"/>
      <c r="BUB41" s="64"/>
      <c r="BUC41" s="64"/>
      <c r="BUD41" s="64"/>
      <c r="BUE41" s="64"/>
      <c r="BUF41" s="64"/>
      <c r="BUG41" s="64"/>
      <c r="BUH41" s="64"/>
      <c r="BUI41" s="64"/>
      <c r="BUJ41" s="64"/>
      <c r="BUK41" s="64"/>
      <c r="BUL41" s="64"/>
      <c r="BUM41" s="64"/>
      <c r="BUN41" s="64"/>
      <c r="BUO41" s="64"/>
      <c r="BUP41" s="64"/>
      <c r="BUQ41" s="64"/>
      <c r="BUR41" s="64"/>
      <c r="BUS41" s="64"/>
      <c r="BUT41" s="64"/>
      <c r="BUU41" s="64"/>
      <c r="BUV41" s="64"/>
      <c r="BUW41" s="64"/>
      <c r="BUX41" s="64"/>
      <c r="BUY41" s="64"/>
      <c r="BUZ41" s="64"/>
      <c r="BVA41" s="64"/>
      <c r="BVB41" s="64"/>
      <c r="BVC41" s="64"/>
      <c r="BVD41" s="64"/>
      <c r="BVE41" s="64"/>
      <c r="BVF41" s="64"/>
      <c r="BVG41" s="64"/>
      <c r="BVH41" s="64"/>
      <c r="BVI41" s="64"/>
      <c r="BVJ41" s="64"/>
      <c r="BVK41" s="64"/>
      <c r="BVL41" s="64"/>
      <c r="BVM41" s="64"/>
      <c r="BVN41" s="64"/>
      <c r="BVO41" s="64"/>
      <c r="BVP41" s="64"/>
      <c r="BVQ41" s="64"/>
      <c r="BVR41" s="64"/>
      <c r="BVS41" s="64"/>
      <c r="BVT41" s="64"/>
      <c r="BVU41" s="64"/>
      <c r="BVV41" s="64"/>
      <c r="BVW41" s="64"/>
      <c r="BVX41" s="64"/>
      <c r="BVY41" s="64"/>
      <c r="BVZ41" s="64"/>
      <c r="BWA41" s="64"/>
      <c r="BWB41" s="64"/>
      <c r="BWC41" s="64"/>
      <c r="BWD41" s="64"/>
      <c r="BWE41" s="64"/>
      <c r="BWF41" s="64"/>
      <c r="BWG41" s="64"/>
      <c r="BWH41" s="64"/>
      <c r="BWI41" s="64"/>
      <c r="BWJ41" s="64"/>
      <c r="BWK41" s="64"/>
      <c r="BWL41" s="64"/>
      <c r="BWM41" s="64"/>
      <c r="BWN41" s="64"/>
      <c r="BWO41" s="64"/>
      <c r="BWP41" s="64"/>
      <c r="BWQ41" s="64"/>
      <c r="BWR41" s="64"/>
      <c r="BWS41" s="64"/>
      <c r="BWT41" s="64"/>
      <c r="BWU41" s="64"/>
      <c r="BWV41" s="64"/>
      <c r="BWW41" s="64"/>
      <c r="BWX41" s="64"/>
      <c r="BWY41" s="64"/>
      <c r="BWZ41" s="64"/>
      <c r="BXA41" s="64"/>
      <c r="BXB41" s="64"/>
      <c r="BXC41" s="64"/>
      <c r="BXD41" s="64"/>
      <c r="BXE41" s="64"/>
      <c r="BXF41" s="64"/>
      <c r="BXG41" s="64"/>
      <c r="BXH41" s="64"/>
      <c r="BXI41" s="64"/>
      <c r="BXJ41" s="64"/>
      <c r="BXK41" s="64"/>
      <c r="BXL41" s="64"/>
      <c r="BXM41" s="64"/>
      <c r="BXN41" s="64"/>
      <c r="BXO41" s="64"/>
      <c r="BXP41" s="64"/>
      <c r="BXQ41" s="64"/>
      <c r="BXR41" s="64"/>
      <c r="BXS41" s="64"/>
      <c r="BXT41" s="64"/>
      <c r="BXU41" s="64"/>
      <c r="BXV41" s="64"/>
      <c r="BXW41" s="64"/>
      <c r="BXX41" s="64"/>
      <c r="BXY41" s="64"/>
      <c r="BXZ41" s="64"/>
      <c r="BYA41" s="64"/>
      <c r="BYB41" s="64"/>
      <c r="BYC41" s="64"/>
      <c r="BYD41" s="64"/>
      <c r="BYE41" s="64"/>
      <c r="BYF41" s="64"/>
      <c r="BYG41" s="64"/>
      <c r="BYH41" s="64"/>
      <c r="BYI41" s="64"/>
      <c r="BYJ41" s="64"/>
      <c r="BYK41" s="64"/>
      <c r="BYL41" s="64"/>
      <c r="BYM41" s="64"/>
      <c r="BYN41" s="64"/>
      <c r="BYO41" s="64"/>
      <c r="BYP41" s="64"/>
      <c r="BYQ41" s="64"/>
      <c r="BYR41" s="64"/>
      <c r="BYS41" s="64"/>
      <c r="BYT41" s="64"/>
      <c r="BYU41" s="64"/>
      <c r="BYV41" s="64"/>
      <c r="BYW41" s="64"/>
      <c r="BYX41" s="64"/>
      <c r="BYY41" s="64"/>
      <c r="BYZ41" s="64"/>
      <c r="BZA41" s="64"/>
      <c r="BZB41" s="64"/>
      <c r="BZC41" s="64"/>
      <c r="BZD41" s="64"/>
      <c r="BZE41" s="64"/>
      <c r="BZF41" s="64"/>
      <c r="BZG41" s="64"/>
      <c r="BZH41" s="64"/>
      <c r="BZI41" s="64"/>
      <c r="BZJ41" s="64"/>
      <c r="BZK41" s="64"/>
      <c r="BZL41" s="64"/>
      <c r="BZM41" s="64"/>
      <c r="BZN41" s="64"/>
      <c r="BZO41" s="64"/>
      <c r="BZP41" s="64"/>
      <c r="BZQ41" s="64"/>
      <c r="BZR41" s="64"/>
      <c r="BZS41" s="64"/>
      <c r="BZT41" s="64"/>
      <c r="BZU41" s="64"/>
      <c r="BZV41" s="64"/>
      <c r="BZW41" s="64"/>
      <c r="BZX41" s="64"/>
      <c r="BZY41" s="64"/>
      <c r="BZZ41" s="64"/>
      <c r="CAA41" s="64"/>
      <c r="CAB41" s="64"/>
      <c r="CAC41" s="64"/>
      <c r="CAD41" s="64"/>
      <c r="CAE41" s="64"/>
      <c r="CAF41" s="64"/>
      <c r="CAG41" s="64"/>
      <c r="CAH41" s="64"/>
      <c r="CAI41" s="64"/>
      <c r="CAJ41" s="64"/>
      <c r="CAK41" s="64"/>
      <c r="CAL41" s="64"/>
      <c r="CAM41" s="64"/>
      <c r="CAN41" s="64"/>
      <c r="CAO41" s="64"/>
      <c r="CAP41" s="64"/>
      <c r="CAQ41" s="64"/>
      <c r="CAR41" s="64"/>
      <c r="CAS41" s="64"/>
      <c r="CAT41" s="64"/>
      <c r="CAU41" s="64"/>
      <c r="CAV41" s="64"/>
      <c r="CAW41" s="64"/>
      <c r="CAX41" s="64"/>
      <c r="CAY41" s="64"/>
      <c r="CAZ41" s="64"/>
      <c r="CBA41" s="64"/>
      <c r="CBB41" s="64"/>
      <c r="CBC41" s="64"/>
      <c r="CBD41" s="64"/>
      <c r="CBE41" s="64"/>
      <c r="CBF41" s="64"/>
      <c r="CBG41" s="64"/>
      <c r="CBH41" s="64"/>
      <c r="CBI41" s="64"/>
      <c r="CBJ41" s="64"/>
      <c r="CBK41" s="64"/>
      <c r="CBL41" s="64"/>
      <c r="CBM41" s="64"/>
      <c r="CBN41" s="64"/>
      <c r="CBO41" s="64"/>
      <c r="CBP41" s="64"/>
      <c r="CBQ41" s="64"/>
      <c r="CBR41" s="64"/>
      <c r="CBS41" s="64"/>
      <c r="CBT41" s="64"/>
      <c r="CBU41" s="64"/>
      <c r="CBV41" s="64"/>
      <c r="CBW41" s="64"/>
      <c r="CBX41" s="64"/>
      <c r="CBY41" s="64"/>
      <c r="CBZ41" s="64"/>
      <c r="CCA41" s="64"/>
      <c r="CCB41" s="64"/>
      <c r="CCC41" s="64"/>
      <c r="CCD41" s="64"/>
      <c r="CCE41" s="64"/>
      <c r="CCF41" s="64"/>
      <c r="CCG41" s="64"/>
      <c r="CCH41" s="64"/>
      <c r="CCI41" s="64"/>
      <c r="CCJ41" s="64"/>
      <c r="CCK41" s="64"/>
      <c r="CCL41" s="64"/>
      <c r="CCM41" s="64"/>
      <c r="CCN41" s="64"/>
      <c r="CCO41" s="64"/>
      <c r="CCP41" s="64"/>
      <c r="CCQ41" s="64"/>
      <c r="CCR41" s="64"/>
      <c r="CCS41" s="64"/>
      <c r="CCT41" s="64"/>
      <c r="CCU41" s="64"/>
      <c r="CCV41" s="64"/>
      <c r="CCW41" s="64"/>
      <c r="CCX41" s="64"/>
      <c r="CCY41" s="64"/>
      <c r="CCZ41" s="64"/>
      <c r="CDA41" s="64"/>
      <c r="CDB41" s="64"/>
      <c r="CDC41" s="64"/>
      <c r="CDD41" s="64"/>
      <c r="CDE41" s="64"/>
      <c r="CDF41" s="64"/>
      <c r="CDG41" s="64"/>
      <c r="CDH41" s="64"/>
      <c r="CDI41" s="64"/>
      <c r="CDJ41" s="64"/>
      <c r="CDK41" s="64"/>
      <c r="CDL41" s="64"/>
      <c r="CDM41" s="64"/>
      <c r="CDN41" s="64"/>
      <c r="CDO41" s="64"/>
      <c r="CDP41" s="64"/>
      <c r="CDQ41" s="64"/>
      <c r="CDR41" s="64"/>
      <c r="CDS41" s="64"/>
      <c r="CDT41" s="64"/>
      <c r="CDU41" s="64"/>
      <c r="CDV41" s="64"/>
      <c r="CDW41" s="64"/>
      <c r="CDX41" s="64"/>
      <c r="CDY41" s="64"/>
      <c r="CDZ41" s="64"/>
      <c r="CEA41" s="64"/>
      <c r="CEB41" s="64"/>
      <c r="CEC41" s="64"/>
      <c r="CED41" s="64"/>
      <c r="CEE41" s="64"/>
      <c r="CEF41" s="64"/>
      <c r="CEG41" s="64"/>
      <c r="CEH41" s="64"/>
      <c r="CEI41" s="64"/>
      <c r="CEJ41" s="64"/>
      <c r="CEK41" s="64"/>
      <c r="CEL41" s="64"/>
      <c r="CEM41" s="64"/>
      <c r="CEN41" s="64"/>
      <c r="CEO41" s="64"/>
      <c r="CEP41" s="64"/>
      <c r="CEQ41" s="64"/>
      <c r="CER41" s="64"/>
      <c r="CES41" s="64"/>
      <c r="CET41" s="64"/>
      <c r="CEU41" s="64"/>
      <c r="CEV41" s="64"/>
      <c r="CEW41" s="64"/>
      <c r="CEX41" s="64"/>
      <c r="CEY41" s="64"/>
      <c r="CEZ41" s="64"/>
      <c r="CFA41" s="64"/>
      <c r="CFB41" s="64"/>
      <c r="CFC41" s="64"/>
      <c r="CFD41" s="64"/>
      <c r="CFE41" s="64"/>
      <c r="CFF41" s="64"/>
      <c r="CFG41" s="64"/>
      <c r="CFH41" s="64"/>
      <c r="CFI41" s="64"/>
      <c r="CFJ41" s="64"/>
      <c r="CFK41" s="64"/>
      <c r="CFL41" s="64"/>
      <c r="CFM41" s="64"/>
      <c r="CFN41" s="64"/>
      <c r="CFO41" s="64"/>
      <c r="CFP41" s="64"/>
      <c r="CFQ41" s="64"/>
      <c r="CFR41" s="64"/>
      <c r="CFS41" s="64"/>
      <c r="CFT41" s="64"/>
      <c r="CFU41" s="64"/>
      <c r="CFV41" s="64"/>
      <c r="CFW41" s="64"/>
      <c r="CFX41" s="64"/>
      <c r="CFY41" s="64"/>
      <c r="CFZ41" s="64"/>
      <c r="CGA41" s="64"/>
      <c r="CGB41" s="64"/>
      <c r="CGC41" s="64"/>
      <c r="CGD41" s="64"/>
      <c r="CGE41" s="64"/>
      <c r="CGF41" s="64"/>
      <c r="CGG41" s="64"/>
      <c r="CGH41" s="64"/>
      <c r="CGI41" s="64"/>
      <c r="CGJ41" s="64"/>
      <c r="CGK41" s="64"/>
      <c r="CGL41" s="64"/>
      <c r="CGM41" s="64"/>
      <c r="CGN41" s="64"/>
      <c r="CGO41" s="64"/>
      <c r="CGP41" s="64"/>
      <c r="CGQ41" s="64"/>
      <c r="CGR41" s="64"/>
      <c r="CGS41" s="64"/>
      <c r="CGT41" s="64"/>
      <c r="CGU41" s="64"/>
      <c r="CGV41" s="64"/>
      <c r="CGW41" s="64"/>
      <c r="CGX41" s="64"/>
      <c r="CGY41" s="64"/>
      <c r="CGZ41" s="64"/>
      <c r="CHA41" s="64"/>
      <c r="CHB41" s="64"/>
      <c r="CHC41" s="64"/>
      <c r="CHD41" s="64"/>
      <c r="CHE41" s="64"/>
      <c r="CHF41" s="64"/>
      <c r="CHG41" s="64"/>
      <c r="CHH41" s="64"/>
      <c r="CHI41" s="64"/>
      <c r="CHJ41" s="64"/>
      <c r="CHK41" s="64"/>
      <c r="CHL41" s="64"/>
      <c r="CHM41" s="64"/>
      <c r="CHN41" s="64"/>
      <c r="CHO41" s="64"/>
      <c r="CHP41" s="64"/>
      <c r="CHQ41" s="64"/>
      <c r="CHR41" s="64"/>
      <c r="CHS41" s="64"/>
      <c r="CHT41" s="64"/>
      <c r="CHU41" s="64"/>
      <c r="CHV41" s="64"/>
      <c r="CHW41" s="64"/>
      <c r="CHX41" s="64"/>
      <c r="CHY41" s="64"/>
      <c r="CHZ41" s="64"/>
      <c r="CIA41" s="64"/>
      <c r="CIB41" s="64"/>
      <c r="CIC41" s="64"/>
      <c r="CID41" s="64"/>
      <c r="CIE41" s="64"/>
      <c r="CIF41" s="64"/>
      <c r="CIG41" s="64"/>
      <c r="CIH41" s="64"/>
      <c r="CII41" s="64"/>
      <c r="CIJ41" s="64"/>
      <c r="CIK41" s="64"/>
      <c r="CIL41" s="64"/>
      <c r="CIM41" s="64"/>
      <c r="CIN41" s="64"/>
      <c r="CIO41" s="64"/>
      <c r="CIP41" s="64"/>
      <c r="CIQ41" s="64"/>
      <c r="CIR41" s="64"/>
      <c r="CIS41" s="64"/>
      <c r="CIT41" s="64"/>
      <c r="CIU41" s="64"/>
      <c r="CIV41" s="64"/>
      <c r="CIW41" s="64"/>
      <c r="CIX41" s="64"/>
      <c r="CIY41" s="64"/>
      <c r="CIZ41" s="64"/>
      <c r="CJA41" s="64"/>
      <c r="CJB41" s="64"/>
      <c r="CJC41" s="64"/>
      <c r="CJD41" s="64"/>
      <c r="CJE41" s="64"/>
      <c r="CJF41" s="64"/>
      <c r="CJG41" s="64"/>
      <c r="CJH41" s="64"/>
      <c r="CJI41" s="64"/>
      <c r="CJJ41" s="64"/>
      <c r="CJK41" s="64"/>
      <c r="CJL41" s="64"/>
      <c r="CJM41" s="64"/>
      <c r="CJN41" s="64"/>
      <c r="CJO41" s="64"/>
      <c r="CJP41" s="64"/>
      <c r="CJQ41" s="64"/>
      <c r="CJR41" s="64"/>
      <c r="CJS41" s="64"/>
      <c r="CJT41" s="64"/>
      <c r="CJU41" s="64"/>
      <c r="CJV41" s="64"/>
      <c r="CJW41" s="64"/>
      <c r="CJX41" s="64"/>
      <c r="CJY41" s="64"/>
      <c r="CJZ41" s="64"/>
      <c r="CKA41" s="64"/>
      <c r="CKB41" s="64"/>
      <c r="CKC41" s="64"/>
      <c r="CKD41" s="64"/>
      <c r="CKE41" s="64"/>
      <c r="CKF41" s="64"/>
      <c r="CKG41" s="64"/>
      <c r="CKH41" s="64"/>
      <c r="CKI41" s="64"/>
      <c r="CKJ41" s="64"/>
      <c r="CKK41" s="64"/>
      <c r="CKL41" s="64"/>
      <c r="CKM41" s="64"/>
      <c r="CKN41" s="64"/>
      <c r="CKO41" s="64"/>
      <c r="CKP41" s="64"/>
      <c r="CKQ41" s="64"/>
      <c r="CKR41" s="64"/>
      <c r="CKS41" s="64"/>
      <c r="CKT41" s="64"/>
      <c r="CKU41" s="64"/>
      <c r="CKV41" s="64"/>
      <c r="CKW41" s="64"/>
      <c r="CKX41" s="64"/>
      <c r="CKY41" s="64"/>
      <c r="CKZ41" s="64"/>
      <c r="CLA41" s="64"/>
      <c r="CLB41" s="64"/>
      <c r="CLC41" s="64"/>
      <c r="CLD41" s="64"/>
      <c r="CLE41" s="64"/>
      <c r="CLF41" s="64"/>
      <c r="CLG41" s="64"/>
      <c r="CLH41" s="64"/>
      <c r="CLI41" s="64"/>
      <c r="CLJ41" s="64"/>
      <c r="CLK41" s="64"/>
      <c r="CLL41" s="64"/>
      <c r="CLM41" s="64"/>
      <c r="CLN41" s="64"/>
      <c r="CLO41" s="64"/>
      <c r="CLP41" s="64"/>
      <c r="CLQ41" s="64"/>
      <c r="CLR41" s="64"/>
      <c r="CLS41" s="64"/>
      <c r="CLT41" s="64"/>
      <c r="CLU41" s="64"/>
      <c r="CLV41" s="64"/>
      <c r="CLW41" s="64"/>
      <c r="CLX41" s="64"/>
      <c r="CLY41" s="64"/>
      <c r="CLZ41" s="64"/>
      <c r="CMA41" s="64"/>
      <c r="CMB41" s="64"/>
      <c r="CMC41" s="64"/>
      <c r="CMD41" s="64"/>
      <c r="CME41" s="64"/>
      <c r="CMF41" s="64"/>
      <c r="CMG41" s="64"/>
      <c r="CMH41" s="64"/>
      <c r="CMI41" s="64"/>
      <c r="CMJ41" s="64"/>
      <c r="CMK41" s="64"/>
      <c r="CML41" s="64"/>
      <c r="CMM41" s="64"/>
      <c r="CMN41" s="64"/>
      <c r="CMO41" s="64"/>
      <c r="CMP41" s="64"/>
      <c r="CMQ41" s="64"/>
      <c r="CMR41" s="64"/>
      <c r="CMS41" s="64"/>
      <c r="CMT41" s="64"/>
      <c r="CMU41" s="64"/>
      <c r="CMV41" s="64"/>
      <c r="CMW41" s="64"/>
      <c r="CMX41" s="64"/>
      <c r="CMY41" s="64"/>
      <c r="CMZ41" s="64"/>
      <c r="CNA41" s="64"/>
      <c r="CNB41" s="64"/>
      <c r="CNC41" s="64"/>
      <c r="CND41" s="64"/>
      <c r="CNE41" s="64"/>
      <c r="CNF41" s="64"/>
      <c r="CNG41" s="64"/>
      <c r="CNH41" s="64"/>
      <c r="CNI41" s="64"/>
      <c r="CNJ41" s="64"/>
      <c r="CNK41" s="64"/>
      <c r="CNL41" s="64"/>
      <c r="CNM41" s="64"/>
      <c r="CNN41" s="64"/>
      <c r="CNO41" s="64"/>
      <c r="CNP41" s="64"/>
      <c r="CNQ41" s="64"/>
      <c r="CNR41" s="64"/>
      <c r="CNS41" s="64"/>
      <c r="CNT41" s="64"/>
      <c r="CNU41" s="64"/>
      <c r="CNV41" s="64"/>
      <c r="CNW41" s="64"/>
      <c r="CNX41" s="64"/>
      <c r="CNY41" s="64"/>
      <c r="CNZ41" s="64"/>
      <c r="COA41" s="64"/>
      <c r="COB41" s="64"/>
      <c r="COC41" s="64"/>
      <c r="COD41" s="64"/>
      <c r="COE41" s="64"/>
      <c r="COF41" s="64"/>
      <c r="COG41" s="64"/>
      <c r="COH41" s="64"/>
      <c r="COI41" s="64"/>
      <c r="COJ41" s="64"/>
      <c r="COK41" s="64"/>
      <c r="COL41" s="64"/>
      <c r="COM41" s="64"/>
      <c r="CON41" s="64"/>
      <c r="COO41" s="64"/>
      <c r="COP41" s="64"/>
      <c r="COQ41" s="64"/>
      <c r="COR41" s="64"/>
      <c r="COS41" s="64"/>
      <c r="COT41" s="64"/>
      <c r="COU41" s="64"/>
      <c r="COV41" s="64"/>
      <c r="COW41" s="64"/>
      <c r="COX41" s="64"/>
      <c r="COY41" s="64"/>
      <c r="COZ41" s="64"/>
      <c r="CPA41" s="64"/>
      <c r="CPB41" s="64"/>
      <c r="CPC41" s="64"/>
      <c r="CPD41" s="64"/>
      <c r="CPE41" s="64"/>
      <c r="CPF41" s="64"/>
      <c r="CPG41" s="64"/>
      <c r="CPH41" s="64"/>
      <c r="CPI41" s="64"/>
      <c r="CPJ41" s="64"/>
      <c r="CPK41" s="64"/>
      <c r="CPL41" s="64"/>
      <c r="CPM41" s="64"/>
      <c r="CPN41" s="64"/>
      <c r="CPO41" s="64"/>
      <c r="CPP41" s="64"/>
      <c r="CPQ41" s="64"/>
      <c r="CPR41" s="64"/>
      <c r="CPS41" s="64"/>
      <c r="CPT41" s="64"/>
      <c r="CPU41" s="64"/>
      <c r="CPV41" s="64"/>
      <c r="CPW41" s="64"/>
      <c r="CPX41" s="64"/>
      <c r="CPY41" s="64"/>
      <c r="CPZ41" s="64"/>
      <c r="CQA41" s="64"/>
      <c r="CQB41" s="64"/>
      <c r="CQC41" s="64"/>
      <c r="CQD41" s="64"/>
      <c r="CQE41" s="64"/>
      <c r="CQF41" s="64"/>
      <c r="CQG41" s="64"/>
      <c r="CQH41" s="64"/>
      <c r="CQI41" s="64"/>
      <c r="CQJ41" s="64"/>
      <c r="CQK41" s="64"/>
      <c r="CQL41" s="64"/>
      <c r="CQM41" s="64"/>
      <c r="CQN41" s="64"/>
      <c r="CQO41" s="64"/>
      <c r="CQP41" s="64"/>
      <c r="CQQ41" s="64"/>
      <c r="CQR41" s="64"/>
      <c r="CQS41" s="64"/>
      <c r="CQT41" s="64"/>
      <c r="CQU41" s="64"/>
      <c r="CQV41" s="64"/>
      <c r="CQW41" s="64"/>
      <c r="CQX41" s="64"/>
      <c r="CQY41" s="64"/>
      <c r="CQZ41" s="64"/>
      <c r="CRA41" s="64"/>
      <c r="CRB41" s="64"/>
      <c r="CRC41" s="64"/>
      <c r="CRD41" s="64"/>
      <c r="CRE41" s="64"/>
      <c r="CRF41" s="64"/>
      <c r="CRG41" s="64"/>
      <c r="CRH41" s="64"/>
      <c r="CRI41" s="64"/>
      <c r="CRJ41" s="64"/>
      <c r="CRK41" s="64"/>
      <c r="CRL41" s="64"/>
      <c r="CRM41" s="64"/>
      <c r="CRN41" s="64"/>
      <c r="CRO41" s="64"/>
      <c r="CRP41" s="64"/>
      <c r="CRQ41" s="64"/>
      <c r="CRR41" s="64"/>
      <c r="CRS41" s="64"/>
      <c r="CRT41" s="64"/>
      <c r="CRU41" s="64"/>
      <c r="CRV41" s="64"/>
      <c r="CRW41" s="64"/>
      <c r="CRX41" s="64"/>
      <c r="CRY41" s="64"/>
      <c r="CRZ41" s="64"/>
      <c r="CSA41" s="64"/>
      <c r="CSB41" s="64"/>
      <c r="CSC41" s="64"/>
      <c r="CSD41" s="64"/>
      <c r="CSE41" s="64"/>
      <c r="CSF41" s="64"/>
      <c r="CSG41" s="64"/>
      <c r="CSH41" s="64"/>
      <c r="CSI41" s="64"/>
      <c r="CSJ41" s="64"/>
      <c r="CSK41" s="64"/>
      <c r="CSL41" s="64"/>
      <c r="CSM41" s="64"/>
      <c r="CSN41" s="64"/>
      <c r="CSO41" s="64"/>
      <c r="CSP41" s="64"/>
      <c r="CSQ41" s="64"/>
      <c r="CSR41" s="64"/>
      <c r="CSS41" s="64"/>
      <c r="CST41" s="64"/>
      <c r="CSU41" s="64"/>
      <c r="CSV41" s="64"/>
      <c r="CSW41" s="64"/>
      <c r="CSX41" s="64"/>
      <c r="CSY41" s="64"/>
      <c r="CSZ41" s="64"/>
      <c r="CTA41" s="64"/>
      <c r="CTB41" s="64"/>
      <c r="CTC41" s="64"/>
      <c r="CTD41" s="64"/>
      <c r="CTE41" s="64"/>
      <c r="CTF41" s="64"/>
      <c r="CTG41" s="64"/>
      <c r="CTH41" s="64"/>
      <c r="CTI41" s="64"/>
      <c r="CTJ41" s="64"/>
      <c r="CTK41" s="64"/>
      <c r="CTL41" s="64"/>
      <c r="CTM41" s="64"/>
      <c r="CTN41" s="64"/>
      <c r="CTO41" s="64"/>
      <c r="CTP41" s="64"/>
      <c r="CTQ41" s="64"/>
      <c r="CTR41" s="64"/>
      <c r="CTS41" s="64"/>
      <c r="CTT41" s="64"/>
      <c r="CTU41" s="64"/>
      <c r="CTV41" s="64"/>
      <c r="CTW41" s="64"/>
      <c r="CTX41" s="64"/>
      <c r="CTY41" s="64"/>
      <c r="CTZ41" s="64"/>
      <c r="CUA41" s="64"/>
      <c r="CUB41" s="64"/>
      <c r="CUC41" s="64"/>
      <c r="CUD41" s="64"/>
      <c r="CUE41" s="64"/>
      <c r="CUF41" s="64"/>
      <c r="CUG41" s="64"/>
      <c r="CUH41" s="64"/>
      <c r="CUI41" s="64"/>
      <c r="CUJ41" s="64"/>
      <c r="CUK41" s="64"/>
      <c r="CUL41" s="64"/>
      <c r="CUM41" s="64"/>
      <c r="CUN41" s="64"/>
      <c r="CUO41" s="64"/>
      <c r="CUP41" s="64"/>
      <c r="CUQ41" s="64"/>
      <c r="CUR41" s="64"/>
      <c r="CUS41" s="64"/>
      <c r="CUT41" s="64"/>
      <c r="CUU41" s="64"/>
      <c r="CUV41" s="64"/>
      <c r="CUW41" s="64"/>
      <c r="CUX41" s="64"/>
      <c r="CUY41" s="64"/>
      <c r="CUZ41" s="64"/>
      <c r="CVA41" s="64"/>
      <c r="CVB41" s="64"/>
      <c r="CVC41" s="64"/>
      <c r="CVD41" s="64"/>
      <c r="CVE41" s="64"/>
      <c r="CVF41" s="64"/>
      <c r="CVG41" s="64"/>
      <c r="CVH41" s="64"/>
      <c r="CVI41" s="64"/>
      <c r="CVJ41" s="64"/>
      <c r="CVK41" s="64"/>
      <c r="CVL41" s="64"/>
      <c r="CVM41" s="64"/>
      <c r="CVN41" s="64"/>
      <c r="CVO41" s="64"/>
      <c r="CVP41" s="64"/>
      <c r="CVQ41" s="64"/>
      <c r="CVR41" s="64"/>
      <c r="CVS41" s="64"/>
      <c r="CVT41" s="64"/>
      <c r="CVU41" s="64"/>
      <c r="CVV41" s="64"/>
      <c r="CVW41" s="64"/>
      <c r="CVX41" s="64"/>
      <c r="CVY41" s="64"/>
      <c r="CVZ41" s="64"/>
      <c r="CWA41" s="64"/>
      <c r="CWB41" s="64"/>
      <c r="CWC41" s="64"/>
      <c r="CWD41" s="64"/>
      <c r="CWE41" s="64"/>
      <c r="CWF41" s="64"/>
      <c r="CWG41" s="64"/>
      <c r="CWH41" s="64"/>
      <c r="CWI41" s="64"/>
      <c r="CWJ41" s="64"/>
      <c r="CWK41" s="64"/>
      <c r="CWL41" s="64"/>
      <c r="CWM41" s="64"/>
      <c r="CWN41" s="64"/>
      <c r="CWO41" s="64"/>
      <c r="CWP41" s="64"/>
      <c r="CWQ41" s="64"/>
      <c r="CWR41" s="64"/>
      <c r="CWS41" s="64"/>
      <c r="CWT41" s="64"/>
      <c r="CWU41" s="64"/>
      <c r="CWV41" s="64"/>
      <c r="CWW41" s="64"/>
      <c r="CWX41" s="64"/>
      <c r="CWY41" s="64"/>
      <c r="CWZ41" s="64"/>
      <c r="CXA41" s="64"/>
      <c r="CXB41" s="64"/>
      <c r="CXC41" s="64"/>
      <c r="CXD41" s="64"/>
      <c r="CXE41" s="64"/>
      <c r="CXF41" s="64"/>
      <c r="CXG41" s="64"/>
      <c r="CXH41" s="64"/>
      <c r="CXI41" s="64"/>
      <c r="CXJ41" s="64"/>
      <c r="CXK41" s="64"/>
      <c r="CXL41" s="64"/>
      <c r="CXM41" s="64"/>
      <c r="CXN41" s="64"/>
      <c r="CXO41" s="64"/>
      <c r="CXP41" s="64"/>
      <c r="CXQ41" s="64"/>
      <c r="CXR41" s="64"/>
      <c r="CXS41" s="64"/>
      <c r="CXT41" s="64"/>
      <c r="CXU41" s="64"/>
      <c r="CXV41" s="64"/>
      <c r="CXW41" s="64"/>
      <c r="CXX41" s="64"/>
      <c r="CXY41" s="64"/>
      <c r="CXZ41" s="64"/>
      <c r="CYA41" s="64"/>
      <c r="CYB41" s="64"/>
      <c r="CYC41" s="64"/>
      <c r="CYD41" s="64"/>
      <c r="CYE41" s="64"/>
      <c r="CYF41" s="64"/>
      <c r="CYG41" s="64"/>
      <c r="CYH41" s="64"/>
      <c r="CYI41" s="64"/>
      <c r="CYJ41" s="64"/>
      <c r="CYK41" s="64"/>
      <c r="CYL41" s="64"/>
      <c r="CYM41" s="64"/>
      <c r="CYN41" s="64"/>
      <c r="CYO41" s="64"/>
      <c r="CYP41" s="64"/>
      <c r="CYQ41" s="64"/>
      <c r="CYR41" s="64"/>
      <c r="CYS41" s="64"/>
      <c r="CYT41" s="64"/>
      <c r="CYU41" s="64"/>
      <c r="CYV41" s="64"/>
      <c r="CYW41" s="64"/>
      <c r="CYX41" s="64"/>
      <c r="CYY41" s="64"/>
      <c r="CYZ41" s="64"/>
      <c r="CZA41" s="64"/>
      <c r="CZB41" s="64"/>
      <c r="CZC41" s="64"/>
      <c r="CZD41" s="64"/>
      <c r="CZE41" s="64"/>
      <c r="CZF41" s="64"/>
      <c r="CZG41" s="64"/>
      <c r="CZH41" s="64"/>
      <c r="CZI41" s="64"/>
      <c r="CZJ41" s="64"/>
      <c r="CZK41" s="64"/>
      <c r="CZL41" s="64"/>
      <c r="CZM41" s="64"/>
      <c r="CZN41" s="64"/>
      <c r="CZO41" s="64"/>
      <c r="CZP41" s="64"/>
      <c r="CZQ41" s="64"/>
      <c r="CZR41" s="64"/>
      <c r="CZS41" s="64"/>
      <c r="CZT41" s="64"/>
      <c r="CZU41" s="64"/>
      <c r="CZV41" s="64"/>
      <c r="CZW41" s="64"/>
      <c r="CZX41" s="64"/>
      <c r="CZY41" s="64"/>
      <c r="CZZ41" s="64"/>
      <c r="DAA41" s="64"/>
      <c r="DAB41" s="64"/>
      <c r="DAC41" s="64"/>
      <c r="DAD41" s="64"/>
      <c r="DAE41" s="64"/>
      <c r="DAF41" s="64"/>
      <c r="DAG41" s="64"/>
      <c r="DAH41" s="64"/>
      <c r="DAI41" s="64"/>
      <c r="DAJ41" s="64"/>
      <c r="DAK41" s="64"/>
      <c r="DAL41" s="64"/>
      <c r="DAM41" s="64"/>
      <c r="DAN41" s="64"/>
      <c r="DAO41" s="64"/>
      <c r="DAP41" s="64"/>
      <c r="DAQ41" s="64"/>
      <c r="DAR41" s="64"/>
      <c r="DAS41" s="64"/>
      <c r="DAT41" s="64"/>
      <c r="DAU41" s="64"/>
      <c r="DAV41" s="64"/>
      <c r="DAW41" s="64"/>
      <c r="DAX41" s="64"/>
      <c r="DAY41" s="64"/>
      <c r="DAZ41" s="64"/>
      <c r="DBA41" s="64"/>
      <c r="DBB41" s="64"/>
      <c r="DBC41" s="64"/>
      <c r="DBD41" s="64"/>
      <c r="DBE41" s="64"/>
      <c r="DBF41" s="64"/>
      <c r="DBG41" s="64"/>
      <c r="DBH41" s="64"/>
      <c r="DBI41" s="64"/>
      <c r="DBJ41" s="64"/>
      <c r="DBK41" s="64"/>
      <c r="DBL41" s="64"/>
      <c r="DBM41" s="64"/>
      <c r="DBN41" s="64"/>
      <c r="DBO41" s="64"/>
      <c r="DBP41" s="64"/>
      <c r="DBQ41" s="64"/>
      <c r="DBR41" s="64"/>
      <c r="DBS41" s="64"/>
      <c r="DBT41" s="64"/>
      <c r="DBU41" s="64"/>
      <c r="DBV41" s="64"/>
      <c r="DBW41" s="64"/>
      <c r="DBX41" s="64"/>
      <c r="DBY41" s="64"/>
      <c r="DBZ41" s="64"/>
      <c r="DCA41" s="64"/>
      <c r="DCB41" s="64"/>
      <c r="DCC41" s="64"/>
      <c r="DCD41" s="64"/>
      <c r="DCE41" s="64"/>
      <c r="DCF41" s="64"/>
      <c r="DCG41" s="64"/>
      <c r="DCH41" s="64"/>
      <c r="DCI41" s="64"/>
      <c r="DCJ41" s="64"/>
      <c r="DCK41" s="64"/>
      <c r="DCL41" s="64"/>
      <c r="DCM41" s="64"/>
      <c r="DCN41" s="64"/>
      <c r="DCO41" s="64"/>
      <c r="DCP41" s="64"/>
      <c r="DCQ41" s="64"/>
      <c r="DCR41" s="64"/>
      <c r="DCS41" s="64"/>
      <c r="DCT41" s="64"/>
      <c r="DCU41" s="64"/>
      <c r="DCV41" s="64"/>
      <c r="DCW41" s="64"/>
      <c r="DCX41" s="64"/>
      <c r="DCY41" s="64"/>
      <c r="DCZ41" s="64"/>
      <c r="DDA41" s="64"/>
      <c r="DDB41" s="64"/>
      <c r="DDC41" s="64"/>
      <c r="DDD41" s="64"/>
      <c r="DDE41" s="64"/>
      <c r="DDF41" s="64"/>
      <c r="DDG41" s="64"/>
      <c r="DDH41" s="64"/>
      <c r="DDI41" s="64"/>
      <c r="DDJ41" s="64"/>
      <c r="DDK41" s="64"/>
      <c r="DDL41" s="64"/>
      <c r="DDM41" s="64"/>
      <c r="DDN41" s="64"/>
      <c r="DDO41" s="64"/>
      <c r="DDP41" s="64"/>
      <c r="DDQ41" s="64"/>
      <c r="DDR41" s="64"/>
      <c r="DDS41" s="64"/>
      <c r="DDT41" s="64"/>
      <c r="DDU41" s="64"/>
      <c r="DDV41" s="64"/>
      <c r="DDW41" s="64"/>
      <c r="DDX41" s="64"/>
      <c r="DDY41" s="64"/>
      <c r="DDZ41" s="64"/>
      <c r="DEA41" s="64"/>
      <c r="DEB41" s="64"/>
      <c r="DEC41" s="64"/>
      <c r="DED41" s="64"/>
      <c r="DEE41" s="64"/>
      <c r="DEF41" s="64"/>
      <c r="DEG41" s="64"/>
      <c r="DEH41" s="64"/>
      <c r="DEI41" s="64"/>
      <c r="DEJ41" s="64"/>
      <c r="DEK41" s="64"/>
      <c r="DEL41" s="64"/>
      <c r="DEM41" s="64"/>
      <c r="DEN41" s="64"/>
      <c r="DEO41" s="64"/>
      <c r="DEP41" s="64"/>
      <c r="DEQ41" s="64"/>
      <c r="DER41" s="64"/>
      <c r="DES41" s="64"/>
      <c r="DET41" s="64"/>
      <c r="DEU41" s="64"/>
      <c r="DEV41" s="64"/>
      <c r="DEW41" s="64"/>
      <c r="DEX41" s="64"/>
      <c r="DEY41" s="64"/>
      <c r="DEZ41" s="64"/>
      <c r="DFA41" s="64"/>
      <c r="DFB41" s="64"/>
      <c r="DFC41" s="64"/>
      <c r="DFD41" s="64"/>
      <c r="DFE41" s="64"/>
      <c r="DFF41" s="64"/>
      <c r="DFG41" s="64"/>
      <c r="DFH41" s="64"/>
      <c r="DFI41" s="64"/>
      <c r="DFJ41" s="64"/>
      <c r="DFK41" s="64"/>
      <c r="DFL41" s="64"/>
      <c r="DFM41" s="64"/>
      <c r="DFN41" s="64"/>
      <c r="DFO41" s="64"/>
      <c r="DFP41" s="64"/>
      <c r="DFQ41" s="64"/>
      <c r="DFR41" s="64"/>
      <c r="DFS41" s="64"/>
      <c r="DFT41" s="64"/>
      <c r="DFU41" s="64"/>
      <c r="DFV41" s="64"/>
      <c r="DFW41" s="64"/>
      <c r="DFX41" s="64"/>
      <c r="DFY41" s="64"/>
      <c r="DFZ41" s="64"/>
      <c r="DGA41" s="64"/>
      <c r="DGB41" s="64"/>
      <c r="DGC41" s="64"/>
      <c r="DGD41" s="64"/>
      <c r="DGE41" s="64"/>
      <c r="DGF41" s="64"/>
      <c r="DGG41" s="64"/>
      <c r="DGH41" s="64"/>
      <c r="DGI41" s="64"/>
      <c r="DGJ41" s="64"/>
      <c r="DGK41" s="64"/>
      <c r="DGL41" s="64"/>
      <c r="DGM41" s="64"/>
      <c r="DGN41" s="64"/>
      <c r="DGO41" s="64"/>
      <c r="DGP41" s="64"/>
      <c r="DGQ41" s="64"/>
      <c r="DGR41" s="64"/>
      <c r="DGS41" s="64"/>
      <c r="DGT41" s="64"/>
      <c r="DGU41" s="64"/>
      <c r="DGV41" s="64"/>
      <c r="DGW41" s="64"/>
      <c r="DGX41" s="64"/>
      <c r="DGY41" s="64"/>
      <c r="DGZ41" s="64"/>
      <c r="DHA41" s="64"/>
      <c r="DHB41" s="64"/>
      <c r="DHC41" s="64"/>
      <c r="DHD41" s="64"/>
      <c r="DHE41" s="64"/>
      <c r="DHF41" s="64"/>
      <c r="DHG41" s="64"/>
      <c r="DHH41" s="64"/>
      <c r="DHI41" s="64"/>
      <c r="DHJ41" s="64"/>
      <c r="DHK41" s="64"/>
      <c r="DHL41" s="64"/>
      <c r="DHM41" s="64"/>
      <c r="DHN41" s="64"/>
      <c r="DHO41" s="64"/>
      <c r="DHP41" s="64"/>
      <c r="DHQ41" s="64"/>
      <c r="DHR41" s="64"/>
      <c r="DHS41" s="64"/>
      <c r="DHT41" s="64"/>
      <c r="DHU41" s="64"/>
      <c r="DHV41" s="64"/>
      <c r="DHW41" s="64"/>
      <c r="DHX41" s="64"/>
      <c r="DHY41" s="64"/>
      <c r="DHZ41" s="64"/>
      <c r="DIA41" s="64"/>
      <c r="DIB41" s="64"/>
      <c r="DIC41" s="64"/>
      <c r="DID41" s="64"/>
      <c r="DIE41" s="64"/>
      <c r="DIF41" s="64"/>
      <c r="DIG41" s="64"/>
      <c r="DIH41" s="64"/>
      <c r="DII41" s="64"/>
      <c r="DIJ41" s="64"/>
      <c r="DIK41" s="64"/>
      <c r="DIL41" s="64"/>
      <c r="DIM41" s="64"/>
      <c r="DIN41" s="64"/>
      <c r="DIO41" s="64"/>
      <c r="DIP41" s="64"/>
      <c r="DIQ41" s="64"/>
      <c r="DIR41" s="64"/>
      <c r="DIS41" s="64"/>
      <c r="DIT41" s="64"/>
      <c r="DIU41" s="64"/>
      <c r="DIV41" s="64"/>
      <c r="DIW41" s="64"/>
      <c r="DIX41" s="64"/>
      <c r="DIY41" s="64"/>
      <c r="DIZ41" s="64"/>
      <c r="DJA41" s="64"/>
      <c r="DJB41" s="64"/>
      <c r="DJC41" s="64"/>
      <c r="DJD41" s="64"/>
      <c r="DJE41" s="64"/>
      <c r="DJF41" s="64"/>
      <c r="DJG41" s="64"/>
      <c r="DJH41" s="64"/>
      <c r="DJI41" s="64"/>
      <c r="DJJ41" s="64"/>
      <c r="DJK41" s="64"/>
      <c r="DJL41" s="64"/>
      <c r="DJM41" s="64"/>
      <c r="DJN41" s="64"/>
      <c r="DJO41" s="64"/>
      <c r="DJP41" s="64"/>
      <c r="DJQ41" s="64"/>
      <c r="DJR41" s="64"/>
      <c r="DJS41" s="64"/>
      <c r="DJT41" s="64"/>
      <c r="DJU41" s="64"/>
      <c r="DJV41" s="64"/>
      <c r="DJW41" s="64"/>
      <c r="DJX41" s="64"/>
      <c r="DJY41" s="64"/>
      <c r="DJZ41" s="64"/>
      <c r="DKA41" s="64"/>
      <c r="DKB41" s="64"/>
      <c r="DKC41" s="64"/>
      <c r="DKD41" s="64"/>
      <c r="DKE41" s="64"/>
      <c r="DKF41" s="64"/>
      <c r="DKG41" s="64"/>
      <c r="DKH41" s="64"/>
      <c r="DKI41" s="64"/>
      <c r="DKJ41" s="64"/>
      <c r="DKK41" s="64"/>
      <c r="DKL41" s="64"/>
      <c r="DKM41" s="64"/>
      <c r="DKN41" s="64"/>
      <c r="DKO41" s="64"/>
      <c r="DKP41" s="64"/>
      <c r="DKQ41" s="64"/>
      <c r="DKR41" s="64"/>
      <c r="DKS41" s="64"/>
      <c r="DKT41" s="64"/>
      <c r="DKU41" s="64"/>
      <c r="DKV41" s="64"/>
      <c r="DKW41" s="64"/>
      <c r="DKX41" s="64"/>
      <c r="DKY41" s="64"/>
      <c r="DKZ41" s="64"/>
      <c r="DLA41" s="64"/>
      <c r="DLB41" s="64"/>
      <c r="DLC41" s="64"/>
      <c r="DLD41" s="64"/>
      <c r="DLE41" s="64"/>
      <c r="DLF41" s="64"/>
      <c r="DLG41" s="64"/>
      <c r="DLH41" s="64"/>
      <c r="DLI41" s="64"/>
      <c r="DLJ41" s="64"/>
      <c r="DLK41" s="64"/>
      <c r="DLL41" s="64"/>
      <c r="DLM41" s="64"/>
      <c r="DLN41" s="64"/>
      <c r="DLO41" s="64"/>
      <c r="DLP41" s="64"/>
      <c r="DLQ41" s="64"/>
      <c r="DLR41" s="64"/>
      <c r="DLS41" s="64"/>
      <c r="DLT41" s="64"/>
      <c r="DLU41" s="64"/>
      <c r="DLV41" s="64"/>
      <c r="DLW41" s="64"/>
      <c r="DLX41" s="64"/>
      <c r="DLY41" s="64"/>
      <c r="DLZ41" s="64"/>
      <c r="DMA41" s="64"/>
      <c r="DMB41" s="64"/>
      <c r="DMC41" s="64"/>
      <c r="DMD41" s="64"/>
      <c r="DME41" s="64"/>
      <c r="DMF41" s="64"/>
      <c r="DMG41" s="64"/>
      <c r="DMH41" s="64"/>
      <c r="DMI41" s="64"/>
      <c r="DMJ41" s="64"/>
      <c r="DMK41" s="64"/>
      <c r="DML41" s="64"/>
      <c r="DMM41" s="64"/>
      <c r="DMN41" s="64"/>
      <c r="DMO41" s="64"/>
      <c r="DMP41" s="64"/>
      <c r="DMQ41" s="64"/>
      <c r="DMR41" s="64"/>
      <c r="DMS41" s="64"/>
      <c r="DMT41" s="64"/>
      <c r="DMU41" s="64"/>
      <c r="DMV41" s="64"/>
      <c r="DMW41" s="64"/>
      <c r="DMX41" s="64"/>
      <c r="DMY41" s="64"/>
      <c r="DMZ41" s="64"/>
      <c r="DNA41" s="64"/>
      <c r="DNB41" s="64"/>
      <c r="DNC41" s="64"/>
      <c r="DND41" s="64"/>
      <c r="DNE41" s="64"/>
      <c r="DNF41" s="64"/>
      <c r="DNG41" s="64"/>
      <c r="DNH41" s="64"/>
      <c r="DNI41" s="64"/>
      <c r="DNJ41" s="64"/>
      <c r="DNK41" s="64"/>
      <c r="DNL41" s="64"/>
      <c r="DNM41" s="64"/>
      <c r="DNN41" s="64"/>
      <c r="DNO41" s="64"/>
      <c r="DNP41" s="64"/>
      <c r="DNQ41" s="64"/>
      <c r="DNR41" s="64"/>
      <c r="DNS41" s="64"/>
      <c r="DNT41" s="64"/>
      <c r="DNU41" s="64"/>
      <c r="DNV41" s="64"/>
      <c r="DNW41" s="64"/>
      <c r="DNX41" s="64"/>
      <c r="DNY41" s="64"/>
      <c r="DNZ41" s="64"/>
      <c r="DOA41" s="64"/>
      <c r="DOB41" s="64"/>
      <c r="DOC41" s="64"/>
      <c r="DOD41" s="64"/>
      <c r="DOE41" s="64"/>
      <c r="DOF41" s="64"/>
      <c r="DOG41" s="64"/>
      <c r="DOH41" s="64"/>
      <c r="DOI41" s="64"/>
      <c r="DOJ41" s="64"/>
      <c r="DOK41" s="64"/>
      <c r="DOL41" s="64"/>
      <c r="DOM41" s="64"/>
      <c r="DON41" s="64"/>
      <c r="DOO41" s="64"/>
      <c r="DOP41" s="64"/>
      <c r="DOQ41" s="64"/>
      <c r="DOR41" s="64"/>
      <c r="DOS41" s="64"/>
      <c r="DOT41" s="64"/>
      <c r="DOU41" s="64"/>
      <c r="DOV41" s="64"/>
      <c r="DOW41" s="64"/>
      <c r="DOX41" s="64"/>
      <c r="DOY41" s="64"/>
      <c r="DOZ41" s="64"/>
      <c r="DPA41" s="64"/>
      <c r="DPB41" s="64"/>
      <c r="DPC41" s="64"/>
      <c r="DPD41" s="64"/>
      <c r="DPE41" s="64"/>
      <c r="DPF41" s="64"/>
      <c r="DPG41" s="64"/>
      <c r="DPH41" s="64"/>
      <c r="DPI41" s="64"/>
      <c r="DPJ41" s="64"/>
      <c r="DPK41" s="64"/>
      <c r="DPL41" s="64"/>
      <c r="DPM41" s="64"/>
      <c r="DPN41" s="64"/>
      <c r="DPO41" s="64"/>
      <c r="DPP41" s="64"/>
      <c r="DPQ41" s="64"/>
      <c r="DPR41" s="64"/>
      <c r="DPS41" s="64"/>
      <c r="DPT41" s="64"/>
      <c r="DPU41" s="64"/>
      <c r="DPV41" s="64"/>
      <c r="DPW41" s="64"/>
      <c r="DPX41" s="64"/>
      <c r="DPY41" s="64"/>
      <c r="DPZ41" s="64"/>
      <c r="DQA41" s="64"/>
      <c r="DQB41" s="64"/>
      <c r="DQC41" s="64"/>
      <c r="DQD41" s="64"/>
      <c r="DQE41" s="64"/>
      <c r="DQF41" s="64"/>
      <c r="DQG41" s="64"/>
      <c r="DQH41" s="64"/>
      <c r="DQI41" s="64"/>
      <c r="DQJ41" s="64"/>
      <c r="DQK41" s="64"/>
      <c r="DQL41" s="64"/>
      <c r="DQM41" s="64"/>
      <c r="DQN41" s="64"/>
      <c r="DQO41" s="64"/>
      <c r="DQP41" s="64"/>
      <c r="DQQ41" s="64"/>
      <c r="DQR41" s="64"/>
      <c r="DQS41" s="64"/>
      <c r="DQT41" s="64"/>
      <c r="DQU41" s="64"/>
      <c r="DQV41" s="64"/>
      <c r="DQW41" s="64"/>
      <c r="DQX41" s="64"/>
      <c r="DQY41" s="64"/>
      <c r="DQZ41" s="64"/>
      <c r="DRA41" s="64"/>
      <c r="DRB41" s="64"/>
      <c r="DRC41" s="64"/>
      <c r="DRD41" s="64"/>
      <c r="DRE41" s="64"/>
      <c r="DRF41" s="64"/>
      <c r="DRG41" s="64"/>
      <c r="DRH41" s="64"/>
      <c r="DRI41" s="64"/>
      <c r="DRJ41" s="64"/>
      <c r="DRK41" s="64"/>
      <c r="DRL41" s="64"/>
      <c r="DRM41" s="64"/>
      <c r="DRN41" s="64"/>
      <c r="DRO41" s="64"/>
      <c r="DRP41" s="64"/>
      <c r="DRQ41" s="64"/>
      <c r="DRR41" s="64"/>
      <c r="DRS41" s="64"/>
      <c r="DRT41" s="64"/>
      <c r="DRU41" s="64"/>
      <c r="DRV41" s="64"/>
      <c r="DRW41" s="64"/>
      <c r="DRX41" s="64"/>
      <c r="DRY41" s="64"/>
      <c r="DRZ41" s="64"/>
      <c r="DSA41" s="64"/>
      <c r="DSB41" s="64"/>
      <c r="DSC41" s="64"/>
      <c r="DSD41" s="64"/>
      <c r="DSE41" s="64"/>
      <c r="DSF41" s="64"/>
      <c r="DSG41" s="64"/>
      <c r="DSH41" s="64"/>
      <c r="DSI41" s="64"/>
      <c r="DSJ41" s="64"/>
      <c r="DSK41" s="64"/>
      <c r="DSL41" s="64"/>
      <c r="DSM41" s="64"/>
      <c r="DSN41" s="64"/>
      <c r="DSO41" s="64"/>
      <c r="DSP41" s="64"/>
      <c r="DSQ41" s="64"/>
      <c r="DSR41" s="64"/>
      <c r="DSS41" s="64"/>
      <c r="DST41" s="64"/>
      <c r="DSU41" s="64"/>
      <c r="DSV41" s="64"/>
      <c r="DSW41" s="64"/>
      <c r="DSX41" s="64"/>
      <c r="DSY41" s="64"/>
      <c r="DSZ41" s="64"/>
      <c r="DTA41" s="64"/>
      <c r="DTB41" s="64"/>
      <c r="DTC41" s="64"/>
      <c r="DTD41" s="64"/>
      <c r="DTE41" s="64"/>
      <c r="DTF41" s="64"/>
      <c r="DTG41" s="64"/>
      <c r="DTH41" s="64"/>
      <c r="DTI41" s="64"/>
      <c r="DTJ41" s="64"/>
      <c r="DTK41" s="64"/>
      <c r="DTL41" s="64"/>
      <c r="DTM41" s="64"/>
      <c r="DTN41" s="64"/>
      <c r="DTO41" s="64"/>
      <c r="DTP41" s="64"/>
      <c r="DTQ41" s="64"/>
      <c r="DTR41" s="64"/>
      <c r="DTS41" s="64"/>
      <c r="DTT41" s="64"/>
      <c r="DTU41" s="64"/>
      <c r="DTV41" s="64"/>
      <c r="DTW41" s="64"/>
      <c r="DTX41" s="64"/>
      <c r="DTY41" s="64"/>
      <c r="DTZ41" s="64"/>
      <c r="DUA41" s="64"/>
      <c r="DUB41" s="64"/>
      <c r="DUC41" s="64"/>
      <c r="DUD41" s="64"/>
      <c r="DUE41" s="64"/>
      <c r="DUF41" s="64"/>
      <c r="DUG41" s="64"/>
      <c r="DUH41" s="64"/>
      <c r="DUI41" s="64"/>
      <c r="DUJ41" s="64"/>
      <c r="DUK41" s="64"/>
      <c r="DUL41" s="64"/>
      <c r="DUM41" s="64"/>
      <c r="DUN41" s="64"/>
      <c r="DUO41" s="64"/>
      <c r="DUP41" s="64"/>
      <c r="DUQ41" s="64"/>
      <c r="DUR41" s="64"/>
      <c r="DUS41" s="64"/>
      <c r="DUT41" s="64"/>
      <c r="DUU41" s="64"/>
      <c r="DUV41" s="64"/>
      <c r="DUW41" s="64"/>
      <c r="DUX41" s="64"/>
      <c r="DUY41" s="64"/>
      <c r="DUZ41" s="64"/>
      <c r="DVA41" s="64"/>
      <c r="DVB41" s="64"/>
      <c r="DVC41" s="64"/>
      <c r="DVD41" s="64"/>
      <c r="DVE41" s="64"/>
      <c r="DVF41" s="64"/>
      <c r="DVG41" s="64"/>
      <c r="DVH41" s="64"/>
      <c r="DVI41" s="64"/>
      <c r="DVJ41" s="64"/>
      <c r="DVK41" s="64"/>
      <c r="DVL41" s="64"/>
      <c r="DVM41" s="64"/>
      <c r="DVN41" s="64"/>
      <c r="DVO41" s="64"/>
      <c r="DVP41" s="64"/>
      <c r="DVQ41" s="64"/>
      <c r="DVR41" s="64"/>
      <c r="DVS41" s="64"/>
      <c r="DVT41" s="64"/>
      <c r="DVU41" s="64"/>
      <c r="DVV41" s="64"/>
      <c r="DVW41" s="64"/>
      <c r="DVX41" s="64"/>
      <c r="DVY41" s="64"/>
      <c r="DVZ41" s="64"/>
      <c r="DWA41" s="64"/>
      <c r="DWB41" s="64"/>
      <c r="DWC41" s="64"/>
      <c r="DWD41" s="64"/>
      <c r="DWE41" s="64"/>
      <c r="DWF41" s="64"/>
      <c r="DWG41" s="64"/>
      <c r="DWH41" s="64"/>
      <c r="DWI41" s="64"/>
      <c r="DWJ41" s="64"/>
      <c r="DWK41" s="64"/>
      <c r="DWL41" s="64"/>
      <c r="DWM41" s="64"/>
      <c r="DWN41" s="64"/>
      <c r="DWO41" s="64"/>
      <c r="DWP41" s="64"/>
      <c r="DWQ41" s="64"/>
      <c r="DWR41" s="64"/>
      <c r="DWS41" s="64"/>
      <c r="DWT41" s="64"/>
      <c r="DWU41" s="64"/>
      <c r="DWV41" s="64"/>
      <c r="DWW41" s="64"/>
      <c r="DWX41" s="64"/>
      <c r="DWY41" s="64"/>
      <c r="DWZ41" s="64"/>
      <c r="DXA41" s="64"/>
      <c r="DXB41" s="64"/>
      <c r="DXC41" s="64"/>
      <c r="DXD41" s="64"/>
      <c r="DXE41" s="64"/>
      <c r="DXF41" s="64"/>
      <c r="DXG41" s="64"/>
      <c r="DXH41" s="64"/>
      <c r="DXI41" s="64"/>
      <c r="DXJ41" s="64"/>
      <c r="DXK41" s="64"/>
      <c r="DXL41" s="64"/>
      <c r="DXM41" s="64"/>
      <c r="DXN41" s="64"/>
      <c r="DXO41" s="64"/>
      <c r="DXP41" s="64"/>
      <c r="DXQ41" s="64"/>
      <c r="DXR41" s="64"/>
      <c r="DXS41" s="64"/>
      <c r="DXT41" s="64"/>
      <c r="DXU41" s="64"/>
      <c r="DXV41" s="64"/>
      <c r="DXW41" s="64"/>
      <c r="DXX41" s="64"/>
      <c r="DXY41" s="64"/>
      <c r="DXZ41" s="64"/>
      <c r="DYA41" s="64"/>
      <c r="DYB41" s="64"/>
      <c r="DYC41" s="64"/>
      <c r="DYD41" s="64"/>
      <c r="DYE41" s="64"/>
      <c r="DYF41" s="64"/>
      <c r="DYG41" s="64"/>
      <c r="DYH41" s="64"/>
      <c r="DYI41" s="64"/>
      <c r="DYJ41" s="64"/>
      <c r="DYK41" s="64"/>
      <c r="DYL41" s="64"/>
      <c r="DYM41" s="64"/>
      <c r="DYN41" s="64"/>
      <c r="DYO41" s="64"/>
      <c r="DYP41" s="64"/>
      <c r="DYQ41" s="64"/>
      <c r="DYR41" s="64"/>
      <c r="DYS41" s="64"/>
      <c r="DYT41" s="64"/>
      <c r="DYU41" s="64"/>
      <c r="DYV41" s="64"/>
      <c r="DYW41" s="64"/>
      <c r="DYX41" s="64"/>
      <c r="DYY41" s="64"/>
      <c r="DYZ41" s="64"/>
      <c r="DZA41" s="64"/>
      <c r="DZB41" s="64"/>
      <c r="DZC41" s="64"/>
      <c r="DZD41" s="64"/>
      <c r="DZE41" s="64"/>
      <c r="DZF41" s="64"/>
      <c r="DZG41" s="64"/>
      <c r="DZH41" s="64"/>
      <c r="DZI41" s="64"/>
      <c r="DZJ41" s="64"/>
      <c r="DZK41" s="64"/>
      <c r="DZL41" s="64"/>
      <c r="DZM41" s="64"/>
      <c r="DZN41" s="64"/>
      <c r="DZO41" s="64"/>
      <c r="DZP41" s="64"/>
      <c r="DZQ41" s="64"/>
      <c r="DZR41" s="64"/>
      <c r="DZS41" s="64"/>
      <c r="DZT41" s="64"/>
      <c r="DZU41" s="64"/>
      <c r="DZV41" s="64"/>
      <c r="DZW41" s="64"/>
      <c r="DZX41" s="64"/>
      <c r="DZY41" s="64"/>
      <c r="DZZ41" s="64"/>
      <c r="EAA41" s="64"/>
      <c r="EAB41" s="64"/>
      <c r="EAC41" s="64"/>
      <c r="EAD41" s="64"/>
      <c r="EAE41" s="64"/>
      <c r="EAF41" s="64"/>
      <c r="EAG41" s="64"/>
      <c r="EAH41" s="64"/>
      <c r="EAI41" s="64"/>
      <c r="EAJ41" s="64"/>
      <c r="EAK41" s="64"/>
      <c r="EAL41" s="64"/>
      <c r="EAM41" s="64"/>
      <c r="EAN41" s="64"/>
      <c r="EAO41" s="64"/>
      <c r="EAP41" s="64"/>
      <c r="EAQ41" s="64"/>
      <c r="EAR41" s="64"/>
      <c r="EAS41" s="64"/>
      <c r="EAT41" s="64"/>
      <c r="EAU41" s="64"/>
      <c r="EAV41" s="64"/>
      <c r="EAW41" s="64"/>
      <c r="EAX41" s="64"/>
      <c r="EAY41" s="64"/>
      <c r="EAZ41" s="64"/>
      <c r="EBA41" s="64"/>
      <c r="EBB41" s="64"/>
      <c r="EBC41" s="64"/>
      <c r="EBD41" s="64"/>
      <c r="EBE41" s="64"/>
      <c r="EBF41" s="64"/>
      <c r="EBG41" s="64"/>
      <c r="EBH41" s="64"/>
      <c r="EBI41" s="64"/>
      <c r="EBJ41" s="64"/>
      <c r="EBK41" s="64"/>
      <c r="EBL41" s="64"/>
      <c r="EBM41" s="64"/>
      <c r="EBN41" s="64"/>
      <c r="EBO41" s="64"/>
      <c r="EBP41" s="64"/>
      <c r="EBQ41" s="64"/>
      <c r="EBR41" s="64"/>
      <c r="EBS41" s="64"/>
      <c r="EBT41" s="64"/>
      <c r="EBU41" s="64"/>
      <c r="EBV41" s="64"/>
      <c r="EBW41" s="64"/>
      <c r="EBX41" s="64"/>
      <c r="EBY41" s="64"/>
      <c r="EBZ41" s="64"/>
      <c r="ECA41" s="64"/>
      <c r="ECB41" s="64"/>
      <c r="ECC41" s="64"/>
      <c r="ECD41" s="64"/>
      <c r="ECE41" s="64"/>
      <c r="ECF41" s="64"/>
      <c r="ECG41" s="64"/>
      <c r="ECH41" s="64"/>
      <c r="ECI41" s="64"/>
      <c r="ECJ41" s="64"/>
      <c r="ECK41" s="64"/>
      <c r="ECL41" s="64"/>
      <c r="ECM41" s="64"/>
      <c r="ECN41" s="64"/>
      <c r="ECO41" s="64"/>
      <c r="ECP41" s="64"/>
      <c r="ECQ41" s="64"/>
      <c r="ECR41" s="64"/>
      <c r="ECS41" s="64"/>
      <c r="ECT41" s="64"/>
      <c r="ECU41" s="64"/>
      <c r="ECV41" s="64"/>
      <c r="ECW41" s="64"/>
      <c r="ECX41" s="64"/>
      <c r="ECY41" s="64"/>
      <c r="ECZ41" s="64"/>
      <c r="EDA41" s="64"/>
      <c r="EDB41" s="64"/>
      <c r="EDC41" s="64"/>
      <c r="EDD41" s="64"/>
      <c r="EDE41" s="64"/>
      <c r="EDF41" s="64"/>
      <c r="EDG41" s="64"/>
      <c r="EDH41" s="64"/>
      <c r="EDI41" s="64"/>
      <c r="EDJ41" s="64"/>
      <c r="EDK41" s="64"/>
      <c r="EDL41" s="64"/>
      <c r="EDM41" s="64"/>
      <c r="EDN41" s="64"/>
      <c r="EDO41" s="64"/>
      <c r="EDP41" s="64"/>
      <c r="EDQ41" s="64"/>
      <c r="EDR41" s="64"/>
      <c r="EDS41" s="64"/>
      <c r="EDT41" s="64"/>
      <c r="EDU41" s="64"/>
      <c r="EDV41" s="64"/>
      <c r="EDW41" s="64"/>
      <c r="EDX41" s="64"/>
      <c r="EDY41" s="64"/>
      <c r="EDZ41" s="64"/>
      <c r="EEA41" s="64"/>
      <c r="EEB41" s="64"/>
      <c r="EEC41" s="64"/>
      <c r="EED41" s="64"/>
      <c r="EEE41" s="64"/>
      <c r="EEF41" s="64"/>
      <c r="EEG41" s="64"/>
      <c r="EEH41" s="64"/>
      <c r="EEI41" s="64"/>
      <c r="EEJ41" s="64"/>
      <c r="EEK41" s="64"/>
      <c r="EEL41" s="64"/>
      <c r="EEM41" s="64"/>
      <c r="EEN41" s="64"/>
      <c r="EEO41" s="64"/>
      <c r="EEP41" s="64"/>
      <c r="EEQ41" s="64"/>
      <c r="EER41" s="64"/>
      <c r="EES41" s="64"/>
      <c r="EET41" s="64"/>
      <c r="EEU41" s="64"/>
      <c r="EEV41" s="64"/>
      <c r="EEW41" s="64"/>
      <c r="EEX41" s="64"/>
      <c r="EEY41" s="64"/>
      <c r="EEZ41" s="64"/>
      <c r="EFA41" s="64"/>
      <c r="EFB41" s="64"/>
      <c r="EFC41" s="64"/>
      <c r="EFD41" s="64"/>
      <c r="EFE41" s="64"/>
      <c r="EFF41" s="64"/>
      <c r="EFG41" s="64"/>
      <c r="EFH41" s="64"/>
      <c r="EFI41" s="64"/>
      <c r="EFJ41" s="64"/>
      <c r="EFK41" s="64"/>
      <c r="EFL41" s="64"/>
      <c r="EFM41" s="64"/>
      <c r="EFN41" s="64"/>
      <c r="EFO41" s="64"/>
      <c r="EFP41" s="64"/>
      <c r="EFQ41" s="64"/>
      <c r="EFR41" s="64"/>
      <c r="EFS41" s="64"/>
      <c r="EFT41" s="64"/>
      <c r="EFU41" s="64"/>
      <c r="EFV41" s="64"/>
      <c r="EFW41" s="64"/>
      <c r="EFX41" s="64"/>
      <c r="EFY41" s="64"/>
      <c r="EFZ41" s="64"/>
      <c r="EGA41" s="64"/>
      <c r="EGB41" s="64"/>
      <c r="EGC41" s="64"/>
      <c r="EGD41" s="64"/>
      <c r="EGE41" s="64"/>
      <c r="EGF41" s="64"/>
      <c r="EGG41" s="64"/>
      <c r="EGH41" s="64"/>
      <c r="EGI41" s="64"/>
      <c r="EGJ41" s="64"/>
      <c r="EGK41" s="64"/>
      <c r="EGL41" s="64"/>
      <c r="EGM41" s="64"/>
      <c r="EGN41" s="64"/>
      <c r="EGO41" s="64"/>
      <c r="EGP41" s="64"/>
      <c r="EGQ41" s="64"/>
      <c r="EGR41" s="64"/>
      <c r="EGS41" s="64"/>
      <c r="EGT41" s="64"/>
      <c r="EGU41" s="64"/>
      <c r="EGV41" s="64"/>
      <c r="EGW41" s="64"/>
      <c r="EGX41" s="64"/>
      <c r="EGY41" s="64"/>
      <c r="EGZ41" s="64"/>
      <c r="EHA41" s="64"/>
      <c r="EHB41" s="64"/>
      <c r="EHC41" s="64"/>
      <c r="EHD41" s="64"/>
      <c r="EHE41" s="64"/>
      <c r="EHF41" s="64"/>
      <c r="EHG41" s="64"/>
      <c r="EHH41" s="64"/>
      <c r="EHI41" s="64"/>
      <c r="EHJ41" s="64"/>
      <c r="EHK41" s="64"/>
      <c r="EHL41" s="64"/>
      <c r="EHM41" s="64"/>
      <c r="EHN41" s="64"/>
      <c r="EHO41" s="64"/>
      <c r="EHP41" s="64"/>
      <c r="EHQ41" s="64"/>
      <c r="EHR41" s="64"/>
      <c r="EHS41" s="64"/>
      <c r="EHT41" s="64"/>
      <c r="EHU41" s="64"/>
      <c r="EHV41" s="64"/>
      <c r="EHW41" s="64"/>
      <c r="EHX41" s="64"/>
      <c r="EHY41" s="64"/>
      <c r="EHZ41" s="64"/>
      <c r="EIA41" s="64"/>
      <c r="EIB41" s="64"/>
      <c r="EIC41" s="64"/>
      <c r="EID41" s="64"/>
      <c r="EIE41" s="64"/>
      <c r="EIF41" s="64"/>
      <c r="EIG41" s="64"/>
      <c r="EIH41" s="64"/>
      <c r="EII41" s="64"/>
      <c r="EIJ41" s="64"/>
      <c r="EIK41" s="64"/>
      <c r="EIL41" s="64"/>
      <c r="EIM41" s="64"/>
      <c r="EIN41" s="64"/>
      <c r="EIO41" s="64"/>
      <c r="EIP41" s="64"/>
      <c r="EIQ41" s="64"/>
      <c r="EIR41" s="64"/>
      <c r="EIS41" s="64"/>
      <c r="EIT41" s="64"/>
      <c r="EIU41" s="64"/>
      <c r="EIV41" s="64"/>
      <c r="EIW41" s="64"/>
      <c r="EIX41" s="64"/>
      <c r="EIY41" s="64"/>
      <c r="EIZ41" s="64"/>
      <c r="EJA41" s="64"/>
      <c r="EJB41" s="64"/>
      <c r="EJC41" s="64"/>
      <c r="EJD41" s="64"/>
      <c r="EJE41" s="64"/>
      <c r="EJF41" s="64"/>
      <c r="EJG41" s="64"/>
      <c r="EJH41" s="64"/>
      <c r="EJI41" s="64"/>
      <c r="EJJ41" s="64"/>
      <c r="EJK41" s="64"/>
      <c r="EJL41" s="64"/>
      <c r="EJM41" s="64"/>
      <c r="EJN41" s="64"/>
      <c r="EJO41" s="64"/>
      <c r="EJP41" s="64"/>
      <c r="EJQ41" s="64"/>
      <c r="EJR41" s="64"/>
      <c r="EJS41" s="64"/>
      <c r="EJT41" s="64"/>
      <c r="EJU41" s="64"/>
      <c r="EJV41" s="64"/>
      <c r="EJW41" s="64"/>
      <c r="EJX41" s="64"/>
      <c r="EJY41" s="64"/>
      <c r="EJZ41" s="64"/>
      <c r="EKA41" s="64"/>
      <c r="EKB41" s="64"/>
      <c r="EKC41" s="64"/>
      <c r="EKD41" s="64"/>
      <c r="EKE41" s="64"/>
      <c r="EKF41" s="64"/>
      <c r="EKG41" s="64"/>
      <c r="EKH41" s="64"/>
      <c r="EKI41" s="64"/>
      <c r="EKJ41" s="64"/>
      <c r="EKK41" s="64"/>
      <c r="EKL41" s="64"/>
      <c r="EKM41" s="64"/>
      <c r="EKN41" s="64"/>
      <c r="EKO41" s="64"/>
      <c r="EKP41" s="64"/>
      <c r="EKQ41" s="64"/>
      <c r="EKR41" s="64"/>
      <c r="EKS41" s="64"/>
      <c r="EKT41" s="64"/>
      <c r="EKU41" s="64"/>
      <c r="EKV41" s="64"/>
      <c r="EKW41" s="64"/>
      <c r="EKX41" s="64"/>
      <c r="EKY41" s="64"/>
      <c r="EKZ41" s="64"/>
      <c r="ELA41" s="64"/>
      <c r="ELB41" s="64"/>
      <c r="ELC41" s="64"/>
      <c r="ELD41" s="64"/>
      <c r="ELE41" s="64"/>
      <c r="ELF41" s="64"/>
      <c r="ELG41" s="64"/>
      <c r="ELH41" s="64"/>
      <c r="ELI41" s="64"/>
      <c r="ELJ41" s="64"/>
      <c r="ELK41" s="64"/>
      <c r="ELL41" s="64"/>
      <c r="ELM41" s="64"/>
      <c r="ELN41" s="64"/>
      <c r="ELO41" s="64"/>
      <c r="ELP41" s="64"/>
      <c r="ELQ41" s="64"/>
      <c r="ELR41" s="64"/>
      <c r="ELS41" s="64"/>
      <c r="ELT41" s="64"/>
      <c r="ELU41" s="64"/>
      <c r="ELV41" s="64"/>
      <c r="ELW41" s="64"/>
      <c r="ELX41" s="64"/>
      <c r="ELY41" s="64"/>
      <c r="ELZ41" s="64"/>
      <c r="EMA41" s="64"/>
      <c r="EMB41" s="64"/>
      <c r="EMC41" s="64"/>
      <c r="EMD41" s="64"/>
      <c r="EME41" s="64"/>
      <c r="EMF41" s="64"/>
      <c r="EMG41" s="64"/>
      <c r="EMH41" s="64"/>
      <c r="EMI41" s="64"/>
      <c r="EMJ41" s="64"/>
      <c r="EMK41" s="64"/>
      <c r="EML41" s="64"/>
      <c r="EMM41" s="64"/>
      <c r="EMN41" s="64"/>
      <c r="EMO41" s="64"/>
      <c r="EMP41" s="64"/>
      <c r="EMQ41" s="64"/>
      <c r="EMR41" s="64"/>
      <c r="EMS41" s="64"/>
      <c r="EMT41" s="64"/>
      <c r="EMU41" s="64"/>
      <c r="EMV41" s="64"/>
      <c r="EMW41" s="64"/>
      <c r="EMX41" s="64"/>
      <c r="EMY41" s="64"/>
      <c r="EMZ41" s="64"/>
      <c r="ENA41" s="64"/>
      <c r="ENB41" s="64"/>
      <c r="ENC41" s="64"/>
      <c r="END41" s="64"/>
      <c r="ENE41" s="64"/>
      <c r="ENF41" s="64"/>
      <c r="ENG41" s="64"/>
      <c r="ENH41" s="64"/>
      <c r="ENI41" s="64"/>
      <c r="ENJ41" s="64"/>
      <c r="ENK41" s="64"/>
      <c r="ENL41" s="64"/>
      <c r="ENM41" s="64"/>
      <c r="ENN41" s="64"/>
      <c r="ENO41" s="64"/>
      <c r="ENP41" s="64"/>
      <c r="ENQ41" s="64"/>
      <c r="ENR41" s="64"/>
      <c r="ENS41" s="64"/>
      <c r="ENT41" s="64"/>
      <c r="ENU41" s="64"/>
      <c r="ENV41" s="64"/>
      <c r="ENW41" s="64"/>
      <c r="ENX41" s="64"/>
      <c r="ENY41" s="64"/>
      <c r="ENZ41" s="64"/>
      <c r="EOA41" s="64"/>
      <c r="EOB41" s="64"/>
      <c r="EOC41" s="64"/>
      <c r="EOD41" s="64"/>
      <c r="EOE41" s="64"/>
      <c r="EOF41" s="64"/>
      <c r="EOG41" s="64"/>
      <c r="EOH41" s="64"/>
      <c r="EOI41" s="64"/>
      <c r="EOJ41" s="64"/>
      <c r="EOK41" s="64"/>
      <c r="EOL41" s="64"/>
      <c r="EOM41" s="64"/>
      <c r="EON41" s="64"/>
      <c r="EOO41" s="64"/>
      <c r="EOP41" s="64"/>
      <c r="EOQ41" s="64"/>
      <c r="EOR41" s="64"/>
      <c r="EOS41" s="64"/>
      <c r="EOT41" s="64"/>
      <c r="EOU41" s="64"/>
      <c r="EOV41" s="64"/>
      <c r="EOW41" s="64"/>
      <c r="EOX41" s="64"/>
      <c r="EOY41" s="64"/>
      <c r="EOZ41" s="64"/>
      <c r="EPA41" s="64"/>
      <c r="EPB41" s="64"/>
      <c r="EPC41" s="64"/>
      <c r="EPD41" s="64"/>
      <c r="EPE41" s="64"/>
      <c r="EPF41" s="64"/>
      <c r="EPG41" s="64"/>
      <c r="EPH41" s="64"/>
      <c r="EPI41" s="64"/>
      <c r="EPJ41" s="64"/>
      <c r="EPK41" s="64"/>
      <c r="EPL41" s="64"/>
      <c r="EPM41" s="64"/>
      <c r="EPN41" s="64"/>
      <c r="EPO41" s="64"/>
      <c r="EPP41" s="64"/>
      <c r="EPQ41" s="64"/>
      <c r="EPR41" s="64"/>
      <c r="EPS41" s="64"/>
      <c r="EPT41" s="64"/>
      <c r="EPU41" s="64"/>
      <c r="EPV41" s="64"/>
      <c r="EPW41" s="64"/>
      <c r="EPX41" s="64"/>
      <c r="EPY41" s="64"/>
      <c r="EPZ41" s="64"/>
      <c r="EQA41" s="64"/>
      <c r="EQB41" s="64"/>
      <c r="EQC41" s="64"/>
      <c r="EQD41" s="64"/>
      <c r="EQE41" s="64"/>
      <c r="EQF41" s="64"/>
      <c r="EQG41" s="64"/>
      <c r="EQH41" s="64"/>
      <c r="EQI41" s="64"/>
      <c r="EQJ41" s="64"/>
      <c r="EQK41" s="64"/>
      <c r="EQL41" s="64"/>
      <c r="EQM41" s="64"/>
      <c r="EQN41" s="64"/>
      <c r="EQO41" s="64"/>
      <c r="EQP41" s="64"/>
      <c r="EQQ41" s="64"/>
      <c r="EQR41" s="64"/>
      <c r="EQS41" s="64"/>
      <c r="EQT41" s="64"/>
      <c r="EQU41" s="64"/>
      <c r="EQV41" s="64"/>
      <c r="EQW41" s="64"/>
      <c r="EQX41" s="64"/>
      <c r="EQY41" s="64"/>
      <c r="EQZ41" s="64"/>
      <c r="ERA41" s="64"/>
      <c r="ERB41" s="64"/>
      <c r="ERC41" s="64"/>
      <c r="ERD41" s="64"/>
      <c r="ERE41" s="64"/>
      <c r="ERF41" s="64"/>
      <c r="ERG41" s="64"/>
      <c r="ERH41" s="64"/>
      <c r="ERI41" s="64"/>
      <c r="ERJ41" s="64"/>
      <c r="ERK41" s="64"/>
      <c r="ERL41" s="64"/>
      <c r="ERM41" s="64"/>
      <c r="ERN41" s="64"/>
      <c r="ERO41" s="64"/>
      <c r="ERP41" s="64"/>
      <c r="ERQ41" s="64"/>
      <c r="ERR41" s="64"/>
      <c r="ERS41" s="64"/>
      <c r="ERT41" s="64"/>
      <c r="ERU41" s="64"/>
      <c r="ERV41" s="64"/>
      <c r="ERW41" s="64"/>
      <c r="ERX41" s="64"/>
      <c r="ERY41" s="64"/>
      <c r="ERZ41" s="64"/>
      <c r="ESA41" s="64"/>
      <c r="ESB41" s="64"/>
      <c r="ESC41" s="64"/>
      <c r="ESD41" s="64"/>
      <c r="ESE41" s="64"/>
      <c r="ESF41" s="64"/>
      <c r="ESG41" s="64"/>
      <c r="ESH41" s="64"/>
      <c r="ESI41" s="64"/>
      <c r="ESJ41" s="64"/>
      <c r="ESK41" s="64"/>
      <c r="ESL41" s="64"/>
      <c r="ESM41" s="64"/>
      <c r="ESN41" s="64"/>
      <c r="ESO41" s="64"/>
      <c r="ESP41" s="64"/>
      <c r="ESQ41" s="64"/>
      <c r="ESR41" s="64"/>
      <c r="ESS41" s="64"/>
      <c r="EST41" s="64"/>
      <c r="ESU41" s="64"/>
      <c r="ESV41" s="64"/>
      <c r="ESW41" s="64"/>
      <c r="ESX41" s="64"/>
      <c r="ESY41" s="64"/>
      <c r="ESZ41" s="64"/>
      <c r="ETA41" s="64"/>
      <c r="ETB41" s="64"/>
      <c r="ETC41" s="64"/>
      <c r="ETD41" s="64"/>
      <c r="ETE41" s="64"/>
      <c r="ETF41" s="64"/>
      <c r="ETG41" s="64"/>
      <c r="ETH41" s="64"/>
      <c r="ETI41" s="64"/>
      <c r="ETJ41" s="64"/>
      <c r="ETK41" s="64"/>
      <c r="ETL41" s="64"/>
      <c r="ETM41" s="64"/>
      <c r="ETN41" s="64"/>
      <c r="ETO41" s="64"/>
      <c r="ETP41" s="64"/>
      <c r="ETQ41" s="64"/>
      <c r="ETR41" s="64"/>
      <c r="ETS41" s="64"/>
      <c r="ETT41" s="64"/>
      <c r="ETU41" s="64"/>
      <c r="ETV41" s="64"/>
      <c r="ETW41" s="64"/>
      <c r="ETX41" s="64"/>
      <c r="ETY41" s="64"/>
      <c r="ETZ41" s="64"/>
      <c r="EUA41" s="64"/>
      <c r="EUB41" s="64"/>
      <c r="EUC41" s="64"/>
      <c r="EUD41" s="64"/>
      <c r="EUE41" s="64"/>
      <c r="EUF41" s="64"/>
      <c r="EUG41" s="64"/>
      <c r="EUH41" s="64"/>
      <c r="EUI41" s="64"/>
      <c r="EUJ41" s="64"/>
      <c r="EUK41" s="64"/>
      <c r="EUL41" s="64"/>
      <c r="EUM41" s="64"/>
      <c r="EUN41" s="64"/>
      <c r="EUO41" s="64"/>
      <c r="EUP41" s="64"/>
      <c r="EUQ41" s="64"/>
      <c r="EUR41" s="64"/>
      <c r="EUS41" s="64"/>
      <c r="EUT41" s="64"/>
      <c r="EUU41" s="64"/>
      <c r="EUV41" s="64"/>
      <c r="EUW41" s="64"/>
      <c r="EUX41" s="64"/>
      <c r="EUY41" s="64"/>
      <c r="EUZ41" s="64"/>
      <c r="EVA41" s="64"/>
      <c r="EVB41" s="64"/>
      <c r="EVC41" s="64"/>
      <c r="EVD41" s="64"/>
      <c r="EVE41" s="64"/>
      <c r="EVF41" s="64"/>
      <c r="EVG41" s="64"/>
      <c r="EVH41" s="64"/>
      <c r="EVI41" s="64"/>
      <c r="EVJ41" s="64"/>
      <c r="EVK41" s="64"/>
      <c r="EVL41" s="64"/>
      <c r="EVM41" s="64"/>
      <c r="EVN41" s="64"/>
      <c r="EVO41" s="64"/>
      <c r="EVP41" s="64"/>
      <c r="EVQ41" s="64"/>
      <c r="EVR41" s="64"/>
      <c r="EVS41" s="64"/>
      <c r="EVT41" s="64"/>
      <c r="EVU41" s="64"/>
      <c r="EVV41" s="64"/>
      <c r="EVW41" s="64"/>
      <c r="EVX41" s="64"/>
      <c r="EVY41" s="64"/>
      <c r="EVZ41" s="64"/>
      <c r="EWA41" s="64"/>
      <c r="EWB41" s="64"/>
      <c r="EWC41" s="64"/>
      <c r="EWD41" s="64"/>
      <c r="EWE41" s="64"/>
      <c r="EWF41" s="64"/>
      <c r="EWG41" s="64"/>
      <c r="EWH41" s="64"/>
      <c r="EWI41" s="64"/>
      <c r="EWJ41" s="64"/>
      <c r="EWK41" s="64"/>
      <c r="EWL41" s="64"/>
      <c r="EWM41" s="64"/>
      <c r="EWN41" s="64"/>
      <c r="EWO41" s="64"/>
      <c r="EWP41" s="64"/>
      <c r="EWQ41" s="64"/>
      <c r="EWR41" s="64"/>
      <c r="EWS41" s="64"/>
      <c r="EWT41" s="64"/>
      <c r="EWU41" s="64"/>
      <c r="EWV41" s="64"/>
      <c r="EWW41" s="64"/>
      <c r="EWX41" s="64"/>
      <c r="EWY41" s="64"/>
      <c r="EWZ41" s="64"/>
      <c r="EXA41" s="64"/>
      <c r="EXB41" s="64"/>
      <c r="EXC41" s="64"/>
      <c r="EXD41" s="64"/>
      <c r="EXE41" s="64"/>
      <c r="EXF41" s="64"/>
      <c r="EXG41" s="64"/>
      <c r="EXH41" s="64"/>
      <c r="EXI41" s="64"/>
      <c r="EXJ41" s="64"/>
      <c r="EXK41" s="64"/>
      <c r="EXL41" s="64"/>
      <c r="EXM41" s="64"/>
      <c r="EXN41" s="64"/>
      <c r="EXO41" s="64"/>
      <c r="EXP41" s="64"/>
      <c r="EXQ41" s="64"/>
      <c r="EXR41" s="64"/>
      <c r="EXS41" s="64"/>
      <c r="EXT41" s="64"/>
      <c r="EXU41" s="64"/>
      <c r="EXV41" s="64"/>
      <c r="EXW41" s="64"/>
      <c r="EXX41" s="64"/>
      <c r="EXY41" s="64"/>
      <c r="EXZ41" s="64"/>
      <c r="EYA41" s="64"/>
      <c r="EYB41" s="64"/>
      <c r="EYC41" s="64"/>
      <c r="EYD41" s="64"/>
      <c r="EYE41" s="64"/>
      <c r="EYF41" s="64"/>
      <c r="EYG41" s="64"/>
      <c r="EYH41" s="64"/>
      <c r="EYI41" s="64"/>
      <c r="EYJ41" s="64"/>
      <c r="EYK41" s="64"/>
      <c r="EYL41" s="64"/>
      <c r="EYM41" s="64"/>
      <c r="EYN41" s="64"/>
      <c r="EYO41" s="64"/>
      <c r="EYP41" s="64"/>
      <c r="EYQ41" s="64"/>
      <c r="EYR41" s="64"/>
      <c r="EYS41" s="64"/>
      <c r="EYT41" s="64"/>
      <c r="EYU41" s="64"/>
      <c r="EYV41" s="64"/>
      <c r="EYW41" s="64"/>
      <c r="EYX41" s="64"/>
      <c r="EYY41" s="64"/>
      <c r="EYZ41" s="64"/>
      <c r="EZA41" s="64"/>
      <c r="EZB41" s="64"/>
      <c r="EZC41" s="64"/>
      <c r="EZD41" s="64"/>
      <c r="EZE41" s="64"/>
      <c r="EZF41" s="64"/>
      <c r="EZG41" s="64"/>
      <c r="EZH41" s="64"/>
      <c r="EZI41" s="64"/>
      <c r="EZJ41" s="64"/>
      <c r="EZK41" s="64"/>
      <c r="EZL41" s="64"/>
      <c r="EZM41" s="64"/>
      <c r="EZN41" s="64"/>
      <c r="EZO41" s="64"/>
      <c r="EZP41" s="64"/>
      <c r="EZQ41" s="64"/>
      <c r="EZR41" s="64"/>
      <c r="EZS41" s="64"/>
      <c r="EZT41" s="64"/>
      <c r="EZU41" s="64"/>
      <c r="EZV41" s="64"/>
      <c r="EZW41" s="64"/>
      <c r="EZX41" s="64"/>
      <c r="EZY41" s="64"/>
      <c r="EZZ41" s="64"/>
      <c r="FAA41" s="64"/>
      <c r="FAB41" s="64"/>
      <c r="FAC41" s="64"/>
      <c r="FAD41" s="64"/>
      <c r="FAE41" s="64"/>
      <c r="FAF41" s="64"/>
      <c r="FAG41" s="64"/>
      <c r="FAH41" s="64"/>
      <c r="FAI41" s="64"/>
      <c r="FAJ41" s="64"/>
      <c r="FAK41" s="64"/>
      <c r="FAL41" s="64"/>
      <c r="FAM41" s="64"/>
      <c r="FAN41" s="64"/>
      <c r="FAO41" s="64"/>
      <c r="FAP41" s="64"/>
      <c r="FAQ41" s="64"/>
      <c r="FAR41" s="64"/>
      <c r="FAS41" s="64"/>
      <c r="FAT41" s="64"/>
      <c r="FAU41" s="64"/>
      <c r="FAV41" s="64"/>
      <c r="FAW41" s="64"/>
      <c r="FAX41" s="64"/>
      <c r="FAY41" s="64"/>
      <c r="FAZ41" s="64"/>
      <c r="FBA41" s="64"/>
      <c r="FBB41" s="64"/>
      <c r="FBC41" s="64"/>
      <c r="FBD41" s="64"/>
      <c r="FBE41" s="64"/>
      <c r="FBF41" s="64"/>
      <c r="FBG41" s="64"/>
      <c r="FBH41" s="64"/>
      <c r="FBI41" s="64"/>
      <c r="FBJ41" s="64"/>
      <c r="FBK41" s="64"/>
      <c r="FBL41" s="64"/>
      <c r="FBM41" s="64"/>
      <c r="FBN41" s="64"/>
      <c r="FBO41" s="64"/>
      <c r="FBP41" s="64"/>
      <c r="FBQ41" s="64"/>
      <c r="FBR41" s="64"/>
      <c r="FBS41" s="64"/>
      <c r="FBT41" s="64"/>
      <c r="FBU41" s="64"/>
      <c r="FBV41" s="64"/>
      <c r="FBW41" s="64"/>
      <c r="FBX41" s="64"/>
      <c r="FBY41" s="64"/>
      <c r="FBZ41" s="64"/>
      <c r="FCA41" s="64"/>
      <c r="FCB41" s="64"/>
      <c r="FCC41" s="64"/>
      <c r="FCD41" s="64"/>
      <c r="FCE41" s="64"/>
      <c r="FCF41" s="64"/>
      <c r="FCG41" s="64"/>
      <c r="FCH41" s="64"/>
      <c r="FCI41" s="64"/>
      <c r="FCJ41" s="64"/>
      <c r="FCK41" s="64"/>
      <c r="FCL41" s="64"/>
      <c r="FCM41" s="64"/>
      <c r="FCN41" s="64"/>
      <c r="FCO41" s="64"/>
      <c r="FCP41" s="64"/>
      <c r="FCQ41" s="64"/>
      <c r="FCR41" s="64"/>
      <c r="FCS41" s="64"/>
      <c r="FCT41" s="64"/>
      <c r="FCU41" s="64"/>
      <c r="FCV41" s="64"/>
      <c r="FCW41" s="64"/>
      <c r="FCX41" s="64"/>
      <c r="FCY41" s="64"/>
      <c r="FCZ41" s="64"/>
      <c r="FDA41" s="64"/>
      <c r="FDB41" s="64"/>
      <c r="FDC41" s="64"/>
      <c r="FDD41" s="64"/>
      <c r="FDE41" s="64"/>
      <c r="FDF41" s="64"/>
      <c r="FDG41" s="64"/>
      <c r="FDH41" s="64"/>
      <c r="FDI41" s="64"/>
      <c r="FDJ41" s="64"/>
      <c r="FDK41" s="64"/>
      <c r="FDL41" s="64"/>
      <c r="FDM41" s="64"/>
      <c r="FDN41" s="64"/>
      <c r="FDO41" s="64"/>
      <c r="FDP41" s="64"/>
      <c r="FDQ41" s="64"/>
      <c r="FDR41" s="64"/>
      <c r="FDS41" s="64"/>
      <c r="FDT41" s="64"/>
      <c r="FDU41" s="64"/>
      <c r="FDV41" s="64"/>
      <c r="FDW41" s="64"/>
      <c r="FDX41" s="64"/>
      <c r="FDY41" s="64"/>
      <c r="FDZ41" s="64"/>
      <c r="FEA41" s="64"/>
      <c r="FEB41" s="64"/>
      <c r="FEC41" s="64"/>
      <c r="FED41" s="64"/>
      <c r="FEE41" s="64"/>
      <c r="FEF41" s="64"/>
      <c r="FEG41" s="64"/>
      <c r="FEH41" s="64"/>
      <c r="FEI41" s="64"/>
      <c r="FEJ41" s="64"/>
      <c r="FEK41" s="64"/>
      <c r="FEL41" s="64"/>
      <c r="FEM41" s="64"/>
      <c r="FEN41" s="64"/>
      <c r="FEO41" s="64"/>
      <c r="FEP41" s="64"/>
      <c r="FEQ41" s="64"/>
      <c r="FER41" s="64"/>
      <c r="FES41" s="64"/>
      <c r="FET41" s="64"/>
      <c r="FEU41" s="64"/>
      <c r="FEV41" s="64"/>
      <c r="FEW41" s="64"/>
      <c r="FEX41" s="64"/>
      <c r="FEY41" s="64"/>
      <c r="FEZ41" s="64"/>
      <c r="FFA41" s="64"/>
      <c r="FFB41" s="64"/>
      <c r="FFC41" s="64"/>
      <c r="FFD41" s="64"/>
      <c r="FFE41" s="64"/>
      <c r="FFF41" s="64"/>
      <c r="FFG41" s="64"/>
      <c r="FFH41" s="64"/>
      <c r="FFI41" s="64"/>
      <c r="FFJ41" s="64"/>
      <c r="FFK41" s="64"/>
      <c r="FFL41" s="64"/>
      <c r="FFM41" s="64"/>
      <c r="FFN41" s="64"/>
      <c r="FFO41" s="64"/>
      <c r="FFP41" s="64"/>
      <c r="FFQ41" s="64"/>
      <c r="FFR41" s="64"/>
      <c r="FFS41" s="64"/>
      <c r="FFT41" s="64"/>
      <c r="FFU41" s="64"/>
      <c r="FFV41" s="64"/>
      <c r="FFW41" s="64"/>
      <c r="FFX41" s="64"/>
      <c r="FFY41" s="64"/>
      <c r="FFZ41" s="64"/>
      <c r="FGA41" s="64"/>
      <c r="FGB41" s="64"/>
      <c r="FGC41" s="64"/>
      <c r="FGD41" s="64"/>
      <c r="FGE41" s="64"/>
      <c r="FGF41" s="64"/>
      <c r="FGG41" s="64"/>
      <c r="FGH41" s="64"/>
      <c r="FGI41" s="64"/>
      <c r="FGJ41" s="64"/>
      <c r="FGK41" s="64"/>
      <c r="FGL41" s="64"/>
      <c r="FGM41" s="64"/>
      <c r="FGN41" s="64"/>
      <c r="FGO41" s="64"/>
      <c r="FGP41" s="64"/>
      <c r="FGQ41" s="64"/>
      <c r="FGR41" s="64"/>
      <c r="FGS41" s="64"/>
      <c r="FGT41" s="64"/>
      <c r="FGU41" s="64"/>
      <c r="FGV41" s="64"/>
      <c r="FGW41" s="64"/>
      <c r="FGX41" s="64"/>
      <c r="FGY41" s="64"/>
      <c r="FGZ41" s="64"/>
      <c r="FHA41" s="64"/>
      <c r="FHB41" s="64"/>
      <c r="FHC41" s="64"/>
      <c r="FHD41" s="64"/>
      <c r="FHE41" s="64"/>
      <c r="FHF41" s="64"/>
      <c r="FHG41" s="64"/>
      <c r="FHH41" s="64"/>
      <c r="FHI41" s="64"/>
      <c r="FHJ41" s="64"/>
      <c r="FHK41" s="64"/>
      <c r="FHL41" s="64"/>
      <c r="FHM41" s="64"/>
      <c r="FHN41" s="64"/>
      <c r="FHO41" s="64"/>
      <c r="FHP41" s="64"/>
      <c r="FHQ41" s="64"/>
      <c r="FHR41" s="64"/>
      <c r="FHS41" s="64"/>
      <c r="FHT41" s="64"/>
      <c r="FHU41" s="64"/>
      <c r="FHV41" s="64"/>
      <c r="FHW41" s="64"/>
      <c r="FHX41" s="64"/>
      <c r="FHY41" s="64"/>
      <c r="FHZ41" s="64"/>
      <c r="FIA41" s="64"/>
      <c r="FIB41" s="64"/>
      <c r="FIC41" s="64"/>
      <c r="FID41" s="64"/>
      <c r="FIE41" s="64"/>
      <c r="FIF41" s="64"/>
      <c r="FIG41" s="64"/>
      <c r="FIH41" s="64"/>
      <c r="FII41" s="64"/>
      <c r="FIJ41" s="64"/>
      <c r="FIK41" s="64"/>
      <c r="FIL41" s="64"/>
      <c r="FIM41" s="64"/>
      <c r="FIN41" s="64"/>
      <c r="FIO41" s="64"/>
      <c r="FIP41" s="64"/>
      <c r="FIQ41" s="64"/>
      <c r="FIR41" s="64"/>
      <c r="FIS41" s="64"/>
      <c r="FIT41" s="64"/>
      <c r="FIU41" s="64"/>
      <c r="FIV41" s="64"/>
      <c r="FIW41" s="64"/>
      <c r="FIX41" s="64"/>
      <c r="FIY41" s="64"/>
      <c r="FIZ41" s="64"/>
      <c r="FJA41" s="64"/>
      <c r="FJB41" s="64"/>
      <c r="FJC41" s="64"/>
      <c r="FJD41" s="64"/>
      <c r="FJE41" s="64"/>
      <c r="FJF41" s="64"/>
      <c r="FJG41" s="64"/>
      <c r="FJH41" s="64"/>
      <c r="FJI41" s="64"/>
      <c r="FJJ41" s="64"/>
      <c r="FJK41" s="64"/>
      <c r="FJL41" s="64"/>
      <c r="FJM41" s="64"/>
      <c r="FJN41" s="64"/>
      <c r="FJO41" s="64"/>
      <c r="FJP41" s="64"/>
      <c r="FJQ41" s="64"/>
      <c r="FJR41" s="64"/>
      <c r="FJS41" s="64"/>
      <c r="FJT41" s="64"/>
      <c r="FJU41" s="64"/>
      <c r="FJV41" s="64"/>
      <c r="FJW41" s="64"/>
      <c r="FJX41" s="64"/>
      <c r="FJY41" s="64"/>
      <c r="FJZ41" s="64"/>
      <c r="FKA41" s="64"/>
      <c r="FKB41" s="64"/>
      <c r="FKC41" s="64"/>
      <c r="FKD41" s="64"/>
      <c r="FKE41" s="64"/>
      <c r="FKF41" s="64"/>
      <c r="FKG41" s="64"/>
      <c r="FKH41" s="64"/>
      <c r="FKI41" s="64"/>
      <c r="FKJ41" s="64"/>
      <c r="FKK41" s="64"/>
      <c r="FKL41" s="64"/>
      <c r="FKM41" s="64"/>
      <c r="FKN41" s="64"/>
      <c r="FKO41" s="64"/>
      <c r="FKP41" s="64"/>
      <c r="FKQ41" s="64"/>
      <c r="FKR41" s="64"/>
      <c r="FKS41" s="64"/>
      <c r="FKT41" s="64"/>
      <c r="FKU41" s="64"/>
      <c r="FKV41" s="64"/>
      <c r="FKW41" s="64"/>
      <c r="FKX41" s="64"/>
      <c r="FKY41" s="64"/>
      <c r="FKZ41" s="64"/>
      <c r="FLA41" s="64"/>
      <c r="FLB41" s="64"/>
      <c r="FLC41" s="64"/>
      <c r="FLD41" s="64"/>
      <c r="FLE41" s="64"/>
      <c r="FLF41" s="64"/>
      <c r="FLG41" s="64"/>
      <c r="FLH41" s="64"/>
      <c r="FLI41" s="64"/>
      <c r="FLJ41" s="64"/>
      <c r="FLK41" s="64"/>
      <c r="FLL41" s="64"/>
      <c r="FLM41" s="64"/>
      <c r="FLN41" s="64"/>
      <c r="FLO41" s="64"/>
      <c r="FLP41" s="64"/>
      <c r="FLQ41" s="64"/>
      <c r="FLR41" s="64"/>
      <c r="FLS41" s="64"/>
      <c r="FLT41" s="64"/>
      <c r="FLU41" s="64"/>
      <c r="FLV41" s="64"/>
      <c r="FLW41" s="64"/>
      <c r="FLX41" s="64"/>
      <c r="FLY41" s="64"/>
      <c r="FLZ41" s="64"/>
      <c r="FMA41" s="64"/>
      <c r="FMB41" s="64"/>
      <c r="FMC41" s="64"/>
      <c r="FMD41" s="64"/>
      <c r="FME41" s="64"/>
      <c r="FMF41" s="64"/>
      <c r="FMG41" s="64"/>
      <c r="FMH41" s="64"/>
      <c r="FMI41" s="64"/>
      <c r="FMJ41" s="64"/>
      <c r="FMK41" s="64"/>
      <c r="FML41" s="64"/>
      <c r="FMM41" s="64"/>
      <c r="FMN41" s="64"/>
      <c r="FMO41" s="64"/>
      <c r="FMP41" s="64"/>
      <c r="FMQ41" s="64"/>
      <c r="FMR41" s="64"/>
      <c r="FMS41" s="64"/>
      <c r="FMT41" s="64"/>
      <c r="FMU41" s="64"/>
      <c r="FMV41" s="64"/>
      <c r="FMW41" s="64"/>
      <c r="FMX41" s="64"/>
      <c r="FMY41" s="64"/>
      <c r="FMZ41" s="64"/>
      <c r="FNA41" s="64"/>
      <c r="FNB41" s="64"/>
      <c r="FNC41" s="64"/>
      <c r="FND41" s="64"/>
      <c r="FNE41" s="64"/>
      <c r="FNF41" s="64"/>
      <c r="FNG41" s="64"/>
      <c r="FNH41" s="64"/>
      <c r="FNI41" s="64"/>
      <c r="FNJ41" s="64"/>
      <c r="FNK41" s="64"/>
      <c r="FNL41" s="64"/>
      <c r="FNM41" s="64"/>
      <c r="FNN41" s="64"/>
      <c r="FNO41" s="64"/>
      <c r="FNP41" s="64"/>
      <c r="FNQ41" s="64"/>
      <c r="FNR41" s="64"/>
      <c r="FNS41" s="64"/>
      <c r="FNT41" s="64"/>
      <c r="FNU41" s="64"/>
      <c r="FNV41" s="64"/>
      <c r="FNW41" s="64"/>
      <c r="FNX41" s="64"/>
      <c r="FNY41" s="64"/>
      <c r="FNZ41" s="64"/>
      <c r="FOA41" s="64"/>
      <c r="FOB41" s="64"/>
      <c r="FOC41" s="64"/>
      <c r="FOD41" s="64"/>
      <c r="FOE41" s="64"/>
      <c r="FOF41" s="64"/>
      <c r="FOG41" s="64"/>
      <c r="FOH41" s="64"/>
      <c r="FOI41" s="64"/>
      <c r="FOJ41" s="64"/>
      <c r="FOK41" s="64"/>
      <c r="FOL41" s="64"/>
      <c r="FOM41" s="64"/>
      <c r="FON41" s="64"/>
      <c r="FOO41" s="64"/>
      <c r="FOP41" s="64"/>
      <c r="FOQ41" s="64"/>
      <c r="FOR41" s="64"/>
      <c r="FOS41" s="64"/>
      <c r="FOT41" s="64"/>
      <c r="FOU41" s="64"/>
      <c r="FOV41" s="64"/>
      <c r="FOW41" s="64"/>
      <c r="FOX41" s="64"/>
      <c r="FOY41" s="64"/>
      <c r="FOZ41" s="64"/>
      <c r="FPA41" s="64"/>
      <c r="FPB41" s="64"/>
      <c r="FPC41" s="64"/>
      <c r="FPD41" s="64"/>
      <c r="FPE41" s="64"/>
      <c r="FPF41" s="64"/>
      <c r="FPG41" s="64"/>
      <c r="FPH41" s="64"/>
      <c r="FPI41" s="64"/>
      <c r="FPJ41" s="64"/>
      <c r="FPK41" s="64"/>
      <c r="FPL41" s="64"/>
      <c r="FPM41" s="64"/>
      <c r="FPN41" s="64"/>
      <c r="FPO41" s="64"/>
      <c r="FPP41" s="64"/>
      <c r="FPQ41" s="64"/>
      <c r="FPR41" s="64"/>
      <c r="FPS41" s="64"/>
      <c r="FPT41" s="64"/>
      <c r="FPU41" s="64"/>
      <c r="FPV41" s="64"/>
      <c r="FPW41" s="64"/>
      <c r="FPX41" s="64"/>
      <c r="FPY41" s="64"/>
      <c r="FPZ41" s="64"/>
      <c r="FQA41" s="64"/>
      <c r="FQB41" s="64"/>
      <c r="FQC41" s="64"/>
      <c r="FQD41" s="64"/>
      <c r="FQE41" s="64"/>
      <c r="FQF41" s="64"/>
      <c r="FQG41" s="64"/>
      <c r="FQH41" s="64"/>
      <c r="FQI41" s="64"/>
      <c r="FQJ41" s="64"/>
      <c r="FQK41" s="64"/>
      <c r="FQL41" s="64"/>
      <c r="FQM41" s="64"/>
      <c r="FQN41" s="64"/>
      <c r="FQO41" s="64"/>
      <c r="FQP41" s="64"/>
      <c r="FQQ41" s="64"/>
      <c r="FQR41" s="64"/>
      <c r="FQS41" s="64"/>
      <c r="FQT41" s="64"/>
      <c r="FQU41" s="64"/>
      <c r="FQV41" s="64"/>
      <c r="FQW41" s="64"/>
      <c r="FQX41" s="64"/>
      <c r="FQY41" s="64"/>
      <c r="FQZ41" s="64"/>
      <c r="FRA41" s="64"/>
      <c r="FRB41" s="64"/>
      <c r="FRC41" s="64"/>
      <c r="FRD41" s="64"/>
      <c r="FRE41" s="64"/>
      <c r="FRF41" s="64"/>
      <c r="FRG41" s="64"/>
      <c r="FRH41" s="64"/>
      <c r="FRI41" s="64"/>
      <c r="FRJ41" s="64"/>
      <c r="FRK41" s="64"/>
      <c r="FRL41" s="64"/>
      <c r="FRM41" s="64"/>
      <c r="FRN41" s="64"/>
      <c r="FRO41" s="64"/>
      <c r="FRP41" s="64"/>
      <c r="FRQ41" s="64"/>
      <c r="FRR41" s="64"/>
      <c r="FRS41" s="64"/>
      <c r="FRT41" s="64"/>
      <c r="FRU41" s="64"/>
      <c r="FRV41" s="64"/>
      <c r="FRW41" s="64"/>
      <c r="FRX41" s="64"/>
      <c r="FRY41" s="64"/>
      <c r="FRZ41" s="64"/>
      <c r="FSA41" s="64"/>
      <c r="FSB41" s="64"/>
      <c r="FSC41" s="64"/>
      <c r="FSD41" s="64"/>
      <c r="FSE41" s="64"/>
      <c r="FSF41" s="64"/>
      <c r="FSG41" s="64"/>
      <c r="FSH41" s="64"/>
      <c r="FSI41" s="64"/>
      <c r="FSJ41" s="64"/>
      <c r="FSK41" s="64"/>
      <c r="FSL41" s="64"/>
      <c r="FSM41" s="64"/>
      <c r="FSN41" s="64"/>
      <c r="FSO41" s="64"/>
      <c r="FSP41" s="64"/>
      <c r="FSQ41" s="64"/>
      <c r="FSR41" s="64"/>
      <c r="FSS41" s="64"/>
      <c r="FST41" s="64"/>
      <c r="FSU41" s="64"/>
      <c r="FSV41" s="64"/>
      <c r="FSW41" s="64"/>
      <c r="FSX41" s="64"/>
      <c r="FSY41" s="64"/>
      <c r="FSZ41" s="64"/>
      <c r="FTA41" s="64"/>
      <c r="FTB41" s="64"/>
      <c r="FTC41" s="64"/>
      <c r="FTD41" s="64"/>
      <c r="FTE41" s="64"/>
      <c r="FTF41" s="64"/>
      <c r="FTG41" s="64"/>
      <c r="FTH41" s="64"/>
      <c r="FTI41" s="64"/>
      <c r="FTJ41" s="64"/>
      <c r="FTK41" s="64"/>
      <c r="FTL41" s="64"/>
      <c r="FTM41" s="64"/>
      <c r="FTN41" s="64"/>
      <c r="FTO41" s="64"/>
      <c r="FTP41" s="64"/>
      <c r="FTQ41" s="64"/>
      <c r="FTR41" s="64"/>
      <c r="FTS41" s="64"/>
      <c r="FTT41" s="64"/>
      <c r="FTU41" s="64"/>
      <c r="FTV41" s="64"/>
      <c r="FTW41" s="64"/>
      <c r="FTX41" s="64"/>
      <c r="FTY41" s="64"/>
      <c r="FTZ41" s="64"/>
      <c r="FUA41" s="64"/>
      <c r="FUB41" s="64"/>
      <c r="FUC41" s="64"/>
      <c r="FUD41" s="64"/>
      <c r="FUE41" s="64"/>
      <c r="FUF41" s="64"/>
      <c r="FUG41" s="64"/>
      <c r="FUH41" s="64"/>
      <c r="FUI41" s="64"/>
      <c r="FUJ41" s="64"/>
      <c r="FUK41" s="64"/>
      <c r="FUL41" s="64"/>
      <c r="FUM41" s="64"/>
      <c r="FUN41" s="64"/>
      <c r="FUO41" s="64"/>
      <c r="FUP41" s="64"/>
      <c r="FUQ41" s="64"/>
      <c r="FUR41" s="64"/>
      <c r="FUS41" s="64"/>
      <c r="FUT41" s="64"/>
      <c r="FUU41" s="64"/>
      <c r="FUV41" s="64"/>
      <c r="FUW41" s="64"/>
      <c r="FUX41" s="64"/>
      <c r="FUY41" s="64"/>
      <c r="FUZ41" s="64"/>
      <c r="FVA41" s="64"/>
      <c r="FVB41" s="64"/>
      <c r="FVC41" s="64"/>
      <c r="FVD41" s="64"/>
      <c r="FVE41" s="64"/>
      <c r="FVF41" s="64"/>
      <c r="FVG41" s="64"/>
      <c r="FVH41" s="64"/>
      <c r="FVI41" s="64"/>
      <c r="FVJ41" s="64"/>
      <c r="FVK41" s="64"/>
      <c r="FVL41" s="64"/>
      <c r="FVM41" s="64"/>
      <c r="FVN41" s="64"/>
      <c r="FVO41" s="64"/>
      <c r="FVP41" s="64"/>
      <c r="FVQ41" s="64"/>
      <c r="FVR41" s="64"/>
      <c r="FVS41" s="64"/>
      <c r="FVT41" s="64"/>
      <c r="FVU41" s="64"/>
      <c r="FVV41" s="64"/>
      <c r="FVW41" s="64"/>
      <c r="FVX41" s="64"/>
      <c r="FVY41" s="64"/>
      <c r="FVZ41" s="64"/>
      <c r="FWA41" s="64"/>
      <c r="FWB41" s="64"/>
      <c r="FWC41" s="64"/>
      <c r="FWD41" s="64"/>
      <c r="FWE41" s="64"/>
      <c r="FWF41" s="64"/>
      <c r="FWG41" s="64"/>
      <c r="FWH41" s="64"/>
      <c r="FWI41" s="64"/>
      <c r="FWJ41" s="64"/>
      <c r="FWK41" s="64"/>
      <c r="FWL41" s="64"/>
      <c r="FWM41" s="64"/>
      <c r="FWN41" s="64"/>
      <c r="FWO41" s="64"/>
      <c r="FWP41" s="64"/>
      <c r="FWQ41" s="64"/>
      <c r="FWR41" s="64"/>
      <c r="FWS41" s="64"/>
      <c r="FWT41" s="64"/>
      <c r="FWU41" s="64"/>
      <c r="FWV41" s="64"/>
      <c r="FWW41" s="64"/>
      <c r="FWX41" s="64"/>
      <c r="FWY41" s="64"/>
      <c r="FWZ41" s="64"/>
      <c r="FXA41" s="64"/>
      <c r="FXB41" s="64"/>
      <c r="FXC41" s="64"/>
      <c r="FXD41" s="64"/>
      <c r="FXE41" s="64"/>
      <c r="FXF41" s="64"/>
      <c r="FXG41" s="64"/>
      <c r="FXH41" s="64"/>
      <c r="FXI41" s="64"/>
      <c r="FXJ41" s="64"/>
      <c r="FXK41" s="64"/>
      <c r="FXL41" s="64"/>
      <c r="FXM41" s="64"/>
      <c r="FXN41" s="64"/>
      <c r="FXO41" s="64"/>
      <c r="FXP41" s="64"/>
      <c r="FXQ41" s="64"/>
      <c r="FXR41" s="64"/>
      <c r="FXS41" s="64"/>
      <c r="FXT41" s="64"/>
      <c r="FXU41" s="64"/>
      <c r="FXV41" s="64"/>
      <c r="FXW41" s="64"/>
      <c r="FXX41" s="64"/>
      <c r="FXY41" s="64"/>
      <c r="FXZ41" s="64"/>
      <c r="FYA41" s="64"/>
      <c r="FYB41" s="64"/>
      <c r="FYC41" s="64"/>
      <c r="FYD41" s="64"/>
      <c r="FYE41" s="64"/>
      <c r="FYF41" s="64"/>
      <c r="FYG41" s="64"/>
      <c r="FYH41" s="64"/>
      <c r="FYI41" s="64"/>
      <c r="FYJ41" s="64"/>
      <c r="FYK41" s="64"/>
      <c r="FYL41" s="64"/>
      <c r="FYM41" s="64"/>
      <c r="FYN41" s="64"/>
      <c r="FYO41" s="64"/>
      <c r="FYP41" s="64"/>
      <c r="FYQ41" s="64"/>
      <c r="FYR41" s="64"/>
      <c r="FYS41" s="64"/>
      <c r="FYT41" s="64"/>
      <c r="FYU41" s="64"/>
      <c r="FYV41" s="64"/>
      <c r="FYW41" s="64"/>
      <c r="FYX41" s="64"/>
      <c r="FYY41" s="64"/>
      <c r="FYZ41" s="64"/>
      <c r="FZA41" s="64"/>
      <c r="FZB41" s="64"/>
      <c r="FZC41" s="64"/>
      <c r="FZD41" s="64"/>
      <c r="FZE41" s="64"/>
      <c r="FZF41" s="64"/>
      <c r="FZG41" s="64"/>
      <c r="FZH41" s="64"/>
      <c r="FZI41" s="64"/>
      <c r="FZJ41" s="64"/>
      <c r="FZK41" s="64"/>
      <c r="FZL41" s="64"/>
      <c r="FZM41" s="64"/>
      <c r="FZN41" s="64"/>
      <c r="FZO41" s="64"/>
      <c r="FZP41" s="64"/>
      <c r="FZQ41" s="64"/>
      <c r="FZR41" s="64"/>
      <c r="FZS41" s="64"/>
      <c r="FZT41" s="64"/>
      <c r="FZU41" s="64"/>
      <c r="FZV41" s="64"/>
      <c r="FZW41" s="64"/>
      <c r="FZX41" s="64"/>
      <c r="FZY41" s="64"/>
      <c r="FZZ41" s="64"/>
      <c r="GAA41" s="64"/>
      <c r="GAB41" s="64"/>
      <c r="GAC41" s="64"/>
      <c r="GAD41" s="64"/>
      <c r="GAE41" s="64"/>
      <c r="GAF41" s="64"/>
      <c r="GAG41" s="64"/>
      <c r="GAH41" s="64"/>
      <c r="GAI41" s="64"/>
      <c r="GAJ41" s="64"/>
      <c r="GAK41" s="64"/>
      <c r="GAL41" s="64"/>
      <c r="GAM41" s="64"/>
      <c r="GAN41" s="64"/>
      <c r="GAO41" s="64"/>
      <c r="GAP41" s="64"/>
      <c r="GAQ41" s="64"/>
      <c r="GAR41" s="64"/>
      <c r="GAS41" s="64"/>
      <c r="GAT41" s="64"/>
      <c r="GAU41" s="64"/>
      <c r="GAV41" s="64"/>
      <c r="GAW41" s="64"/>
      <c r="GAX41" s="64"/>
      <c r="GAY41" s="64"/>
      <c r="GAZ41" s="64"/>
      <c r="GBA41" s="64"/>
      <c r="GBB41" s="64"/>
      <c r="GBC41" s="64"/>
      <c r="GBD41" s="64"/>
      <c r="GBE41" s="64"/>
      <c r="GBF41" s="64"/>
      <c r="GBG41" s="64"/>
      <c r="GBH41" s="64"/>
      <c r="GBI41" s="64"/>
      <c r="GBJ41" s="64"/>
      <c r="GBK41" s="64"/>
      <c r="GBL41" s="64"/>
      <c r="GBM41" s="64"/>
      <c r="GBN41" s="64"/>
      <c r="GBO41" s="64"/>
      <c r="GBP41" s="64"/>
      <c r="GBQ41" s="64"/>
      <c r="GBR41" s="64"/>
      <c r="GBS41" s="64"/>
      <c r="GBT41" s="64"/>
      <c r="GBU41" s="64"/>
      <c r="GBV41" s="64"/>
      <c r="GBW41" s="64"/>
      <c r="GBX41" s="64"/>
      <c r="GBY41" s="64"/>
      <c r="GBZ41" s="64"/>
      <c r="GCA41" s="64"/>
      <c r="GCB41" s="64"/>
      <c r="GCC41" s="64"/>
      <c r="GCD41" s="64"/>
      <c r="GCE41" s="64"/>
      <c r="GCF41" s="64"/>
      <c r="GCG41" s="64"/>
      <c r="GCH41" s="64"/>
      <c r="GCI41" s="64"/>
      <c r="GCJ41" s="64"/>
      <c r="GCK41" s="64"/>
      <c r="GCL41" s="64"/>
      <c r="GCM41" s="64"/>
      <c r="GCN41" s="64"/>
      <c r="GCO41" s="64"/>
      <c r="GCP41" s="64"/>
      <c r="GCQ41" s="64"/>
      <c r="GCR41" s="64"/>
      <c r="GCS41" s="64"/>
      <c r="GCT41" s="64"/>
      <c r="GCU41" s="64"/>
      <c r="GCV41" s="64"/>
      <c r="GCW41" s="64"/>
      <c r="GCX41" s="64"/>
      <c r="GCY41" s="64"/>
      <c r="GCZ41" s="64"/>
      <c r="GDA41" s="64"/>
      <c r="GDB41" s="64"/>
      <c r="GDC41" s="64"/>
      <c r="GDD41" s="64"/>
      <c r="GDE41" s="64"/>
      <c r="GDF41" s="64"/>
      <c r="GDG41" s="64"/>
      <c r="GDH41" s="64"/>
      <c r="GDI41" s="64"/>
      <c r="GDJ41" s="64"/>
      <c r="GDK41" s="64"/>
      <c r="GDL41" s="64"/>
      <c r="GDM41" s="64"/>
      <c r="GDN41" s="64"/>
      <c r="GDO41" s="64"/>
      <c r="GDP41" s="64"/>
      <c r="GDQ41" s="64"/>
      <c r="GDR41" s="64"/>
      <c r="GDS41" s="64"/>
      <c r="GDT41" s="64"/>
      <c r="GDU41" s="64"/>
      <c r="GDV41" s="64"/>
      <c r="GDW41" s="64"/>
      <c r="GDX41" s="64"/>
      <c r="GDY41" s="64"/>
      <c r="GDZ41" s="64"/>
      <c r="GEA41" s="64"/>
      <c r="GEB41" s="64"/>
      <c r="GEC41" s="64"/>
      <c r="GED41" s="64"/>
      <c r="GEE41" s="64"/>
      <c r="GEF41" s="64"/>
      <c r="GEG41" s="64"/>
      <c r="GEH41" s="64"/>
      <c r="GEI41" s="64"/>
      <c r="GEJ41" s="64"/>
      <c r="GEK41" s="64"/>
      <c r="GEL41" s="64"/>
      <c r="GEM41" s="64"/>
      <c r="GEN41" s="64"/>
      <c r="GEO41" s="64"/>
      <c r="GEP41" s="64"/>
      <c r="GEQ41" s="64"/>
      <c r="GER41" s="64"/>
      <c r="GES41" s="64"/>
      <c r="GET41" s="64"/>
      <c r="GEU41" s="64"/>
      <c r="GEV41" s="64"/>
      <c r="GEW41" s="64"/>
      <c r="GEX41" s="64"/>
      <c r="GEY41" s="64"/>
      <c r="GEZ41" s="64"/>
      <c r="GFA41" s="64"/>
      <c r="GFB41" s="64"/>
      <c r="GFC41" s="64"/>
      <c r="GFD41" s="64"/>
      <c r="GFE41" s="64"/>
      <c r="GFF41" s="64"/>
      <c r="GFG41" s="64"/>
      <c r="GFH41" s="64"/>
      <c r="GFI41" s="64"/>
      <c r="GFJ41" s="64"/>
      <c r="GFK41" s="64"/>
      <c r="GFL41" s="64"/>
      <c r="GFM41" s="64"/>
      <c r="GFN41" s="64"/>
      <c r="GFO41" s="64"/>
      <c r="GFP41" s="64"/>
      <c r="GFQ41" s="64"/>
      <c r="GFR41" s="64"/>
      <c r="GFS41" s="64"/>
      <c r="GFT41" s="64"/>
      <c r="GFU41" s="64"/>
      <c r="GFV41" s="64"/>
      <c r="GFW41" s="64"/>
      <c r="GFX41" s="64"/>
      <c r="GFY41" s="64"/>
      <c r="GFZ41" s="64"/>
      <c r="GGA41" s="64"/>
      <c r="GGB41" s="64"/>
      <c r="GGC41" s="64"/>
      <c r="GGD41" s="64"/>
      <c r="GGE41" s="64"/>
      <c r="GGF41" s="64"/>
      <c r="GGG41" s="64"/>
      <c r="GGH41" s="64"/>
      <c r="GGI41" s="64"/>
      <c r="GGJ41" s="64"/>
      <c r="GGK41" s="64"/>
      <c r="GGL41" s="64"/>
      <c r="GGM41" s="64"/>
      <c r="GGN41" s="64"/>
      <c r="GGO41" s="64"/>
      <c r="GGP41" s="64"/>
      <c r="GGQ41" s="64"/>
      <c r="GGR41" s="64"/>
      <c r="GGS41" s="64"/>
      <c r="GGT41" s="64"/>
      <c r="GGU41" s="64"/>
      <c r="GGV41" s="64"/>
      <c r="GGW41" s="64"/>
      <c r="GGX41" s="64"/>
      <c r="GGY41" s="64"/>
      <c r="GGZ41" s="64"/>
      <c r="GHA41" s="64"/>
      <c r="GHB41" s="64"/>
      <c r="GHC41" s="64"/>
      <c r="GHD41" s="64"/>
      <c r="GHE41" s="64"/>
      <c r="GHF41" s="64"/>
      <c r="GHG41" s="64"/>
      <c r="GHH41" s="64"/>
      <c r="GHI41" s="64"/>
      <c r="GHJ41" s="64"/>
      <c r="GHK41" s="64"/>
      <c r="GHL41" s="64"/>
      <c r="GHM41" s="64"/>
      <c r="GHN41" s="64"/>
      <c r="GHO41" s="64"/>
      <c r="GHP41" s="64"/>
      <c r="GHQ41" s="64"/>
      <c r="GHR41" s="64"/>
      <c r="GHS41" s="64"/>
      <c r="GHT41" s="64"/>
      <c r="GHU41" s="64"/>
      <c r="GHV41" s="64"/>
      <c r="GHW41" s="64"/>
      <c r="GHX41" s="64"/>
      <c r="GHY41" s="64"/>
      <c r="GHZ41" s="64"/>
      <c r="GIA41" s="64"/>
      <c r="GIB41" s="64"/>
      <c r="GIC41" s="64"/>
      <c r="GID41" s="64"/>
      <c r="GIE41" s="64"/>
      <c r="GIF41" s="64"/>
      <c r="GIG41" s="64"/>
      <c r="GIH41" s="64"/>
      <c r="GII41" s="64"/>
      <c r="GIJ41" s="64"/>
      <c r="GIK41" s="64"/>
      <c r="GIL41" s="64"/>
      <c r="GIM41" s="64"/>
      <c r="GIN41" s="64"/>
      <c r="GIO41" s="64"/>
      <c r="GIP41" s="64"/>
      <c r="GIQ41" s="64"/>
      <c r="GIR41" s="64"/>
      <c r="GIS41" s="64"/>
      <c r="GIT41" s="64"/>
      <c r="GIU41" s="64"/>
      <c r="GIV41" s="64"/>
      <c r="GIW41" s="64"/>
      <c r="GIX41" s="64"/>
      <c r="GIY41" s="64"/>
      <c r="GIZ41" s="64"/>
      <c r="GJA41" s="64"/>
      <c r="GJB41" s="64"/>
      <c r="GJC41" s="64"/>
      <c r="GJD41" s="64"/>
      <c r="GJE41" s="64"/>
      <c r="GJF41" s="64"/>
      <c r="GJG41" s="64"/>
      <c r="GJH41" s="64"/>
      <c r="GJI41" s="64"/>
      <c r="GJJ41" s="64"/>
      <c r="GJK41" s="64"/>
      <c r="GJL41" s="64"/>
      <c r="GJM41" s="64"/>
      <c r="GJN41" s="64"/>
      <c r="GJO41" s="64"/>
      <c r="GJP41" s="64"/>
      <c r="GJQ41" s="64"/>
      <c r="GJR41" s="64"/>
      <c r="GJS41" s="64"/>
      <c r="GJT41" s="64"/>
      <c r="GJU41" s="64"/>
      <c r="GJV41" s="64"/>
      <c r="GJW41" s="64"/>
      <c r="GJX41" s="64"/>
      <c r="GJY41" s="64"/>
      <c r="GJZ41" s="64"/>
      <c r="GKA41" s="64"/>
      <c r="GKB41" s="64"/>
      <c r="GKC41" s="64"/>
      <c r="GKD41" s="64"/>
      <c r="GKE41" s="64"/>
      <c r="GKF41" s="64"/>
      <c r="GKG41" s="64"/>
      <c r="GKH41" s="64"/>
      <c r="GKI41" s="64"/>
      <c r="GKJ41" s="64"/>
      <c r="GKK41" s="64"/>
      <c r="GKL41" s="64"/>
      <c r="GKM41" s="64"/>
      <c r="GKN41" s="64"/>
      <c r="GKO41" s="64"/>
      <c r="GKP41" s="64"/>
      <c r="GKQ41" s="64"/>
      <c r="GKR41" s="64"/>
      <c r="GKS41" s="64"/>
      <c r="GKT41" s="64"/>
      <c r="GKU41" s="64"/>
      <c r="GKV41" s="64"/>
      <c r="GKW41" s="64"/>
      <c r="GKX41" s="64"/>
      <c r="GKY41" s="64"/>
      <c r="GKZ41" s="64"/>
      <c r="GLA41" s="64"/>
      <c r="GLB41" s="64"/>
      <c r="GLC41" s="64"/>
      <c r="GLD41" s="64"/>
      <c r="GLE41" s="64"/>
      <c r="GLF41" s="64"/>
      <c r="GLG41" s="64"/>
      <c r="GLH41" s="64"/>
      <c r="GLI41" s="64"/>
      <c r="GLJ41" s="64"/>
      <c r="GLK41" s="64"/>
      <c r="GLL41" s="64"/>
      <c r="GLM41" s="64"/>
      <c r="GLN41" s="64"/>
      <c r="GLO41" s="64"/>
      <c r="GLP41" s="64"/>
      <c r="GLQ41" s="64"/>
      <c r="GLR41" s="64"/>
      <c r="GLS41" s="64"/>
      <c r="GLT41" s="64"/>
      <c r="GLU41" s="64"/>
      <c r="GLV41" s="64"/>
      <c r="GLW41" s="64"/>
      <c r="GLX41" s="64"/>
      <c r="GLY41" s="64"/>
      <c r="GLZ41" s="64"/>
      <c r="GMA41" s="64"/>
      <c r="GMB41" s="64"/>
      <c r="GMC41" s="64"/>
      <c r="GMD41" s="64"/>
      <c r="GME41" s="64"/>
      <c r="GMF41" s="64"/>
      <c r="GMG41" s="64"/>
      <c r="GMH41" s="64"/>
      <c r="GMI41" s="64"/>
      <c r="GMJ41" s="64"/>
      <c r="GMK41" s="64"/>
      <c r="GML41" s="64"/>
      <c r="GMM41" s="64"/>
      <c r="GMN41" s="64"/>
      <c r="GMO41" s="64"/>
      <c r="GMP41" s="64"/>
      <c r="GMQ41" s="64"/>
      <c r="GMR41" s="64"/>
      <c r="GMS41" s="64"/>
      <c r="GMT41" s="64"/>
      <c r="GMU41" s="64"/>
      <c r="GMV41" s="64"/>
      <c r="GMW41" s="64"/>
      <c r="GMX41" s="64"/>
      <c r="GMY41" s="64"/>
      <c r="GMZ41" s="64"/>
      <c r="GNA41" s="64"/>
      <c r="GNB41" s="64"/>
      <c r="GNC41" s="64"/>
      <c r="GND41" s="64"/>
      <c r="GNE41" s="64"/>
      <c r="GNF41" s="64"/>
      <c r="GNG41" s="64"/>
      <c r="GNH41" s="64"/>
      <c r="GNI41" s="64"/>
      <c r="GNJ41" s="64"/>
      <c r="GNK41" s="64"/>
      <c r="GNL41" s="64"/>
      <c r="GNM41" s="64"/>
      <c r="GNN41" s="64"/>
      <c r="GNO41" s="64"/>
      <c r="GNP41" s="64"/>
      <c r="GNQ41" s="64"/>
      <c r="GNR41" s="64"/>
      <c r="GNS41" s="64"/>
      <c r="GNT41" s="64"/>
      <c r="GNU41" s="64"/>
      <c r="GNV41" s="64"/>
      <c r="GNW41" s="64"/>
      <c r="GNX41" s="64"/>
      <c r="GNY41" s="64"/>
      <c r="GNZ41" s="64"/>
      <c r="GOA41" s="64"/>
      <c r="GOB41" s="64"/>
      <c r="GOC41" s="64"/>
      <c r="GOD41" s="64"/>
      <c r="GOE41" s="64"/>
      <c r="GOF41" s="64"/>
      <c r="GOG41" s="64"/>
      <c r="GOH41" s="64"/>
      <c r="GOI41" s="64"/>
      <c r="GOJ41" s="64"/>
      <c r="GOK41" s="64"/>
      <c r="GOL41" s="64"/>
      <c r="GOM41" s="64"/>
      <c r="GON41" s="64"/>
      <c r="GOO41" s="64"/>
      <c r="GOP41" s="64"/>
      <c r="GOQ41" s="64"/>
      <c r="GOR41" s="64"/>
      <c r="GOS41" s="64"/>
      <c r="GOT41" s="64"/>
      <c r="GOU41" s="64"/>
      <c r="GOV41" s="64"/>
      <c r="GOW41" s="64"/>
      <c r="GOX41" s="64"/>
      <c r="GOY41" s="64"/>
      <c r="GOZ41" s="64"/>
      <c r="GPA41" s="64"/>
      <c r="GPB41" s="64"/>
      <c r="GPC41" s="64"/>
      <c r="GPD41" s="64"/>
      <c r="GPE41" s="64"/>
      <c r="GPF41" s="64"/>
      <c r="GPG41" s="64"/>
      <c r="GPH41" s="64"/>
      <c r="GPI41" s="64"/>
      <c r="GPJ41" s="64"/>
      <c r="GPK41" s="64"/>
      <c r="GPL41" s="64"/>
      <c r="GPM41" s="64"/>
      <c r="GPN41" s="64"/>
      <c r="GPO41" s="64"/>
      <c r="GPP41" s="64"/>
      <c r="GPQ41" s="64"/>
      <c r="GPR41" s="64"/>
      <c r="GPS41" s="64"/>
      <c r="GPT41" s="64"/>
      <c r="GPU41" s="64"/>
      <c r="GPV41" s="64"/>
      <c r="GPW41" s="64"/>
      <c r="GPX41" s="64"/>
      <c r="GPY41" s="64"/>
      <c r="GPZ41" s="64"/>
      <c r="GQA41" s="64"/>
      <c r="GQB41" s="64"/>
      <c r="GQC41" s="64"/>
      <c r="GQD41" s="64"/>
      <c r="GQE41" s="64"/>
      <c r="GQF41" s="64"/>
      <c r="GQG41" s="64"/>
      <c r="GQH41" s="64"/>
      <c r="GQI41" s="64"/>
      <c r="GQJ41" s="64"/>
      <c r="GQK41" s="64"/>
      <c r="GQL41" s="64"/>
      <c r="GQM41" s="64"/>
      <c r="GQN41" s="64"/>
      <c r="GQO41" s="64"/>
      <c r="GQP41" s="64"/>
      <c r="GQQ41" s="64"/>
      <c r="GQR41" s="64"/>
      <c r="GQS41" s="64"/>
      <c r="GQT41" s="64"/>
      <c r="GQU41" s="64"/>
      <c r="GQV41" s="64"/>
      <c r="GQW41" s="64"/>
      <c r="GQX41" s="64"/>
      <c r="GQY41" s="64"/>
      <c r="GQZ41" s="64"/>
      <c r="GRA41" s="64"/>
      <c r="GRB41" s="64"/>
      <c r="GRC41" s="64"/>
      <c r="GRD41" s="64"/>
      <c r="GRE41" s="64"/>
      <c r="GRF41" s="64"/>
      <c r="GRG41" s="64"/>
      <c r="GRH41" s="64"/>
      <c r="GRI41" s="64"/>
      <c r="GRJ41" s="64"/>
      <c r="GRK41" s="64"/>
      <c r="GRL41" s="64"/>
      <c r="GRM41" s="64"/>
      <c r="GRN41" s="64"/>
      <c r="GRO41" s="64"/>
      <c r="GRP41" s="64"/>
      <c r="GRQ41" s="64"/>
      <c r="GRR41" s="64"/>
      <c r="GRS41" s="64"/>
      <c r="GRT41" s="64"/>
      <c r="GRU41" s="64"/>
      <c r="GRV41" s="64"/>
      <c r="GRW41" s="64"/>
      <c r="GRX41" s="64"/>
      <c r="GRY41" s="64"/>
      <c r="GRZ41" s="64"/>
      <c r="GSA41" s="64"/>
      <c r="GSB41" s="64"/>
      <c r="GSC41" s="64"/>
      <c r="GSD41" s="64"/>
      <c r="GSE41" s="64"/>
      <c r="GSF41" s="64"/>
      <c r="GSG41" s="64"/>
      <c r="GSH41" s="64"/>
      <c r="GSI41" s="64"/>
      <c r="GSJ41" s="64"/>
      <c r="GSK41" s="64"/>
      <c r="GSL41" s="64"/>
      <c r="GSM41" s="64"/>
      <c r="GSN41" s="64"/>
      <c r="GSO41" s="64"/>
      <c r="GSP41" s="64"/>
      <c r="GSQ41" s="64"/>
      <c r="GSR41" s="64"/>
      <c r="GSS41" s="64"/>
      <c r="GST41" s="64"/>
      <c r="GSU41" s="64"/>
      <c r="GSV41" s="64"/>
      <c r="GSW41" s="64"/>
      <c r="GSX41" s="64"/>
      <c r="GSY41" s="64"/>
      <c r="GSZ41" s="64"/>
      <c r="GTA41" s="64"/>
      <c r="GTB41" s="64"/>
      <c r="GTC41" s="64"/>
      <c r="GTD41" s="64"/>
      <c r="GTE41" s="64"/>
      <c r="GTF41" s="64"/>
      <c r="GTG41" s="64"/>
      <c r="GTH41" s="64"/>
      <c r="GTI41" s="64"/>
      <c r="GTJ41" s="64"/>
      <c r="GTK41" s="64"/>
      <c r="GTL41" s="64"/>
      <c r="GTM41" s="64"/>
      <c r="GTN41" s="64"/>
      <c r="GTO41" s="64"/>
      <c r="GTP41" s="64"/>
      <c r="GTQ41" s="64"/>
      <c r="GTR41" s="64"/>
      <c r="GTS41" s="64"/>
      <c r="GTT41" s="64"/>
      <c r="GTU41" s="64"/>
      <c r="GTV41" s="64"/>
      <c r="GTW41" s="64"/>
      <c r="GTX41" s="64"/>
      <c r="GTY41" s="64"/>
      <c r="GTZ41" s="64"/>
      <c r="GUA41" s="64"/>
      <c r="GUB41" s="64"/>
      <c r="GUC41" s="64"/>
      <c r="GUD41" s="64"/>
      <c r="GUE41" s="64"/>
      <c r="GUF41" s="64"/>
      <c r="GUG41" s="64"/>
      <c r="GUH41" s="64"/>
      <c r="GUI41" s="64"/>
      <c r="GUJ41" s="64"/>
      <c r="GUK41" s="64"/>
      <c r="GUL41" s="64"/>
      <c r="GUM41" s="64"/>
      <c r="GUN41" s="64"/>
      <c r="GUO41" s="64"/>
      <c r="GUP41" s="64"/>
      <c r="GUQ41" s="64"/>
      <c r="GUR41" s="64"/>
      <c r="GUS41" s="64"/>
      <c r="GUT41" s="64"/>
      <c r="GUU41" s="64"/>
      <c r="GUV41" s="64"/>
      <c r="GUW41" s="64"/>
      <c r="GUX41" s="64"/>
      <c r="GUY41" s="64"/>
      <c r="GUZ41" s="64"/>
      <c r="GVA41" s="64"/>
      <c r="GVB41" s="64"/>
      <c r="GVC41" s="64"/>
      <c r="GVD41" s="64"/>
      <c r="GVE41" s="64"/>
      <c r="GVF41" s="64"/>
      <c r="GVG41" s="64"/>
      <c r="GVH41" s="64"/>
      <c r="GVI41" s="64"/>
      <c r="GVJ41" s="64"/>
      <c r="GVK41" s="64"/>
      <c r="GVL41" s="64"/>
      <c r="GVM41" s="64"/>
      <c r="GVN41" s="64"/>
      <c r="GVO41" s="64"/>
      <c r="GVP41" s="64"/>
      <c r="GVQ41" s="64"/>
      <c r="GVR41" s="64"/>
      <c r="GVS41" s="64"/>
      <c r="GVT41" s="64"/>
      <c r="GVU41" s="64"/>
      <c r="GVV41" s="64"/>
      <c r="GVW41" s="64"/>
      <c r="GVX41" s="64"/>
      <c r="GVY41" s="64"/>
      <c r="GVZ41" s="64"/>
      <c r="GWA41" s="64"/>
      <c r="GWB41" s="64"/>
      <c r="GWC41" s="64"/>
      <c r="GWD41" s="64"/>
      <c r="GWE41" s="64"/>
      <c r="GWF41" s="64"/>
      <c r="GWG41" s="64"/>
      <c r="GWH41" s="64"/>
      <c r="GWI41" s="64"/>
      <c r="GWJ41" s="64"/>
      <c r="GWK41" s="64"/>
      <c r="GWL41" s="64"/>
      <c r="GWM41" s="64"/>
      <c r="GWN41" s="64"/>
      <c r="GWO41" s="64"/>
      <c r="GWP41" s="64"/>
      <c r="GWQ41" s="64"/>
      <c r="GWR41" s="64"/>
      <c r="GWS41" s="64"/>
      <c r="GWT41" s="64"/>
      <c r="GWU41" s="64"/>
      <c r="GWV41" s="64"/>
      <c r="GWW41" s="64"/>
      <c r="GWX41" s="64"/>
      <c r="GWY41" s="64"/>
      <c r="GWZ41" s="64"/>
      <c r="GXA41" s="64"/>
      <c r="GXB41" s="64"/>
      <c r="GXC41" s="64"/>
      <c r="GXD41" s="64"/>
      <c r="GXE41" s="64"/>
      <c r="GXF41" s="64"/>
      <c r="GXG41" s="64"/>
      <c r="GXH41" s="64"/>
      <c r="GXI41" s="64"/>
      <c r="GXJ41" s="64"/>
      <c r="GXK41" s="64"/>
      <c r="GXL41" s="64"/>
      <c r="GXM41" s="64"/>
      <c r="GXN41" s="64"/>
      <c r="GXO41" s="64"/>
      <c r="GXP41" s="64"/>
      <c r="GXQ41" s="64"/>
      <c r="GXR41" s="64"/>
      <c r="GXS41" s="64"/>
      <c r="GXT41" s="64"/>
      <c r="GXU41" s="64"/>
      <c r="GXV41" s="64"/>
      <c r="GXW41" s="64"/>
      <c r="GXX41" s="64"/>
      <c r="GXY41" s="64"/>
      <c r="GXZ41" s="64"/>
      <c r="GYA41" s="64"/>
      <c r="GYB41" s="64"/>
      <c r="GYC41" s="64"/>
      <c r="GYD41" s="64"/>
      <c r="GYE41" s="64"/>
      <c r="GYF41" s="64"/>
      <c r="GYG41" s="64"/>
      <c r="GYH41" s="64"/>
      <c r="GYI41" s="64"/>
      <c r="GYJ41" s="64"/>
      <c r="GYK41" s="64"/>
      <c r="GYL41" s="64"/>
      <c r="GYM41" s="64"/>
      <c r="GYN41" s="64"/>
      <c r="GYO41" s="64"/>
      <c r="GYP41" s="64"/>
      <c r="GYQ41" s="64"/>
      <c r="GYR41" s="64"/>
      <c r="GYS41" s="64"/>
      <c r="GYT41" s="64"/>
      <c r="GYU41" s="64"/>
      <c r="GYV41" s="64"/>
      <c r="GYW41" s="64"/>
      <c r="GYX41" s="64"/>
      <c r="GYY41" s="64"/>
      <c r="GYZ41" s="64"/>
      <c r="GZA41" s="64"/>
      <c r="GZB41" s="64"/>
      <c r="GZC41" s="64"/>
      <c r="GZD41" s="64"/>
      <c r="GZE41" s="64"/>
      <c r="GZF41" s="64"/>
      <c r="GZG41" s="64"/>
      <c r="GZH41" s="64"/>
      <c r="GZI41" s="64"/>
      <c r="GZJ41" s="64"/>
      <c r="GZK41" s="64"/>
      <c r="GZL41" s="64"/>
      <c r="GZM41" s="64"/>
      <c r="GZN41" s="64"/>
      <c r="GZO41" s="64"/>
      <c r="GZP41" s="64"/>
      <c r="GZQ41" s="64"/>
      <c r="GZR41" s="64"/>
      <c r="GZS41" s="64"/>
      <c r="GZT41" s="64"/>
      <c r="GZU41" s="64"/>
      <c r="GZV41" s="64"/>
      <c r="GZW41" s="64"/>
      <c r="GZX41" s="64"/>
      <c r="GZY41" s="64"/>
      <c r="GZZ41" s="64"/>
      <c r="HAA41" s="64"/>
      <c r="HAB41" s="64"/>
      <c r="HAC41" s="64"/>
      <c r="HAD41" s="64"/>
      <c r="HAE41" s="64"/>
      <c r="HAF41" s="64"/>
      <c r="HAG41" s="64"/>
      <c r="HAH41" s="64"/>
      <c r="HAI41" s="64"/>
      <c r="HAJ41" s="64"/>
      <c r="HAK41" s="64"/>
      <c r="HAL41" s="64"/>
      <c r="HAM41" s="64"/>
      <c r="HAN41" s="64"/>
      <c r="HAO41" s="64"/>
      <c r="HAP41" s="64"/>
      <c r="HAQ41" s="64"/>
      <c r="HAR41" s="64"/>
      <c r="HAS41" s="64"/>
      <c r="HAT41" s="64"/>
      <c r="HAU41" s="64"/>
      <c r="HAV41" s="64"/>
      <c r="HAW41" s="64"/>
      <c r="HAX41" s="64"/>
      <c r="HAY41" s="64"/>
      <c r="HAZ41" s="64"/>
      <c r="HBA41" s="64"/>
      <c r="HBB41" s="64"/>
      <c r="HBC41" s="64"/>
      <c r="HBD41" s="64"/>
      <c r="HBE41" s="64"/>
      <c r="HBF41" s="64"/>
      <c r="HBG41" s="64"/>
      <c r="HBH41" s="64"/>
      <c r="HBI41" s="64"/>
      <c r="HBJ41" s="64"/>
      <c r="HBK41" s="64"/>
      <c r="HBL41" s="64"/>
      <c r="HBM41" s="64"/>
      <c r="HBN41" s="64"/>
      <c r="HBO41" s="64"/>
      <c r="HBP41" s="64"/>
      <c r="HBQ41" s="64"/>
      <c r="HBR41" s="64"/>
      <c r="HBS41" s="64"/>
      <c r="HBT41" s="64"/>
      <c r="HBU41" s="64"/>
      <c r="HBV41" s="64"/>
      <c r="HBW41" s="64"/>
      <c r="HBX41" s="64"/>
      <c r="HBY41" s="64"/>
      <c r="HBZ41" s="64"/>
      <c r="HCA41" s="64"/>
      <c r="HCB41" s="64"/>
      <c r="HCC41" s="64"/>
      <c r="HCD41" s="64"/>
      <c r="HCE41" s="64"/>
      <c r="HCF41" s="64"/>
      <c r="HCG41" s="64"/>
      <c r="HCH41" s="64"/>
      <c r="HCI41" s="64"/>
      <c r="HCJ41" s="64"/>
      <c r="HCK41" s="64"/>
      <c r="HCL41" s="64"/>
      <c r="HCM41" s="64"/>
      <c r="HCN41" s="64"/>
      <c r="HCO41" s="64"/>
      <c r="HCP41" s="64"/>
      <c r="HCQ41" s="64"/>
      <c r="HCR41" s="64"/>
      <c r="HCS41" s="64"/>
      <c r="HCT41" s="64"/>
      <c r="HCU41" s="64"/>
      <c r="HCV41" s="64"/>
      <c r="HCW41" s="64"/>
      <c r="HCX41" s="64"/>
      <c r="HCY41" s="64"/>
      <c r="HCZ41" s="64"/>
      <c r="HDA41" s="64"/>
      <c r="HDB41" s="64"/>
      <c r="HDC41" s="64"/>
      <c r="HDD41" s="64"/>
      <c r="HDE41" s="64"/>
      <c r="HDF41" s="64"/>
      <c r="HDG41" s="64"/>
      <c r="HDH41" s="64"/>
      <c r="HDI41" s="64"/>
      <c r="HDJ41" s="64"/>
      <c r="HDK41" s="64"/>
      <c r="HDL41" s="64"/>
      <c r="HDM41" s="64"/>
      <c r="HDN41" s="64"/>
      <c r="HDO41" s="64"/>
      <c r="HDP41" s="64"/>
      <c r="HDQ41" s="64"/>
      <c r="HDR41" s="64"/>
      <c r="HDS41" s="64"/>
      <c r="HDT41" s="64"/>
      <c r="HDU41" s="64"/>
      <c r="HDV41" s="64"/>
      <c r="HDW41" s="64"/>
      <c r="HDX41" s="64"/>
      <c r="HDY41" s="64"/>
      <c r="HDZ41" s="64"/>
      <c r="HEA41" s="64"/>
      <c r="HEB41" s="64"/>
      <c r="HEC41" s="64"/>
      <c r="HED41" s="64"/>
      <c r="HEE41" s="64"/>
      <c r="HEF41" s="64"/>
      <c r="HEG41" s="64"/>
      <c r="HEH41" s="64"/>
      <c r="HEI41" s="64"/>
      <c r="HEJ41" s="64"/>
      <c r="HEK41" s="64"/>
      <c r="HEL41" s="64"/>
      <c r="HEM41" s="64"/>
      <c r="HEN41" s="64"/>
      <c r="HEO41" s="64"/>
      <c r="HEP41" s="64"/>
      <c r="HEQ41" s="64"/>
      <c r="HER41" s="64"/>
      <c r="HES41" s="64"/>
      <c r="HET41" s="64"/>
      <c r="HEU41" s="64"/>
      <c r="HEV41" s="64"/>
      <c r="HEW41" s="64"/>
      <c r="HEX41" s="64"/>
      <c r="HEY41" s="64"/>
      <c r="HEZ41" s="64"/>
      <c r="HFA41" s="64"/>
      <c r="HFB41" s="64"/>
      <c r="HFC41" s="64"/>
      <c r="HFD41" s="64"/>
      <c r="HFE41" s="64"/>
      <c r="HFF41" s="64"/>
      <c r="HFG41" s="64"/>
      <c r="HFH41" s="64"/>
      <c r="HFI41" s="64"/>
      <c r="HFJ41" s="64"/>
      <c r="HFK41" s="64"/>
      <c r="HFL41" s="64"/>
      <c r="HFM41" s="64"/>
      <c r="HFN41" s="64"/>
      <c r="HFO41" s="64"/>
      <c r="HFP41" s="64"/>
      <c r="HFQ41" s="64"/>
      <c r="HFR41" s="64"/>
      <c r="HFS41" s="64"/>
      <c r="HFT41" s="64"/>
      <c r="HFU41" s="64"/>
      <c r="HFV41" s="64"/>
      <c r="HFW41" s="64"/>
      <c r="HFX41" s="64"/>
      <c r="HFY41" s="64"/>
      <c r="HFZ41" s="64"/>
      <c r="HGA41" s="64"/>
      <c r="HGB41" s="64"/>
      <c r="HGC41" s="64"/>
      <c r="HGD41" s="64"/>
      <c r="HGE41" s="64"/>
      <c r="HGF41" s="64"/>
      <c r="HGG41" s="64"/>
      <c r="HGH41" s="64"/>
      <c r="HGI41" s="64"/>
      <c r="HGJ41" s="64"/>
      <c r="HGK41" s="64"/>
      <c r="HGL41" s="64"/>
      <c r="HGM41" s="64"/>
      <c r="HGN41" s="64"/>
      <c r="HGO41" s="64"/>
      <c r="HGP41" s="64"/>
      <c r="HGQ41" s="64"/>
      <c r="HGR41" s="64"/>
      <c r="HGS41" s="64"/>
      <c r="HGT41" s="64"/>
      <c r="HGU41" s="64"/>
      <c r="HGV41" s="64"/>
      <c r="HGW41" s="64"/>
      <c r="HGX41" s="64"/>
      <c r="HGY41" s="64"/>
      <c r="HGZ41" s="64"/>
      <c r="HHA41" s="64"/>
      <c r="HHB41" s="64"/>
      <c r="HHC41" s="64"/>
      <c r="HHD41" s="64"/>
      <c r="HHE41" s="64"/>
      <c r="HHF41" s="64"/>
      <c r="HHG41" s="64"/>
      <c r="HHH41" s="64"/>
      <c r="HHI41" s="64"/>
      <c r="HHJ41" s="64"/>
      <c r="HHK41" s="64"/>
      <c r="HHL41" s="64"/>
      <c r="HHM41" s="64"/>
      <c r="HHN41" s="64"/>
      <c r="HHO41" s="64"/>
      <c r="HHP41" s="64"/>
      <c r="HHQ41" s="64"/>
      <c r="HHR41" s="64"/>
      <c r="HHS41" s="64"/>
      <c r="HHT41" s="64"/>
      <c r="HHU41" s="64"/>
      <c r="HHV41" s="64"/>
      <c r="HHW41" s="64"/>
      <c r="HHX41" s="64"/>
      <c r="HHY41" s="64"/>
      <c r="HHZ41" s="64"/>
      <c r="HIA41" s="64"/>
      <c r="HIB41" s="64"/>
      <c r="HIC41" s="64"/>
      <c r="HID41" s="64"/>
      <c r="HIE41" s="64"/>
      <c r="HIF41" s="64"/>
      <c r="HIG41" s="64"/>
      <c r="HIH41" s="64"/>
      <c r="HII41" s="64"/>
      <c r="HIJ41" s="64"/>
      <c r="HIK41" s="64"/>
      <c r="HIL41" s="64"/>
      <c r="HIM41" s="64"/>
      <c r="HIN41" s="64"/>
      <c r="HIO41" s="64"/>
      <c r="HIP41" s="64"/>
      <c r="HIQ41" s="64"/>
      <c r="HIR41" s="64"/>
      <c r="HIS41" s="64"/>
      <c r="HIT41" s="64"/>
      <c r="HIU41" s="64"/>
      <c r="HIV41" s="64"/>
      <c r="HIW41" s="64"/>
      <c r="HIX41" s="64"/>
      <c r="HIY41" s="64"/>
      <c r="HIZ41" s="64"/>
      <c r="HJA41" s="64"/>
      <c r="HJB41" s="64"/>
      <c r="HJC41" s="64"/>
      <c r="HJD41" s="64"/>
      <c r="HJE41" s="64"/>
      <c r="HJF41" s="64"/>
      <c r="HJG41" s="64"/>
      <c r="HJH41" s="64"/>
      <c r="HJI41" s="64"/>
      <c r="HJJ41" s="64"/>
      <c r="HJK41" s="64"/>
      <c r="HJL41" s="64"/>
      <c r="HJM41" s="64"/>
      <c r="HJN41" s="64"/>
      <c r="HJO41" s="64"/>
      <c r="HJP41" s="64"/>
      <c r="HJQ41" s="64"/>
      <c r="HJR41" s="64"/>
      <c r="HJS41" s="64"/>
      <c r="HJT41" s="64"/>
      <c r="HJU41" s="64"/>
      <c r="HJV41" s="64"/>
      <c r="HJW41" s="64"/>
      <c r="HJX41" s="64"/>
      <c r="HJY41" s="64"/>
      <c r="HJZ41" s="64"/>
      <c r="HKA41" s="64"/>
      <c r="HKB41" s="64"/>
      <c r="HKC41" s="64"/>
      <c r="HKD41" s="64"/>
      <c r="HKE41" s="64"/>
      <c r="HKF41" s="64"/>
      <c r="HKG41" s="64"/>
      <c r="HKH41" s="64"/>
      <c r="HKI41" s="64"/>
      <c r="HKJ41" s="64"/>
      <c r="HKK41" s="64"/>
      <c r="HKL41" s="64"/>
      <c r="HKM41" s="64"/>
      <c r="HKN41" s="64"/>
      <c r="HKO41" s="64"/>
      <c r="HKP41" s="64"/>
      <c r="HKQ41" s="64"/>
      <c r="HKR41" s="64"/>
      <c r="HKS41" s="64"/>
      <c r="HKT41" s="64"/>
      <c r="HKU41" s="64"/>
      <c r="HKV41" s="64"/>
      <c r="HKW41" s="64"/>
      <c r="HKX41" s="64"/>
      <c r="HKY41" s="64"/>
      <c r="HKZ41" s="64"/>
      <c r="HLA41" s="64"/>
      <c r="HLB41" s="64"/>
      <c r="HLC41" s="64"/>
      <c r="HLD41" s="64"/>
      <c r="HLE41" s="64"/>
      <c r="HLF41" s="64"/>
      <c r="HLG41" s="64"/>
      <c r="HLH41" s="64"/>
      <c r="HLI41" s="64"/>
      <c r="HLJ41" s="64"/>
      <c r="HLK41" s="64"/>
      <c r="HLL41" s="64"/>
      <c r="HLM41" s="64"/>
      <c r="HLN41" s="64"/>
      <c r="HLO41" s="64"/>
      <c r="HLP41" s="64"/>
      <c r="HLQ41" s="64"/>
      <c r="HLR41" s="64"/>
      <c r="HLS41" s="64"/>
      <c r="HLT41" s="64"/>
      <c r="HLU41" s="64"/>
      <c r="HLV41" s="64"/>
      <c r="HLW41" s="64"/>
      <c r="HLX41" s="64"/>
      <c r="HLY41" s="64"/>
      <c r="HLZ41" s="64"/>
      <c r="HMA41" s="64"/>
      <c r="HMB41" s="64"/>
      <c r="HMC41" s="64"/>
      <c r="HMD41" s="64"/>
      <c r="HME41" s="64"/>
      <c r="HMF41" s="64"/>
      <c r="HMG41" s="64"/>
      <c r="HMH41" s="64"/>
      <c r="HMI41" s="64"/>
      <c r="HMJ41" s="64"/>
      <c r="HMK41" s="64"/>
      <c r="HML41" s="64"/>
      <c r="HMM41" s="64"/>
      <c r="HMN41" s="64"/>
      <c r="HMO41" s="64"/>
      <c r="HMP41" s="64"/>
      <c r="HMQ41" s="64"/>
      <c r="HMR41" s="64"/>
      <c r="HMS41" s="64"/>
      <c r="HMT41" s="64"/>
      <c r="HMU41" s="64"/>
      <c r="HMV41" s="64"/>
      <c r="HMW41" s="64"/>
      <c r="HMX41" s="64"/>
      <c r="HMY41" s="64"/>
      <c r="HMZ41" s="64"/>
      <c r="HNA41" s="64"/>
      <c r="HNB41" s="64"/>
      <c r="HNC41" s="64"/>
      <c r="HND41" s="64"/>
      <c r="HNE41" s="64"/>
      <c r="HNF41" s="64"/>
      <c r="HNG41" s="64"/>
      <c r="HNH41" s="64"/>
      <c r="HNI41" s="64"/>
      <c r="HNJ41" s="64"/>
      <c r="HNK41" s="64"/>
      <c r="HNL41" s="64"/>
      <c r="HNM41" s="64"/>
      <c r="HNN41" s="64"/>
      <c r="HNO41" s="64"/>
      <c r="HNP41" s="64"/>
      <c r="HNQ41" s="64"/>
      <c r="HNR41" s="64"/>
      <c r="HNS41" s="64"/>
      <c r="HNT41" s="64"/>
      <c r="HNU41" s="64"/>
      <c r="HNV41" s="64"/>
      <c r="HNW41" s="64"/>
      <c r="HNX41" s="64"/>
      <c r="HNY41" s="64"/>
      <c r="HNZ41" s="64"/>
      <c r="HOA41" s="64"/>
      <c r="HOB41" s="64"/>
      <c r="HOC41" s="64"/>
      <c r="HOD41" s="64"/>
      <c r="HOE41" s="64"/>
      <c r="HOF41" s="64"/>
      <c r="HOG41" s="64"/>
      <c r="HOH41" s="64"/>
      <c r="HOI41" s="64"/>
      <c r="HOJ41" s="64"/>
      <c r="HOK41" s="64"/>
      <c r="HOL41" s="64"/>
      <c r="HOM41" s="64"/>
      <c r="HON41" s="64"/>
      <c r="HOO41" s="64"/>
      <c r="HOP41" s="64"/>
      <c r="HOQ41" s="64"/>
      <c r="HOR41" s="64"/>
      <c r="HOS41" s="64"/>
      <c r="HOT41" s="64"/>
      <c r="HOU41" s="64"/>
      <c r="HOV41" s="64"/>
      <c r="HOW41" s="64"/>
      <c r="HOX41" s="64"/>
      <c r="HOY41" s="64"/>
      <c r="HOZ41" s="64"/>
      <c r="HPA41" s="64"/>
      <c r="HPB41" s="64"/>
      <c r="HPC41" s="64"/>
      <c r="HPD41" s="64"/>
      <c r="HPE41" s="64"/>
      <c r="HPF41" s="64"/>
      <c r="HPG41" s="64"/>
      <c r="HPH41" s="64"/>
      <c r="HPI41" s="64"/>
      <c r="HPJ41" s="64"/>
      <c r="HPK41" s="64"/>
      <c r="HPL41" s="64"/>
      <c r="HPM41" s="64"/>
      <c r="HPN41" s="64"/>
      <c r="HPO41" s="64"/>
      <c r="HPP41" s="64"/>
      <c r="HPQ41" s="64"/>
      <c r="HPR41" s="64"/>
      <c r="HPS41" s="64"/>
      <c r="HPT41" s="64"/>
      <c r="HPU41" s="64"/>
      <c r="HPV41" s="64"/>
      <c r="HPW41" s="64"/>
      <c r="HPX41" s="64"/>
      <c r="HPY41" s="64"/>
      <c r="HPZ41" s="64"/>
      <c r="HQA41" s="64"/>
      <c r="HQB41" s="64"/>
      <c r="HQC41" s="64"/>
      <c r="HQD41" s="64"/>
      <c r="HQE41" s="64"/>
      <c r="HQF41" s="64"/>
      <c r="HQG41" s="64"/>
      <c r="HQH41" s="64"/>
      <c r="HQI41" s="64"/>
      <c r="HQJ41" s="64"/>
      <c r="HQK41" s="64"/>
      <c r="HQL41" s="64"/>
      <c r="HQM41" s="64"/>
      <c r="HQN41" s="64"/>
      <c r="HQO41" s="64"/>
      <c r="HQP41" s="64"/>
      <c r="HQQ41" s="64"/>
      <c r="HQR41" s="64"/>
      <c r="HQS41" s="64"/>
      <c r="HQT41" s="64"/>
      <c r="HQU41" s="64"/>
      <c r="HQV41" s="64"/>
      <c r="HQW41" s="64"/>
      <c r="HQX41" s="64"/>
      <c r="HQY41" s="64"/>
      <c r="HQZ41" s="64"/>
      <c r="HRA41" s="64"/>
      <c r="HRB41" s="64"/>
      <c r="HRC41" s="64"/>
      <c r="HRD41" s="64"/>
      <c r="HRE41" s="64"/>
      <c r="HRF41" s="64"/>
      <c r="HRG41" s="64"/>
      <c r="HRH41" s="64"/>
      <c r="HRI41" s="64"/>
      <c r="HRJ41" s="64"/>
      <c r="HRK41" s="64"/>
      <c r="HRL41" s="64"/>
      <c r="HRM41" s="64"/>
      <c r="HRN41" s="64"/>
      <c r="HRO41" s="64"/>
      <c r="HRP41" s="64"/>
      <c r="HRQ41" s="64"/>
      <c r="HRR41" s="64"/>
      <c r="HRS41" s="64"/>
      <c r="HRT41" s="64"/>
      <c r="HRU41" s="64"/>
      <c r="HRV41" s="64"/>
      <c r="HRW41" s="64"/>
      <c r="HRX41" s="64"/>
      <c r="HRY41" s="64"/>
      <c r="HRZ41" s="64"/>
      <c r="HSA41" s="64"/>
      <c r="HSB41" s="64"/>
      <c r="HSC41" s="64"/>
      <c r="HSD41" s="64"/>
      <c r="HSE41" s="64"/>
      <c r="HSF41" s="64"/>
      <c r="HSG41" s="64"/>
      <c r="HSH41" s="64"/>
      <c r="HSI41" s="64"/>
      <c r="HSJ41" s="64"/>
      <c r="HSK41" s="64"/>
      <c r="HSL41" s="64"/>
      <c r="HSM41" s="64"/>
      <c r="HSN41" s="64"/>
      <c r="HSO41" s="64"/>
      <c r="HSP41" s="64"/>
      <c r="HSQ41" s="64"/>
      <c r="HSR41" s="64"/>
      <c r="HSS41" s="64"/>
      <c r="HST41" s="64"/>
      <c r="HSU41" s="64"/>
      <c r="HSV41" s="64"/>
      <c r="HSW41" s="64"/>
      <c r="HSX41" s="64"/>
      <c r="HSY41" s="64"/>
      <c r="HSZ41" s="64"/>
      <c r="HTA41" s="64"/>
      <c r="HTB41" s="64"/>
      <c r="HTC41" s="64"/>
      <c r="HTD41" s="64"/>
      <c r="HTE41" s="64"/>
      <c r="HTF41" s="64"/>
      <c r="HTG41" s="64"/>
      <c r="HTH41" s="64"/>
      <c r="HTI41" s="64"/>
      <c r="HTJ41" s="64"/>
      <c r="HTK41" s="64"/>
      <c r="HTL41" s="64"/>
      <c r="HTM41" s="64"/>
      <c r="HTN41" s="64"/>
      <c r="HTO41" s="64"/>
      <c r="HTP41" s="64"/>
      <c r="HTQ41" s="64"/>
      <c r="HTR41" s="64"/>
      <c r="HTS41" s="64"/>
      <c r="HTT41" s="64"/>
      <c r="HTU41" s="64"/>
      <c r="HTV41" s="64"/>
      <c r="HTW41" s="64"/>
      <c r="HTX41" s="64"/>
      <c r="HTY41" s="64"/>
      <c r="HTZ41" s="64"/>
      <c r="HUA41" s="64"/>
      <c r="HUB41" s="64"/>
      <c r="HUC41" s="64"/>
      <c r="HUD41" s="64"/>
      <c r="HUE41" s="64"/>
      <c r="HUF41" s="64"/>
      <c r="HUG41" s="64"/>
      <c r="HUH41" s="64"/>
      <c r="HUI41" s="64"/>
      <c r="HUJ41" s="64"/>
      <c r="HUK41" s="64"/>
      <c r="HUL41" s="64"/>
      <c r="HUM41" s="64"/>
      <c r="HUN41" s="64"/>
      <c r="HUO41" s="64"/>
      <c r="HUP41" s="64"/>
      <c r="HUQ41" s="64"/>
      <c r="HUR41" s="64"/>
      <c r="HUS41" s="64"/>
      <c r="HUT41" s="64"/>
      <c r="HUU41" s="64"/>
      <c r="HUV41" s="64"/>
      <c r="HUW41" s="64"/>
      <c r="HUX41" s="64"/>
      <c r="HUY41" s="64"/>
      <c r="HUZ41" s="64"/>
      <c r="HVA41" s="64"/>
      <c r="HVB41" s="64"/>
      <c r="HVC41" s="64"/>
      <c r="HVD41" s="64"/>
      <c r="HVE41" s="64"/>
      <c r="HVF41" s="64"/>
      <c r="HVG41" s="64"/>
      <c r="HVH41" s="64"/>
      <c r="HVI41" s="64"/>
      <c r="HVJ41" s="64"/>
      <c r="HVK41" s="64"/>
      <c r="HVL41" s="64"/>
      <c r="HVM41" s="64"/>
      <c r="HVN41" s="64"/>
      <c r="HVO41" s="64"/>
      <c r="HVP41" s="64"/>
      <c r="HVQ41" s="64"/>
      <c r="HVR41" s="64"/>
      <c r="HVS41" s="64"/>
      <c r="HVT41" s="64"/>
      <c r="HVU41" s="64"/>
      <c r="HVV41" s="64"/>
      <c r="HVW41" s="64"/>
      <c r="HVX41" s="64"/>
      <c r="HVY41" s="64"/>
      <c r="HVZ41" s="64"/>
      <c r="HWA41" s="64"/>
      <c r="HWB41" s="64"/>
      <c r="HWC41" s="64"/>
      <c r="HWD41" s="64"/>
      <c r="HWE41" s="64"/>
      <c r="HWF41" s="64"/>
      <c r="HWG41" s="64"/>
      <c r="HWH41" s="64"/>
      <c r="HWI41" s="64"/>
      <c r="HWJ41" s="64"/>
      <c r="HWK41" s="64"/>
      <c r="HWL41" s="64"/>
      <c r="HWM41" s="64"/>
      <c r="HWN41" s="64"/>
      <c r="HWO41" s="64"/>
      <c r="HWP41" s="64"/>
      <c r="HWQ41" s="64"/>
      <c r="HWR41" s="64"/>
      <c r="HWS41" s="64"/>
      <c r="HWT41" s="64"/>
      <c r="HWU41" s="64"/>
      <c r="HWV41" s="64"/>
      <c r="HWW41" s="64"/>
      <c r="HWX41" s="64"/>
      <c r="HWY41" s="64"/>
      <c r="HWZ41" s="64"/>
      <c r="HXA41" s="64"/>
      <c r="HXB41" s="64"/>
      <c r="HXC41" s="64"/>
      <c r="HXD41" s="64"/>
      <c r="HXE41" s="64"/>
      <c r="HXF41" s="64"/>
      <c r="HXG41" s="64"/>
      <c r="HXH41" s="64"/>
      <c r="HXI41" s="64"/>
      <c r="HXJ41" s="64"/>
      <c r="HXK41" s="64"/>
      <c r="HXL41" s="64"/>
      <c r="HXM41" s="64"/>
      <c r="HXN41" s="64"/>
      <c r="HXO41" s="64"/>
      <c r="HXP41" s="64"/>
      <c r="HXQ41" s="64"/>
      <c r="HXR41" s="64"/>
      <c r="HXS41" s="64"/>
      <c r="HXT41" s="64"/>
      <c r="HXU41" s="64"/>
      <c r="HXV41" s="64"/>
      <c r="HXW41" s="64"/>
      <c r="HXX41" s="64"/>
      <c r="HXY41" s="64"/>
      <c r="HXZ41" s="64"/>
      <c r="HYA41" s="64"/>
      <c r="HYB41" s="64"/>
      <c r="HYC41" s="64"/>
      <c r="HYD41" s="64"/>
      <c r="HYE41" s="64"/>
      <c r="HYF41" s="64"/>
      <c r="HYG41" s="64"/>
      <c r="HYH41" s="64"/>
      <c r="HYI41" s="64"/>
      <c r="HYJ41" s="64"/>
      <c r="HYK41" s="64"/>
      <c r="HYL41" s="64"/>
      <c r="HYM41" s="64"/>
      <c r="HYN41" s="64"/>
      <c r="HYO41" s="64"/>
      <c r="HYP41" s="64"/>
      <c r="HYQ41" s="64"/>
      <c r="HYR41" s="64"/>
      <c r="HYS41" s="64"/>
      <c r="HYT41" s="64"/>
      <c r="HYU41" s="64"/>
      <c r="HYV41" s="64"/>
      <c r="HYW41" s="64"/>
      <c r="HYX41" s="64"/>
      <c r="HYY41" s="64"/>
      <c r="HYZ41" s="64"/>
      <c r="HZA41" s="64"/>
      <c r="HZB41" s="64"/>
      <c r="HZC41" s="64"/>
      <c r="HZD41" s="64"/>
      <c r="HZE41" s="64"/>
      <c r="HZF41" s="64"/>
      <c r="HZG41" s="64"/>
      <c r="HZH41" s="64"/>
      <c r="HZI41" s="64"/>
      <c r="HZJ41" s="64"/>
      <c r="HZK41" s="64"/>
      <c r="HZL41" s="64"/>
      <c r="HZM41" s="64"/>
      <c r="HZN41" s="64"/>
      <c r="HZO41" s="64"/>
      <c r="HZP41" s="64"/>
      <c r="HZQ41" s="64"/>
      <c r="HZR41" s="64"/>
      <c r="HZS41" s="64"/>
      <c r="HZT41" s="64"/>
      <c r="HZU41" s="64"/>
      <c r="HZV41" s="64"/>
      <c r="HZW41" s="64"/>
      <c r="HZX41" s="64"/>
      <c r="HZY41" s="64"/>
      <c r="HZZ41" s="64"/>
      <c r="IAA41" s="64"/>
      <c r="IAB41" s="64"/>
      <c r="IAC41" s="64"/>
      <c r="IAD41" s="64"/>
      <c r="IAE41" s="64"/>
      <c r="IAF41" s="64"/>
      <c r="IAG41" s="64"/>
      <c r="IAH41" s="64"/>
      <c r="IAI41" s="64"/>
      <c r="IAJ41" s="64"/>
      <c r="IAK41" s="64"/>
      <c r="IAL41" s="64"/>
      <c r="IAM41" s="64"/>
      <c r="IAN41" s="64"/>
      <c r="IAO41" s="64"/>
      <c r="IAP41" s="64"/>
      <c r="IAQ41" s="64"/>
      <c r="IAR41" s="64"/>
      <c r="IAS41" s="64"/>
      <c r="IAT41" s="64"/>
      <c r="IAU41" s="64"/>
      <c r="IAV41" s="64"/>
      <c r="IAW41" s="64"/>
      <c r="IAX41" s="64"/>
      <c r="IAY41" s="64"/>
      <c r="IAZ41" s="64"/>
      <c r="IBA41" s="64"/>
      <c r="IBB41" s="64"/>
      <c r="IBC41" s="64"/>
      <c r="IBD41" s="64"/>
      <c r="IBE41" s="64"/>
      <c r="IBF41" s="64"/>
      <c r="IBG41" s="64"/>
      <c r="IBH41" s="64"/>
      <c r="IBI41" s="64"/>
      <c r="IBJ41" s="64"/>
      <c r="IBK41" s="64"/>
      <c r="IBL41" s="64"/>
      <c r="IBM41" s="64"/>
      <c r="IBN41" s="64"/>
      <c r="IBO41" s="64"/>
      <c r="IBP41" s="64"/>
      <c r="IBQ41" s="64"/>
      <c r="IBR41" s="64"/>
      <c r="IBS41" s="64"/>
      <c r="IBT41" s="64"/>
      <c r="IBU41" s="64"/>
      <c r="IBV41" s="64"/>
      <c r="IBW41" s="64"/>
      <c r="IBX41" s="64"/>
      <c r="IBY41" s="64"/>
      <c r="IBZ41" s="64"/>
      <c r="ICA41" s="64"/>
      <c r="ICB41" s="64"/>
      <c r="ICC41" s="64"/>
      <c r="ICD41" s="64"/>
      <c r="ICE41" s="64"/>
      <c r="ICF41" s="64"/>
      <c r="ICG41" s="64"/>
      <c r="ICH41" s="64"/>
      <c r="ICI41" s="64"/>
      <c r="ICJ41" s="64"/>
      <c r="ICK41" s="64"/>
      <c r="ICL41" s="64"/>
      <c r="ICM41" s="64"/>
      <c r="ICN41" s="64"/>
      <c r="ICO41" s="64"/>
      <c r="ICP41" s="64"/>
      <c r="ICQ41" s="64"/>
      <c r="ICR41" s="64"/>
      <c r="ICS41" s="64"/>
      <c r="ICT41" s="64"/>
      <c r="ICU41" s="64"/>
      <c r="ICV41" s="64"/>
      <c r="ICW41" s="64"/>
      <c r="ICX41" s="64"/>
      <c r="ICY41" s="64"/>
      <c r="ICZ41" s="64"/>
      <c r="IDA41" s="64"/>
      <c r="IDB41" s="64"/>
      <c r="IDC41" s="64"/>
      <c r="IDD41" s="64"/>
      <c r="IDE41" s="64"/>
      <c r="IDF41" s="64"/>
      <c r="IDG41" s="64"/>
      <c r="IDH41" s="64"/>
      <c r="IDI41" s="64"/>
      <c r="IDJ41" s="64"/>
      <c r="IDK41" s="64"/>
      <c r="IDL41" s="64"/>
      <c r="IDM41" s="64"/>
      <c r="IDN41" s="64"/>
      <c r="IDO41" s="64"/>
      <c r="IDP41" s="64"/>
      <c r="IDQ41" s="64"/>
      <c r="IDR41" s="64"/>
      <c r="IDS41" s="64"/>
      <c r="IDT41" s="64"/>
      <c r="IDU41" s="64"/>
      <c r="IDV41" s="64"/>
      <c r="IDW41" s="64"/>
      <c r="IDX41" s="64"/>
      <c r="IDY41" s="64"/>
      <c r="IDZ41" s="64"/>
      <c r="IEA41" s="64"/>
      <c r="IEB41" s="64"/>
      <c r="IEC41" s="64"/>
      <c r="IED41" s="64"/>
      <c r="IEE41" s="64"/>
      <c r="IEF41" s="64"/>
      <c r="IEG41" s="64"/>
      <c r="IEH41" s="64"/>
      <c r="IEI41" s="64"/>
      <c r="IEJ41" s="64"/>
      <c r="IEK41" s="64"/>
      <c r="IEL41" s="64"/>
      <c r="IEM41" s="64"/>
      <c r="IEN41" s="64"/>
      <c r="IEO41" s="64"/>
      <c r="IEP41" s="64"/>
      <c r="IEQ41" s="64"/>
      <c r="IER41" s="64"/>
      <c r="IES41" s="64"/>
      <c r="IET41" s="64"/>
      <c r="IEU41" s="64"/>
      <c r="IEV41" s="64"/>
      <c r="IEW41" s="64"/>
      <c r="IEX41" s="64"/>
      <c r="IEY41" s="64"/>
      <c r="IEZ41" s="64"/>
      <c r="IFA41" s="64"/>
      <c r="IFB41" s="64"/>
      <c r="IFC41" s="64"/>
      <c r="IFD41" s="64"/>
      <c r="IFE41" s="64"/>
      <c r="IFF41" s="64"/>
      <c r="IFG41" s="64"/>
      <c r="IFH41" s="64"/>
      <c r="IFI41" s="64"/>
      <c r="IFJ41" s="64"/>
      <c r="IFK41" s="64"/>
      <c r="IFL41" s="64"/>
      <c r="IFM41" s="64"/>
      <c r="IFN41" s="64"/>
      <c r="IFO41" s="64"/>
      <c r="IFP41" s="64"/>
      <c r="IFQ41" s="64"/>
      <c r="IFR41" s="64"/>
      <c r="IFS41" s="64"/>
      <c r="IFT41" s="64"/>
      <c r="IFU41" s="64"/>
      <c r="IFV41" s="64"/>
      <c r="IFW41" s="64"/>
      <c r="IFX41" s="64"/>
      <c r="IFY41" s="64"/>
      <c r="IFZ41" s="64"/>
      <c r="IGA41" s="64"/>
      <c r="IGB41" s="64"/>
      <c r="IGC41" s="64"/>
      <c r="IGD41" s="64"/>
      <c r="IGE41" s="64"/>
      <c r="IGF41" s="64"/>
      <c r="IGG41" s="64"/>
      <c r="IGH41" s="64"/>
      <c r="IGI41" s="64"/>
      <c r="IGJ41" s="64"/>
      <c r="IGK41" s="64"/>
      <c r="IGL41" s="64"/>
      <c r="IGM41" s="64"/>
      <c r="IGN41" s="64"/>
      <c r="IGO41" s="64"/>
      <c r="IGP41" s="64"/>
      <c r="IGQ41" s="64"/>
      <c r="IGR41" s="64"/>
      <c r="IGS41" s="64"/>
      <c r="IGT41" s="64"/>
      <c r="IGU41" s="64"/>
      <c r="IGV41" s="64"/>
      <c r="IGW41" s="64"/>
      <c r="IGX41" s="64"/>
      <c r="IGY41" s="64"/>
      <c r="IGZ41" s="64"/>
      <c r="IHA41" s="64"/>
      <c r="IHB41" s="64"/>
      <c r="IHC41" s="64"/>
      <c r="IHD41" s="64"/>
      <c r="IHE41" s="64"/>
      <c r="IHF41" s="64"/>
      <c r="IHG41" s="64"/>
      <c r="IHH41" s="64"/>
      <c r="IHI41" s="64"/>
      <c r="IHJ41" s="64"/>
      <c r="IHK41" s="64"/>
      <c r="IHL41" s="64"/>
      <c r="IHM41" s="64"/>
      <c r="IHN41" s="64"/>
      <c r="IHO41" s="64"/>
      <c r="IHP41" s="64"/>
      <c r="IHQ41" s="64"/>
      <c r="IHR41" s="64"/>
      <c r="IHS41" s="64"/>
      <c r="IHT41" s="64"/>
      <c r="IHU41" s="64"/>
      <c r="IHV41" s="64"/>
      <c r="IHW41" s="64"/>
      <c r="IHX41" s="64"/>
      <c r="IHY41" s="64"/>
      <c r="IHZ41" s="64"/>
      <c r="IIA41" s="64"/>
      <c r="IIB41" s="64"/>
      <c r="IIC41" s="64"/>
      <c r="IID41" s="64"/>
      <c r="IIE41" s="64"/>
      <c r="IIF41" s="64"/>
      <c r="IIG41" s="64"/>
      <c r="IIH41" s="64"/>
      <c r="III41" s="64"/>
      <c r="IIJ41" s="64"/>
      <c r="IIK41" s="64"/>
      <c r="IIL41" s="64"/>
      <c r="IIM41" s="64"/>
      <c r="IIN41" s="64"/>
      <c r="IIO41" s="64"/>
      <c r="IIP41" s="64"/>
      <c r="IIQ41" s="64"/>
      <c r="IIR41" s="64"/>
      <c r="IIS41" s="64"/>
      <c r="IIT41" s="64"/>
      <c r="IIU41" s="64"/>
      <c r="IIV41" s="64"/>
      <c r="IIW41" s="64"/>
      <c r="IIX41" s="64"/>
      <c r="IIY41" s="64"/>
      <c r="IIZ41" s="64"/>
      <c r="IJA41" s="64"/>
      <c r="IJB41" s="64"/>
      <c r="IJC41" s="64"/>
      <c r="IJD41" s="64"/>
      <c r="IJE41" s="64"/>
      <c r="IJF41" s="64"/>
      <c r="IJG41" s="64"/>
      <c r="IJH41" s="64"/>
      <c r="IJI41" s="64"/>
      <c r="IJJ41" s="64"/>
      <c r="IJK41" s="64"/>
      <c r="IJL41" s="64"/>
      <c r="IJM41" s="64"/>
      <c r="IJN41" s="64"/>
      <c r="IJO41" s="64"/>
      <c r="IJP41" s="64"/>
      <c r="IJQ41" s="64"/>
      <c r="IJR41" s="64"/>
      <c r="IJS41" s="64"/>
      <c r="IJT41" s="64"/>
      <c r="IJU41" s="64"/>
      <c r="IJV41" s="64"/>
      <c r="IJW41" s="64"/>
      <c r="IJX41" s="64"/>
      <c r="IJY41" s="64"/>
      <c r="IJZ41" s="64"/>
      <c r="IKA41" s="64"/>
      <c r="IKB41" s="64"/>
      <c r="IKC41" s="64"/>
      <c r="IKD41" s="64"/>
      <c r="IKE41" s="64"/>
      <c r="IKF41" s="64"/>
      <c r="IKG41" s="64"/>
      <c r="IKH41" s="64"/>
      <c r="IKI41" s="64"/>
      <c r="IKJ41" s="64"/>
      <c r="IKK41" s="64"/>
      <c r="IKL41" s="64"/>
      <c r="IKM41" s="64"/>
      <c r="IKN41" s="64"/>
      <c r="IKO41" s="64"/>
      <c r="IKP41" s="64"/>
      <c r="IKQ41" s="64"/>
      <c r="IKR41" s="64"/>
      <c r="IKS41" s="64"/>
      <c r="IKT41" s="64"/>
      <c r="IKU41" s="64"/>
      <c r="IKV41" s="64"/>
      <c r="IKW41" s="64"/>
      <c r="IKX41" s="64"/>
      <c r="IKY41" s="64"/>
      <c r="IKZ41" s="64"/>
      <c r="ILA41" s="64"/>
      <c r="ILB41" s="64"/>
      <c r="ILC41" s="64"/>
      <c r="ILD41" s="64"/>
      <c r="ILE41" s="64"/>
      <c r="ILF41" s="64"/>
      <c r="ILG41" s="64"/>
      <c r="ILH41" s="64"/>
      <c r="ILI41" s="64"/>
      <c r="ILJ41" s="64"/>
      <c r="ILK41" s="64"/>
      <c r="ILL41" s="64"/>
      <c r="ILM41" s="64"/>
      <c r="ILN41" s="64"/>
      <c r="ILO41" s="64"/>
      <c r="ILP41" s="64"/>
      <c r="ILQ41" s="64"/>
      <c r="ILR41" s="64"/>
      <c r="ILS41" s="64"/>
      <c r="ILT41" s="64"/>
      <c r="ILU41" s="64"/>
      <c r="ILV41" s="64"/>
      <c r="ILW41" s="64"/>
      <c r="ILX41" s="64"/>
      <c r="ILY41" s="64"/>
      <c r="ILZ41" s="64"/>
      <c r="IMA41" s="64"/>
      <c r="IMB41" s="64"/>
      <c r="IMC41" s="64"/>
      <c r="IMD41" s="64"/>
      <c r="IME41" s="64"/>
      <c r="IMF41" s="64"/>
      <c r="IMG41" s="64"/>
      <c r="IMH41" s="64"/>
      <c r="IMI41" s="64"/>
      <c r="IMJ41" s="64"/>
      <c r="IMK41" s="64"/>
      <c r="IML41" s="64"/>
      <c r="IMM41" s="64"/>
      <c r="IMN41" s="64"/>
      <c r="IMO41" s="64"/>
      <c r="IMP41" s="64"/>
      <c r="IMQ41" s="64"/>
      <c r="IMR41" s="64"/>
      <c r="IMS41" s="64"/>
      <c r="IMT41" s="64"/>
      <c r="IMU41" s="64"/>
      <c r="IMV41" s="64"/>
      <c r="IMW41" s="64"/>
      <c r="IMX41" s="64"/>
      <c r="IMY41" s="64"/>
      <c r="IMZ41" s="64"/>
      <c r="INA41" s="64"/>
      <c r="INB41" s="64"/>
      <c r="INC41" s="64"/>
      <c r="IND41" s="64"/>
      <c r="INE41" s="64"/>
      <c r="INF41" s="64"/>
      <c r="ING41" s="64"/>
      <c r="INH41" s="64"/>
      <c r="INI41" s="64"/>
      <c r="INJ41" s="64"/>
      <c r="INK41" s="64"/>
      <c r="INL41" s="64"/>
      <c r="INM41" s="64"/>
      <c r="INN41" s="64"/>
      <c r="INO41" s="64"/>
      <c r="INP41" s="64"/>
      <c r="INQ41" s="64"/>
      <c r="INR41" s="64"/>
      <c r="INS41" s="64"/>
      <c r="INT41" s="64"/>
      <c r="INU41" s="64"/>
      <c r="INV41" s="64"/>
      <c r="INW41" s="64"/>
      <c r="INX41" s="64"/>
      <c r="INY41" s="64"/>
      <c r="INZ41" s="64"/>
      <c r="IOA41" s="64"/>
      <c r="IOB41" s="64"/>
      <c r="IOC41" s="64"/>
      <c r="IOD41" s="64"/>
      <c r="IOE41" s="64"/>
      <c r="IOF41" s="64"/>
      <c r="IOG41" s="64"/>
      <c r="IOH41" s="64"/>
      <c r="IOI41" s="64"/>
      <c r="IOJ41" s="64"/>
      <c r="IOK41" s="64"/>
      <c r="IOL41" s="64"/>
      <c r="IOM41" s="64"/>
      <c r="ION41" s="64"/>
      <c r="IOO41" s="64"/>
      <c r="IOP41" s="64"/>
      <c r="IOQ41" s="64"/>
      <c r="IOR41" s="64"/>
      <c r="IOS41" s="64"/>
      <c r="IOT41" s="64"/>
      <c r="IOU41" s="64"/>
      <c r="IOV41" s="64"/>
      <c r="IOW41" s="64"/>
      <c r="IOX41" s="64"/>
      <c r="IOY41" s="64"/>
      <c r="IOZ41" s="64"/>
      <c r="IPA41" s="64"/>
      <c r="IPB41" s="64"/>
      <c r="IPC41" s="64"/>
      <c r="IPD41" s="64"/>
      <c r="IPE41" s="64"/>
      <c r="IPF41" s="64"/>
      <c r="IPG41" s="64"/>
      <c r="IPH41" s="64"/>
      <c r="IPI41" s="64"/>
      <c r="IPJ41" s="64"/>
      <c r="IPK41" s="64"/>
      <c r="IPL41" s="64"/>
      <c r="IPM41" s="64"/>
      <c r="IPN41" s="64"/>
      <c r="IPO41" s="64"/>
      <c r="IPP41" s="64"/>
      <c r="IPQ41" s="64"/>
      <c r="IPR41" s="64"/>
      <c r="IPS41" s="64"/>
      <c r="IPT41" s="64"/>
      <c r="IPU41" s="64"/>
      <c r="IPV41" s="64"/>
      <c r="IPW41" s="64"/>
      <c r="IPX41" s="64"/>
      <c r="IPY41" s="64"/>
      <c r="IPZ41" s="64"/>
      <c r="IQA41" s="64"/>
      <c r="IQB41" s="64"/>
      <c r="IQC41" s="64"/>
      <c r="IQD41" s="64"/>
      <c r="IQE41" s="64"/>
      <c r="IQF41" s="64"/>
      <c r="IQG41" s="64"/>
      <c r="IQH41" s="64"/>
      <c r="IQI41" s="64"/>
      <c r="IQJ41" s="64"/>
      <c r="IQK41" s="64"/>
      <c r="IQL41" s="64"/>
      <c r="IQM41" s="64"/>
      <c r="IQN41" s="64"/>
      <c r="IQO41" s="64"/>
      <c r="IQP41" s="64"/>
      <c r="IQQ41" s="64"/>
      <c r="IQR41" s="64"/>
      <c r="IQS41" s="64"/>
      <c r="IQT41" s="64"/>
      <c r="IQU41" s="64"/>
      <c r="IQV41" s="64"/>
      <c r="IQW41" s="64"/>
      <c r="IQX41" s="64"/>
      <c r="IQY41" s="64"/>
      <c r="IQZ41" s="64"/>
      <c r="IRA41" s="64"/>
      <c r="IRB41" s="64"/>
      <c r="IRC41" s="64"/>
      <c r="IRD41" s="64"/>
      <c r="IRE41" s="64"/>
      <c r="IRF41" s="64"/>
      <c r="IRG41" s="64"/>
      <c r="IRH41" s="64"/>
      <c r="IRI41" s="64"/>
      <c r="IRJ41" s="64"/>
      <c r="IRK41" s="64"/>
      <c r="IRL41" s="64"/>
      <c r="IRM41" s="64"/>
      <c r="IRN41" s="64"/>
      <c r="IRO41" s="64"/>
      <c r="IRP41" s="64"/>
      <c r="IRQ41" s="64"/>
      <c r="IRR41" s="64"/>
      <c r="IRS41" s="64"/>
      <c r="IRT41" s="64"/>
      <c r="IRU41" s="64"/>
      <c r="IRV41" s="64"/>
      <c r="IRW41" s="64"/>
      <c r="IRX41" s="64"/>
      <c r="IRY41" s="64"/>
      <c r="IRZ41" s="64"/>
      <c r="ISA41" s="64"/>
      <c r="ISB41" s="64"/>
      <c r="ISC41" s="64"/>
      <c r="ISD41" s="64"/>
      <c r="ISE41" s="64"/>
      <c r="ISF41" s="64"/>
      <c r="ISG41" s="64"/>
      <c r="ISH41" s="64"/>
      <c r="ISI41" s="64"/>
      <c r="ISJ41" s="64"/>
      <c r="ISK41" s="64"/>
      <c r="ISL41" s="64"/>
      <c r="ISM41" s="64"/>
      <c r="ISN41" s="64"/>
      <c r="ISO41" s="64"/>
      <c r="ISP41" s="64"/>
      <c r="ISQ41" s="64"/>
      <c r="ISR41" s="64"/>
      <c r="ISS41" s="64"/>
      <c r="IST41" s="64"/>
      <c r="ISU41" s="64"/>
      <c r="ISV41" s="64"/>
      <c r="ISW41" s="64"/>
      <c r="ISX41" s="64"/>
      <c r="ISY41" s="64"/>
      <c r="ISZ41" s="64"/>
      <c r="ITA41" s="64"/>
      <c r="ITB41" s="64"/>
      <c r="ITC41" s="64"/>
      <c r="ITD41" s="64"/>
      <c r="ITE41" s="64"/>
      <c r="ITF41" s="64"/>
      <c r="ITG41" s="64"/>
      <c r="ITH41" s="64"/>
      <c r="ITI41" s="64"/>
      <c r="ITJ41" s="64"/>
      <c r="ITK41" s="64"/>
      <c r="ITL41" s="64"/>
      <c r="ITM41" s="64"/>
      <c r="ITN41" s="64"/>
      <c r="ITO41" s="64"/>
      <c r="ITP41" s="64"/>
      <c r="ITQ41" s="64"/>
      <c r="ITR41" s="64"/>
      <c r="ITS41" s="64"/>
      <c r="ITT41" s="64"/>
      <c r="ITU41" s="64"/>
      <c r="ITV41" s="64"/>
      <c r="ITW41" s="64"/>
      <c r="ITX41" s="64"/>
      <c r="ITY41" s="64"/>
      <c r="ITZ41" s="64"/>
      <c r="IUA41" s="64"/>
      <c r="IUB41" s="64"/>
      <c r="IUC41" s="64"/>
      <c r="IUD41" s="64"/>
      <c r="IUE41" s="64"/>
      <c r="IUF41" s="64"/>
      <c r="IUG41" s="64"/>
      <c r="IUH41" s="64"/>
      <c r="IUI41" s="64"/>
      <c r="IUJ41" s="64"/>
      <c r="IUK41" s="64"/>
      <c r="IUL41" s="64"/>
      <c r="IUM41" s="64"/>
      <c r="IUN41" s="64"/>
      <c r="IUO41" s="64"/>
      <c r="IUP41" s="64"/>
      <c r="IUQ41" s="64"/>
      <c r="IUR41" s="64"/>
      <c r="IUS41" s="64"/>
      <c r="IUT41" s="64"/>
      <c r="IUU41" s="64"/>
      <c r="IUV41" s="64"/>
      <c r="IUW41" s="64"/>
      <c r="IUX41" s="64"/>
      <c r="IUY41" s="64"/>
      <c r="IUZ41" s="64"/>
      <c r="IVA41" s="64"/>
      <c r="IVB41" s="64"/>
      <c r="IVC41" s="64"/>
      <c r="IVD41" s="64"/>
      <c r="IVE41" s="64"/>
      <c r="IVF41" s="64"/>
      <c r="IVG41" s="64"/>
      <c r="IVH41" s="64"/>
      <c r="IVI41" s="64"/>
      <c r="IVJ41" s="64"/>
      <c r="IVK41" s="64"/>
      <c r="IVL41" s="64"/>
      <c r="IVM41" s="64"/>
      <c r="IVN41" s="64"/>
      <c r="IVO41" s="64"/>
      <c r="IVP41" s="64"/>
      <c r="IVQ41" s="64"/>
      <c r="IVR41" s="64"/>
      <c r="IVS41" s="64"/>
      <c r="IVT41" s="64"/>
      <c r="IVU41" s="64"/>
      <c r="IVV41" s="64"/>
      <c r="IVW41" s="64"/>
      <c r="IVX41" s="64"/>
      <c r="IVY41" s="64"/>
      <c r="IVZ41" s="64"/>
      <c r="IWA41" s="64"/>
      <c r="IWB41" s="64"/>
      <c r="IWC41" s="64"/>
      <c r="IWD41" s="64"/>
      <c r="IWE41" s="64"/>
      <c r="IWF41" s="64"/>
      <c r="IWG41" s="64"/>
      <c r="IWH41" s="64"/>
      <c r="IWI41" s="64"/>
      <c r="IWJ41" s="64"/>
      <c r="IWK41" s="64"/>
      <c r="IWL41" s="64"/>
      <c r="IWM41" s="64"/>
      <c r="IWN41" s="64"/>
      <c r="IWO41" s="64"/>
      <c r="IWP41" s="64"/>
      <c r="IWQ41" s="64"/>
      <c r="IWR41" s="64"/>
      <c r="IWS41" s="64"/>
      <c r="IWT41" s="64"/>
      <c r="IWU41" s="64"/>
      <c r="IWV41" s="64"/>
      <c r="IWW41" s="64"/>
      <c r="IWX41" s="64"/>
      <c r="IWY41" s="64"/>
      <c r="IWZ41" s="64"/>
      <c r="IXA41" s="64"/>
      <c r="IXB41" s="64"/>
      <c r="IXC41" s="64"/>
      <c r="IXD41" s="64"/>
      <c r="IXE41" s="64"/>
      <c r="IXF41" s="64"/>
      <c r="IXG41" s="64"/>
      <c r="IXH41" s="64"/>
      <c r="IXI41" s="64"/>
      <c r="IXJ41" s="64"/>
      <c r="IXK41" s="64"/>
      <c r="IXL41" s="64"/>
      <c r="IXM41" s="64"/>
      <c r="IXN41" s="64"/>
      <c r="IXO41" s="64"/>
      <c r="IXP41" s="64"/>
      <c r="IXQ41" s="64"/>
      <c r="IXR41" s="64"/>
      <c r="IXS41" s="64"/>
      <c r="IXT41" s="64"/>
      <c r="IXU41" s="64"/>
      <c r="IXV41" s="64"/>
      <c r="IXW41" s="64"/>
      <c r="IXX41" s="64"/>
      <c r="IXY41" s="64"/>
      <c r="IXZ41" s="64"/>
      <c r="IYA41" s="64"/>
      <c r="IYB41" s="64"/>
      <c r="IYC41" s="64"/>
      <c r="IYD41" s="64"/>
      <c r="IYE41" s="64"/>
      <c r="IYF41" s="64"/>
      <c r="IYG41" s="64"/>
      <c r="IYH41" s="64"/>
      <c r="IYI41" s="64"/>
      <c r="IYJ41" s="64"/>
      <c r="IYK41" s="64"/>
      <c r="IYL41" s="64"/>
      <c r="IYM41" s="64"/>
      <c r="IYN41" s="64"/>
      <c r="IYO41" s="64"/>
      <c r="IYP41" s="64"/>
      <c r="IYQ41" s="64"/>
      <c r="IYR41" s="64"/>
      <c r="IYS41" s="64"/>
      <c r="IYT41" s="64"/>
      <c r="IYU41" s="64"/>
      <c r="IYV41" s="64"/>
      <c r="IYW41" s="64"/>
      <c r="IYX41" s="64"/>
      <c r="IYY41" s="64"/>
      <c r="IYZ41" s="64"/>
      <c r="IZA41" s="64"/>
      <c r="IZB41" s="64"/>
      <c r="IZC41" s="64"/>
      <c r="IZD41" s="64"/>
      <c r="IZE41" s="64"/>
      <c r="IZF41" s="64"/>
      <c r="IZG41" s="64"/>
      <c r="IZH41" s="64"/>
      <c r="IZI41" s="64"/>
      <c r="IZJ41" s="64"/>
      <c r="IZK41" s="64"/>
      <c r="IZL41" s="64"/>
      <c r="IZM41" s="64"/>
      <c r="IZN41" s="64"/>
      <c r="IZO41" s="64"/>
      <c r="IZP41" s="64"/>
      <c r="IZQ41" s="64"/>
      <c r="IZR41" s="64"/>
      <c r="IZS41" s="64"/>
      <c r="IZT41" s="64"/>
      <c r="IZU41" s="64"/>
      <c r="IZV41" s="64"/>
      <c r="IZW41" s="64"/>
      <c r="IZX41" s="64"/>
      <c r="IZY41" s="64"/>
      <c r="IZZ41" s="64"/>
      <c r="JAA41" s="64"/>
      <c r="JAB41" s="64"/>
      <c r="JAC41" s="64"/>
      <c r="JAD41" s="64"/>
      <c r="JAE41" s="64"/>
      <c r="JAF41" s="64"/>
      <c r="JAG41" s="64"/>
      <c r="JAH41" s="64"/>
      <c r="JAI41" s="64"/>
      <c r="JAJ41" s="64"/>
      <c r="JAK41" s="64"/>
      <c r="JAL41" s="64"/>
      <c r="JAM41" s="64"/>
      <c r="JAN41" s="64"/>
      <c r="JAO41" s="64"/>
      <c r="JAP41" s="64"/>
      <c r="JAQ41" s="64"/>
      <c r="JAR41" s="64"/>
      <c r="JAS41" s="64"/>
      <c r="JAT41" s="64"/>
      <c r="JAU41" s="64"/>
      <c r="JAV41" s="64"/>
      <c r="JAW41" s="64"/>
      <c r="JAX41" s="64"/>
      <c r="JAY41" s="64"/>
      <c r="JAZ41" s="64"/>
      <c r="JBA41" s="64"/>
      <c r="JBB41" s="64"/>
      <c r="JBC41" s="64"/>
      <c r="JBD41" s="64"/>
      <c r="JBE41" s="64"/>
      <c r="JBF41" s="64"/>
      <c r="JBG41" s="64"/>
      <c r="JBH41" s="64"/>
      <c r="JBI41" s="64"/>
      <c r="JBJ41" s="64"/>
      <c r="JBK41" s="64"/>
      <c r="JBL41" s="64"/>
      <c r="JBM41" s="64"/>
      <c r="JBN41" s="64"/>
      <c r="JBO41" s="64"/>
      <c r="JBP41" s="64"/>
      <c r="JBQ41" s="64"/>
      <c r="JBR41" s="64"/>
      <c r="JBS41" s="64"/>
      <c r="JBT41" s="64"/>
      <c r="JBU41" s="64"/>
      <c r="JBV41" s="64"/>
      <c r="JBW41" s="64"/>
      <c r="JBX41" s="64"/>
      <c r="JBY41" s="64"/>
      <c r="JBZ41" s="64"/>
      <c r="JCA41" s="64"/>
      <c r="JCB41" s="64"/>
      <c r="JCC41" s="64"/>
      <c r="JCD41" s="64"/>
      <c r="JCE41" s="64"/>
      <c r="JCF41" s="64"/>
      <c r="JCG41" s="64"/>
      <c r="JCH41" s="64"/>
      <c r="JCI41" s="64"/>
      <c r="JCJ41" s="64"/>
      <c r="JCK41" s="64"/>
      <c r="JCL41" s="64"/>
      <c r="JCM41" s="64"/>
      <c r="JCN41" s="64"/>
      <c r="JCO41" s="64"/>
      <c r="JCP41" s="64"/>
      <c r="JCQ41" s="64"/>
      <c r="JCR41" s="64"/>
      <c r="JCS41" s="64"/>
      <c r="JCT41" s="64"/>
      <c r="JCU41" s="64"/>
      <c r="JCV41" s="64"/>
      <c r="JCW41" s="64"/>
      <c r="JCX41" s="64"/>
      <c r="JCY41" s="64"/>
      <c r="JCZ41" s="64"/>
      <c r="JDA41" s="64"/>
      <c r="JDB41" s="64"/>
      <c r="JDC41" s="64"/>
      <c r="JDD41" s="64"/>
      <c r="JDE41" s="64"/>
      <c r="JDF41" s="64"/>
      <c r="JDG41" s="64"/>
      <c r="JDH41" s="64"/>
      <c r="JDI41" s="64"/>
      <c r="JDJ41" s="64"/>
      <c r="JDK41" s="64"/>
      <c r="JDL41" s="64"/>
      <c r="JDM41" s="64"/>
      <c r="JDN41" s="64"/>
      <c r="JDO41" s="64"/>
      <c r="JDP41" s="64"/>
      <c r="JDQ41" s="64"/>
      <c r="JDR41" s="64"/>
      <c r="JDS41" s="64"/>
      <c r="JDT41" s="64"/>
      <c r="JDU41" s="64"/>
      <c r="JDV41" s="64"/>
      <c r="JDW41" s="64"/>
      <c r="JDX41" s="64"/>
      <c r="JDY41" s="64"/>
      <c r="JDZ41" s="64"/>
      <c r="JEA41" s="64"/>
      <c r="JEB41" s="64"/>
      <c r="JEC41" s="64"/>
      <c r="JED41" s="64"/>
      <c r="JEE41" s="64"/>
      <c r="JEF41" s="64"/>
      <c r="JEG41" s="64"/>
      <c r="JEH41" s="64"/>
      <c r="JEI41" s="64"/>
      <c r="JEJ41" s="64"/>
      <c r="JEK41" s="64"/>
      <c r="JEL41" s="64"/>
      <c r="JEM41" s="64"/>
      <c r="JEN41" s="64"/>
      <c r="JEO41" s="64"/>
      <c r="JEP41" s="64"/>
      <c r="JEQ41" s="64"/>
      <c r="JER41" s="64"/>
      <c r="JES41" s="64"/>
      <c r="JET41" s="64"/>
      <c r="JEU41" s="64"/>
      <c r="JEV41" s="64"/>
      <c r="JEW41" s="64"/>
      <c r="JEX41" s="64"/>
      <c r="JEY41" s="64"/>
      <c r="JEZ41" s="64"/>
      <c r="JFA41" s="64"/>
      <c r="JFB41" s="64"/>
      <c r="JFC41" s="64"/>
      <c r="JFD41" s="64"/>
      <c r="JFE41" s="64"/>
      <c r="JFF41" s="64"/>
      <c r="JFG41" s="64"/>
      <c r="JFH41" s="64"/>
      <c r="JFI41" s="64"/>
      <c r="JFJ41" s="64"/>
      <c r="JFK41" s="64"/>
      <c r="JFL41" s="64"/>
      <c r="JFM41" s="64"/>
      <c r="JFN41" s="64"/>
      <c r="JFO41" s="64"/>
      <c r="JFP41" s="64"/>
      <c r="JFQ41" s="64"/>
      <c r="JFR41" s="64"/>
      <c r="JFS41" s="64"/>
      <c r="JFT41" s="64"/>
      <c r="JFU41" s="64"/>
      <c r="JFV41" s="64"/>
      <c r="JFW41" s="64"/>
      <c r="JFX41" s="64"/>
      <c r="JFY41" s="64"/>
      <c r="JFZ41" s="64"/>
      <c r="JGA41" s="64"/>
      <c r="JGB41" s="64"/>
      <c r="JGC41" s="64"/>
      <c r="JGD41" s="64"/>
      <c r="JGE41" s="64"/>
      <c r="JGF41" s="64"/>
      <c r="JGG41" s="64"/>
      <c r="JGH41" s="64"/>
      <c r="JGI41" s="64"/>
      <c r="JGJ41" s="64"/>
      <c r="JGK41" s="64"/>
      <c r="JGL41" s="64"/>
      <c r="JGM41" s="64"/>
      <c r="JGN41" s="64"/>
      <c r="JGO41" s="64"/>
      <c r="JGP41" s="64"/>
      <c r="JGQ41" s="64"/>
      <c r="JGR41" s="64"/>
      <c r="JGS41" s="64"/>
      <c r="JGT41" s="64"/>
      <c r="JGU41" s="64"/>
      <c r="JGV41" s="64"/>
      <c r="JGW41" s="64"/>
      <c r="JGX41" s="64"/>
      <c r="JGY41" s="64"/>
      <c r="JGZ41" s="64"/>
      <c r="JHA41" s="64"/>
      <c r="JHB41" s="64"/>
      <c r="JHC41" s="64"/>
      <c r="JHD41" s="64"/>
      <c r="JHE41" s="64"/>
      <c r="JHF41" s="64"/>
      <c r="JHG41" s="64"/>
      <c r="JHH41" s="64"/>
      <c r="JHI41" s="64"/>
      <c r="JHJ41" s="64"/>
      <c r="JHK41" s="64"/>
      <c r="JHL41" s="64"/>
      <c r="JHM41" s="64"/>
      <c r="JHN41" s="64"/>
      <c r="JHO41" s="64"/>
      <c r="JHP41" s="64"/>
      <c r="JHQ41" s="64"/>
      <c r="JHR41" s="64"/>
      <c r="JHS41" s="64"/>
      <c r="JHT41" s="64"/>
      <c r="JHU41" s="64"/>
      <c r="JHV41" s="64"/>
      <c r="JHW41" s="64"/>
      <c r="JHX41" s="64"/>
      <c r="JHY41" s="64"/>
      <c r="JHZ41" s="64"/>
      <c r="JIA41" s="64"/>
      <c r="JIB41" s="64"/>
      <c r="JIC41" s="64"/>
      <c r="JID41" s="64"/>
      <c r="JIE41" s="64"/>
      <c r="JIF41" s="64"/>
      <c r="JIG41" s="64"/>
      <c r="JIH41" s="64"/>
      <c r="JII41" s="64"/>
      <c r="JIJ41" s="64"/>
      <c r="JIK41" s="64"/>
      <c r="JIL41" s="64"/>
      <c r="JIM41" s="64"/>
      <c r="JIN41" s="64"/>
      <c r="JIO41" s="64"/>
      <c r="JIP41" s="64"/>
      <c r="JIQ41" s="64"/>
      <c r="JIR41" s="64"/>
      <c r="JIS41" s="64"/>
      <c r="JIT41" s="64"/>
      <c r="JIU41" s="64"/>
      <c r="JIV41" s="64"/>
      <c r="JIW41" s="64"/>
      <c r="JIX41" s="64"/>
      <c r="JIY41" s="64"/>
      <c r="JIZ41" s="64"/>
      <c r="JJA41" s="64"/>
      <c r="JJB41" s="64"/>
      <c r="JJC41" s="64"/>
      <c r="JJD41" s="64"/>
      <c r="JJE41" s="64"/>
      <c r="JJF41" s="64"/>
      <c r="JJG41" s="64"/>
      <c r="JJH41" s="64"/>
      <c r="JJI41" s="64"/>
      <c r="JJJ41" s="64"/>
      <c r="JJK41" s="64"/>
      <c r="JJL41" s="64"/>
      <c r="JJM41" s="64"/>
      <c r="JJN41" s="64"/>
      <c r="JJO41" s="64"/>
      <c r="JJP41" s="64"/>
      <c r="JJQ41" s="64"/>
      <c r="JJR41" s="64"/>
      <c r="JJS41" s="64"/>
      <c r="JJT41" s="64"/>
      <c r="JJU41" s="64"/>
      <c r="JJV41" s="64"/>
      <c r="JJW41" s="64"/>
      <c r="JJX41" s="64"/>
      <c r="JJY41" s="64"/>
      <c r="JJZ41" s="64"/>
      <c r="JKA41" s="64"/>
      <c r="JKB41" s="64"/>
      <c r="JKC41" s="64"/>
      <c r="JKD41" s="64"/>
      <c r="JKE41" s="64"/>
      <c r="JKF41" s="64"/>
      <c r="JKG41" s="64"/>
      <c r="JKH41" s="64"/>
      <c r="JKI41" s="64"/>
      <c r="JKJ41" s="64"/>
      <c r="JKK41" s="64"/>
      <c r="JKL41" s="64"/>
      <c r="JKM41" s="64"/>
      <c r="JKN41" s="64"/>
      <c r="JKO41" s="64"/>
      <c r="JKP41" s="64"/>
      <c r="JKQ41" s="64"/>
      <c r="JKR41" s="64"/>
      <c r="JKS41" s="64"/>
      <c r="JKT41" s="64"/>
      <c r="JKU41" s="64"/>
      <c r="JKV41" s="64"/>
      <c r="JKW41" s="64"/>
      <c r="JKX41" s="64"/>
      <c r="JKY41" s="64"/>
      <c r="JKZ41" s="64"/>
      <c r="JLA41" s="64"/>
      <c r="JLB41" s="64"/>
      <c r="JLC41" s="64"/>
      <c r="JLD41" s="64"/>
      <c r="JLE41" s="64"/>
      <c r="JLF41" s="64"/>
      <c r="JLG41" s="64"/>
      <c r="JLH41" s="64"/>
      <c r="JLI41" s="64"/>
      <c r="JLJ41" s="64"/>
      <c r="JLK41" s="64"/>
      <c r="JLL41" s="64"/>
      <c r="JLM41" s="64"/>
      <c r="JLN41" s="64"/>
      <c r="JLO41" s="64"/>
      <c r="JLP41" s="64"/>
      <c r="JLQ41" s="64"/>
      <c r="JLR41" s="64"/>
      <c r="JLS41" s="64"/>
      <c r="JLT41" s="64"/>
      <c r="JLU41" s="64"/>
      <c r="JLV41" s="64"/>
      <c r="JLW41" s="64"/>
      <c r="JLX41" s="64"/>
      <c r="JLY41" s="64"/>
      <c r="JLZ41" s="64"/>
      <c r="JMA41" s="64"/>
      <c r="JMB41" s="64"/>
      <c r="JMC41" s="64"/>
      <c r="JMD41" s="64"/>
      <c r="JME41" s="64"/>
      <c r="JMF41" s="64"/>
      <c r="JMG41" s="64"/>
      <c r="JMH41" s="64"/>
      <c r="JMI41" s="64"/>
      <c r="JMJ41" s="64"/>
      <c r="JMK41" s="64"/>
      <c r="JML41" s="64"/>
      <c r="JMM41" s="64"/>
      <c r="JMN41" s="64"/>
      <c r="JMO41" s="64"/>
      <c r="JMP41" s="64"/>
      <c r="JMQ41" s="64"/>
      <c r="JMR41" s="64"/>
      <c r="JMS41" s="64"/>
      <c r="JMT41" s="64"/>
      <c r="JMU41" s="64"/>
      <c r="JMV41" s="64"/>
      <c r="JMW41" s="64"/>
      <c r="JMX41" s="64"/>
      <c r="JMY41" s="64"/>
      <c r="JMZ41" s="64"/>
      <c r="JNA41" s="64"/>
      <c r="JNB41" s="64"/>
      <c r="JNC41" s="64"/>
      <c r="JND41" s="64"/>
      <c r="JNE41" s="64"/>
      <c r="JNF41" s="64"/>
      <c r="JNG41" s="64"/>
      <c r="JNH41" s="64"/>
      <c r="JNI41" s="64"/>
      <c r="JNJ41" s="64"/>
      <c r="JNK41" s="64"/>
      <c r="JNL41" s="64"/>
      <c r="JNM41" s="64"/>
      <c r="JNN41" s="64"/>
      <c r="JNO41" s="64"/>
      <c r="JNP41" s="64"/>
      <c r="JNQ41" s="64"/>
      <c r="JNR41" s="64"/>
      <c r="JNS41" s="64"/>
      <c r="JNT41" s="64"/>
      <c r="JNU41" s="64"/>
      <c r="JNV41" s="64"/>
      <c r="JNW41" s="64"/>
      <c r="JNX41" s="64"/>
      <c r="JNY41" s="64"/>
      <c r="JNZ41" s="64"/>
      <c r="JOA41" s="64"/>
      <c r="JOB41" s="64"/>
      <c r="JOC41" s="64"/>
      <c r="JOD41" s="64"/>
      <c r="JOE41" s="64"/>
      <c r="JOF41" s="64"/>
      <c r="JOG41" s="64"/>
      <c r="JOH41" s="64"/>
      <c r="JOI41" s="64"/>
      <c r="JOJ41" s="64"/>
      <c r="JOK41" s="64"/>
      <c r="JOL41" s="64"/>
      <c r="JOM41" s="64"/>
      <c r="JON41" s="64"/>
      <c r="JOO41" s="64"/>
      <c r="JOP41" s="64"/>
      <c r="JOQ41" s="64"/>
      <c r="JOR41" s="64"/>
      <c r="JOS41" s="64"/>
      <c r="JOT41" s="64"/>
      <c r="JOU41" s="64"/>
      <c r="JOV41" s="64"/>
      <c r="JOW41" s="64"/>
      <c r="JOX41" s="64"/>
      <c r="JOY41" s="64"/>
      <c r="JOZ41" s="64"/>
      <c r="JPA41" s="64"/>
      <c r="JPB41" s="64"/>
      <c r="JPC41" s="64"/>
      <c r="JPD41" s="64"/>
      <c r="JPE41" s="64"/>
      <c r="JPF41" s="64"/>
      <c r="JPG41" s="64"/>
      <c r="JPH41" s="64"/>
      <c r="JPI41" s="64"/>
      <c r="JPJ41" s="64"/>
      <c r="JPK41" s="64"/>
      <c r="JPL41" s="64"/>
      <c r="JPM41" s="64"/>
      <c r="JPN41" s="64"/>
      <c r="JPO41" s="64"/>
      <c r="JPP41" s="64"/>
      <c r="JPQ41" s="64"/>
      <c r="JPR41" s="64"/>
      <c r="JPS41" s="64"/>
      <c r="JPT41" s="64"/>
      <c r="JPU41" s="64"/>
      <c r="JPV41" s="64"/>
      <c r="JPW41" s="64"/>
      <c r="JPX41" s="64"/>
      <c r="JPY41" s="64"/>
      <c r="JPZ41" s="64"/>
      <c r="JQA41" s="64"/>
      <c r="JQB41" s="64"/>
      <c r="JQC41" s="64"/>
      <c r="JQD41" s="64"/>
      <c r="JQE41" s="64"/>
      <c r="JQF41" s="64"/>
      <c r="JQG41" s="64"/>
      <c r="JQH41" s="64"/>
      <c r="JQI41" s="64"/>
      <c r="JQJ41" s="64"/>
      <c r="JQK41" s="64"/>
      <c r="JQL41" s="64"/>
      <c r="JQM41" s="64"/>
      <c r="JQN41" s="64"/>
      <c r="JQO41" s="64"/>
      <c r="JQP41" s="64"/>
      <c r="JQQ41" s="64"/>
      <c r="JQR41" s="64"/>
      <c r="JQS41" s="64"/>
      <c r="JQT41" s="64"/>
      <c r="JQU41" s="64"/>
      <c r="JQV41" s="64"/>
      <c r="JQW41" s="64"/>
      <c r="JQX41" s="64"/>
      <c r="JQY41" s="64"/>
      <c r="JQZ41" s="64"/>
      <c r="JRA41" s="64"/>
      <c r="JRB41" s="64"/>
      <c r="JRC41" s="64"/>
      <c r="JRD41" s="64"/>
      <c r="JRE41" s="64"/>
      <c r="JRF41" s="64"/>
      <c r="JRG41" s="64"/>
      <c r="JRH41" s="64"/>
      <c r="JRI41" s="64"/>
      <c r="JRJ41" s="64"/>
      <c r="JRK41" s="64"/>
      <c r="JRL41" s="64"/>
      <c r="JRM41" s="64"/>
      <c r="JRN41" s="64"/>
      <c r="JRO41" s="64"/>
      <c r="JRP41" s="64"/>
      <c r="JRQ41" s="64"/>
      <c r="JRR41" s="64"/>
      <c r="JRS41" s="64"/>
      <c r="JRT41" s="64"/>
      <c r="JRU41" s="64"/>
      <c r="JRV41" s="64"/>
      <c r="JRW41" s="64"/>
      <c r="JRX41" s="64"/>
      <c r="JRY41" s="64"/>
      <c r="JRZ41" s="64"/>
      <c r="JSA41" s="64"/>
      <c r="JSB41" s="64"/>
      <c r="JSC41" s="64"/>
      <c r="JSD41" s="64"/>
      <c r="JSE41" s="64"/>
      <c r="JSF41" s="64"/>
      <c r="JSG41" s="64"/>
      <c r="JSH41" s="64"/>
      <c r="JSI41" s="64"/>
      <c r="JSJ41" s="64"/>
      <c r="JSK41" s="64"/>
      <c r="JSL41" s="64"/>
      <c r="JSM41" s="64"/>
      <c r="JSN41" s="64"/>
      <c r="JSO41" s="64"/>
      <c r="JSP41" s="64"/>
      <c r="JSQ41" s="64"/>
      <c r="JSR41" s="64"/>
      <c r="JSS41" s="64"/>
      <c r="JST41" s="64"/>
      <c r="JSU41" s="64"/>
      <c r="JSV41" s="64"/>
      <c r="JSW41" s="64"/>
      <c r="JSX41" s="64"/>
      <c r="JSY41" s="64"/>
      <c r="JSZ41" s="64"/>
      <c r="JTA41" s="64"/>
      <c r="JTB41" s="64"/>
      <c r="JTC41" s="64"/>
      <c r="JTD41" s="64"/>
      <c r="JTE41" s="64"/>
      <c r="JTF41" s="64"/>
      <c r="JTG41" s="64"/>
      <c r="JTH41" s="64"/>
      <c r="JTI41" s="64"/>
      <c r="JTJ41" s="64"/>
      <c r="JTK41" s="64"/>
      <c r="JTL41" s="64"/>
      <c r="JTM41" s="64"/>
      <c r="JTN41" s="64"/>
      <c r="JTO41" s="64"/>
      <c r="JTP41" s="64"/>
      <c r="JTQ41" s="64"/>
      <c r="JTR41" s="64"/>
      <c r="JTS41" s="64"/>
      <c r="JTT41" s="64"/>
      <c r="JTU41" s="64"/>
      <c r="JTV41" s="64"/>
      <c r="JTW41" s="64"/>
      <c r="JTX41" s="64"/>
      <c r="JTY41" s="64"/>
      <c r="JTZ41" s="64"/>
      <c r="JUA41" s="64"/>
      <c r="JUB41" s="64"/>
      <c r="JUC41" s="64"/>
      <c r="JUD41" s="64"/>
      <c r="JUE41" s="64"/>
      <c r="JUF41" s="64"/>
      <c r="JUG41" s="64"/>
      <c r="JUH41" s="64"/>
      <c r="JUI41" s="64"/>
      <c r="JUJ41" s="64"/>
      <c r="JUK41" s="64"/>
      <c r="JUL41" s="64"/>
      <c r="JUM41" s="64"/>
      <c r="JUN41" s="64"/>
      <c r="JUO41" s="64"/>
      <c r="JUP41" s="64"/>
      <c r="JUQ41" s="64"/>
      <c r="JUR41" s="64"/>
      <c r="JUS41" s="64"/>
      <c r="JUT41" s="64"/>
      <c r="JUU41" s="64"/>
      <c r="JUV41" s="64"/>
      <c r="JUW41" s="64"/>
      <c r="JUX41" s="64"/>
      <c r="JUY41" s="64"/>
      <c r="JUZ41" s="64"/>
      <c r="JVA41" s="64"/>
      <c r="JVB41" s="64"/>
      <c r="JVC41" s="64"/>
      <c r="JVD41" s="64"/>
      <c r="JVE41" s="64"/>
      <c r="JVF41" s="64"/>
      <c r="JVG41" s="64"/>
      <c r="JVH41" s="64"/>
      <c r="JVI41" s="64"/>
      <c r="JVJ41" s="64"/>
      <c r="JVK41" s="64"/>
      <c r="JVL41" s="64"/>
      <c r="JVM41" s="64"/>
      <c r="JVN41" s="64"/>
      <c r="JVO41" s="64"/>
      <c r="JVP41" s="64"/>
      <c r="JVQ41" s="64"/>
      <c r="JVR41" s="64"/>
      <c r="JVS41" s="64"/>
      <c r="JVT41" s="64"/>
      <c r="JVU41" s="64"/>
      <c r="JVV41" s="64"/>
      <c r="JVW41" s="64"/>
      <c r="JVX41" s="64"/>
      <c r="JVY41" s="64"/>
      <c r="JVZ41" s="64"/>
      <c r="JWA41" s="64"/>
      <c r="JWB41" s="64"/>
      <c r="JWC41" s="64"/>
      <c r="JWD41" s="64"/>
      <c r="JWE41" s="64"/>
      <c r="JWF41" s="64"/>
      <c r="JWG41" s="64"/>
      <c r="JWH41" s="64"/>
      <c r="JWI41" s="64"/>
      <c r="JWJ41" s="64"/>
      <c r="JWK41" s="64"/>
      <c r="JWL41" s="64"/>
      <c r="JWM41" s="64"/>
      <c r="JWN41" s="64"/>
      <c r="JWO41" s="64"/>
      <c r="JWP41" s="64"/>
      <c r="JWQ41" s="64"/>
      <c r="JWR41" s="64"/>
      <c r="JWS41" s="64"/>
      <c r="JWT41" s="64"/>
      <c r="JWU41" s="64"/>
      <c r="JWV41" s="64"/>
      <c r="JWW41" s="64"/>
      <c r="JWX41" s="64"/>
      <c r="JWY41" s="64"/>
      <c r="JWZ41" s="64"/>
      <c r="JXA41" s="64"/>
      <c r="JXB41" s="64"/>
      <c r="JXC41" s="64"/>
      <c r="JXD41" s="64"/>
      <c r="JXE41" s="64"/>
      <c r="JXF41" s="64"/>
      <c r="JXG41" s="64"/>
      <c r="JXH41" s="64"/>
      <c r="JXI41" s="64"/>
      <c r="JXJ41" s="64"/>
      <c r="JXK41" s="64"/>
      <c r="JXL41" s="64"/>
      <c r="JXM41" s="64"/>
      <c r="JXN41" s="64"/>
      <c r="JXO41" s="64"/>
      <c r="JXP41" s="64"/>
      <c r="JXQ41" s="64"/>
      <c r="JXR41" s="64"/>
      <c r="JXS41" s="64"/>
      <c r="JXT41" s="64"/>
      <c r="JXU41" s="64"/>
      <c r="JXV41" s="64"/>
      <c r="JXW41" s="64"/>
      <c r="JXX41" s="64"/>
      <c r="JXY41" s="64"/>
      <c r="JXZ41" s="64"/>
      <c r="JYA41" s="64"/>
      <c r="JYB41" s="64"/>
      <c r="JYC41" s="64"/>
      <c r="JYD41" s="64"/>
      <c r="JYE41" s="64"/>
      <c r="JYF41" s="64"/>
      <c r="JYG41" s="64"/>
      <c r="JYH41" s="64"/>
      <c r="JYI41" s="64"/>
      <c r="JYJ41" s="64"/>
      <c r="JYK41" s="64"/>
      <c r="JYL41" s="64"/>
      <c r="JYM41" s="64"/>
      <c r="JYN41" s="64"/>
      <c r="JYO41" s="64"/>
      <c r="JYP41" s="64"/>
      <c r="JYQ41" s="64"/>
      <c r="JYR41" s="64"/>
      <c r="JYS41" s="64"/>
      <c r="JYT41" s="64"/>
      <c r="JYU41" s="64"/>
      <c r="JYV41" s="64"/>
      <c r="JYW41" s="64"/>
      <c r="JYX41" s="64"/>
      <c r="JYY41" s="64"/>
      <c r="JYZ41" s="64"/>
      <c r="JZA41" s="64"/>
      <c r="JZB41" s="64"/>
      <c r="JZC41" s="64"/>
      <c r="JZD41" s="64"/>
      <c r="JZE41" s="64"/>
      <c r="JZF41" s="64"/>
      <c r="JZG41" s="64"/>
      <c r="JZH41" s="64"/>
      <c r="JZI41" s="64"/>
      <c r="JZJ41" s="64"/>
      <c r="JZK41" s="64"/>
      <c r="JZL41" s="64"/>
      <c r="JZM41" s="64"/>
      <c r="JZN41" s="64"/>
      <c r="JZO41" s="64"/>
      <c r="JZP41" s="64"/>
      <c r="JZQ41" s="64"/>
      <c r="JZR41" s="64"/>
      <c r="JZS41" s="64"/>
      <c r="JZT41" s="64"/>
      <c r="JZU41" s="64"/>
      <c r="JZV41" s="64"/>
      <c r="JZW41" s="64"/>
      <c r="JZX41" s="64"/>
      <c r="JZY41" s="64"/>
      <c r="JZZ41" s="64"/>
      <c r="KAA41" s="64"/>
      <c r="KAB41" s="64"/>
      <c r="KAC41" s="64"/>
      <c r="KAD41" s="64"/>
      <c r="KAE41" s="64"/>
      <c r="KAF41" s="64"/>
      <c r="KAG41" s="64"/>
      <c r="KAH41" s="64"/>
      <c r="KAI41" s="64"/>
      <c r="KAJ41" s="64"/>
      <c r="KAK41" s="64"/>
      <c r="KAL41" s="64"/>
      <c r="KAM41" s="64"/>
      <c r="KAN41" s="64"/>
      <c r="KAO41" s="64"/>
      <c r="KAP41" s="64"/>
      <c r="KAQ41" s="64"/>
      <c r="KAR41" s="64"/>
      <c r="KAS41" s="64"/>
      <c r="KAT41" s="64"/>
      <c r="KAU41" s="64"/>
      <c r="KAV41" s="64"/>
      <c r="KAW41" s="64"/>
      <c r="KAX41" s="64"/>
      <c r="KAY41" s="64"/>
      <c r="KAZ41" s="64"/>
      <c r="KBA41" s="64"/>
      <c r="KBB41" s="64"/>
      <c r="KBC41" s="64"/>
      <c r="KBD41" s="64"/>
      <c r="KBE41" s="64"/>
      <c r="KBF41" s="64"/>
      <c r="KBG41" s="64"/>
      <c r="KBH41" s="64"/>
      <c r="KBI41" s="64"/>
      <c r="KBJ41" s="64"/>
      <c r="KBK41" s="64"/>
      <c r="KBL41" s="64"/>
      <c r="KBM41" s="64"/>
      <c r="KBN41" s="64"/>
      <c r="KBO41" s="64"/>
      <c r="KBP41" s="64"/>
      <c r="KBQ41" s="64"/>
      <c r="KBR41" s="64"/>
      <c r="KBS41" s="64"/>
      <c r="KBT41" s="64"/>
      <c r="KBU41" s="64"/>
      <c r="KBV41" s="64"/>
      <c r="KBW41" s="64"/>
      <c r="KBX41" s="64"/>
      <c r="KBY41" s="64"/>
      <c r="KBZ41" s="64"/>
      <c r="KCA41" s="64"/>
      <c r="KCB41" s="64"/>
      <c r="KCC41" s="64"/>
      <c r="KCD41" s="64"/>
      <c r="KCE41" s="64"/>
      <c r="KCF41" s="64"/>
      <c r="KCG41" s="64"/>
      <c r="KCH41" s="64"/>
      <c r="KCI41" s="64"/>
      <c r="KCJ41" s="64"/>
      <c r="KCK41" s="64"/>
      <c r="KCL41" s="64"/>
      <c r="KCM41" s="64"/>
      <c r="KCN41" s="64"/>
      <c r="KCO41" s="64"/>
      <c r="KCP41" s="64"/>
      <c r="KCQ41" s="64"/>
      <c r="KCR41" s="64"/>
      <c r="KCS41" s="64"/>
      <c r="KCT41" s="64"/>
      <c r="KCU41" s="64"/>
      <c r="KCV41" s="64"/>
      <c r="KCW41" s="64"/>
      <c r="KCX41" s="64"/>
      <c r="KCY41" s="64"/>
      <c r="KCZ41" s="64"/>
      <c r="KDA41" s="64"/>
      <c r="KDB41" s="64"/>
      <c r="KDC41" s="64"/>
      <c r="KDD41" s="64"/>
      <c r="KDE41" s="64"/>
      <c r="KDF41" s="64"/>
      <c r="KDG41" s="64"/>
      <c r="KDH41" s="64"/>
      <c r="KDI41" s="64"/>
      <c r="KDJ41" s="64"/>
      <c r="KDK41" s="64"/>
      <c r="KDL41" s="64"/>
      <c r="KDM41" s="64"/>
      <c r="KDN41" s="64"/>
      <c r="KDO41" s="64"/>
      <c r="KDP41" s="64"/>
      <c r="KDQ41" s="64"/>
      <c r="KDR41" s="64"/>
      <c r="KDS41" s="64"/>
      <c r="KDT41" s="64"/>
      <c r="KDU41" s="64"/>
      <c r="KDV41" s="64"/>
      <c r="KDW41" s="64"/>
      <c r="KDX41" s="64"/>
      <c r="KDY41" s="64"/>
      <c r="KDZ41" s="64"/>
      <c r="KEA41" s="64"/>
      <c r="KEB41" s="64"/>
      <c r="KEC41" s="64"/>
      <c r="KED41" s="64"/>
      <c r="KEE41" s="64"/>
      <c r="KEF41" s="64"/>
      <c r="KEG41" s="64"/>
      <c r="KEH41" s="64"/>
      <c r="KEI41" s="64"/>
      <c r="KEJ41" s="64"/>
      <c r="KEK41" s="64"/>
      <c r="KEL41" s="64"/>
      <c r="KEM41" s="64"/>
      <c r="KEN41" s="64"/>
      <c r="KEO41" s="64"/>
      <c r="KEP41" s="64"/>
      <c r="KEQ41" s="64"/>
      <c r="KER41" s="64"/>
      <c r="KES41" s="64"/>
      <c r="KET41" s="64"/>
      <c r="KEU41" s="64"/>
      <c r="KEV41" s="64"/>
      <c r="KEW41" s="64"/>
      <c r="KEX41" s="64"/>
      <c r="KEY41" s="64"/>
      <c r="KEZ41" s="64"/>
      <c r="KFA41" s="64"/>
      <c r="KFB41" s="64"/>
      <c r="KFC41" s="64"/>
      <c r="KFD41" s="64"/>
      <c r="KFE41" s="64"/>
      <c r="KFF41" s="64"/>
      <c r="KFG41" s="64"/>
      <c r="KFH41" s="64"/>
      <c r="KFI41" s="64"/>
      <c r="KFJ41" s="64"/>
      <c r="KFK41" s="64"/>
      <c r="KFL41" s="64"/>
      <c r="KFM41" s="64"/>
      <c r="KFN41" s="64"/>
      <c r="KFO41" s="64"/>
      <c r="KFP41" s="64"/>
      <c r="KFQ41" s="64"/>
      <c r="KFR41" s="64"/>
      <c r="KFS41" s="64"/>
      <c r="KFT41" s="64"/>
      <c r="KFU41" s="64"/>
      <c r="KFV41" s="64"/>
      <c r="KFW41" s="64"/>
      <c r="KFX41" s="64"/>
      <c r="KFY41" s="64"/>
      <c r="KFZ41" s="64"/>
      <c r="KGA41" s="64"/>
      <c r="KGB41" s="64"/>
      <c r="KGC41" s="64"/>
      <c r="KGD41" s="64"/>
      <c r="KGE41" s="64"/>
      <c r="KGF41" s="64"/>
      <c r="KGG41" s="64"/>
      <c r="KGH41" s="64"/>
      <c r="KGI41" s="64"/>
      <c r="KGJ41" s="64"/>
      <c r="KGK41" s="64"/>
      <c r="KGL41" s="64"/>
      <c r="KGM41" s="64"/>
      <c r="KGN41" s="64"/>
      <c r="KGO41" s="64"/>
      <c r="KGP41" s="64"/>
      <c r="KGQ41" s="64"/>
      <c r="KGR41" s="64"/>
      <c r="KGS41" s="64"/>
      <c r="KGT41" s="64"/>
      <c r="KGU41" s="64"/>
      <c r="KGV41" s="64"/>
      <c r="KGW41" s="64"/>
      <c r="KGX41" s="64"/>
      <c r="KGY41" s="64"/>
      <c r="KGZ41" s="64"/>
      <c r="KHA41" s="64"/>
      <c r="KHB41" s="64"/>
      <c r="KHC41" s="64"/>
      <c r="KHD41" s="64"/>
      <c r="KHE41" s="64"/>
      <c r="KHF41" s="64"/>
      <c r="KHG41" s="64"/>
      <c r="KHH41" s="64"/>
      <c r="KHI41" s="64"/>
      <c r="KHJ41" s="64"/>
      <c r="KHK41" s="64"/>
      <c r="KHL41" s="64"/>
      <c r="KHM41" s="64"/>
      <c r="KHN41" s="64"/>
      <c r="KHO41" s="64"/>
      <c r="KHP41" s="64"/>
      <c r="KHQ41" s="64"/>
      <c r="KHR41" s="64"/>
      <c r="KHS41" s="64"/>
      <c r="KHT41" s="64"/>
      <c r="KHU41" s="64"/>
      <c r="KHV41" s="64"/>
      <c r="KHW41" s="64"/>
      <c r="KHX41" s="64"/>
      <c r="KHY41" s="64"/>
      <c r="KHZ41" s="64"/>
      <c r="KIA41" s="64"/>
      <c r="KIB41" s="64"/>
      <c r="KIC41" s="64"/>
      <c r="KID41" s="64"/>
      <c r="KIE41" s="64"/>
      <c r="KIF41" s="64"/>
      <c r="KIG41" s="64"/>
      <c r="KIH41" s="64"/>
      <c r="KII41" s="64"/>
      <c r="KIJ41" s="64"/>
      <c r="KIK41" s="64"/>
      <c r="KIL41" s="64"/>
      <c r="KIM41" s="64"/>
      <c r="KIN41" s="64"/>
      <c r="KIO41" s="64"/>
      <c r="KIP41" s="64"/>
      <c r="KIQ41" s="64"/>
      <c r="KIR41" s="64"/>
      <c r="KIS41" s="64"/>
      <c r="KIT41" s="64"/>
      <c r="KIU41" s="64"/>
      <c r="KIV41" s="64"/>
      <c r="KIW41" s="64"/>
      <c r="KIX41" s="64"/>
      <c r="KIY41" s="64"/>
      <c r="KIZ41" s="64"/>
      <c r="KJA41" s="64"/>
      <c r="KJB41" s="64"/>
      <c r="KJC41" s="64"/>
      <c r="KJD41" s="64"/>
      <c r="KJE41" s="64"/>
      <c r="KJF41" s="64"/>
      <c r="KJG41" s="64"/>
      <c r="KJH41" s="64"/>
      <c r="KJI41" s="64"/>
      <c r="KJJ41" s="64"/>
      <c r="KJK41" s="64"/>
      <c r="KJL41" s="64"/>
      <c r="KJM41" s="64"/>
      <c r="KJN41" s="64"/>
      <c r="KJO41" s="64"/>
      <c r="KJP41" s="64"/>
      <c r="KJQ41" s="64"/>
      <c r="KJR41" s="64"/>
      <c r="KJS41" s="64"/>
      <c r="KJT41" s="64"/>
      <c r="KJU41" s="64"/>
      <c r="KJV41" s="64"/>
      <c r="KJW41" s="64"/>
      <c r="KJX41" s="64"/>
      <c r="KJY41" s="64"/>
      <c r="KJZ41" s="64"/>
      <c r="KKA41" s="64"/>
      <c r="KKB41" s="64"/>
      <c r="KKC41" s="64"/>
      <c r="KKD41" s="64"/>
      <c r="KKE41" s="64"/>
      <c r="KKF41" s="64"/>
      <c r="KKG41" s="64"/>
      <c r="KKH41" s="64"/>
      <c r="KKI41" s="64"/>
      <c r="KKJ41" s="64"/>
      <c r="KKK41" s="64"/>
      <c r="KKL41" s="64"/>
      <c r="KKM41" s="64"/>
      <c r="KKN41" s="64"/>
      <c r="KKO41" s="64"/>
      <c r="KKP41" s="64"/>
      <c r="KKQ41" s="64"/>
      <c r="KKR41" s="64"/>
      <c r="KKS41" s="64"/>
      <c r="KKT41" s="64"/>
      <c r="KKU41" s="64"/>
      <c r="KKV41" s="64"/>
      <c r="KKW41" s="64"/>
      <c r="KKX41" s="64"/>
      <c r="KKY41" s="64"/>
      <c r="KKZ41" s="64"/>
      <c r="KLA41" s="64"/>
      <c r="KLB41" s="64"/>
      <c r="KLC41" s="64"/>
      <c r="KLD41" s="64"/>
      <c r="KLE41" s="64"/>
      <c r="KLF41" s="64"/>
      <c r="KLG41" s="64"/>
      <c r="KLH41" s="64"/>
      <c r="KLI41" s="64"/>
      <c r="KLJ41" s="64"/>
      <c r="KLK41" s="64"/>
      <c r="KLL41" s="64"/>
      <c r="KLM41" s="64"/>
      <c r="KLN41" s="64"/>
      <c r="KLO41" s="64"/>
      <c r="KLP41" s="64"/>
      <c r="KLQ41" s="64"/>
      <c r="KLR41" s="64"/>
      <c r="KLS41" s="64"/>
      <c r="KLT41" s="64"/>
      <c r="KLU41" s="64"/>
      <c r="KLV41" s="64"/>
      <c r="KLW41" s="64"/>
      <c r="KLX41" s="64"/>
      <c r="KLY41" s="64"/>
      <c r="KLZ41" s="64"/>
      <c r="KMA41" s="64"/>
      <c r="KMB41" s="64"/>
      <c r="KMC41" s="64"/>
      <c r="KMD41" s="64"/>
      <c r="KME41" s="64"/>
      <c r="KMF41" s="64"/>
      <c r="KMG41" s="64"/>
      <c r="KMH41" s="64"/>
      <c r="KMI41" s="64"/>
      <c r="KMJ41" s="64"/>
      <c r="KMK41" s="64"/>
      <c r="KML41" s="64"/>
      <c r="KMM41" s="64"/>
      <c r="KMN41" s="64"/>
      <c r="KMO41" s="64"/>
      <c r="KMP41" s="64"/>
      <c r="KMQ41" s="64"/>
      <c r="KMR41" s="64"/>
      <c r="KMS41" s="64"/>
      <c r="KMT41" s="64"/>
      <c r="KMU41" s="64"/>
      <c r="KMV41" s="64"/>
      <c r="KMW41" s="64"/>
      <c r="KMX41" s="64"/>
      <c r="KMY41" s="64"/>
      <c r="KMZ41" s="64"/>
      <c r="KNA41" s="64"/>
      <c r="KNB41" s="64"/>
      <c r="KNC41" s="64"/>
      <c r="KND41" s="64"/>
      <c r="KNE41" s="64"/>
      <c r="KNF41" s="64"/>
      <c r="KNG41" s="64"/>
      <c r="KNH41" s="64"/>
      <c r="KNI41" s="64"/>
      <c r="KNJ41" s="64"/>
      <c r="KNK41" s="64"/>
      <c r="KNL41" s="64"/>
      <c r="KNM41" s="64"/>
      <c r="KNN41" s="64"/>
      <c r="KNO41" s="64"/>
      <c r="KNP41" s="64"/>
      <c r="KNQ41" s="64"/>
      <c r="KNR41" s="64"/>
      <c r="KNS41" s="64"/>
      <c r="KNT41" s="64"/>
      <c r="KNU41" s="64"/>
      <c r="KNV41" s="64"/>
      <c r="KNW41" s="64"/>
      <c r="KNX41" s="64"/>
      <c r="KNY41" s="64"/>
      <c r="KNZ41" s="64"/>
      <c r="KOA41" s="64"/>
      <c r="KOB41" s="64"/>
      <c r="KOC41" s="64"/>
      <c r="KOD41" s="64"/>
      <c r="KOE41" s="64"/>
      <c r="KOF41" s="64"/>
      <c r="KOG41" s="64"/>
      <c r="KOH41" s="64"/>
      <c r="KOI41" s="64"/>
      <c r="KOJ41" s="64"/>
      <c r="KOK41" s="64"/>
      <c r="KOL41" s="64"/>
      <c r="KOM41" s="64"/>
      <c r="KON41" s="64"/>
      <c r="KOO41" s="64"/>
      <c r="KOP41" s="64"/>
      <c r="KOQ41" s="64"/>
      <c r="KOR41" s="64"/>
      <c r="KOS41" s="64"/>
      <c r="KOT41" s="64"/>
      <c r="KOU41" s="64"/>
      <c r="KOV41" s="64"/>
      <c r="KOW41" s="64"/>
      <c r="KOX41" s="64"/>
      <c r="KOY41" s="64"/>
      <c r="KOZ41" s="64"/>
      <c r="KPA41" s="64"/>
      <c r="KPB41" s="64"/>
      <c r="KPC41" s="64"/>
      <c r="KPD41" s="64"/>
      <c r="KPE41" s="64"/>
      <c r="KPF41" s="64"/>
      <c r="KPG41" s="64"/>
      <c r="KPH41" s="64"/>
      <c r="KPI41" s="64"/>
      <c r="KPJ41" s="64"/>
      <c r="KPK41" s="64"/>
      <c r="KPL41" s="64"/>
      <c r="KPM41" s="64"/>
      <c r="KPN41" s="64"/>
      <c r="KPO41" s="64"/>
      <c r="KPP41" s="64"/>
      <c r="KPQ41" s="64"/>
      <c r="KPR41" s="64"/>
      <c r="KPS41" s="64"/>
      <c r="KPT41" s="64"/>
      <c r="KPU41" s="64"/>
      <c r="KPV41" s="64"/>
      <c r="KPW41" s="64"/>
      <c r="KPX41" s="64"/>
      <c r="KPY41" s="64"/>
      <c r="KPZ41" s="64"/>
      <c r="KQA41" s="64"/>
      <c r="KQB41" s="64"/>
      <c r="KQC41" s="64"/>
      <c r="KQD41" s="64"/>
      <c r="KQE41" s="64"/>
      <c r="KQF41" s="64"/>
      <c r="KQG41" s="64"/>
      <c r="KQH41" s="64"/>
      <c r="KQI41" s="64"/>
      <c r="KQJ41" s="64"/>
      <c r="KQK41" s="64"/>
      <c r="KQL41" s="64"/>
      <c r="KQM41" s="64"/>
      <c r="KQN41" s="64"/>
      <c r="KQO41" s="64"/>
      <c r="KQP41" s="64"/>
      <c r="KQQ41" s="64"/>
      <c r="KQR41" s="64"/>
      <c r="KQS41" s="64"/>
      <c r="KQT41" s="64"/>
      <c r="KQU41" s="64"/>
      <c r="KQV41" s="64"/>
      <c r="KQW41" s="64"/>
      <c r="KQX41" s="64"/>
      <c r="KQY41" s="64"/>
      <c r="KQZ41" s="64"/>
      <c r="KRA41" s="64"/>
      <c r="KRB41" s="64"/>
      <c r="KRC41" s="64"/>
      <c r="KRD41" s="64"/>
      <c r="KRE41" s="64"/>
      <c r="KRF41" s="64"/>
      <c r="KRG41" s="64"/>
      <c r="KRH41" s="64"/>
      <c r="KRI41" s="64"/>
      <c r="KRJ41" s="64"/>
      <c r="KRK41" s="64"/>
      <c r="KRL41" s="64"/>
      <c r="KRM41" s="64"/>
      <c r="KRN41" s="64"/>
      <c r="KRO41" s="64"/>
      <c r="KRP41" s="64"/>
      <c r="KRQ41" s="64"/>
      <c r="KRR41" s="64"/>
      <c r="KRS41" s="64"/>
      <c r="KRT41" s="64"/>
      <c r="KRU41" s="64"/>
      <c r="KRV41" s="64"/>
      <c r="KRW41" s="64"/>
      <c r="KRX41" s="64"/>
      <c r="KRY41" s="64"/>
      <c r="KRZ41" s="64"/>
      <c r="KSA41" s="64"/>
      <c r="KSB41" s="64"/>
      <c r="KSC41" s="64"/>
      <c r="KSD41" s="64"/>
      <c r="KSE41" s="64"/>
      <c r="KSF41" s="64"/>
      <c r="KSG41" s="64"/>
      <c r="KSH41" s="64"/>
      <c r="KSI41" s="64"/>
      <c r="KSJ41" s="64"/>
      <c r="KSK41" s="64"/>
      <c r="KSL41" s="64"/>
      <c r="KSM41" s="64"/>
      <c r="KSN41" s="64"/>
      <c r="KSO41" s="64"/>
      <c r="KSP41" s="64"/>
      <c r="KSQ41" s="64"/>
      <c r="KSR41" s="64"/>
      <c r="KSS41" s="64"/>
      <c r="KST41" s="64"/>
      <c r="KSU41" s="64"/>
      <c r="KSV41" s="64"/>
      <c r="KSW41" s="64"/>
      <c r="KSX41" s="64"/>
      <c r="KSY41" s="64"/>
      <c r="KSZ41" s="64"/>
      <c r="KTA41" s="64"/>
      <c r="KTB41" s="64"/>
      <c r="KTC41" s="64"/>
      <c r="KTD41" s="64"/>
      <c r="KTE41" s="64"/>
      <c r="KTF41" s="64"/>
      <c r="KTG41" s="64"/>
      <c r="KTH41" s="64"/>
      <c r="KTI41" s="64"/>
      <c r="KTJ41" s="64"/>
      <c r="KTK41" s="64"/>
      <c r="KTL41" s="64"/>
      <c r="KTM41" s="64"/>
      <c r="KTN41" s="64"/>
      <c r="KTO41" s="64"/>
      <c r="KTP41" s="64"/>
      <c r="KTQ41" s="64"/>
      <c r="KTR41" s="64"/>
      <c r="KTS41" s="64"/>
      <c r="KTT41" s="64"/>
      <c r="KTU41" s="64"/>
      <c r="KTV41" s="64"/>
      <c r="KTW41" s="64"/>
      <c r="KTX41" s="64"/>
      <c r="KTY41" s="64"/>
      <c r="KTZ41" s="64"/>
      <c r="KUA41" s="64"/>
      <c r="KUB41" s="64"/>
      <c r="KUC41" s="64"/>
      <c r="KUD41" s="64"/>
      <c r="KUE41" s="64"/>
      <c r="KUF41" s="64"/>
      <c r="KUG41" s="64"/>
      <c r="KUH41" s="64"/>
      <c r="KUI41" s="64"/>
      <c r="KUJ41" s="64"/>
      <c r="KUK41" s="64"/>
      <c r="KUL41" s="64"/>
      <c r="KUM41" s="64"/>
      <c r="KUN41" s="64"/>
      <c r="KUO41" s="64"/>
      <c r="KUP41" s="64"/>
      <c r="KUQ41" s="64"/>
      <c r="KUR41" s="64"/>
      <c r="KUS41" s="64"/>
      <c r="KUT41" s="64"/>
      <c r="KUU41" s="64"/>
      <c r="KUV41" s="64"/>
      <c r="KUW41" s="64"/>
      <c r="KUX41" s="64"/>
      <c r="KUY41" s="64"/>
      <c r="KUZ41" s="64"/>
      <c r="KVA41" s="64"/>
      <c r="KVB41" s="64"/>
      <c r="KVC41" s="64"/>
      <c r="KVD41" s="64"/>
      <c r="KVE41" s="64"/>
      <c r="KVF41" s="64"/>
      <c r="KVG41" s="64"/>
      <c r="KVH41" s="64"/>
      <c r="KVI41" s="64"/>
      <c r="KVJ41" s="64"/>
      <c r="KVK41" s="64"/>
      <c r="KVL41" s="64"/>
      <c r="KVM41" s="64"/>
      <c r="KVN41" s="64"/>
      <c r="KVO41" s="64"/>
      <c r="KVP41" s="64"/>
      <c r="KVQ41" s="64"/>
      <c r="KVR41" s="64"/>
      <c r="KVS41" s="64"/>
      <c r="KVT41" s="64"/>
      <c r="KVU41" s="64"/>
      <c r="KVV41" s="64"/>
      <c r="KVW41" s="64"/>
      <c r="KVX41" s="64"/>
      <c r="KVY41" s="64"/>
      <c r="KVZ41" s="64"/>
      <c r="KWA41" s="64"/>
      <c r="KWB41" s="64"/>
      <c r="KWC41" s="64"/>
      <c r="KWD41" s="64"/>
      <c r="KWE41" s="64"/>
      <c r="KWF41" s="64"/>
      <c r="KWG41" s="64"/>
      <c r="KWH41" s="64"/>
      <c r="KWI41" s="64"/>
      <c r="KWJ41" s="64"/>
      <c r="KWK41" s="64"/>
      <c r="KWL41" s="64"/>
      <c r="KWM41" s="64"/>
      <c r="KWN41" s="64"/>
      <c r="KWO41" s="64"/>
      <c r="KWP41" s="64"/>
      <c r="KWQ41" s="64"/>
      <c r="KWR41" s="64"/>
      <c r="KWS41" s="64"/>
      <c r="KWT41" s="64"/>
      <c r="KWU41" s="64"/>
      <c r="KWV41" s="64"/>
      <c r="KWW41" s="64"/>
      <c r="KWX41" s="64"/>
      <c r="KWY41" s="64"/>
      <c r="KWZ41" s="64"/>
      <c r="KXA41" s="64"/>
      <c r="KXB41" s="64"/>
      <c r="KXC41" s="64"/>
      <c r="KXD41" s="64"/>
      <c r="KXE41" s="64"/>
      <c r="KXF41" s="64"/>
      <c r="KXG41" s="64"/>
      <c r="KXH41" s="64"/>
      <c r="KXI41" s="64"/>
      <c r="KXJ41" s="64"/>
      <c r="KXK41" s="64"/>
      <c r="KXL41" s="64"/>
      <c r="KXM41" s="64"/>
      <c r="KXN41" s="64"/>
      <c r="KXO41" s="64"/>
      <c r="KXP41" s="64"/>
      <c r="KXQ41" s="64"/>
      <c r="KXR41" s="64"/>
      <c r="KXS41" s="64"/>
      <c r="KXT41" s="64"/>
      <c r="KXU41" s="64"/>
      <c r="KXV41" s="64"/>
      <c r="KXW41" s="64"/>
      <c r="KXX41" s="64"/>
      <c r="KXY41" s="64"/>
      <c r="KXZ41" s="64"/>
      <c r="KYA41" s="64"/>
      <c r="KYB41" s="64"/>
      <c r="KYC41" s="64"/>
      <c r="KYD41" s="64"/>
      <c r="KYE41" s="64"/>
      <c r="KYF41" s="64"/>
      <c r="KYG41" s="64"/>
      <c r="KYH41" s="64"/>
      <c r="KYI41" s="64"/>
      <c r="KYJ41" s="64"/>
      <c r="KYK41" s="64"/>
      <c r="KYL41" s="64"/>
      <c r="KYM41" s="64"/>
      <c r="KYN41" s="64"/>
      <c r="KYO41" s="64"/>
      <c r="KYP41" s="64"/>
      <c r="KYQ41" s="64"/>
      <c r="KYR41" s="64"/>
      <c r="KYS41" s="64"/>
      <c r="KYT41" s="64"/>
      <c r="KYU41" s="64"/>
      <c r="KYV41" s="64"/>
      <c r="KYW41" s="64"/>
      <c r="KYX41" s="64"/>
      <c r="KYY41" s="64"/>
      <c r="KYZ41" s="64"/>
      <c r="KZA41" s="64"/>
      <c r="KZB41" s="64"/>
      <c r="KZC41" s="64"/>
      <c r="KZD41" s="64"/>
      <c r="KZE41" s="64"/>
      <c r="KZF41" s="64"/>
      <c r="KZG41" s="64"/>
      <c r="KZH41" s="64"/>
      <c r="KZI41" s="64"/>
      <c r="KZJ41" s="64"/>
      <c r="KZK41" s="64"/>
      <c r="KZL41" s="64"/>
      <c r="KZM41" s="64"/>
      <c r="KZN41" s="64"/>
      <c r="KZO41" s="64"/>
      <c r="KZP41" s="64"/>
      <c r="KZQ41" s="64"/>
      <c r="KZR41" s="64"/>
      <c r="KZS41" s="64"/>
      <c r="KZT41" s="64"/>
      <c r="KZU41" s="64"/>
      <c r="KZV41" s="64"/>
      <c r="KZW41" s="64"/>
      <c r="KZX41" s="64"/>
      <c r="KZY41" s="64"/>
      <c r="KZZ41" s="64"/>
      <c r="LAA41" s="64"/>
      <c r="LAB41" s="64"/>
      <c r="LAC41" s="64"/>
      <c r="LAD41" s="64"/>
      <c r="LAE41" s="64"/>
      <c r="LAF41" s="64"/>
      <c r="LAG41" s="64"/>
      <c r="LAH41" s="64"/>
      <c r="LAI41" s="64"/>
      <c r="LAJ41" s="64"/>
      <c r="LAK41" s="64"/>
      <c r="LAL41" s="64"/>
      <c r="LAM41" s="64"/>
      <c r="LAN41" s="64"/>
      <c r="LAO41" s="64"/>
      <c r="LAP41" s="64"/>
      <c r="LAQ41" s="64"/>
      <c r="LAR41" s="64"/>
      <c r="LAS41" s="64"/>
      <c r="LAT41" s="64"/>
      <c r="LAU41" s="64"/>
      <c r="LAV41" s="64"/>
      <c r="LAW41" s="64"/>
      <c r="LAX41" s="64"/>
      <c r="LAY41" s="64"/>
      <c r="LAZ41" s="64"/>
      <c r="LBA41" s="64"/>
      <c r="LBB41" s="64"/>
      <c r="LBC41" s="64"/>
      <c r="LBD41" s="64"/>
      <c r="LBE41" s="64"/>
      <c r="LBF41" s="64"/>
      <c r="LBG41" s="64"/>
      <c r="LBH41" s="64"/>
      <c r="LBI41" s="64"/>
      <c r="LBJ41" s="64"/>
      <c r="LBK41" s="64"/>
      <c r="LBL41" s="64"/>
      <c r="LBM41" s="64"/>
      <c r="LBN41" s="64"/>
      <c r="LBO41" s="64"/>
      <c r="LBP41" s="64"/>
      <c r="LBQ41" s="64"/>
      <c r="LBR41" s="64"/>
      <c r="LBS41" s="64"/>
      <c r="LBT41" s="64"/>
      <c r="LBU41" s="64"/>
      <c r="LBV41" s="64"/>
      <c r="LBW41" s="64"/>
      <c r="LBX41" s="64"/>
      <c r="LBY41" s="64"/>
      <c r="LBZ41" s="64"/>
      <c r="LCA41" s="64"/>
      <c r="LCB41" s="64"/>
      <c r="LCC41" s="64"/>
      <c r="LCD41" s="64"/>
      <c r="LCE41" s="64"/>
      <c r="LCF41" s="64"/>
      <c r="LCG41" s="64"/>
      <c r="LCH41" s="64"/>
      <c r="LCI41" s="64"/>
      <c r="LCJ41" s="64"/>
      <c r="LCK41" s="64"/>
      <c r="LCL41" s="64"/>
      <c r="LCM41" s="64"/>
      <c r="LCN41" s="64"/>
      <c r="LCO41" s="64"/>
      <c r="LCP41" s="64"/>
      <c r="LCQ41" s="64"/>
      <c r="LCR41" s="64"/>
      <c r="LCS41" s="64"/>
      <c r="LCT41" s="64"/>
      <c r="LCU41" s="64"/>
      <c r="LCV41" s="64"/>
      <c r="LCW41" s="64"/>
      <c r="LCX41" s="64"/>
      <c r="LCY41" s="64"/>
      <c r="LCZ41" s="64"/>
      <c r="LDA41" s="64"/>
      <c r="LDB41" s="64"/>
      <c r="LDC41" s="64"/>
      <c r="LDD41" s="64"/>
      <c r="LDE41" s="64"/>
      <c r="LDF41" s="64"/>
      <c r="LDG41" s="64"/>
      <c r="LDH41" s="64"/>
      <c r="LDI41" s="64"/>
      <c r="LDJ41" s="64"/>
      <c r="LDK41" s="64"/>
      <c r="LDL41" s="64"/>
      <c r="LDM41" s="64"/>
      <c r="LDN41" s="64"/>
      <c r="LDO41" s="64"/>
      <c r="LDP41" s="64"/>
      <c r="LDQ41" s="64"/>
      <c r="LDR41" s="64"/>
      <c r="LDS41" s="64"/>
      <c r="LDT41" s="64"/>
      <c r="LDU41" s="64"/>
      <c r="LDV41" s="64"/>
      <c r="LDW41" s="64"/>
      <c r="LDX41" s="64"/>
      <c r="LDY41" s="64"/>
      <c r="LDZ41" s="64"/>
      <c r="LEA41" s="64"/>
      <c r="LEB41" s="64"/>
      <c r="LEC41" s="64"/>
      <c r="LED41" s="64"/>
      <c r="LEE41" s="64"/>
      <c r="LEF41" s="64"/>
      <c r="LEG41" s="64"/>
      <c r="LEH41" s="64"/>
      <c r="LEI41" s="64"/>
      <c r="LEJ41" s="64"/>
      <c r="LEK41" s="64"/>
      <c r="LEL41" s="64"/>
      <c r="LEM41" s="64"/>
      <c r="LEN41" s="64"/>
      <c r="LEO41" s="64"/>
      <c r="LEP41" s="64"/>
      <c r="LEQ41" s="64"/>
      <c r="LER41" s="64"/>
      <c r="LES41" s="64"/>
      <c r="LET41" s="64"/>
      <c r="LEU41" s="64"/>
      <c r="LEV41" s="64"/>
      <c r="LEW41" s="64"/>
      <c r="LEX41" s="64"/>
      <c r="LEY41" s="64"/>
      <c r="LEZ41" s="64"/>
      <c r="LFA41" s="64"/>
      <c r="LFB41" s="64"/>
      <c r="LFC41" s="64"/>
      <c r="LFD41" s="64"/>
      <c r="LFE41" s="64"/>
      <c r="LFF41" s="64"/>
      <c r="LFG41" s="64"/>
      <c r="LFH41" s="64"/>
      <c r="LFI41" s="64"/>
      <c r="LFJ41" s="64"/>
      <c r="LFK41" s="64"/>
      <c r="LFL41" s="64"/>
      <c r="LFM41" s="64"/>
      <c r="LFN41" s="64"/>
      <c r="LFO41" s="64"/>
      <c r="LFP41" s="64"/>
      <c r="LFQ41" s="64"/>
      <c r="LFR41" s="64"/>
      <c r="LFS41" s="64"/>
      <c r="LFT41" s="64"/>
      <c r="LFU41" s="64"/>
      <c r="LFV41" s="64"/>
      <c r="LFW41" s="64"/>
      <c r="LFX41" s="64"/>
      <c r="LFY41" s="64"/>
      <c r="LFZ41" s="64"/>
      <c r="LGA41" s="64"/>
      <c r="LGB41" s="64"/>
      <c r="LGC41" s="64"/>
      <c r="LGD41" s="64"/>
      <c r="LGE41" s="64"/>
      <c r="LGF41" s="64"/>
      <c r="LGG41" s="64"/>
      <c r="LGH41" s="64"/>
      <c r="LGI41" s="64"/>
      <c r="LGJ41" s="64"/>
      <c r="LGK41" s="64"/>
      <c r="LGL41" s="64"/>
      <c r="LGM41" s="64"/>
      <c r="LGN41" s="64"/>
      <c r="LGO41" s="64"/>
      <c r="LGP41" s="64"/>
      <c r="LGQ41" s="64"/>
      <c r="LGR41" s="64"/>
      <c r="LGS41" s="64"/>
      <c r="LGT41" s="64"/>
      <c r="LGU41" s="64"/>
      <c r="LGV41" s="64"/>
      <c r="LGW41" s="64"/>
      <c r="LGX41" s="64"/>
      <c r="LGY41" s="64"/>
      <c r="LGZ41" s="64"/>
      <c r="LHA41" s="64"/>
      <c r="LHB41" s="64"/>
      <c r="LHC41" s="64"/>
      <c r="LHD41" s="64"/>
      <c r="LHE41" s="64"/>
      <c r="LHF41" s="64"/>
      <c r="LHG41" s="64"/>
      <c r="LHH41" s="64"/>
      <c r="LHI41" s="64"/>
      <c r="LHJ41" s="64"/>
      <c r="LHK41" s="64"/>
      <c r="LHL41" s="64"/>
      <c r="LHM41" s="64"/>
      <c r="LHN41" s="64"/>
      <c r="LHO41" s="64"/>
      <c r="LHP41" s="64"/>
      <c r="LHQ41" s="64"/>
      <c r="LHR41" s="64"/>
      <c r="LHS41" s="64"/>
      <c r="LHT41" s="64"/>
      <c r="LHU41" s="64"/>
      <c r="LHV41" s="64"/>
      <c r="LHW41" s="64"/>
      <c r="LHX41" s="64"/>
      <c r="LHY41" s="64"/>
      <c r="LHZ41" s="64"/>
      <c r="LIA41" s="64"/>
      <c r="LIB41" s="64"/>
      <c r="LIC41" s="64"/>
      <c r="LID41" s="64"/>
      <c r="LIE41" s="64"/>
      <c r="LIF41" s="64"/>
      <c r="LIG41" s="64"/>
      <c r="LIH41" s="64"/>
      <c r="LII41" s="64"/>
      <c r="LIJ41" s="64"/>
      <c r="LIK41" s="64"/>
      <c r="LIL41" s="64"/>
      <c r="LIM41" s="64"/>
      <c r="LIN41" s="64"/>
      <c r="LIO41" s="64"/>
      <c r="LIP41" s="64"/>
      <c r="LIQ41" s="64"/>
      <c r="LIR41" s="64"/>
      <c r="LIS41" s="64"/>
      <c r="LIT41" s="64"/>
      <c r="LIU41" s="64"/>
      <c r="LIV41" s="64"/>
      <c r="LIW41" s="64"/>
      <c r="LIX41" s="64"/>
      <c r="LIY41" s="64"/>
      <c r="LIZ41" s="64"/>
      <c r="LJA41" s="64"/>
      <c r="LJB41" s="64"/>
      <c r="LJC41" s="64"/>
      <c r="LJD41" s="64"/>
      <c r="LJE41" s="64"/>
      <c r="LJF41" s="64"/>
      <c r="LJG41" s="64"/>
      <c r="LJH41" s="64"/>
      <c r="LJI41" s="64"/>
      <c r="LJJ41" s="64"/>
      <c r="LJK41" s="64"/>
      <c r="LJL41" s="64"/>
      <c r="LJM41" s="64"/>
      <c r="LJN41" s="64"/>
      <c r="LJO41" s="64"/>
      <c r="LJP41" s="64"/>
      <c r="LJQ41" s="64"/>
      <c r="LJR41" s="64"/>
      <c r="LJS41" s="64"/>
      <c r="LJT41" s="64"/>
      <c r="LJU41" s="64"/>
      <c r="LJV41" s="64"/>
      <c r="LJW41" s="64"/>
      <c r="LJX41" s="64"/>
      <c r="LJY41" s="64"/>
      <c r="LJZ41" s="64"/>
      <c r="LKA41" s="64"/>
      <c r="LKB41" s="64"/>
      <c r="LKC41" s="64"/>
      <c r="LKD41" s="64"/>
      <c r="LKE41" s="64"/>
      <c r="LKF41" s="64"/>
      <c r="LKG41" s="64"/>
      <c r="LKH41" s="64"/>
      <c r="LKI41" s="64"/>
      <c r="LKJ41" s="64"/>
      <c r="LKK41" s="64"/>
      <c r="LKL41" s="64"/>
      <c r="LKM41" s="64"/>
      <c r="LKN41" s="64"/>
      <c r="LKO41" s="64"/>
      <c r="LKP41" s="64"/>
      <c r="LKQ41" s="64"/>
      <c r="LKR41" s="64"/>
      <c r="LKS41" s="64"/>
      <c r="LKT41" s="64"/>
      <c r="LKU41" s="64"/>
      <c r="LKV41" s="64"/>
      <c r="LKW41" s="64"/>
      <c r="LKX41" s="64"/>
      <c r="LKY41" s="64"/>
      <c r="LKZ41" s="64"/>
      <c r="LLA41" s="64"/>
      <c r="LLB41" s="64"/>
      <c r="LLC41" s="64"/>
      <c r="LLD41" s="64"/>
      <c r="LLE41" s="64"/>
      <c r="LLF41" s="64"/>
      <c r="LLG41" s="64"/>
      <c r="LLH41" s="64"/>
      <c r="LLI41" s="64"/>
      <c r="LLJ41" s="64"/>
      <c r="LLK41" s="64"/>
      <c r="LLL41" s="64"/>
      <c r="LLM41" s="64"/>
      <c r="LLN41" s="64"/>
      <c r="LLO41" s="64"/>
      <c r="LLP41" s="64"/>
      <c r="LLQ41" s="64"/>
      <c r="LLR41" s="64"/>
      <c r="LLS41" s="64"/>
      <c r="LLT41" s="64"/>
      <c r="LLU41" s="64"/>
      <c r="LLV41" s="64"/>
      <c r="LLW41" s="64"/>
      <c r="LLX41" s="64"/>
      <c r="LLY41" s="64"/>
      <c r="LLZ41" s="64"/>
      <c r="LMA41" s="64"/>
      <c r="LMB41" s="64"/>
      <c r="LMC41" s="64"/>
      <c r="LMD41" s="64"/>
      <c r="LME41" s="64"/>
      <c r="LMF41" s="64"/>
      <c r="LMG41" s="64"/>
      <c r="LMH41" s="64"/>
      <c r="LMI41" s="64"/>
      <c r="LMJ41" s="64"/>
      <c r="LMK41" s="64"/>
      <c r="LML41" s="64"/>
      <c r="LMM41" s="64"/>
      <c r="LMN41" s="64"/>
      <c r="LMO41" s="64"/>
      <c r="LMP41" s="64"/>
      <c r="LMQ41" s="64"/>
      <c r="LMR41" s="64"/>
      <c r="LMS41" s="64"/>
      <c r="LMT41" s="64"/>
      <c r="LMU41" s="64"/>
      <c r="LMV41" s="64"/>
      <c r="LMW41" s="64"/>
      <c r="LMX41" s="64"/>
      <c r="LMY41" s="64"/>
      <c r="LMZ41" s="64"/>
      <c r="LNA41" s="64"/>
      <c r="LNB41" s="64"/>
      <c r="LNC41" s="64"/>
      <c r="LND41" s="64"/>
      <c r="LNE41" s="64"/>
      <c r="LNF41" s="64"/>
      <c r="LNG41" s="64"/>
      <c r="LNH41" s="64"/>
      <c r="LNI41" s="64"/>
      <c r="LNJ41" s="64"/>
      <c r="LNK41" s="64"/>
      <c r="LNL41" s="64"/>
      <c r="LNM41" s="64"/>
      <c r="LNN41" s="64"/>
      <c r="LNO41" s="64"/>
      <c r="LNP41" s="64"/>
      <c r="LNQ41" s="64"/>
      <c r="LNR41" s="64"/>
      <c r="LNS41" s="64"/>
      <c r="LNT41" s="64"/>
      <c r="LNU41" s="64"/>
      <c r="LNV41" s="64"/>
      <c r="LNW41" s="64"/>
      <c r="LNX41" s="64"/>
      <c r="LNY41" s="64"/>
      <c r="LNZ41" s="64"/>
      <c r="LOA41" s="64"/>
      <c r="LOB41" s="64"/>
      <c r="LOC41" s="64"/>
      <c r="LOD41" s="64"/>
      <c r="LOE41" s="64"/>
      <c r="LOF41" s="64"/>
      <c r="LOG41" s="64"/>
      <c r="LOH41" s="64"/>
      <c r="LOI41" s="64"/>
      <c r="LOJ41" s="64"/>
      <c r="LOK41" s="64"/>
      <c r="LOL41" s="64"/>
      <c r="LOM41" s="64"/>
      <c r="LON41" s="64"/>
      <c r="LOO41" s="64"/>
      <c r="LOP41" s="64"/>
      <c r="LOQ41" s="64"/>
      <c r="LOR41" s="64"/>
      <c r="LOS41" s="64"/>
      <c r="LOT41" s="64"/>
      <c r="LOU41" s="64"/>
      <c r="LOV41" s="64"/>
      <c r="LOW41" s="64"/>
      <c r="LOX41" s="64"/>
      <c r="LOY41" s="64"/>
      <c r="LOZ41" s="64"/>
      <c r="LPA41" s="64"/>
      <c r="LPB41" s="64"/>
      <c r="LPC41" s="64"/>
      <c r="LPD41" s="64"/>
      <c r="LPE41" s="64"/>
      <c r="LPF41" s="64"/>
      <c r="LPG41" s="64"/>
      <c r="LPH41" s="64"/>
      <c r="LPI41" s="64"/>
      <c r="LPJ41" s="64"/>
      <c r="LPK41" s="64"/>
      <c r="LPL41" s="64"/>
      <c r="LPM41" s="64"/>
      <c r="LPN41" s="64"/>
      <c r="LPO41" s="64"/>
      <c r="LPP41" s="64"/>
      <c r="LPQ41" s="64"/>
      <c r="LPR41" s="64"/>
      <c r="LPS41" s="64"/>
      <c r="LPT41" s="64"/>
      <c r="LPU41" s="64"/>
      <c r="LPV41" s="64"/>
      <c r="LPW41" s="64"/>
      <c r="LPX41" s="64"/>
      <c r="LPY41" s="64"/>
      <c r="LPZ41" s="64"/>
      <c r="LQA41" s="64"/>
      <c r="LQB41" s="64"/>
      <c r="LQC41" s="64"/>
      <c r="LQD41" s="64"/>
      <c r="LQE41" s="64"/>
      <c r="LQF41" s="64"/>
      <c r="LQG41" s="64"/>
      <c r="LQH41" s="64"/>
      <c r="LQI41" s="64"/>
      <c r="LQJ41" s="64"/>
      <c r="LQK41" s="64"/>
      <c r="LQL41" s="64"/>
      <c r="LQM41" s="64"/>
      <c r="LQN41" s="64"/>
      <c r="LQO41" s="64"/>
      <c r="LQP41" s="64"/>
      <c r="LQQ41" s="64"/>
      <c r="LQR41" s="64"/>
      <c r="LQS41" s="64"/>
      <c r="LQT41" s="64"/>
      <c r="LQU41" s="64"/>
      <c r="LQV41" s="64"/>
      <c r="LQW41" s="64"/>
      <c r="LQX41" s="64"/>
      <c r="LQY41" s="64"/>
      <c r="LQZ41" s="64"/>
      <c r="LRA41" s="64"/>
      <c r="LRB41" s="64"/>
      <c r="LRC41" s="64"/>
      <c r="LRD41" s="64"/>
      <c r="LRE41" s="64"/>
      <c r="LRF41" s="64"/>
      <c r="LRG41" s="64"/>
      <c r="LRH41" s="64"/>
      <c r="LRI41" s="64"/>
      <c r="LRJ41" s="64"/>
      <c r="LRK41" s="64"/>
      <c r="LRL41" s="64"/>
      <c r="LRM41" s="64"/>
      <c r="LRN41" s="64"/>
      <c r="LRO41" s="64"/>
      <c r="LRP41" s="64"/>
      <c r="LRQ41" s="64"/>
      <c r="LRR41" s="64"/>
      <c r="LRS41" s="64"/>
      <c r="LRT41" s="64"/>
      <c r="LRU41" s="64"/>
      <c r="LRV41" s="64"/>
      <c r="LRW41" s="64"/>
      <c r="LRX41" s="64"/>
      <c r="LRY41" s="64"/>
      <c r="LRZ41" s="64"/>
      <c r="LSA41" s="64"/>
      <c r="LSB41" s="64"/>
      <c r="LSC41" s="64"/>
      <c r="LSD41" s="64"/>
      <c r="LSE41" s="64"/>
      <c r="LSF41" s="64"/>
      <c r="LSG41" s="64"/>
      <c r="LSH41" s="64"/>
      <c r="LSI41" s="64"/>
      <c r="LSJ41" s="64"/>
      <c r="LSK41" s="64"/>
      <c r="LSL41" s="64"/>
      <c r="LSM41" s="64"/>
      <c r="LSN41" s="64"/>
      <c r="LSO41" s="64"/>
      <c r="LSP41" s="64"/>
      <c r="LSQ41" s="64"/>
      <c r="LSR41" s="64"/>
      <c r="LSS41" s="64"/>
      <c r="LST41" s="64"/>
      <c r="LSU41" s="64"/>
      <c r="LSV41" s="64"/>
      <c r="LSW41" s="64"/>
      <c r="LSX41" s="64"/>
      <c r="LSY41" s="64"/>
      <c r="LSZ41" s="64"/>
      <c r="LTA41" s="64"/>
      <c r="LTB41" s="64"/>
      <c r="LTC41" s="64"/>
      <c r="LTD41" s="64"/>
      <c r="LTE41" s="64"/>
      <c r="LTF41" s="64"/>
      <c r="LTG41" s="64"/>
      <c r="LTH41" s="64"/>
      <c r="LTI41" s="64"/>
      <c r="LTJ41" s="64"/>
      <c r="LTK41" s="64"/>
      <c r="LTL41" s="64"/>
      <c r="LTM41" s="64"/>
      <c r="LTN41" s="64"/>
      <c r="LTO41" s="64"/>
      <c r="LTP41" s="64"/>
      <c r="LTQ41" s="64"/>
      <c r="LTR41" s="64"/>
      <c r="LTS41" s="64"/>
      <c r="LTT41" s="64"/>
      <c r="LTU41" s="64"/>
      <c r="LTV41" s="64"/>
      <c r="LTW41" s="64"/>
      <c r="LTX41" s="64"/>
      <c r="LTY41" s="64"/>
      <c r="LTZ41" s="64"/>
      <c r="LUA41" s="64"/>
      <c r="LUB41" s="64"/>
      <c r="LUC41" s="64"/>
      <c r="LUD41" s="64"/>
      <c r="LUE41" s="64"/>
      <c r="LUF41" s="64"/>
      <c r="LUG41" s="64"/>
      <c r="LUH41" s="64"/>
      <c r="LUI41" s="64"/>
      <c r="LUJ41" s="64"/>
      <c r="LUK41" s="64"/>
      <c r="LUL41" s="64"/>
      <c r="LUM41" s="64"/>
      <c r="LUN41" s="64"/>
      <c r="LUO41" s="64"/>
      <c r="LUP41" s="64"/>
      <c r="LUQ41" s="64"/>
      <c r="LUR41" s="64"/>
      <c r="LUS41" s="64"/>
      <c r="LUT41" s="64"/>
      <c r="LUU41" s="64"/>
      <c r="LUV41" s="64"/>
      <c r="LUW41" s="64"/>
      <c r="LUX41" s="64"/>
      <c r="LUY41" s="64"/>
      <c r="LUZ41" s="64"/>
      <c r="LVA41" s="64"/>
      <c r="LVB41" s="64"/>
      <c r="LVC41" s="64"/>
      <c r="LVD41" s="64"/>
      <c r="LVE41" s="64"/>
      <c r="LVF41" s="64"/>
      <c r="LVG41" s="64"/>
      <c r="LVH41" s="64"/>
      <c r="LVI41" s="64"/>
      <c r="LVJ41" s="64"/>
      <c r="LVK41" s="64"/>
      <c r="LVL41" s="64"/>
      <c r="LVM41" s="64"/>
      <c r="LVN41" s="64"/>
      <c r="LVO41" s="64"/>
      <c r="LVP41" s="64"/>
      <c r="LVQ41" s="64"/>
      <c r="LVR41" s="64"/>
      <c r="LVS41" s="64"/>
      <c r="LVT41" s="64"/>
      <c r="LVU41" s="64"/>
      <c r="LVV41" s="64"/>
      <c r="LVW41" s="64"/>
      <c r="LVX41" s="64"/>
      <c r="LVY41" s="64"/>
      <c r="LVZ41" s="64"/>
      <c r="LWA41" s="64"/>
      <c r="LWB41" s="64"/>
      <c r="LWC41" s="64"/>
      <c r="LWD41" s="64"/>
      <c r="LWE41" s="64"/>
      <c r="LWF41" s="64"/>
      <c r="LWG41" s="64"/>
      <c r="LWH41" s="64"/>
      <c r="LWI41" s="64"/>
      <c r="LWJ41" s="64"/>
      <c r="LWK41" s="64"/>
      <c r="LWL41" s="64"/>
      <c r="LWM41" s="64"/>
      <c r="LWN41" s="64"/>
      <c r="LWO41" s="64"/>
      <c r="LWP41" s="64"/>
      <c r="LWQ41" s="64"/>
      <c r="LWR41" s="64"/>
      <c r="LWS41" s="64"/>
      <c r="LWT41" s="64"/>
      <c r="LWU41" s="64"/>
      <c r="LWV41" s="64"/>
      <c r="LWW41" s="64"/>
      <c r="LWX41" s="64"/>
      <c r="LWY41" s="64"/>
      <c r="LWZ41" s="64"/>
      <c r="LXA41" s="64"/>
      <c r="LXB41" s="64"/>
      <c r="LXC41" s="64"/>
      <c r="LXD41" s="64"/>
      <c r="LXE41" s="64"/>
      <c r="LXF41" s="64"/>
      <c r="LXG41" s="64"/>
      <c r="LXH41" s="64"/>
      <c r="LXI41" s="64"/>
      <c r="LXJ41" s="64"/>
      <c r="LXK41" s="64"/>
      <c r="LXL41" s="64"/>
      <c r="LXM41" s="64"/>
      <c r="LXN41" s="64"/>
      <c r="LXO41" s="64"/>
      <c r="LXP41" s="64"/>
      <c r="LXQ41" s="64"/>
      <c r="LXR41" s="64"/>
      <c r="LXS41" s="64"/>
      <c r="LXT41" s="64"/>
      <c r="LXU41" s="64"/>
      <c r="LXV41" s="64"/>
      <c r="LXW41" s="64"/>
      <c r="LXX41" s="64"/>
      <c r="LXY41" s="64"/>
      <c r="LXZ41" s="64"/>
      <c r="LYA41" s="64"/>
      <c r="LYB41" s="64"/>
      <c r="LYC41" s="64"/>
      <c r="LYD41" s="64"/>
      <c r="LYE41" s="64"/>
      <c r="LYF41" s="64"/>
      <c r="LYG41" s="64"/>
      <c r="LYH41" s="64"/>
      <c r="LYI41" s="64"/>
      <c r="LYJ41" s="64"/>
      <c r="LYK41" s="64"/>
      <c r="LYL41" s="64"/>
      <c r="LYM41" s="64"/>
      <c r="LYN41" s="64"/>
      <c r="LYO41" s="64"/>
      <c r="LYP41" s="64"/>
      <c r="LYQ41" s="64"/>
      <c r="LYR41" s="64"/>
      <c r="LYS41" s="64"/>
      <c r="LYT41" s="64"/>
      <c r="LYU41" s="64"/>
      <c r="LYV41" s="64"/>
      <c r="LYW41" s="64"/>
      <c r="LYX41" s="64"/>
      <c r="LYY41" s="64"/>
      <c r="LYZ41" s="64"/>
      <c r="LZA41" s="64"/>
      <c r="LZB41" s="64"/>
      <c r="LZC41" s="64"/>
      <c r="LZD41" s="64"/>
      <c r="LZE41" s="64"/>
      <c r="LZF41" s="64"/>
      <c r="LZG41" s="64"/>
      <c r="LZH41" s="64"/>
      <c r="LZI41" s="64"/>
      <c r="LZJ41" s="64"/>
      <c r="LZK41" s="64"/>
      <c r="LZL41" s="64"/>
      <c r="LZM41" s="64"/>
      <c r="LZN41" s="64"/>
      <c r="LZO41" s="64"/>
      <c r="LZP41" s="64"/>
      <c r="LZQ41" s="64"/>
      <c r="LZR41" s="64"/>
      <c r="LZS41" s="64"/>
      <c r="LZT41" s="64"/>
      <c r="LZU41" s="64"/>
      <c r="LZV41" s="64"/>
      <c r="LZW41" s="64"/>
      <c r="LZX41" s="64"/>
      <c r="LZY41" s="64"/>
      <c r="LZZ41" s="64"/>
      <c r="MAA41" s="64"/>
      <c r="MAB41" s="64"/>
      <c r="MAC41" s="64"/>
      <c r="MAD41" s="64"/>
      <c r="MAE41" s="64"/>
      <c r="MAF41" s="64"/>
      <c r="MAG41" s="64"/>
      <c r="MAH41" s="64"/>
      <c r="MAI41" s="64"/>
      <c r="MAJ41" s="64"/>
      <c r="MAK41" s="64"/>
      <c r="MAL41" s="64"/>
      <c r="MAM41" s="64"/>
      <c r="MAN41" s="64"/>
      <c r="MAO41" s="64"/>
      <c r="MAP41" s="64"/>
      <c r="MAQ41" s="64"/>
      <c r="MAR41" s="64"/>
      <c r="MAS41" s="64"/>
      <c r="MAT41" s="64"/>
      <c r="MAU41" s="64"/>
      <c r="MAV41" s="64"/>
      <c r="MAW41" s="64"/>
      <c r="MAX41" s="64"/>
      <c r="MAY41" s="64"/>
      <c r="MAZ41" s="64"/>
      <c r="MBA41" s="64"/>
      <c r="MBB41" s="64"/>
      <c r="MBC41" s="64"/>
      <c r="MBD41" s="64"/>
      <c r="MBE41" s="64"/>
      <c r="MBF41" s="64"/>
      <c r="MBG41" s="64"/>
      <c r="MBH41" s="64"/>
      <c r="MBI41" s="64"/>
      <c r="MBJ41" s="64"/>
      <c r="MBK41" s="64"/>
      <c r="MBL41" s="64"/>
      <c r="MBM41" s="64"/>
      <c r="MBN41" s="64"/>
      <c r="MBO41" s="64"/>
      <c r="MBP41" s="64"/>
      <c r="MBQ41" s="64"/>
      <c r="MBR41" s="64"/>
      <c r="MBS41" s="64"/>
      <c r="MBT41" s="64"/>
      <c r="MBU41" s="64"/>
      <c r="MBV41" s="64"/>
      <c r="MBW41" s="64"/>
      <c r="MBX41" s="64"/>
      <c r="MBY41" s="64"/>
      <c r="MBZ41" s="64"/>
      <c r="MCA41" s="64"/>
      <c r="MCB41" s="64"/>
      <c r="MCC41" s="64"/>
      <c r="MCD41" s="64"/>
      <c r="MCE41" s="64"/>
      <c r="MCF41" s="64"/>
      <c r="MCG41" s="64"/>
      <c r="MCH41" s="64"/>
      <c r="MCI41" s="64"/>
      <c r="MCJ41" s="64"/>
      <c r="MCK41" s="64"/>
      <c r="MCL41" s="64"/>
      <c r="MCM41" s="64"/>
      <c r="MCN41" s="64"/>
      <c r="MCO41" s="64"/>
      <c r="MCP41" s="64"/>
      <c r="MCQ41" s="64"/>
      <c r="MCR41" s="64"/>
      <c r="MCS41" s="64"/>
      <c r="MCT41" s="64"/>
      <c r="MCU41" s="64"/>
      <c r="MCV41" s="64"/>
      <c r="MCW41" s="64"/>
      <c r="MCX41" s="64"/>
      <c r="MCY41" s="64"/>
      <c r="MCZ41" s="64"/>
      <c r="MDA41" s="64"/>
      <c r="MDB41" s="64"/>
      <c r="MDC41" s="64"/>
      <c r="MDD41" s="64"/>
      <c r="MDE41" s="64"/>
      <c r="MDF41" s="64"/>
      <c r="MDG41" s="64"/>
      <c r="MDH41" s="64"/>
      <c r="MDI41" s="64"/>
      <c r="MDJ41" s="64"/>
      <c r="MDK41" s="64"/>
      <c r="MDL41" s="64"/>
      <c r="MDM41" s="64"/>
      <c r="MDN41" s="64"/>
      <c r="MDO41" s="64"/>
      <c r="MDP41" s="64"/>
      <c r="MDQ41" s="64"/>
      <c r="MDR41" s="64"/>
      <c r="MDS41" s="64"/>
      <c r="MDT41" s="64"/>
      <c r="MDU41" s="64"/>
      <c r="MDV41" s="64"/>
      <c r="MDW41" s="64"/>
      <c r="MDX41" s="64"/>
      <c r="MDY41" s="64"/>
      <c r="MDZ41" s="64"/>
      <c r="MEA41" s="64"/>
      <c r="MEB41" s="64"/>
      <c r="MEC41" s="64"/>
      <c r="MED41" s="64"/>
      <c r="MEE41" s="64"/>
      <c r="MEF41" s="64"/>
      <c r="MEG41" s="64"/>
      <c r="MEH41" s="64"/>
      <c r="MEI41" s="64"/>
      <c r="MEJ41" s="64"/>
      <c r="MEK41" s="64"/>
      <c r="MEL41" s="64"/>
      <c r="MEM41" s="64"/>
      <c r="MEN41" s="64"/>
      <c r="MEO41" s="64"/>
      <c r="MEP41" s="64"/>
      <c r="MEQ41" s="64"/>
      <c r="MER41" s="64"/>
      <c r="MES41" s="64"/>
      <c r="MET41" s="64"/>
      <c r="MEU41" s="64"/>
      <c r="MEV41" s="64"/>
      <c r="MEW41" s="64"/>
      <c r="MEX41" s="64"/>
      <c r="MEY41" s="64"/>
      <c r="MEZ41" s="64"/>
      <c r="MFA41" s="64"/>
      <c r="MFB41" s="64"/>
      <c r="MFC41" s="64"/>
      <c r="MFD41" s="64"/>
      <c r="MFE41" s="64"/>
      <c r="MFF41" s="64"/>
      <c r="MFG41" s="64"/>
      <c r="MFH41" s="64"/>
      <c r="MFI41" s="64"/>
      <c r="MFJ41" s="64"/>
      <c r="MFK41" s="64"/>
      <c r="MFL41" s="64"/>
      <c r="MFM41" s="64"/>
      <c r="MFN41" s="64"/>
      <c r="MFO41" s="64"/>
      <c r="MFP41" s="64"/>
      <c r="MFQ41" s="64"/>
      <c r="MFR41" s="64"/>
      <c r="MFS41" s="64"/>
      <c r="MFT41" s="64"/>
      <c r="MFU41" s="64"/>
      <c r="MFV41" s="64"/>
      <c r="MFW41" s="64"/>
      <c r="MFX41" s="64"/>
      <c r="MFY41" s="64"/>
      <c r="MFZ41" s="64"/>
      <c r="MGA41" s="64"/>
      <c r="MGB41" s="64"/>
      <c r="MGC41" s="64"/>
      <c r="MGD41" s="64"/>
      <c r="MGE41" s="64"/>
      <c r="MGF41" s="64"/>
      <c r="MGG41" s="64"/>
      <c r="MGH41" s="64"/>
      <c r="MGI41" s="64"/>
      <c r="MGJ41" s="64"/>
      <c r="MGK41" s="64"/>
      <c r="MGL41" s="64"/>
      <c r="MGM41" s="64"/>
      <c r="MGN41" s="64"/>
      <c r="MGO41" s="64"/>
      <c r="MGP41" s="64"/>
      <c r="MGQ41" s="64"/>
      <c r="MGR41" s="64"/>
      <c r="MGS41" s="64"/>
      <c r="MGT41" s="64"/>
      <c r="MGU41" s="64"/>
      <c r="MGV41" s="64"/>
      <c r="MGW41" s="64"/>
      <c r="MGX41" s="64"/>
      <c r="MGY41" s="64"/>
      <c r="MGZ41" s="64"/>
      <c r="MHA41" s="64"/>
      <c r="MHB41" s="64"/>
      <c r="MHC41" s="64"/>
      <c r="MHD41" s="64"/>
      <c r="MHE41" s="64"/>
      <c r="MHF41" s="64"/>
      <c r="MHG41" s="64"/>
      <c r="MHH41" s="64"/>
      <c r="MHI41" s="64"/>
      <c r="MHJ41" s="64"/>
      <c r="MHK41" s="64"/>
      <c r="MHL41" s="64"/>
      <c r="MHM41" s="64"/>
      <c r="MHN41" s="64"/>
      <c r="MHO41" s="64"/>
      <c r="MHP41" s="64"/>
      <c r="MHQ41" s="64"/>
      <c r="MHR41" s="64"/>
      <c r="MHS41" s="64"/>
      <c r="MHT41" s="64"/>
      <c r="MHU41" s="64"/>
      <c r="MHV41" s="64"/>
      <c r="MHW41" s="64"/>
      <c r="MHX41" s="64"/>
      <c r="MHY41" s="64"/>
      <c r="MHZ41" s="64"/>
      <c r="MIA41" s="64"/>
      <c r="MIB41" s="64"/>
      <c r="MIC41" s="64"/>
      <c r="MID41" s="64"/>
      <c r="MIE41" s="64"/>
      <c r="MIF41" s="64"/>
      <c r="MIG41" s="64"/>
      <c r="MIH41" s="64"/>
      <c r="MII41" s="64"/>
      <c r="MIJ41" s="64"/>
      <c r="MIK41" s="64"/>
      <c r="MIL41" s="64"/>
      <c r="MIM41" s="64"/>
      <c r="MIN41" s="64"/>
      <c r="MIO41" s="64"/>
      <c r="MIP41" s="64"/>
      <c r="MIQ41" s="64"/>
      <c r="MIR41" s="64"/>
      <c r="MIS41" s="64"/>
      <c r="MIT41" s="64"/>
      <c r="MIU41" s="64"/>
      <c r="MIV41" s="64"/>
      <c r="MIW41" s="64"/>
      <c r="MIX41" s="64"/>
      <c r="MIY41" s="64"/>
      <c r="MIZ41" s="64"/>
      <c r="MJA41" s="64"/>
      <c r="MJB41" s="64"/>
      <c r="MJC41" s="64"/>
      <c r="MJD41" s="64"/>
      <c r="MJE41" s="64"/>
      <c r="MJF41" s="64"/>
      <c r="MJG41" s="64"/>
      <c r="MJH41" s="64"/>
      <c r="MJI41" s="64"/>
      <c r="MJJ41" s="64"/>
      <c r="MJK41" s="64"/>
      <c r="MJL41" s="64"/>
      <c r="MJM41" s="64"/>
      <c r="MJN41" s="64"/>
      <c r="MJO41" s="64"/>
      <c r="MJP41" s="64"/>
      <c r="MJQ41" s="64"/>
      <c r="MJR41" s="64"/>
      <c r="MJS41" s="64"/>
      <c r="MJT41" s="64"/>
      <c r="MJU41" s="64"/>
      <c r="MJV41" s="64"/>
      <c r="MJW41" s="64"/>
      <c r="MJX41" s="64"/>
      <c r="MJY41" s="64"/>
      <c r="MJZ41" s="64"/>
      <c r="MKA41" s="64"/>
      <c r="MKB41" s="64"/>
      <c r="MKC41" s="64"/>
      <c r="MKD41" s="64"/>
      <c r="MKE41" s="64"/>
      <c r="MKF41" s="64"/>
      <c r="MKG41" s="64"/>
      <c r="MKH41" s="64"/>
      <c r="MKI41" s="64"/>
      <c r="MKJ41" s="64"/>
      <c r="MKK41" s="64"/>
      <c r="MKL41" s="64"/>
      <c r="MKM41" s="64"/>
      <c r="MKN41" s="64"/>
      <c r="MKO41" s="64"/>
      <c r="MKP41" s="64"/>
      <c r="MKQ41" s="64"/>
      <c r="MKR41" s="64"/>
      <c r="MKS41" s="64"/>
      <c r="MKT41" s="64"/>
      <c r="MKU41" s="64"/>
      <c r="MKV41" s="64"/>
      <c r="MKW41" s="64"/>
      <c r="MKX41" s="64"/>
      <c r="MKY41" s="64"/>
      <c r="MKZ41" s="64"/>
      <c r="MLA41" s="64"/>
      <c r="MLB41" s="64"/>
      <c r="MLC41" s="64"/>
      <c r="MLD41" s="64"/>
      <c r="MLE41" s="64"/>
      <c r="MLF41" s="64"/>
      <c r="MLG41" s="64"/>
      <c r="MLH41" s="64"/>
      <c r="MLI41" s="64"/>
      <c r="MLJ41" s="64"/>
      <c r="MLK41" s="64"/>
      <c r="MLL41" s="64"/>
      <c r="MLM41" s="64"/>
      <c r="MLN41" s="64"/>
      <c r="MLO41" s="64"/>
      <c r="MLP41" s="64"/>
      <c r="MLQ41" s="64"/>
      <c r="MLR41" s="64"/>
      <c r="MLS41" s="64"/>
      <c r="MLT41" s="64"/>
      <c r="MLU41" s="64"/>
      <c r="MLV41" s="64"/>
      <c r="MLW41" s="64"/>
      <c r="MLX41" s="64"/>
      <c r="MLY41" s="64"/>
      <c r="MLZ41" s="64"/>
      <c r="MMA41" s="64"/>
      <c r="MMB41" s="64"/>
      <c r="MMC41" s="64"/>
      <c r="MMD41" s="64"/>
      <c r="MME41" s="64"/>
      <c r="MMF41" s="64"/>
      <c r="MMG41" s="64"/>
      <c r="MMH41" s="64"/>
      <c r="MMI41" s="64"/>
      <c r="MMJ41" s="64"/>
      <c r="MMK41" s="64"/>
      <c r="MML41" s="64"/>
      <c r="MMM41" s="64"/>
      <c r="MMN41" s="64"/>
      <c r="MMO41" s="64"/>
      <c r="MMP41" s="64"/>
      <c r="MMQ41" s="64"/>
      <c r="MMR41" s="64"/>
      <c r="MMS41" s="64"/>
      <c r="MMT41" s="64"/>
      <c r="MMU41" s="64"/>
      <c r="MMV41" s="64"/>
      <c r="MMW41" s="64"/>
      <c r="MMX41" s="64"/>
      <c r="MMY41" s="64"/>
      <c r="MMZ41" s="64"/>
      <c r="MNA41" s="64"/>
      <c r="MNB41" s="64"/>
      <c r="MNC41" s="64"/>
      <c r="MND41" s="64"/>
      <c r="MNE41" s="64"/>
      <c r="MNF41" s="64"/>
      <c r="MNG41" s="64"/>
      <c r="MNH41" s="64"/>
      <c r="MNI41" s="64"/>
      <c r="MNJ41" s="64"/>
      <c r="MNK41" s="64"/>
      <c r="MNL41" s="64"/>
      <c r="MNM41" s="64"/>
      <c r="MNN41" s="64"/>
      <c r="MNO41" s="64"/>
      <c r="MNP41" s="64"/>
      <c r="MNQ41" s="64"/>
      <c r="MNR41" s="64"/>
      <c r="MNS41" s="64"/>
      <c r="MNT41" s="64"/>
      <c r="MNU41" s="64"/>
      <c r="MNV41" s="64"/>
      <c r="MNW41" s="64"/>
      <c r="MNX41" s="64"/>
      <c r="MNY41" s="64"/>
      <c r="MNZ41" s="64"/>
      <c r="MOA41" s="64"/>
      <c r="MOB41" s="64"/>
      <c r="MOC41" s="64"/>
      <c r="MOD41" s="64"/>
      <c r="MOE41" s="64"/>
      <c r="MOF41" s="64"/>
      <c r="MOG41" s="64"/>
      <c r="MOH41" s="64"/>
      <c r="MOI41" s="64"/>
      <c r="MOJ41" s="64"/>
      <c r="MOK41" s="64"/>
      <c r="MOL41" s="64"/>
      <c r="MOM41" s="64"/>
      <c r="MON41" s="64"/>
      <c r="MOO41" s="64"/>
      <c r="MOP41" s="64"/>
      <c r="MOQ41" s="64"/>
      <c r="MOR41" s="64"/>
      <c r="MOS41" s="64"/>
      <c r="MOT41" s="64"/>
      <c r="MOU41" s="64"/>
      <c r="MOV41" s="64"/>
      <c r="MOW41" s="64"/>
      <c r="MOX41" s="64"/>
      <c r="MOY41" s="64"/>
      <c r="MOZ41" s="64"/>
      <c r="MPA41" s="64"/>
      <c r="MPB41" s="64"/>
      <c r="MPC41" s="64"/>
      <c r="MPD41" s="64"/>
      <c r="MPE41" s="64"/>
      <c r="MPF41" s="64"/>
      <c r="MPG41" s="64"/>
      <c r="MPH41" s="64"/>
      <c r="MPI41" s="64"/>
      <c r="MPJ41" s="64"/>
      <c r="MPK41" s="64"/>
      <c r="MPL41" s="64"/>
      <c r="MPM41" s="64"/>
      <c r="MPN41" s="64"/>
      <c r="MPO41" s="64"/>
      <c r="MPP41" s="64"/>
      <c r="MPQ41" s="64"/>
      <c r="MPR41" s="64"/>
      <c r="MPS41" s="64"/>
      <c r="MPT41" s="64"/>
      <c r="MPU41" s="64"/>
      <c r="MPV41" s="64"/>
      <c r="MPW41" s="64"/>
      <c r="MPX41" s="64"/>
      <c r="MPY41" s="64"/>
      <c r="MPZ41" s="64"/>
      <c r="MQA41" s="64"/>
      <c r="MQB41" s="64"/>
      <c r="MQC41" s="64"/>
      <c r="MQD41" s="64"/>
      <c r="MQE41" s="64"/>
      <c r="MQF41" s="64"/>
      <c r="MQG41" s="64"/>
      <c r="MQH41" s="64"/>
      <c r="MQI41" s="64"/>
      <c r="MQJ41" s="64"/>
      <c r="MQK41" s="64"/>
      <c r="MQL41" s="64"/>
      <c r="MQM41" s="64"/>
      <c r="MQN41" s="64"/>
      <c r="MQO41" s="64"/>
      <c r="MQP41" s="64"/>
      <c r="MQQ41" s="64"/>
      <c r="MQR41" s="64"/>
      <c r="MQS41" s="64"/>
      <c r="MQT41" s="64"/>
      <c r="MQU41" s="64"/>
      <c r="MQV41" s="64"/>
      <c r="MQW41" s="64"/>
      <c r="MQX41" s="64"/>
      <c r="MQY41" s="64"/>
      <c r="MQZ41" s="64"/>
      <c r="MRA41" s="64"/>
      <c r="MRB41" s="64"/>
      <c r="MRC41" s="64"/>
      <c r="MRD41" s="64"/>
      <c r="MRE41" s="64"/>
      <c r="MRF41" s="64"/>
      <c r="MRG41" s="64"/>
      <c r="MRH41" s="64"/>
      <c r="MRI41" s="64"/>
      <c r="MRJ41" s="64"/>
      <c r="MRK41" s="64"/>
      <c r="MRL41" s="64"/>
      <c r="MRM41" s="64"/>
      <c r="MRN41" s="64"/>
      <c r="MRO41" s="64"/>
      <c r="MRP41" s="64"/>
      <c r="MRQ41" s="64"/>
      <c r="MRR41" s="64"/>
      <c r="MRS41" s="64"/>
      <c r="MRT41" s="64"/>
      <c r="MRU41" s="64"/>
      <c r="MRV41" s="64"/>
      <c r="MRW41" s="64"/>
      <c r="MRX41" s="64"/>
      <c r="MRY41" s="64"/>
      <c r="MRZ41" s="64"/>
      <c r="MSA41" s="64"/>
      <c r="MSB41" s="64"/>
      <c r="MSC41" s="64"/>
      <c r="MSD41" s="64"/>
      <c r="MSE41" s="64"/>
      <c r="MSF41" s="64"/>
      <c r="MSG41" s="64"/>
      <c r="MSH41" s="64"/>
      <c r="MSI41" s="64"/>
      <c r="MSJ41" s="64"/>
      <c r="MSK41" s="64"/>
      <c r="MSL41" s="64"/>
      <c r="MSM41" s="64"/>
      <c r="MSN41" s="64"/>
      <c r="MSO41" s="64"/>
      <c r="MSP41" s="64"/>
      <c r="MSQ41" s="64"/>
      <c r="MSR41" s="64"/>
      <c r="MSS41" s="64"/>
      <c r="MST41" s="64"/>
      <c r="MSU41" s="64"/>
      <c r="MSV41" s="64"/>
      <c r="MSW41" s="64"/>
      <c r="MSX41" s="64"/>
      <c r="MSY41" s="64"/>
      <c r="MSZ41" s="64"/>
      <c r="MTA41" s="64"/>
      <c r="MTB41" s="64"/>
      <c r="MTC41" s="64"/>
      <c r="MTD41" s="64"/>
      <c r="MTE41" s="64"/>
      <c r="MTF41" s="64"/>
      <c r="MTG41" s="64"/>
      <c r="MTH41" s="64"/>
      <c r="MTI41" s="64"/>
      <c r="MTJ41" s="64"/>
      <c r="MTK41" s="64"/>
      <c r="MTL41" s="64"/>
      <c r="MTM41" s="64"/>
      <c r="MTN41" s="64"/>
      <c r="MTO41" s="64"/>
      <c r="MTP41" s="64"/>
      <c r="MTQ41" s="64"/>
      <c r="MTR41" s="64"/>
      <c r="MTS41" s="64"/>
      <c r="MTT41" s="64"/>
      <c r="MTU41" s="64"/>
      <c r="MTV41" s="64"/>
      <c r="MTW41" s="64"/>
      <c r="MTX41" s="64"/>
      <c r="MTY41" s="64"/>
      <c r="MTZ41" s="64"/>
      <c r="MUA41" s="64"/>
      <c r="MUB41" s="64"/>
      <c r="MUC41" s="64"/>
      <c r="MUD41" s="64"/>
      <c r="MUE41" s="64"/>
      <c r="MUF41" s="64"/>
      <c r="MUG41" s="64"/>
      <c r="MUH41" s="64"/>
      <c r="MUI41" s="64"/>
      <c r="MUJ41" s="64"/>
      <c r="MUK41" s="64"/>
      <c r="MUL41" s="64"/>
      <c r="MUM41" s="64"/>
      <c r="MUN41" s="64"/>
      <c r="MUO41" s="64"/>
      <c r="MUP41" s="64"/>
      <c r="MUQ41" s="64"/>
      <c r="MUR41" s="64"/>
      <c r="MUS41" s="64"/>
      <c r="MUT41" s="64"/>
      <c r="MUU41" s="64"/>
      <c r="MUV41" s="64"/>
      <c r="MUW41" s="64"/>
      <c r="MUX41" s="64"/>
      <c r="MUY41" s="64"/>
      <c r="MUZ41" s="64"/>
      <c r="MVA41" s="64"/>
      <c r="MVB41" s="64"/>
      <c r="MVC41" s="64"/>
      <c r="MVD41" s="64"/>
      <c r="MVE41" s="64"/>
      <c r="MVF41" s="64"/>
      <c r="MVG41" s="64"/>
      <c r="MVH41" s="64"/>
      <c r="MVI41" s="64"/>
      <c r="MVJ41" s="64"/>
      <c r="MVK41" s="64"/>
      <c r="MVL41" s="64"/>
      <c r="MVM41" s="64"/>
      <c r="MVN41" s="64"/>
      <c r="MVO41" s="64"/>
      <c r="MVP41" s="64"/>
      <c r="MVQ41" s="64"/>
      <c r="MVR41" s="64"/>
      <c r="MVS41" s="64"/>
      <c r="MVT41" s="64"/>
      <c r="MVU41" s="64"/>
      <c r="MVV41" s="64"/>
      <c r="MVW41" s="64"/>
      <c r="MVX41" s="64"/>
      <c r="MVY41" s="64"/>
      <c r="MVZ41" s="64"/>
      <c r="MWA41" s="64"/>
      <c r="MWB41" s="64"/>
      <c r="MWC41" s="64"/>
      <c r="MWD41" s="64"/>
      <c r="MWE41" s="64"/>
      <c r="MWF41" s="64"/>
      <c r="MWG41" s="64"/>
      <c r="MWH41" s="64"/>
      <c r="MWI41" s="64"/>
      <c r="MWJ41" s="64"/>
      <c r="MWK41" s="64"/>
      <c r="MWL41" s="64"/>
      <c r="MWM41" s="64"/>
      <c r="MWN41" s="64"/>
      <c r="MWO41" s="64"/>
      <c r="MWP41" s="64"/>
      <c r="MWQ41" s="64"/>
      <c r="MWR41" s="64"/>
      <c r="MWS41" s="64"/>
      <c r="MWT41" s="64"/>
      <c r="MWU41" s="64"/>
      <c r="MWV41" s="64"/>
      <c r="MWW41" s="64"/>
      <c r="MWX41" s="64"/>
      <c r="MWY41" s="64"/>
      <c r="MWZ41" s="64"/>
      <c r="MXA41" s="64"/>
      <c r="MXB41" s="64"/>
      <c r="MXC41" s="64"/>
      <c r="MXD41" s="64"/>
      <c r="MXE41" s="64"/>
      <c r="MXF41" s="64"/>
      <c r="MXG41" s="64"/>
      <c r="MXH41" s="64"/>
      <c r="MXI41" s="64"/>
      <c r="MXJ41" s="64"/>
      <c r="MXK41" s="64"/>
      <c r="MXL41" s="64"/>
      <c r="MXM41" s="64"/>
      <c r="MXN41" s="64"/>
      <c r="MXO41" s="64"/>
      <c r="MXP41" s="64"/>
      <c r="MXQ41" s="64"/>
      <c r="MXR41" s="64"/>
      <c r="MXS41" s="64"/>
      <c r="MXT41" s="64"/>
      <c r="MXU41" s="64"/>
      <c r="MXV41" s="64"/>
      <c r="MXW41" s="64"/>
      <c r="MXX41" s="64"/>
      <c r="MXY41" s="64"/>
      <c r="MXZ41" s="64"/>
      <c r="MYA41" s="64"/>
      <c r="MYB41" s="64"/>
      <c r="MYC41" s="64"/>
      <c r="MYD41" s="64"/>
      <c r="MYE41" s="64"/>
      <c r="MYF41" s="64"/>
      <c r="MYG41" s="64"/>
      <c r="MYH41" s="64"/>
      <c r="MYI41" s="64"/>
      <c r="MYJ41" s="64"/>
      <c r="MYK41" s="64"/>
      <c r="MYL41" s="64"/>
      <c r="MYM41" s="64"/>
      <c r="MYN41" s="64"/>
      <c r="MYO41" s="64"/>
      <c r="MYP41" s="64"/>
      <c r="MYQ41" s="64"/>
      <c r="MYR41" s="64"/>
      <c r="MYS41" s="64"/>
      <c r="MYT41" s="64"/>
      <c r="MYU41" s="64"/>
      <c r="MYV41" s="64"/>
      <c r="MYW41" s="64"/>
      <c r="MYX41" s="64"/>
      <c r="MYY41" s="64"/>
      <c r="MYZ41" s="64"/>
      <c r="MZA41" s="64"/>
      <c r="MZB41" s="64"/>
      <c r="MZC41" s="64"/>
      <c r="MZD41" s="64"/>
      <c r="MZE41" s="64"/>
      <c r="MZF41" s="64"/>
      <c r="MZG41" s="64"/>
      <c r="MZH41" s="64"/>
      <c r="MZI41" s="64"/>
      <c r="MZJ41" s="64"/>
      <c r="MZK41" s="64"/>
      <c r="MZL41" s="64"/>
      <c r="MZM41" s="64"/>
      <c r="MZN41" s="64"/>
      <c r="MZO41" s="64"/>
      <c r="MZP41" s="64"/>
      <c r="MZQ41" s="64"/>
      <c r="MZR41" s="64"/>
      <c r="MZS41" s="64"/>
      <c r="MZT41" s="64"/>
      <c r="MZU41" s="64"/>
      <c r="MZV41" s="64"/>
      <c r="MZW41" s="64"/>
      <c r="MZX41" s="64"/>
      <c r="MZY41" s="64"/>
      <c r="MZZ41" s="64"/>
      <c r="NAA41" s="64"/>
      <c r="NAB41" s="64"/>
      <c r="NAC41" s="64"/>
      <c r="NAD41" s="64"/>
      <c r="NAE41" s="64"/>
      <c r="NAF41" s="64"/>
      <c r="NAG41" s="64"/>
      <c r="NAH41" s="64"/>
      <c r="NAI41" s="64"/>
      <c r="NAJ41" s="64"/>
      <c r="NAK41" s="64"/>
      <c r="NAL41" s="64"/>
      <c r="NAM41" s="64"/>
      <c r="NAN41" s="64"/>
      <c r="NAO41" s="64"/>
      <c r="NAP41" s="64"/>
      <c r="NAQ41" s="64"/>
      <c r="NAR41" s="64"/>
      <c r="NAS41" s="64"/>
      <c r="NAT41" s="64"/>
      <c r="NAU41" s="64"/>
      <c r="NAV41" s="64"/>
      <c r="NAW41" s="64"/>
      <c r="NAX41" s="64"/>
      <c r="NAY41" s="64"/>
      <c r="NAZ41" s="64"/>
      <c r="NBA41" s="64"/>
      <c r="NBB41" s="64"/>
      <c r="NBC41" s="64"/>
      <c r="NBD41" s="64"/>
      <c r="NBE41" s="64"/>
      <c r="NBF41" s="64"/>
      <c r="NBG41" s="64"/>
      <c r="NBH41" s="64"/>
      <c r="NBI41" s="64"/>
      <c r="NBJ41" s="64"/>
      <c r="NBK41" s="64"/>
      <c r="NBL41" s="64"/>
      <c r="NBM41" s="64"/>
      <c r="NBN41" s="64"/>
      <c r="NBO41" s="64"/>
      <c r="NBP41" s="64"/>
      <c r="NBQ41" s="64"/>
      <c r="NBR41" s="64"/>
      <c r="NBS41" s="64"/>
      <c r="NBT41" s="64"/>
      <c r="NBU41" s="64"/>
      <c r="NBV41" s="64"/>
      <c r="NBW41" s="64"/>
      <c r="NBX41" s="64"/>
      <c r="NBY41" s="64"/>
      <c r="NBZ41" s="64"/>
      <c r="NCA41" s="64"/>
      <c r="NCB41" s="64"/>
      <c r="NCC41" s="64"/>
      <c r="NCD41" s="64"/>
      <c r="NCE41" s="64"/>
      <c r="NCF41" s="64"/>
      <c r="NCG41" s="64"/>
      <c r="NCH41" s="64"/>
      <c r="NCI41" s="64"/>
      <c r="NCJ41" s="64"/>
      <c r="NCK41" s="64"/>
      <c r="NCL41" s="64"/>
      <c r="NCM41" s="64"/>
      <c r="NCN41" s="64"/>
      <c r="NCO41" s="64"/>
      <c r="NCP41" s="64"/>
      <c r="NCQ41" s="64"/>
      <c r="NCR41" s="64"/>
      <c r="NCS41" s="64"/>
      <c r="NCT41" s="64"/>
      <c r="NCU41" s="64"/>
      <c r="NCV41" s="64"/>
      <c r="NCW41" s="64"/>
      <c r="NCX41" s="64"/>
      <c r="NCY41" s="64"/>
      <c r="NCZ41" s="64"/>
      <c r="NDA41" s="64"/>
      <c r="NDB41" s="64"/>
      <c r="NDC41" s="64"/>
      <c r="NDD41" s="64"/>
      <c r="NDE41" s="64"/>
      <c r="NDF41" s="64"/>
      <c r="NDG41" s="64"/>
      <c r="NDH41" s="64"/>
      <c r="NDI41" s="64"/>
      <c r="NDJ41" s="64"/>
      <c r="NDK41" s="64"/>
      <c r="NDL41" s="64"/>
      <c r="NDM41" s="64"/>
      <c r="NDN41" s="64"/>
      <c r="NDO41" s="64"/>
      <c r="NDP41" s="64"/>
      <c r="NDQ41" s="64"/>
      <c r="NDR41" s="64"/>
      <c r="NDS41" s="64"/>
      <c r="NDT41" s="64"/>
      <c r="NDU41" s="64"/>
      <c r="NDV41" s="64"/>
      <c r="NDW41" s="64"/>
      <c r="NDX41" s="64"/>
      <c r="NDY41" s="64"/>
      <c r="NDZ41" s="64"/>
      <c r="NEA41" s="64"/>
      <c r="NEB41" s="64"/>
      <c r="NEC41" s="64"/>
      <c r="NED41" s="64"/>
      <c r="NEE41" s="64"/>
      <c r="NEF41" s="64"/>
      <c r="NEG41" s="64"/>
      <c r="NEH41" s="64"/>
      <c r="NEI41" s="64"/>
      <c r="NEJ41" s="64"/>
      <c r="NEK41" s="64"/>
      <c r="NEL41" s="64"/>
      <c r="NEM41" s="64"/>
      <c r="NEN41" s="64"/>
      <c r="NEO41" s="64"/>
      <c r="NEP41" s="64"/>
      <c r="NEQ41" s="64"/>
      <c r="NER41" s="64"/>
      <c r="NES41" s="64"/>
      <c r="NET41" s="64"/>
      <c r="NEU41" s="64"/>
      <c r="NEV41" s="64"/>
      <c r="NEW41" s="64"/>
      <c r="NEX41" s="64"/>
      <c r="NEY41" s="64"/>
      <c r="NEZ41" s="64"/>
      <c r="NFA41" s="64"/>
      <c r="NFB41" s="64"/>
      <c r="NFC41" s="64"/>
      <c r="NFD41" s="64"/>
      <c r="NFE41" s="64"/>
      <c r="NFF41" s="64"/>
      <c r="NFG41" s="64"/>
      <c r="NFH41" s="64"/>
      <c r="NFI41" s="64"/>
      <c r="NFJ41" s="64"/>
      <c r="NFK41" s="64"/>
      <c r="NFL41" s="64"/>
      <c r="NFM41" s="64"/>
      <c r="NFN41" s="64"/>
      <c r="NFO41" s="64"/>
      <c r="NFP41" s="64"/>
      <c r="NFQ41" s="64"/>
      <c r="NFR41" s="64"/>
      <c r="NFS41" s="64"/>
      <c r="NFT41" s="64"/>
      <c r="NFU41" s="64"/>
      <c r="NFV41" s="64"/>
      <c r="NFW41" s="64"/>
      <c r="NFX41" s="64"/>
      <c r="NFY41" s="64"/>
      <c r="NFZ41" s="64"/>
      <c r="NGA41" s="64"/>
      <c r="NGB41" s="64"/>
      <c r="NGC41" s="64"/>
      <c r="NGD41" s="64"/>
      <c r="NGE41" s="64"/>
      <c r="NGF41" s="64"/>
      <c r="NGG41" s="64"/>
      <c r="NGH41" s="64"/>
      <c r="NGI41" s="64"/>
      <c r="NGJ41" s="64"/>
      <c r="NGK41" s="64"/>
      <c r="NGL41" s="64"/>
      <c r="NGM41" s="64"/>
      <c r="NGN41" s="64"/>
      <c r="NGO41" s="64"/>
      <c r="NGP41" s="64"/>
      <c r="NGQ41" s="64"/>
      <c r="NGR41" s="64"/>
      <c r="NGS41" s="64"/>
      <c r="NGT41" s="64"/>
      <c r="NGU41" s="64"/>
      <c r="NGV41" s="64"/>
      <c r="NGW41" s="64"/>
      <c r="NGX41" s="64"/>
      <c r="NGY41" s="64"/>
      <c r="NGZ41" s="64"/>
      <c r="NHA41" s="64"/>
      <c r="NHB41" s="64"/>
      <c r="NHC41" s="64"/>
      <c r="NHD41" s="64"/>
      <c r="NHE41" s="64"/>
      <c r="NHF41" s="64"/>
      <c r="NHG41" s="64"/>
      <c r="NHH41" s="64"/>
      <c r="NHI41" s="64"/>
      <c r="NHJ41" s="64"/>
      <c r="NHK41" s="64"/>
      <c r="NHL41" s="64"/>
      <c r="NHM41" s="64"/>
      <c r="NHN41" s="64"/>
      <c r="NHO41" s="64"/>
      <c r="NHP41" s="64"/>
      <c r="NHQ41" s="64"/>
      <c r="NHR41" s="64"/>
      <c r="NHS41" s="64"/>
      <c r="NHT41" s="64"/>
      <c r="NHU41" s="64"/>
      <c r="NHV41" s="64"/>
      <c r="NHW41" s="64"/>
      <c r="NHX41" s="64"/>
      <c r="NHY41" s="64"/>
      <c r="NHZ41" s="64"/>
      <c r="NIA41" s="64"/>
      <c r="NIB41" s="64"/>
      <c r="NIC41" s="64"/>
      <c r="NID41" s="64"/>
      <c r="NIE41" s="64"/>
      <c r="NIF41" s="64"/>
      <c r="NIG41" s="64"/>
      <c r="NIH41" s="64"/>
      <c r="NII41" s="64"/>
      <c r="NIJ41" s="64"/>
      <c r="NIK41" s="64"/>
      <c r="NIL41" s="64"/>
      <c r="NIM41" s="64"/>
      <c r="NIN41" s="64"/>
      <c r="NIO41" s="64"/>
      <c r="NIP41" s="64"/>
      <c r="NIQ41" s="64"/>
      <c r="NIR41" s="64"/>
      <c r="NIS41" s="64"/>
      <c r="NIT41" s="64"/>
      <c r="NIU41" s="64"/>
      <c r="NIV41" s="64"/>
      <c r="NIW41" s="64"/>
      <c r="NIX41" s="64"/>
      <c r="NIY41" s="64"/>
      <c r="NIZ41" s="64"/>
      <c r="NJA41" s="64"/>
      <c r="NJB41" s="64"/>
      <c r="NJC41" s="64"/>
      <c r="NJD41" s="64"/>
      <c r="NJE41" s="64"/>
      <c r="NJF41" s="64"/>
      <c r="NJG41" s="64"/>
      <c r="NJH41" s="64"/>
      <c r="NJI41" s="64"/>
      <c r="NJJ41" s="64"/>
      <c r="NJK41" s="64"/>
      <c r="NJL41" s="64"/>
      <c r="NJM41" s="64"/>
      <c r="NJN41" s="64"/>
      <c r="NJO41" s="64"/>
      <c r="NJP41" s="64"/>
      <c r="NJQ41" s="64"/>
      <c r="NJR41" s="64"/>
      <c r="NJS41" s="64"/>
      <c r="NJT41" s="64"/>
      <c r="NJU41" s="64"/>
      <c r="NJV41" s="64"/>
      <c r="NJW41" s="64"/>
      <c r="NJX41" s="64"/>
      <c r="NJY41" s="64"/>
      <c r="NJZ41" s="64"/>
      <c r="NKA41" s="64"/>
      <c r="NKB41" s="64"/>
      <c r="NKC41" s="64"/>
      <c r="NKD41" s="64"/>
      <c r="NKE41" s="64"/>
      <c r="NKF41" s="64"/>
      <c r="NKG41" s="64"/>
      <c r="NKH41" s="64"/>
      <c r="NKI41" s="64"/>
      <c r="NKJ41" s="64"/>
      <c r="NKK41" s="64"/>
      <c r="NKL41" s="64"/>
      <c r="NKM41" s="64"/>
      <c r="NKN41" s="64"/>
      <c r="NKO41" s="64"/>
      <c r="NKP41" s="64"/>
      <c r="NKQ41" s="64"/>
      <c r="NKR41" s="64"/>
      <c r="NKS41" s="64"/>
      <c r="NKT41" s="64"/>
      <c r="NKU41" s="64"/>
      <c r="NKV41" s="64"/>
      <c r="NKW41" s="64"/>
      <c r="NKX41" s="64"/>
      <c r="NKY41" s="64"/>
      <c r="NKZ41" s="64"/>
      <c r="NLA41" s="64"/>
      <c r="NLB41" s="64"/>
      <c r="NLC41" s="64"/>
      <c r="NLD41" s="64"/>
      <c r="NLE41" s="64"/>
      <c r="NLF41" s="64"/>
      <c r="NLG41" s="64"/>
      <c r="NLH41" s="64"/>
      <c r="NLI41" s="64"/>
      <c r="NLJ41" s="64"/>
      <c r="NLK41" s="64"/>
      <c r="NLL41" s="64"/>
      <c r="NLM41" s="64"/>
      <c r="NLN41" s="64"/>
      <c r="NLO41" s="64"/>
      <c r="NLP41" s="64"/>
      <c r="NLQ41" s="64"/>
      <c r="NLR41" s="64"/>
      <c r="NLS41" s="64"/>
      <c r="NLT41" s="64"/>
      <c r="NLU41" s="64"/>
      <c r="NLV41" s="64"/>
      <c r="NLW41" s="64"/>
      <c r="NLX41" s="64"/>
      <c r="NLY41" s="64"/>
      <c r="NLZ41" s="64"/>
      <c r="NMA41" s="64"/>
      <c r="NMB41" s="64"/>
      <c r="NMC41" s="64"/>
      <c r="NMD41" s="64"/>
      <c r="NME41" s="64"/>
      <c r="NMF41" s="64"/>
      <c r="NMG41" s="64"/>
      <c r="NMH41" s="64"/>
      <c r="NMI41" s="64"/>
      <c r="NMJ41" s="64"/>
      <c r="NMK41" s="64"/>
      <c r="NML41" s="64"/>
      <c r="NMM41" s="64"/>
      <c r="NMN41" s="64"/>
      <c r="NMO41" s="64"/>
      <c r="NMP41" s="64"/>
      <c r="NMQ41" s="64"/>
      <c r="NMR41" s="64"/>
      <c r="NMS41" s="64"/>
      <c r="NMT41" s="64"/>
      <c r="NMU41" s="64"/>
      <c r="NMV41" s="64"/>
      <c r="NMW41" s="64"/>
      <c r="NMX41" s="64"/>
      <c r="NMY41" s="64"/>
      <c r="NMZ41" s="64"/>
      <c r="NNA41" s="64"/>
      <c r="NNB41" s="64"/>
      <c r="NNC41" s="64"/>
      <c r="NND41" s="64"/>
      <c r="NNE41" s="64"/>
      <c r="NNF41" s="64"/>
      <c r="NNG41" s="64"/>
      <c r="NNH41" s="64"/>
      <c r="NNI41" s="64"/>
      <c r="NNJ41" s="64"/>
      <c r="NNK41" s="64"/>
      <c r="NNL41" s="64"/>
      <c r="NNM41" s="64"/>
      <c r="NNN41" s="64"/>
      <c r="NNO41" s="64"/>
      <c r="NNP41" s="64"/>
      <c r="NNQ41" s="64"/>
      <c r="NNR41" s="64"/>
      <c r="NNS41" s="64"/>
      <c r="NNT41" s="64"/>
      <c r="NNU41" s="64"/>
      <c r="NNV41" s="64"/>
      <c r="NNW41" s="64"/>
      <c r="NNX41" s="64"/>
      <c r="NNY41" s="64"/>
      <c r="NNZ41" s="64"/>
      <c r="NOA41" s="64"/>
      <c r="NOB41" s="64"/>
      <c r="NOC41" s="64"/>
      <c r="NOD41" s="64"/>
      <c r="NOE41" s="64"/>
      <c r="NOF41" s="64"/>
      <c r="NOG41" s="64"/>
      <c r="NOH41" s="64"/>
      <c r="NOI41" s="64"/>
      <c r="NOJ41" s="64"/>
      <c r="NOK41" s="64"/>
      <c r="NOL41" s="64"/>
      <c r="NOM41" s="64"/>
      <c r="NON41" s="64"/>
      <c r="NOO41" s="64"/>
      <c r="NOP41" s="64"/>
      <c r="NOQ41" s="64"/>
      <c r="NOR41" s="64"/>
      <c r="NOS41" s="64"/>
      <c r="NOT41" s="64"/>
      <c r="NOU41" s="64"/>
      <c r="NOV41" s="64"/>
      <c r="NOW41" s="64"/>
      <c r="NOX41" s="64"/>
      <c r="NOY41" s="64"/>
      <c r="NOZ41" s="64"/>
      <c r="NPA41" s="64"/>
      <c r="NPB41" s="64"/>
      <c r="NPC41" s="64"/>
      <c r="NPD41" s="64"/>
      <c r="NPE41" s="64"/>
      <c r="NPF41" s="64"/>
      <c r="NPG41" s="64"/>
      <c r="NPH41" s="64"/>
      <c r="NPI41" s="64"/>
      <c r="NPJ41" s="64"/>
      <c r="NPK41" s="64"/>
      <c r="NPL41" s="64"/>
      <c r="NPM41" s="64"/>
      <c r="NPN41" s="64"/>
      <c r="NPO41" s="64"/>
      <c r="NPP41" s="64"/>
      <c r="NPQ41" s="64"/>
      <c r="NPR41" s="64"/>
      <c r="NPS41" s="64"/>
      <c r="NPT41" s="64"/>
      <c r="NPU41" s="64"/>
      <c r="NPV41" s="64"/>
      <c r="NPW41" s="64"/>
      <c r="NPX41" s="64"/>
      <c r="NPY41" s="64"/>
      <c r="NPZ41" s="64"/>
      <c r="NQA41" s="64"/>
      <c r="NQB41" s="64"/>
      <c r="NQC41" s="64"/>
      <c r="NQD41" s="64"/>
      <c r="NQE41" s="64"/>
      <c r="NQF41" s="64"/>
      <c r="NQG41" s="64"/>
      <c r="NQH41" s="64"/>
      <c r="NQI41" s="64"/>
      <c r="NQJ41" s="64"/>
      <c r="NQK41" s="64"/>
      <c r="NQL41" s="64"/>
      <c r="NQM41" s="64"/>
      <c r="NQN41" s="64"/>
      <c r="NQO41" s="64"/>
      <c r="NQP41" s="64"/>
      <c r="NQQ41" s="64"/>
      <c r="NQR41" s="64"/>
      <c r="NQS41" s="64"/>
      <c r="NQT41" s="64"/>
      <c r="NQU41" s="64"/>
      <c r="NQV41" s="64"/>
      <c r="NQW41" s="64"/>
      <c r="NQX41" s="64"/>
      <c r="NQY41" s="64"/>
      <c r="NQZ41" s="64"/>
      <c r="NRA41" s="64"/>
      <c r="NRB41" s="64"/>
      <c r="NRC41" s="64"/>
      <c r="NRD41" s="64"/>
      <c r="NRE41" s="64"/>
      <c r="NRF41" s="64"/>
      <c r="NRG41" s="64"/>
      <c r="NRH41" s="64"/>
      <c r="NRI41" s="64"/>
      <c r="NRJ41" s="64"/>
      <c r="NRK41" s="64"/>
      <c r="NRL41" s="64"/>
      <c r="NRM41" s="64"/>
      <c r="NRN41" s="64"/>
      <c r="NRO41" s="64"/>
      <c r="NRP41" s="64"/>
      <c r="NRQ41" s="64"/>
      <c r="NRR41" s="64"/>
      <c r="NRS41" s="64"/>
      <c r="NRT41" s="64"/>
      <c r="NRU41" s="64"/>
      <c r="NRV41" s="64"/>
      <c r="NRW41" s="64"/>
      <c r="NRX41" s="64"/>
      <c r="NRY41" s="64"/>
      <c r="NRZ41" s="64"/>
      <c r="NSA41" s="64"/>
      <c r="NSB41" s="64"/>
      <c r="NSC41" s="64"/>
      <c r="NSD41" s="64"/>
      <c r="NSE41" s="64"/>
      <c r="NSF41" s="64"/>
      <c r="NSG41" s="64"/>
      <c r="NSH41" s="64"/>
      <c r="NSI41" s="64"/>
      <c r="NSJ41" s="64"/>
      <c r="NSK41" s="64"/>
      <c r="NSL41" s="64"/>
      <c r="NSM41" s="64"/>
      <c r="NSN41" s="64"/>
      <c r="NSO41" s="64"/>
      <c r="NSP41" s="64"/>
      <c r="NSQ41" s="64"/>
      <c r="NSR41" s="64"/>
      <c r="NSS41" s="64"/>
      <c r="NST41" s="64"/>
      <c r="NSU41" s="64"/>
      <c r="NSV41" s="64"/>
      <c r="NSW41" s="64"/>
      <c r="NSX41" s="64"/>
      <c r="NSY41" s="64"/>
      <c r="NSZ41" s="64"/>
      <c r="NTA41" s="64"/>
      <c r="NTB41" s="64"/>
      <c r="NTC41" s="64"/>
      <c r="NTD41" s="64"/>
      <c r="NTE41" s="64"/>
      <c r="NTF41" s="64"/>
      <c r="NTG41" s="64"/>
      <c r="NTH41" s="64"/>
      <c r="NTI41" s="64"/>
      <c r="NTJ41" s="64"/>
      <c r="NTK41" s="64"/>
      <c r="NTL41" s="64"/>
      <c r="NTM41" s="64"/>
      <c r="NTN41" s="64"/>
      <c r="NTO41" s="64"/>
      <c r="NTP41" s="64"/>
      <c r="NTQ41" s="64"/>
      <c r="NTR41" s="64"/>
      <c r="NTS41" s="64"/>
      <c r="NTT41" s="64"/>
      <c r="NTU41" s="64"/>
      <c r="NTV41" s="64"/>
      <c r="NTW41" s="64"/>
      <c r="NTX41" s="64"/>
      <c r="NTY41" s="64"/>
      <c r="NTZ41" s="64"/>
      <c r="NUA41" s="64"/>
      <c r="NUB41" s="64"/>
      <c r="NUC41" s="64"/>
      <c r="NUD41" s="64"/>
      <c r="NUE41" s="64"/>
      <c r="NUF41" s="64"/>
      <c r="NUG41" s="64"/>
      <c r="NUH41" s="64"/>
      <c r="NUI41" s="64"/>
      <c r="NUJ41" s="64"/>
      <c r="NUK41" s="64"/>
      <c r="NUL41" s="64"/>
      <c r="NUM41" s="64"/>
      <c r="NUN41" s="64"/>
      <c r="NUO41" s="64"/>
      <c r="NUP41" s="64"/>
      <c r="NUQ41" s="64"/>
      <c r="NUR41" s="64"/>
      <c r="NUS41" s="64"/>
      <c r="NUT41" s="64"/>
      <c r="NUU41" s="64"/>
      <c r="NUV41" s="64"/>
      <c r="NUW41" s="64"/>
      <c r="NUX41" s="64"/>
      <c r="NUY41" s="64"/>
      <c r="NUZ41" s="64"/>
      <c r="NVA41" s="64"/>
      <c r="NVB41" s="64"/>
      <c r="NVC41" s="64"/>
      <c r="NVD41" s="64"/>
      <c r="NVE41" s="64"/>
      <c r="NVF41" s="64"/>
      <c r="NVG41" s="64"/>
      <c r="NVH41" s="64"/>
      <c r="NVI41" s="64"/>
      <c r="NVJ41" s="64"/>
      <c r="NVK41" s="64"/>
      <c r="NVL41" s="64"/>
      <c r="NVM41" s="64"/>
      <c r="NVN41" s="64"/>
      <c r="NVO41" s="64"/>
      <c r="NVP41" s="64"/>
      <c r="NVQ41" s="64"/>
      <c r="NVR41" s="64"/>
      <c r="NVS41" s="64"/>
      <c r="NVT41" s="64"/>
      <c r="NVU41" s="64"/>
      <c r="NVV41" s="64"/>
      <c r="NVW41" s="64"/>
      <c r="NVX41" s="64"/>
      <c r="NVY41" s="64"/>
      <c r="NVZ41" s="64"/>
      <c r="NWA41" s="64"/>
      <c r="NWB41" s="64"/>
      <c r="NWC41" s="64"/>
      <c r="NWD41" s="64"/>
      <c r="NWE41" s="64"/>
      <c r="NWF41" s="64"/>
      <c r="NWG41" s="64"/>
      <c r="NWH41" s="64"/>
      <c r="NWI41" s="64"/>
      <c r="NWJ41" s="64"/>
      <c r="NWK41" s="64"/>
      <c r="NWL41" s="64"/>
      <c r="NWM41" s="64"/>
      <c r="NWN41" s="64"/>
      <c r="NWO41" s="64"/>
      <c r="NWP41" s="64"/>
      <c r="NWQ41" s="64"/>
      <c r="NWR41" s="64"/>
      <c r="NWS41" s="64"/>
      <c r="NWT41" s="64"/>
      <c r="NWU41" s="64"/>
      <c r="NWV41" s="64"/>
      <c r="NWW41" s="64"/>
      <c r="NWX41" s="64"/>
      <c r="NWY41" s="64"/>
      <c r="NWZ41" s="64"/>
      <c r="NXA41" s="64"/>
      <c r="NXB41" s="64"/>
      <c r="NXC41" s="64"/>
      <c r="NXD41" s="64"/>
      <c r="NXE41" s="64"/>
      <c r="NXF41" s="64"/>
      <c r="NXG41" s="64"/>
      <c r="NXH41" s="64"/>
      <c r="NXI41" s="64"/>
      <c r="NXJ41" s="64"/>
      <c r="NXK41" s="64"/>
      <c r="NXL41" s="64"/>
      <c r="NXM41" s="64"/>
      <c r="NXN41" s="64"/>
      <c r="NXO41" s="64"/>
      <c r="NXP41" s="64"/>
      <c r="NXQ41" s="64"/>
      <c r="NXR41" s="64"/>
      <c r="NXS41" s="64"/>
      <c r="NXT41" s="64"/>
      <c r="NXU41" s="64"/>
      <c r="NXV41" s="64"/>
      <c r="NXW41" s="64"/>
      <c r="NXX41" s="64"/>
      <c r="NXY41" s="64"/>
      <c r="NXZ41" s="64"/>
      <c r="NYA41" s="64"/>
      <c r="NYB41" s="64"/>
      <c r="NYC41" s="64"/>
      <c r="NYD41" s="64"/>
      <c r="NYE41" s="64"/>
      <c r="NYF41" s="64"/>
      <c r="NYG41" s="64"/>
      <c r="NYH41" s="64"/>
      <c r="NYI41" s="64"/>
      <c r="NYJ41" s="64"/>
      <c r="NYK41" s="64"/>
      <c r="NYL41" s="64"/>
      <c r="NYM41" s="64"/>
      <c r="NYN41" s="64"/>
      <c r="NYO41" s="64"/>
      <c r="NYP41" s="64"/>
      <c r="NYQ41" s="64"/>
      <c r="NYR41" s="64"/>
      <c r="NYS41" s="64"/>
      <c r="NYT41" s="64"/>
      <c r="NYU41" s="64"/>
      <c r="NYV41" s="64"/>
      <c r="NYW41" s="64"/>
      <c r="NYX41" s="64"/>
      <c r="NYY41" s="64"/>
      <c r="NYZ41" s="64"/>
      <c r="NZA41" s="64"/>
      <c r="NZB41" s="64"/>
      <c r="NZC41" s="64"/>
      <c r="NZD41" s="64"/>
      <c r="NZE41" s="64"/>
      <c r="NZF41" s="64"/>
      <c r="NZG41" s="64"/>
      <c r="NZH41" s="64"/>
      <c r="NZI41" s="64"/>
      <c r="NZJ41" s="64"/>
      <c r="NZK41" s="64"/>
      <c r="NZL41" s="64"/>
      <c r="NZM41" s="64"/>
      <c r="NZN41" s="64"/>
      <c r="NZO41" s="64"/>
      <c r="NZP41" s="64"/>
      <c r="NZQ41" s="64"/>
      <c r="NZR41" s="64"/>
      <c r="NZS41" s="64"/>
      <c r="NZT41" s="64"/>
      <c r="NZU41" s="64"/>
      <c r="NZV41" s="64"/>
      <c r="NZW41" s="64"/>
      <c r="NZX41" s="64"/>
      <c r="NZY41" s="64"/>
      <c r="NZZ41" s="64"/>
      <c r="OAA41" s="64"/>
      <c r="OAB41" s="64"/>
      <c r="OAC41" s="64"/>
      <c r="OAD41" s="64"/>
      <c r="OAE41" s="64"/>
      <c r="OAF41" s="64"/>
      <c r="OAG41" s="64"/>
      <c r="OAH41" s="64"/>
      <c r="OAI41" s="64"/>
      <c r="OAJ41" s="64"/>
      <c r="OAK41" s="64"/>
      <c r="OAL41" s="64"/>
      <c r="OAM41" s="64"/>
      <c r="OAN41" s="64"/>
      <c r="OAO41" s="64"/>
      <c r="OAP41" s="64"/>
      <c r="OAQ41" s="64"/>
      <c r="OAR41" s="64"/>
      <c r="OAS41" s="64"/>
      <c r="OAT41" s="64"/>
      <c r="OAU41" s="64"/>
      <c r="OAV41" s="64"/>
      <c r="OAW41" s="64"/>
      <c r="OAX41" s="64"/>
      <c r="OAY41" s="64"/>
      <c r="OAZ41" s="64"/>
      <c r="OBA41" s="64"/>
      <c r="OBB41" s="64"/>
      <c r="OBC41" s="64"/>
      <c r="OBD41" s="64"/>
      <c r="OBE41" s="64"/>
      <c r="OBF41" s="64"/>
      <c r="OBG41" s="64"/>
      <c r="OBH41" s="64"/>
      <c r="OBI41" s="64"/>
      <c r="OBJ41" s="64"/>
      <c r="OBK41" s="64"/>
      <c r="OBL41" s="64"/>
      <c r="OBM41" s="64"/>
      <c r="OBN41" s="64"/>
      <c r="OBO41" s="64"/>
      <c r="OBP41" s="64"/>
      <c r="OBQ41" s="64"/>
      <c r="OBR41" s="64"/>
      <c r="OBS41" s="64"/>
      <c r="OBT41" s="64"/>
      <c r="OBU41" s="64"/>
      <c r="OBV41" s="64"/>
      <c r="OBW41" s="64"/>
      <c r="OBX41" s="64"/>
      <c r="OBY41" s="64"/>
      <c r="OBZ41" s="64"/>
      <c r="OCA41" s="64"/>
      <c r="OCB41" s="64"/>
      <c r="OCC41" s="64"/>
      <c r="OCD41" s="64"/>
      <c r="OCE41" s="64"/>
      <c r="OCF41" s="64"/>
      <c r="OCG41" s="64"/>
      <c r="OCH41" s="64"/>
      <c r="OCI41" s="64"/>
      <c r="OCJ41" s="64"/>
      <c r="OCK41" s="64"/>
      <c r="OCL41" s="64"/>
      <c r="OCM41" s="64"/>
      <c r="OCN41" s="64"/>
      <c r="OCO41" s="64"/>
      <c r="OCP41" s="64"/>
      <c r="OCQ41" s="64"/>
      <c r="OCR41" s="64"/>
      <c r="OCS41" s="64"/>
      <c r="OCT41" s="64"/>
      <c r="OCU41" s="64"/>
      <c r="OCV41" s="64"/>
      <c r="OCW41" s="64"/>
      <c r="OCX41" s="64"/>
      <c r="OCY41" s="64"/>
      <c r="OCZ41" s="64"/>
      <c r="ODA41" s="64"/>
      <c r="ODB41" s="64"/>
      <c r="ODC41" s="64"/>
      <c r="ODD41" s="64"/>
      <c r="ODE41" s="64"/>
      <c r="ODF41" s="64"/>
      <c r="ODG41" s="64"/>
      <c r="ODH41" s="64"/>
      <c r="ODI41" s="64"/>
      <c r="ODJ41" s="64"/>
      <c r="ODK41" s="64"/>
      <c r="ODL41" s="64"/>
      <c r="ODM41" s="64"/>
      <c r="ODN41" s="64"/>
      <c r="ODO41" s="64"/>
      <c r="ODP41" s="64"/>
      <c r="ODQ41" s="64"/>
      <c r="ODR41" s="64"/>
      <c r="ODS41" s="64"/>
      <c r="ODT41" s="64"/>
      <c r="ODU41" s="64"/>
      <c r="ODV41" s="64"/>
      <c r="ODW41" s="64"/>
      <c r="ODX41" s="64"/>
      <c r="ODY41" s="64"/>
      <c r="ODZ41" s="64"/>
      <c r="OEA41" s="64"/>
      <c r="OEB41" s="64"/>
      <c r="OEC41" s="64"/>
      <c r="OED41" s="64"/>
      <c r="OEE41" s="64"/>
      <c r="OEF41" s="64"/>
      <c r="OEG41" s="64"/>
      <c r="OEH41" s="64"/>
      <c r="OEI41" s="64"/>
      <c r="OEJ41" s="64"/>
      <c r="OEK41" s="64"/>
      <c r="OEL41" s="64"/>
      <c r="OEM41" s="64"/>
      <c r="OEN41" s="64"/>
      <c r="OEO41" s="64"/>
      <c r="OEP41" s="64"/>
      <c r="OEQ41" s="64"/>
      <c r="OER41" s="64"/>
      <c r="OES41" s="64"/>
      <c r="OET41" s="64"/>
      <c r="OEU41" s="64"/>
      <c r="OEV41" s="64"/>
      <c r="OEW41" s="64"/>
      <c r="OEX41" s="64"/>
      <c r="OEY41" s="64"/>
      <c r="OEZ41" s="64"/>
      <c r="OFA41" s="64"/>
      <c r="OFB41" s="64"/>
      <c r="OFC41" s="64"/>
      <c r="OFD41" s="64"/>
      <c r="OFE41" s="64"/>
      <c r="OFF41" s="64"/>
      <c r="OFG41" s="64"/>
      <c r="OFH41" s="64"/>
      <c r="OFI41" s="64"/>
      <c r="OFJ41" s="64"/>
      <c r="OFK41" s="64"/>
      <c r="OFL41" s="64"/>
      <c r="OFM41" s="64"/>
      <c r="OFN41" s="64"/>
      <c r="OFO41" s="64"/>
      <c r="OFP41" s="64"/>
      <c r="OFQ41" s="64"/>
      <c r="OFR41" s="64"/>
      <c r="OFS41" s="64"/>
      <c r="OFT41" s="64"/>
      <c r="OFU41" s="64"/>
      <c r="OFV41" s="64"/>
      <c r="OFW41" s="64"/>
      <c r="OFX41" s="64"/>
      <c r="OFY41" s="64"/>
      <c r="OFZ41" s="64"/>
      <c r="OGA41" s="64"/>
      <c r="OGB41" s="64"/>
      <c r="OGC41" s="64"/>
      <c r="OGD41" s="64"/>
      <c r="OGE41" s="64"/>
      <c r="OGF41" s="64"/>
      <c r="OGG41" s="64"/>
      <c r="OGH41" s="64"/>
      <c r="OGI41" s="64"/>
      <c r="OGJ41" s="64"/>
      <c r="OGK41" s="64"/>
      <c r="OGL41" s="64"/>
      <c r="OGM41" s="64"/>
      <c r="OGN41" s="64"/>
      <c r="OGO41" s="64"/>
      <c r="OGP41" s="64"/>
      <c r="OGQ41" s="64"/>
      <c r="OGR41" s="64"/>
      <c r="OGS41" s="64"/>
      <c r="OGT41" s="64"/>
      <c r="OGU41" s="64"/>
      <c r="OGV41" s="64"/>
      <c r="OGW41" s="64"/>
      <c r="OGX41" s="64"/>
      <c r="OGY41" s="64"/>
      <c r="OGZ41" s="64"/>
      <c r="OHA41" s="64"/>
      <c r="OHB41" s="64"/>
      <c r="OHC41" s="64"/>
      <c r="OHD41" s="64"/>
      <c r="OHE41" s="64"/>
      <c r="OHF41" s="64"/>
      <c r="OHG41" s="64"/>
      <c r="OHH41" s="64"/>
      <c r="OHI41" s="64"/>
      <c r="OHJ41" s="64"/>
      <c r="OHK41" s="64"/>
      <c r="OHL41" s="64"/>
      <c r="OHM41" s="64"/>
      <c r="OHN41" s="64"/>
      <c r="OHO41" s="64"/>
      <c r="OHP41" s="64"/>
      <c r="OHQ41" s="64"/>
      <c r="OHR41" s="64"/>
      <c r="OHS41" s="64"/>
      <c r="OHT41" s="64"/>
      <c r="OHU41" s="64"/>
      <c r="OHV41" s="64"/>
      <c r="OHW41" s="64"/>
      <c r="OHX41" s="64"/>
      <c r="OHY41" s="64"/>
      <c r="OHZ41" s="64"/>
      <c r="OIA41" s="64"/>
      <c r="OIB41" s="64"/>
      <c r="OIC41" s="64"/>
      <c r="OID41" s="64"/>
      <c r="OIE41" s="64"/>
      <c r="OIF41" s="64"/>
      <c r="OIG41" s="64"/>
      <c r="OIH41" s="64"/>
      <c r="OII41" s="64"/>
      <c r="OIJ41" s="64"/>
      <c r="OIK41" s="64"/>
      <c r="OIL41" s="64"/>
      <c r="OIM41" s="64"/>
      <c r="OIN41" s="64"/>
      <c r="OIO41" s="64"/>
      <c r="OIP41" s="64"/>
      <c r="OIQ41" s="64"/>
      <c r="OIR41" s="64"/>
      <c r="OIS41" s="64"/>
      <c r="OIT41" s="64"/>
      <c r="OIU41" s="64"/>
      <c r="OIV41" s="64"/>
      <c r="OIW41" s="64"/>
      <c r="OIX41" s="64"/>
      <c r="OIY41" s="64"/>
      <c r="OIZ41" s="64"/>
      <c r="OJA41" s="64"/>
      <c r="OJB41" s="64"/>
      <c r="OJC41" s="64"/>
      <c r="OJD41" s="64"/>
      <c r="OJE41" s="64"/>
      <c r="OJF41" s="64"/>
      <c r="OJG41" s="64"/>
      <c r="OJH41" s="64"/>
      <c r="OJI41" s="64"/>
      <c r="OJJ41" s="64"/>
      <c r="OJK41" s="64"/>
      <c r="OJL41" s="64"/>
      <c r="OJM41" s="64"/>
      <c r="OJN41" s="64"/>
      <c r="OJO41" s="64"/>
      <c r="OJP41" s="64"/>
      <c r="OJQ41" s="64"/>
      <c r="OJR41" s="64"/>
      <c r="OJS41" s="64"/>
      <c r="OJT41" s="64"/>
      <c r="OJU41" s="64"/>
      <c r="OJV41" s="64"/>
      <c r="OJW41" s="64"/>
      <c r="OJX41" s="64"/>
      <c r="OJY41" s="64"/>
      <c r="OJZ41" s="64"/>
      <c r="OKA41" s="64"/>
      <c r="OKB41" s="64"/>
      <c r="OKC41" s="64"/>
      <c r="OKD41" s="64"/>
      <c r="OKE41" s="64"/>
      <c r="OKF41" s="64"/>
      <c r="OKG41" s="64"/>
      <c r="OKH41" s="64"/>
      <c r="OKI41" s="64"/>
      <c r="OKJ41" s="64"/>
      <c r="OKK41" s="64"/>
      <c r="OKL41" s="64"/>
      <c r="OKM41" s="64"/>
      <c r="OKN41" s="64"/>
      <c r="OKO41" s="64"/>
      <c r="OKP41" s="64"/>
      <c r="OKQ41" s="64"/>
      <c r="OKR41" s="64"/>
      <c r="OKS41" s="64"/>
      <c r="OKT41" s="64"/>
      <c r="OKU41" s="64"/>
      <c r="OKV41" s="64"/>
      <c r="OKW41" s="64"/>
      <c r="OKX41" s="64"/>
      <c r="OKY41" s="64"/>
      <c r="OKZ41" s="64"/>
      <c r="OLA41" s="64"/>
      <c r="OLB41" s="64"/>
      <c r="OLC41" s="64"/>
      <c r="OLD41" s="64"/>
      <c r="OLE41" s="64"/>
      <c r="OLF41" s="64"/>
      <c r="OLG41" s="64"/>
      <c r="OLH41" s="64"/>
      <c r="OLI41" s="64"/>
      <c r="OLJ41" s="64"/>
      <c r="OLK41" s="64"/>
      <c r="OLL41" s="64"/>
      <c r="OLM41" s="64"/>
      <c r="OLN41" s="64"/>
      <c r="OLO41" s="64"/>
      <c r="OLP41" s="64"/>
      <c r="OLQ41" s="64"/>
      <c r="OLR41" s="64"/>
      <c r="OLS41" s="64"/>
      <c r="OLT41" s="64"/>
      <c r="OLU41" s="64"/>
      <c r="OLV41" s="64"/>
      <c r="OLW41" s="64"/>
      <c r="OLX41" s="64"/>
      <c r="OLY41" s="64"/>
      <c r="OLZ41" s="64"/>
      <c r="OMA41" s="64"/>
      <c r="OMB41" s="64"/>
      <c r="OMC41" s="64"/>
      <c r="OMD41" s="64"/>
      <c r="OME41" s="64"/>
      <c r="OMF41" s="64"/>
      <c r="OMG41" s="64"/>
      <c r="OMH41" s="64"/>
      <c r="OMI41" s="64"/>
      <c r="OMJ41" s="64"/>
      <c r="OMK41" s="64"/>
      <c r="OML41" s="64"/>
      <c r="OMM41" s="64"/>
      <c r="OMN41" s="64"/>
      <c r="OMO41" s="64"/>
      <c r="OMP41" s="64"/>
      <c r="OMQ41" s="64"/>
      <c r="OMR41" s="64"/>
      <c r="OMS41" s="64"/>
      <c r="OMT41" s="64"/>
      <c r="OMU41" s="64"/>
      <c r="OMV41" s="64"/>
      <c r="OMW41" s="64"/>
      <c r="OMX41" s="64"/>
      <c r="OMY41" s="64"/>
      <c r="OMZ41" s="64"/>
      <c r="ONA41" s="64"/>
      <c r="ONB41" s="64"/>
      <c r="ONC41" s="64"/>
      <c r="OND41" s="64"/>
      <c r="ONE41" s="64"/>
      <c r="ONF41" s="64"/>
      <c r="ONG41" s="64"/>
      <c r="ONH41" s="64"/>
      <c r="ONI41" s="64"/>
      <c r="ONJ41" s="64"/>
      <c r="ONK41" s="64"/>
      <c r="ONL41" s="64"/>
      <c r="ONM41" s="64"/>
      <c r="ONN41" s="64"/>
      <c r="ONO41" s="64"/>
      <c r="ONP41" s="64"/>
      <c r="ONQ41" s="64"/>
      <c r="ONR41" s="64"/>
      <c r="ONS41" s="64"/>
      <c r="ONT41" s="64"/>
      <c r="ONU41" s="64"/>
      <c r="ONV41" s="64"/>
      <c r="ONW41" s="64"/>
      <c r="ONX41" s="64"/>
      <c r="ONY41" s="64"/>
      <c r="ONZ41" s="64"/>
      <c r="OOA41" s="64"/>
      <c r="OOB41" s="64"/>
      <c r="OOC41" s="64"/>
      <c r="OOD41" s="64"/>
      <c r="OOE41" s="64"/>
      <c r="OOF41" s="64"/>
      <c r="OOG41" s="64"/>
      <c r="OOH41" s="64"/>
      <c r="OOI41" s="64"/>
      <c r="OOJ41" s="64"/>
      <c r="OOK41" s="64"/>
      <c r="OOL41" s="64"/>
      <c r="OOM41" s="64"/>
      <c r="OON41" s="64"/>
      <c r="OOO41" s="64"/>
      <c r="OOP41" s="64"/>
      <c r="OOQ41" s="64"/>
      <c r="OOR41" s="64"/>
      <c r="OOS41" s="64"/>
      <c r="OOT41" s="64"/>
      <c r="OOU41" s="64"/>
      <c r="OOV41" s="64"/>
      <c r="OOW41" s="64"/>
      <c r="OOX41" s="64"/>
      <c r="OOY41" s="64"/>
      <c r="OOZ41" s="64"/>
      <c r="OPA41" s="64"/>
      <c r="OPB41" s="64"/>
      <c r="OPC41" s="64"/>
      <c r="OPD41" s="64"/>
      <c r="OPE41" s="64"/>
      <c r="OPF41" s="64"/>
      <c r="OPG41" s="64"/>
      <c r="OPH41" s="64"/>
      <c r="OPI41" s="64"/>
      <c r="OPJ41" s="64"/>
      <c r="OPK41" s="64"/>
      <c r="OPL41" s="64"/>
      <c r="OPM41" s="64"/>
      <c r="OPN41" s="64"/>
      <c r="OPO41" s="64"/>
      <c r="OPP41" s="64"/>
      <c r="OPQ41" s="64"/>
      <c r="OPR41" s="64"/>
      <c r="OPS41" s="64"/>
      <c r="OPT41" s="64"/>
      <c r="OPU41" s="64"/>
      <c r="OPV41" s="64"/>
      <c r="OPW41" s="64"/>
      <c r="OPX41" s="64"/>
      <c r="OPY41" s="64"/>
      <c r="OPZ41" s="64"/>
      <c r="OQA41" s="64"/>
      <c r="OQB41" s="64"/>
      <c r="OQC41" s="64"/>
      <c r="OQD41" s="64"/>
      <c r="OQE41" s="64"/>
      <c r="OQF41" s="64"/>
      <c r="OQG41" s="64"/>
      <c r="OQH41" s="64"/>
      <c r="OQI41" s="64"/>
      <c r="OQJ41" s="64"/>
      <c r="OQK41" s="64"/>
      <c r="OQL41" s="64"/>
      <c r="OQM41" s="64"/>
      <c r="OQN41" s="64"/>
      <c r="OQO41" s="64"/>
      <c r="OQP41" s="64"/>
      <c r="OQQ41" s="64"/>
      <c r="OQR41" s="64"/>
      <c r="OQS41" s="64"/>
      <c r="OQT41" s="64"/>
      <c r="OQU41" s="64"/>
      <c r="OQV41" s="64"/>
      <c r="OQW41" s="64"/>
      <c r="OQX41" s="64"/>
      <c r="OQY41" s="64"/>
      <c r="OQZ41" s="64"/>
      <c r="ORA41" s="64"/>
      <c r="ORB41" s="64"/>
      <c r="ORC41" s="64"/>
      <c r="ORD41" s="64"/>
      <c r="ORE41" s="64"/>
      <c r="ORF41" s="64"/>
      <c r="ORG41" s="64"/>
      <c r="ORH41" s="64"/>
      <c r="ORI41" s="64"/>
      <c r="ORJ41" s="64"/>
      <c r="ORK41" s="64"/>
      <c r="ORL41" s="64"/>
      <c r="ORM41" s="64"/>
      <c r="ORN41" s="64"/>
      <c r="ORO41" s="64"/>
      <c r="ORP41" s="64"/>
      <c r="ORQ41" s="64"/>
      <c r="ORR41" s="64"/>
      <c r="ORS41" s="64"/>
      <c r="ORT41" s="64"/>
      <c r="ORU41" s="64"/>
      <c r="ORV41" s="64"/>
      <c r="ORW41" s="64"/>
      <c r="ORX41" s="64"/>
      <c r="ORY41" s="64"/>
      <c r="ORZ41" s="64"/>
      <c r="OSA41" s="64"/>
      <c r="OSB41" s="64"/>
      <c r="OSC41" s="64"/>
      <c r="OSD41" s="64"/>
      <c r="OSE41" s="64"/>
      <c r="OSF41" s="64"/>
      <c r="OSG41" s="64"/>
      <c r="OSH41" s="64"/>
      <c r="OSI41" s="64"/>
      <c r="OSJ41" s="64"/>
      <c r="OSK41" s="64"/>
      <c r="OSL41" s="64"/>
      <c r="OSM41" s="64"/>
      <c r="OSN41" s="64"/>
      <c r="OSO41" s="64"/>
      <c r="OSP41" s="64"/>
      <c r="OSQ41" s="64"/>
      <c r="OSR41" s="64"/>
      <c r="OSS41" s="64"/>
      <c r="OST41" s="64"/>
      <c r="OSU41" s="64"/>
      <c r="OSV41" s="64"/>
      <c r="OSW41" s="64"/>
      <c r="OSX41" s="64"/>
      <c r="OSY41" s="64"/>
      <c r="OSZ41" s="64"/>
      <c r="OTA41" s="64"/>
      <c r="OTB41" s="64"/>
      <c r="OTC41" s="64"/>
      <c r="OTD41" s="64"/>
      <c r="OTE41" s="64"/>
      <c r="OTF41" s="64"/>
      <c r="OTG41" s="64"/>
      <c r="OTH41" s="64"/>
      <c r="OTI41" s="64"/>
      <c r="OTJ41" s="64"/>
      <c r="OTK41" s="64"/>
      <c r="OTL41" s="64"/>
      <c r="OTM41" s="64"/>
      <c r="OTN41" s="64"/>
      <c r="OTO41" s="64"/>
      <c r="OTP41" s="64"/>
      <c r="OTQ41" s="64"/>
      <c r="OTR41" s="64"/>
      <c r="OTS41" s="64"/>
      <c r="OTT41" s="64"/>
      <c r="OTU41" s="64"/>
      <c r="OTV41" s="64"/>
      <c r="OTW41" s="64"/>
      <c r="OTX41" s="64"/>
      <c r="OTY41" s="64"/>
      <c r="OTZ41" s="64"/>
      <c r="OUA41" s="64"/>
      <c r="OUB41" s="64"/>
      <c r="OUC41" s="64"/>
      <c r="OUD41" s="64"/>
      <c r="OUE41" s="64"/>
      <c r="OUF41" s="64"/>
      <c r="OUG41" s="64"/>
      <c r="OUH41" s="64"/>
      <c r="OUI41" s="64"/>
      <c r="OUJ41" s="64"/>
      <c r="OUK41" s="64"/>
      <c r="OUL41" s="64"/>
      <c r="OUM41" s="64"/>
      <c r="OUN41" s="64"/>
      <c r="OUO41" s="64"/>
      <c r="OUP41" s="64"/>
      <c r="OUQ41" s="64"/>
      <c r="OUR41" s="64"/>
      <c r="OUS41" s="64"/>
      <c r="OUT41" s="64"/>
      <c r="OUU41" s="64"/>
      <c r="OUV41" s="64"/>
      <c r="OUW41" s="64"/>
      <c r="OUX41" s="64"/>
      <c r="OUY41" s="64"/>
      <c r="OUZ41" s="64"/>
      <c r="OVA41" s="64"/>
      <c r="OVB41" s="64"/>
      <c r="OVC41" s="64"/>
      <c r="OVD41" s="64"/>
      <c r="OVE41" s="64"/>
      <c r="OVF41" s="64"/>
      <c r="OVG41" s="64"/>
      <c r="OVH41" s="64"/>
      <c r="OVI41" s="64"/>
      <c r="OVJ41" s="64"/>
      <c r="OVK41" s="64"/>
      <c r="OVL41" s="64"/>
      <c r="OVM41" s="64"/>
      <c r="OVN41" s="64"/>
      <c r="OVO41" s="64"/>
      <c r="OVP41" s="64"/>
      <c r="OVQ41" s="64"/>
      <c r="OVR41" s="64"/>
      <c r="OVS41" s="64"/>
      <c r="OVT41" s="64"/>
      <c r="OVU41" s="64"/>
      <c r="OVV41" s="64"/>
      <c r="OVW41" s="64"/>
      <c r="OVX41" s="64"/>
      <c r="OVY41" s="64"/>
      <c r="OVZ41" s="64"/>
      <c r="OWA41" s="64"/>
      <c r="OWB41" s="64"/>
      <c r="OWC41" s="64"/>
      <c r="OWD41" s="64"/>
      <c r="OWE41" s="64"/>
      <c r="OWF41" s="64"/>
      <c r="OWG41" s="64"/>
      <c r="OWH41" s="64"/>
      <c r="OWI41" s="64"/>
      <c r="OWJ41" s="64"/>
      <c r="OWK41" s="64"/>
      <c r="OWL41" s="64"/>
      <c r="OWM41" s="64"/>
      <c r="OWN41" s="64"/>
      <c r="OWO41" s="64"/>
      <c r="OWP41" s="64"/>
      <c r="OWQ41" s="64"/>
      <c r="OWR41" s="64"/>
      <c r="OWS41" s="64"/>
      <c r="OWT41" s="64"/>
      <c r="OWU41" s="64"/>
      <c r="OWV41" s="64"/>
      <c r="OWW41" s="64"/>
      <c r="OWX41" s="64"/>
      <c r="OWY41" s="64"/>
      <c r="OWZ41" s="64"/>
      <c r="OXA41" s="64"/>
      <c r="OXB41" s="64"/>
      <c r="OXC41" s="64"/>
      <c r="OXD41" s="64"/>
      <c r="OXE41" s="64"/>
      <c r="OXF41" s="64"/>
      <c r="OXG41" s="64"/>
      <c r="OXH41" s="64"/>
      <c r="OXI41" s="64"/>
      <c r="OXJ41" s="64"/>
      <c r="OXK41" s="64"/>
      <c r="OXL41" s="64"/>
      <c r="OXM41" s="64"/>
      <c r="OXN41" s="64"/>
      <c r="OXO41" s="64"/>
      <c r="OXP41" s="64"/>
      <c r="OXQ41" s="64"/>
      <c r="OXR41" s="64"/>
      <c r="OXS41" s="64"/>
      <c r="OXT41" s="64"/>
      <c r="OXU41" s="64"/>
      <c r="OXV41" s="64"/>
      <c r="OXW41" s="64"/>
      <c r="OXX41" s="64"/>
      <c r="OXY41" s="64"/>
      <c r="OXZ41" s="64"/>
      <c r="OYA41" s="64"/>
      <c r="OYB41" s="64"/>
      <c r="OYC41" s="64"/>
      <c r="OYD41" s="64"/>
      <c r="OYE41" s="64"/>
      <c r="OYF41" s="64"/>
      <c r="OYG41" s="64"/>
      <c r="OYH41" s="64"/>
      <c r="OYI41" s="64"/>
      <c r="OYJ41" s="64"/>
      <c r="OYK41" s="64"/>
      <c r="OYL41" s="64"/>
      <c r="OYM41" s="64"/>
      <c r="OYN41" s="64"/>
      <c r="OYO41" s="64"/>
      <c r="OYP41" s="64"/>
      <c r="OYQ41" s="64"/>
      <c r="OYR41" s="64"/>
      <c r="OYS41" s="64"/>
      <c r="OYT41" s="64"/>
      <c r="OYU41" s="64"/>
      <c r="OYV41" s="64"/>
      <c r="OYW41" s="64"/>
      <c r="OYX41" s="64"/>
      <c r="OYY41" s="64"/>
      <c r="OYZ41" s="64"/>
      <c r="OZA41" s="64"/>
      <c r="OZB41" s="64"/>
      <c r="OZC41" s="64"/>
      <c r="OZD41" s="64"/>
      <c r="OZE41" s="64"/>
      <c r="OZF41" s="64"/>
      <c r="OZG41" s="64"/>
      <c r="OZH41" s="64"/>
      <c r="OZI41" s="64"/>
      <c r="OZJ41" s="64"/>
      <c r="OZK41" s="64"/>
      <c r="OZL41" s="64"/>
      <c r="OZM41" s="64"/>
      <c r="OZN41" s="64"/>
      <c r="OZO41" s="64"/>
      <c r="OZP41" s="64"/>
      <c r="OZQ41" s="64"/>
      <c r="OZR41" s="64"/>
      <c r="OZS41" s="64"/>
      <c r="OZT41" s="64"/>
      <c r="OZU41" s="64"/>
      <c r="OZV41" s="64"/>
      <c r="OZW41" s="64"/>
      <c r="OZX41" s="64"/>
      <c r="OZY41" s="64"/>
      <c r="OZZ41" s="64"/>
      <c r="PAA41" s="64"/>
      <c r="PAB41" s="64"/>
      <c r="PAC41" s="64"/>
      <c r="PAD41" s="64"/>
      <c r="PAE41" s="64"/>
      <c r="PAF41" s="64"/>
      <c r="PAG41" s="64"/>
      <c r="PAH41" s="64"/>
      <c r="PAI41" s="64"/>
      <c r="PAJ41" s="64"/>
      <c r="PAK41" s="64"/>
      <c r="PAL41" s="64"/>
      <c r="PAM41" s="64"/>
      <c r="PAN41" s="64"/>
      <c r="PAO41" s="64"/>
      <c r="PAP41" s="64"/>
      <c r="PAQ41" s="64"/>
      <c r="PAR41" s="64"/>
      <c r="PAS41" s="64"/>
      <c r="PAT41" s="64"/>
      <c r="PAU41" s="64"/>
      <c r="PAV41" s="64"/>
      <c r="PAW41" s="64"/>
      <c r="PAX41" s="64"/>
      <c r="PAY41" s="64"/>
      <c r="PAZ41" s="64"/>
      <c r="PBA41" s="64"/>
      <c r="PBB41" s="64"/>
      <c r="PBC41" s="64"/>
      <c r="PBD41" s="64"/>
      <c r="PBE41" s="64"/>
      <c r="PBF41" s="64"/>
      <c r="PBG41" s="64"/>
      <c r="PBH41" s="64"/>
      <c r="PBI41" s="64"/>
      <c r="PBJ41" s="64"/>
      <c r="PBK41" s="64"/>
      <c r="PBL41" s="64"/>
      <c r="PBM41" s="64"/>
      <c r="PBN41" s="64"/>
      <c r="PBO41" s="64"/>
      <c r="PBP41" s="64"/>
      <c r="PBQ41" s="64"/>
      <c r="PBR41" s="64"/>
      <c r="PBS41" s="64"/>
      <c r="PBT41" s="64"/>
      <c r="PBU41" s="64"/>
      <c r="PBV41" s="64"/>
      <c r="PBW41" s="64"/>
      <c r="PBX41" s="64"/>
      <c r="PBY41" s="64"/>
      <c r="PBZ41" s="64"/>
      <c r="PCA41" s="64"/>
      <c r="PCB41" s="64"/>
      <c r="PCC41" s="64"/>
      <c r="PCD41" s="64"/>
      <c r="PCE41" s="64"/>
      <c r="PCF41" s="64"/>
      <c r="PCG41" s="64"/>
      <c r="PCH41" s="64"/>
      <c r="PCI41" s="64"/>
      <c r="PCJ41" s="64"/>
      <c r="PCK41" s="64"/>
      <c r="PCL41" s="64"/>
      <c r="PCM41" s="64"/>
      <c r="PCN41" s="64"/>
      <c r="PCO41" s="64"/>
      <c r="PCP41" s="64"/>
      <c r="PCQ41" s="64"/>
      <c r="PCR41" s="64"/>
      <c r="PCS41" s="64"/>
      <c r="PCT41" s="64"/>
      <c r="PCU41" s="64"/>
      <c r="PCV41" s="64"/>
      <c r="PCW41" s="64"/>
      <c r="PCX41" s="64"/>
      <c r="PCY41" s="64"/>
      <c r="PCZ41" s="64"/>
      <c r="PDA41" s="64"/>
      <c r="PDB41" s="64"/>
      <c r="PDC41" s="64"/>
      <c r="PDD41" s="64"/>
      <c r="PDE41" s="64"/>
      <c r="PDF41" s="64"/>
      <c r="PDG41" s="64"/>
      <c r="PDH41" s="64"/>
      <c r="PDI41" s="64"/>
      <c r="PDJ41" s="64"/>
      <c r="PDK41" s="64"/>
      <c r="PDL41" s="64"/>
      <c r="PDM41" s="64"/>
      <c r="PDN41" s="64"/>
      <c r="PDO41" s="64"/>
      <c r="PDP41" s="64"/>
      <c r="PDQ41" s="64"/>
      <c r="PDR41" s="64"/>
      <c r="PDS41" s="64"/>
      <c r="PDT41" s="64"/>
      <c r="PDU41" s="64"/>
      <c r="PDV41" s="64"/>
      <c r="PDW41" s="64"/>
      <c r="PDX41" s="64"/>
      <c r="PDY41" s="64"/>
      <c r="PDZ41" s="64"/>
      <c r="PEA41" s="64"/>
      <c r="PEB41" s="64"/>
      <c r="PEC41" s="64"/>
      <c r="PED41" s="64"/>
      <c r="PEE41" s="64"/>
      <c r="PEF41" s="64"/>
      <c r="PEG41" s="64"/>
      <c r="PEH41" s="64"/>
      <c r="PEI41" s="64"/>
      <c r="PEJ41" s="64"/>
      <c r="PEK41" s="64"/>
      <c r="PEL41" s="64"/>
      <c r="PEM41" s="64"/>
      <c r="PEN41" s="64"/>
      <c r="PEO41" s="64"/>
      <c r="PEP41" s="64"/>
      <c r="PEQ41" s="64"/>
      <c r="PER41" s="64"/>
      <c r="PES41" s="64"/>
      <c r="PET41" s="64"/>
      <c r="PEU41" s="64"/>
      <c r="PEV41" s="64"/>
      <c r="PEW41" s="64"/>
      <c r="PEX41" s="64"/>
      <c r="PEY41" s="64"/>
      <c r="PEZ41" s="64"/>
      <c r="PFA41" s="64"/>
      <c r="PFB41" s="64"/>
      <c r="PFC41" s="64"/>
      <c r="PFD41" s="64"/>
      <c r="PFE41" s="64"/>
      <c r="PFF41" s="64"/>
      <c r="PFG41" s="64"/>
      <c r="PFH41" s="64"/>
      <c r="PFI41" s="64"/>
      <c r="PFJ41" s="64"/>
      <c r="PFK41" s="64"/>
      <c r="PFL41" s="64"/>
      <c r="PFM41" s="64"/>
      <c r="PFN41" s="64"/>
      <c r="PFO41" s="64"/>
      <c r="PFP41" s="64"/>
      <c r="PFQ41" s="64"/>
      <c r="PFR41" s="64"/>
      <c r="PFS41" s="64"/>
      <c r="PFT41" s="64"/>
      <c r="PFU41" s="64"/>
      <c r="PFV41" s="64"/>
      <c r="PFW41" s="64"/>
      <c r="PFX41" s="64"/>
      <c r="PFY41" s="64"/>
      <c r="PFZ41" s="64"/>
      <c r="PGA41" s="64"/>
      <c r="PGB41" s="64"/>
      <c r="PGC41" s="64"/>
      <c r="PGD41" s="64"/>
      <c r="PGE41" s="64"/>
      <c r="PGF41" s="64"/>
      <c r="PGG41" s="64"/>
      <c r="PGH41" s="64"/>
      <c r="PGI41" s="64"/>
      <c r="PGJ41" s="64"/>
      <c r="PGK41" s="64"/>
      <c r="PGL41" s="64"/>
      <c r="PGM41" s="64"/>
      <c r="PGN41" s="64"/>
      <c r="PGO41" s="64"/>
      <c r="PGP41" s="64"/>
      <c r="PGQ41" s="64"/>
      <c r="PGR41" s="64"/>
      <c r="PGS41" s="64"/>
      <c r="PGT41" s="64"/>
      <c r="PGU41" s="64"/>
      <c r="PGV41" s="64"/>
      <c r="PGW41" s="64"/>
      <c r="PGX41" s="64"/>
      <c r="PGY41" s="64"/>
      <c r="PGZ41" s="64"/>
      <c r="PHA41" s="64"/>
      <c r="PHB41" s="64"/>
      <c r="PHC41" s="64"/>
      <c r="PHD41" s="64"/>
      <c r="PHE41" s="64"/>
      <c r="PHF41" s="64"/>
      <c r="PHG41" s="64"/>
      <c r="PHH41" s="64"/>
      <c r="PHI41" s="64"/>
      <c r="PHJ41" s="64"/>
      <c r="PHK41" s="64"/>
      <c r="PHL41" s="64"/>
      <c r="PHM41" s="64"/>
      <c r="PHN41" s="64"/>
      <c r="PHO41" s="64"/>
      <c r="PHP41" s="64"/>
      <c r="PHQ41" s="64"/>
      <c r="PHR41" s="64"/>
      <c r="PHS41" s="64"/>
      <c r="PHT41" s="64"/>
      <c r="PHU41" s="64"/>
      <c r="PHV41" s="64"/>
      <c r="PHW41" s="64"/>
      <c r="PHX41" s="64"/>
      <c r="PHY41" s="64"/>
      <c r="PHZ41" s="64"/>
      <c r="PIA41" s="64"/>
      <c r="PIB41" s="64"/>
      <c r="PIC41" s="64"/>
      <c r="PID41" s="64"/>
      <c r="PIE41" s="64"/>
      <c r="PIF41" s="64"/>
      <c r="PIG41" s="64"/>
      <c r="PIH41" s="64"/>
      <c r="PII41" s="64"/>
      <c r="PIJ41" s="64"/>
      <c r="PIK41" s="64"/>
      <c r="PIL41" s="64"/>
      <c r="PIM41" s="64"/>
      <c r="PIN41" s="64"/>
      <c r="PIO41" s="64"/>
      <c r="PIP41" s="64"/>
      <c r="PIQ41" s="64"/>
      <c r="PIR41" s="64"/>
      <c r="PIS41" s="64"/>
      <c r="PIT41" s="64"/>
      <c r="PIU41" s="64"/>
      <c r="PIV41" s="64"/>
      <c r="PIW41" s="64"/>
      <c r="PIX41" s="64"/>
      <c r="PIY41" s="64"/>
      <c r="PIZ41" s="64"/>
      <c r="PJA41" s="64"/>
      <c r="PJB41" s="64"/>
      <c r="PJC41" s="64"/>
      <c r="PJD41" s="64"/>
      <c r="PJE41" s="64"/>
      <c r="PJF41" s="64"/>
      <c r="PJG41" s="64"/>
      <c r="PJH41" s="64"/>
      <c r="PJI41" s="64"/>
      <c r="PJJ41" s="64"/>
      <c r="PJK41" s="64"/>
      <c r="PJL41" s="64"/>
      <c r="PJM41" s="64"/>
      <c r="PJN41" s="64"/>
      <c r="PJO41" s="64"/>
      <c r="PJP41" s="64"/>
      <c r="PJQ41" s="64"/>
      <c r="PJR41" s="64"/>
      <c r="PJS41" s="64"/>
      <c r="PJT41" s="64"/>
      <c r="PJU41" s="64"/>
      <c r="PJV41" s="64"/>
      <c r="PJW41" s="64"/>
      <c r="PJX41" s="64"/>
      <c r="PJY41" s="64"/>
      <c r="PJZ41" s="64"/>
      <c r="PKA41" s="64"/>
      <c r="PKB41" s="64"/>
      <c r="PKC41" s="64"/>
      <c r="PKD41" s="64"/>
      <c r="PKE41" s="64"/>
      <c r="PKF41" s="64"/>
      <c r="PKG41" s="64"/>
      <c r="PKH41" s="64"/>
      <c r="PKI41" s="64"/>
      <c r="PKJ41" s="64"/>
      <c r="PKK41" s="64"/>
      <c r="PKL41" s="64"/>
      <c r="PKM41" s="64"/>
      <c r="PKN41" s="64"/>
      <c r="PKO41" s="64"/>
      <c r="PKP41" s="64"/>
      <c r="PKQ41" s="64"/>
      <c r="PKR41" s="64"/>
      <c r="PKS41" s="64"/>
      <c r="PKT41" s="64"/>
      <c r="PKU41" s="64"/>
      <c r="PKV41" s="64"/>
      <c r="PKW41" s="64"/>
      <c r="PKX41" s="64"/>
      <c r="PKY41" s="64"/>
      <c r="PKZ41" s="64"/>
      <c r="PLA41" s="64"/>
      <c r="PLB41" s="64"/>
      <c r="PLC41" s="64"/>
      <c r="PLD41" s="64"/>
      <c r="PLE41" s="64"/>
      <c r="PLF41" s="64"/>
      <c r="PLG41" s="64"/>
      <c r="PLH41" s="64"/>
      <c r="PLI41" s="64"/>
      <c r="PLJ41" s="64"/>
      <c r="PLK41" s="64"/>
      <c r="PLL41" s="64"/>
      <c r="PLM41" s="64"/>
      <c r="PLN41" s="64"/>
      <c r="PLO41" s="64"/>
      <c r="PLP41" s="64"/>
      <c r="PLQ41" s="64"/>
      <c r="PLR41" s="64"/>
      <c r="PLS41" s="64"/>
      <c r="PLT41" s="64"/>
      <c r="PLU41" s="64"/>
      <c r="PLV41" s="64"/>
      <c r="PLW41" s="64"/>
      <c r="PLX41" s="64"/>
      <c r="PLY41" s="64"/>
      <c r="PLZ41" s="64"/>
      <c r="PMA41" s="64"/>
      <c r="PMB41" s="64"/>
      <c r="PMC41" s="64"/>
      <c r="PMD41" s="64"/>
      <c r="PME41" s="64"/>
      <c r="PMF41" s="64"/>
      <c r="PMG41" s="64"/>
      <c r="PMH41" s="64"/>
      <c r="PMI41" s="64"/>
      <c r="PMJ41" s="64"/>
      <c r="PMK41" s="64"/>
      <c r="PML41" s="64"/>
      <c r="PMM41" s="64"/>
      <c r="PMN41" s="64"/>
      <c r="PMO41" s="64"/>
      <c r="PMP41" s="64"/>
      <c r="PMQ41" s="64"/>
      <c r="PMR41" s="64"/>
      <c r="PMS41" s="64"/>
      <c r="PMT41" s="64"/>
      <c r="PMU41" s="64"/>
      <c r="PMV41" s="64"/>
      <c r="PMW41" s="64"/>
      <c r="PMX41" s="64"/>
      <c r="PMY41" s="64"/>
      <c r="PMZ41" s="64"/>
      <c r="PNA41" s="64"/>
      <c r="PNB41" s="64"/>
      <c r="PNC41" s="64"/>
      <c r="PND41" s="64"/>
      <c r="PNE41" s="64"/>
      <c r="PNF41" s="64"/>
      <c r="PNG41" s="64"/>
      <c r="PNH41" s="64"/>
      <c r="PNI41" s="64"/>
      <c r="PNJ41" s="64"/>
      <c r="PNK41" s="64"/>
      <c r="PNL41" s="64"/>
      <c r="PNM41" s="64"/>
      <c r="PNN41" s="64"/>
      <c r="PNO41" s="64"/>
      <c r="PNP41" s="64"/>
      <c r="PNQ41" s="64"/>
      <c r="PNR41" s="64"/>
      <c r="PNS41" s="64"/>
      <c r="PNT41" s="64"/>
      <c r="PNU41" s="64"/>
      <c r="PNV41" s="64"/>
      <c r="PNW41" s="64"/>
      <c r="PNX41" s="64"/>
      <c r="PNY41" s="64"/>
      <c r="PNZ41" s="64"/>
      <c r="POA41" s="64"/>
      <c r="POB41" s="64"/>
      <c r="POC41" s="64"/>
      <c r="POD41" s="64"/>
      <c r="POE41" s="64"/>
      <c r="POF41" s="64"/>
      <c r="POG41" s="64"/>
      <c r="POH41" s="64"/>
      <c r="POI41" s="64"/>
      <c r="POJ41" s="64"/>
      <c r="POK41" s="64"/>
      <c r="POL41" s="64"/>
      <c r="POM41" s="64"/>
      <c r="PON41" s="64"/>
      <c r="POO41" s="64"/>
      <c r="POP41" s="64"/>
      <c r="POQ41" s="64"/>
      <c r="POR41" s="64"/>
      <c r="POS41" s="64"/>
      <c r="POT41" s="64"/>
      <c r="POU41" s="64"/>
      <c r="POV41" s="64"/>
      <c r="POW41" s="64"/>
      <c r="POX41" s="64"/>
      <c r="POY41" s="64"/>
      <c r="POZ41" s="64"/>
      <c r="PPA41" s="64"/>
      <c r="PPB41" s="64"/>
      <c r="PPC41" s="64"/>
      <c r="PPD41" s="64"/>
      <c r="PPE41" s="64"/>
      <c r="PPF41" s="64"/>
      <c r="PPG41" s="64"/>
      <c r="PPH41" s="64"/>
      <c r="PPI41" s="64"/>
      <c r="PPJ41" s="64"/>
      <c r="PPK41" s="64"/>
      <c r="PPL41" s="64"/>
      <c r="PPM41" s="64"/>
      <c r="PPN41" s="64"/>
      <c r="PPO41" s="64"/>
      <c r="PPP41" s="64"/>
      <c r="PPQ41" s="64"/>
      <c r="PPR41" s="64"/>
      <c r="PPS41" s="64"/>
      <c r="PPT41" s="64"/>
      <c r="PPU41" s="64"/>
      <c r="PPV41" s="64"/>
      <c r="PPW41" s="64"/>
      <c r="PPX41" s="64"/>
      <c r="PPY41" s="64"/>
      <c r="PPZ41" s="64"/>
      <c r="PQA41" s="64"/>
      <c r="PQB41" s="64"/>
      <c r="PQC41" s="64"/>
      <c r="PQD41" s="64"/>
      <c r="PQE41" s="64"/>
      <c r="PQF41" s="64"/>
      <c r="PQG41" s="64"/>
      <c r="PQH41" s="64"/>
      <c r="PQI41" s="64"/>
      <c r="PQJ41" s="64"/>
      <c r="PQK41" s="64"/>
      <c r="PQL41" s="64"/>
      <c r="PQM41" s="64"/>
      <c r="PQN41" s="64"/>
      <c r="PQO41" s="64"/>
      <c r="PQP41" s="64"/>
      <c r="PQQ41" s="64"/>
      <c r="PQR41" s="64"/>
      <c r="PQS41" s="64"/>
      <c r="PQT41" s="64"/>
      <c r="PQU41" s="64"/>
      <c r="PQV41" s="64"/>
      <c r="PQW41" s="64"/>
      <c r="PQX41" s="64"/>
      <c r="PQY41" s="64"/>
      <c r="PQZ41" s="64"/>
      <c r="PRA41" s="64"/>
      <c r="PRB41" s="64"/>
      <c r="PRC41" s="64"/>
      <c r="PRD41" s="64"/>
      <c r="PRE41" s="64"/>
      <c r="PRF41" s="64"/>
      <c r="PRG41" s="64"/>
      <c r="PRH41" s="64"/>
      <c r="PRI41" s="64"/>
      <c r="PRJ41" s="64"/>
      <c r="PRK41" s="64"/>
      <c r="PRL41" s="64"/>
      <c r="PRM41" s="64"/>
      <c r="PRN41" s="64"/>
      <c r="PRO41" s="64"/>
      <c r="PRP41" s="64"/>
      <c r="PRQ41" s="64"/>
      <c r="PRR41" s="64"/>
      <c r="PRS41" s="64"/>
      <c r="PRT41" s="64"/>
      <c r="PRU41" s="64"/>
      <c r="PRV41" s="64"/>
      <c r="PRW41" s="64"/>
      <c r="PRX41" s="64"/>
      <c r="PRY41" s="64"/>
      <c r="PRZ41" s="64"/>
      <c r="PSA41" s="64"/>
      <c r="PSB41" s="64"/>
      <c r="PSC41" s="64"/>
      <c r="PSD41" s="64"/>
      <c r="PSE41" s="64"/>
      <c r="PSF41" s="64"/>
      <c r="PSG41" s="64"/>
      <c r="PSH41" s="64"/>
      <c r="PSI41" s="64"/>
      <c r="PSJ41" s="64"/>
      <c r="PSK41" s="64"/>
      <c r="PSL41" s="64"/>
      <c r="PSM41" s="64"/>
      <c r="PSN41" s="64"/>
      <c r="PSO41" s="64"/>
      <c r="PSP41" s="64"/>
      <c r="PSQ41" s="64"/>
      <c r="PSR41" s="64"/>
      <c r="PSS41" s="64"/>
      <c r="PST41" s="64"/>
      <c r="PSU41" s="64"/>
      <c r="PSV41" s="64"/>
      <c r="PSW41" s="64"/>
      <c r="PSX41" s="64"/>
      <c r="PSY41" s="64"/>
      <c r="PSZ41" s="64"/>
      <c r="PTA41" s="64"/>
      <c r="PTB41" s="64"/>
      <c r="PTC41" s="64"/>
      <c r="PTD41" s="64"/>
      <c r="PTE41" s="64"/>
      <c r="PTF41" s="64"/>
      <c r="PTG41" s="64"/>
      <c r="PTH41" s="64"/>
      <c r="PTI41" s="64"/>
      <c r="PTJ41" s="64"/>
      <c r="PTK41" s="64"/>
      <c r="PTL41" s="64"/>
      <c r="PTM41" s="64"/>
      <c r="PTN41" s="64"/>
      <c r="PTO41" s="64"/>
      <c r="PTP41" s="64"/>
      <c r="PTQ41" s="64"/>
      <c r="PTR41" s="64"/>
      <c r="PTS41" s="64"/>
      <c r="PTT41" s="64"/>
      <c r="PTU41" s="64"/>
      <c r="PTV41" s="64"/>
      <c r="PTW41" s="64"/>
      <c r="PTX41" s="64"/>
      <c r="PTY41" s="64"/>
      <c r="PTZ41" s="64"/>
      <c r="PUA41" s="64"/>
      <c r="PUB41" s="64"/>
      <c r="PUC41" s="64"/>
      <c r="PUD41" s="64"/>
      <c r="PUE41" s="64"/>
      <c r="PUF41" s="64"/>
      <c r="PUG41" s="64"/>
      <c r="PUH41" s="64"/>
      <c r="PUI41" s="64"/>
      <c r="PUJ41" s="64"/>
      <c r="PUK41" s="64"/>
      <c r="PUL41" s="64"/>
      <c r="PUM41" s="64"/>
      <c r="PUN41" s="64"/>
      <c r="PUO41" s="64"/>
      <c r="PUP41" s="64"/>
      <c r="PUQ41" s="64"/>
      <c r="PUR41" s="64"/>
      <c r="PUS41" s="64"/>
      <c r="PUT41" s="64"/>
      <c r="PUU41" s="64"/>
      <c r="PUV41" s="64"/>
      <c r="PUW41" s="64"/>
      <c r="PUX41" s="64"/>
      <c r="PUY41" s="64"/>
      <c r="PUZ41" s="64"/>
      <c r="PVA41" s="64"/>
      <c r="PVB41" s="64"/>
      <c r="PVC41" s="64"/>
      <c r="PVD41" s="64"/>
      <c r="PVE41" s="64"/>
      <c r="PVF41" s="64"/>
      <c r="PVG41" s="64"/>
      <c r="PVH41" s="64"/>
      <c r="PVI41" s="64"/>
      <c r="PVJ41" s="64"/>
      <c r="PVK41" s="64"/>
      <c r="PVL41" s="64"/>
      <c r="PVM41" s="64"/>
      <c r="PVN41" s="64"/>
      <c r="PVO41" s="64"/>
      <c r="PVP41" s="64"/>
      <c r="PVQ41" s="64"/>
      <c r="PVR41" s="64"/>
      <c r="PVS41" s="64"/>
      <c r="PVT41" s="64"/>
      <c r="PVU41" s="64"/>
      <c r="PVV41" s="64"/>
      <c r="PVW41" s="64"/>
      <c r="PVX41" s="64"/>
      <c r="PVY41" s="64"/>
      <c r="PVZ41" s="64"/>
      <c r="PWA41" s="64"/>
      <c r="PWB41" s="64"/>
      <c r="PWC41" s="64"/>
      <c r="PWD41" s="64"/>
      <c r="PWE41" s="64"/>
      <c r="PWF41" s="64"/>
      <c r="PWG41" s="64"/>
      <c r="PWH41" s="64"/>
      <c r="PWI41" s="64"/>
      <c r="PWJ41" s="64"/>
      <c r="PWK41" s="64"/>
      <c r="PWL41" s="64"/>
      <c r="PWM41" s="64"/>
      <c r="PWN41" s="64"/>
      <c r="PWO41" s="64"/>
      <c r="PWP41" s="64"/>
      <c r="PWQ41" s="64"/>
      <c r="PWR41" s="64"/>
      <c r="PWS41" s="64"/>
      <c r="PWT41" s="64"/>
      <c r="PWU41" s="64"/>
      <c r="PWV41" s="64"/>
      <c r="PWW41" s="64"/>
      <c r="PWX41" s="64"/>
      <c r="PWY41" s="64"/>
      <c r="PWZ41" s="64"/>
      <c r="PXA41" s="64"/>
      <c r="PXB41" s="64"/>
      <c r="PXC41" s="64"/>
      <c r="PXD41" s="64"/>
      <c r="PXE41" s="64"/>
      <c r="PXF41" s="64"/>
      <c r="PXG41" s="64"/>
      <c r="PXH41" s="64"/>
      <c r="PXI41" s="64"/>
      <c r="PXJ41" s="64"/>
      <c r="PXK41" s="64"/>
      <c r="PXL41" s="64"/>
      <c r="PXM41" s="64"/>
      <c r="PXN41" s="64"/>
      <c r="PXO41" s="64"/>
      <c r="PXP41" s="64"/>
      <c r="PXQ41" s="64"/>
      <c r="PXR41" s="64"/>
      <c r="PXS41" s="64"/>
      <c r="PXT41" s="64"/>
      <c r="PXU41" s="64"/>
      <c r="PXV41" s="64"/>
      <c r="PXW41" s="64"/>
      <c r="PXX41" s="64"/>
      <c r="PXY41" s="64"/>
      <c r="PXZ41" s="64"/>
      <c r="PYA41" s="64"/>
      <c r="PYB41" s="64"/>
      <c r="PYC41" s="64"/>
      <c r="PYD41" s="64"/>
      <c r="PYE41" s="64"/>
      <c r="PYF41" s="64"/>
      <c r="PYG41" s="64"/>
      <c r="PYH41" s="64"/>
      <c r="PYI41" s="64"/>
      <c r="PYJ41" s="64"/>
      <c r="PYK41" s="64"/>
      <c r="PYL41" s="64"/>
      <c r="PYM41" s="64"/>
      <c r="PYN41" s="64"/>
      <c r="PYO41" s="64"/>
      <c r="PYP41" s="64"/>
      <c r="PYQ41" s="64"/>
      <c r="PYR41" s="64"/>
      <c r="PYS41" s="64"/>
      <c r="PYT41" s="64"/>
      <c r="PYU41" s="64"/>
      <c r="PYV41" s="64"/>
      <c r="PYW41" s="64"/>
      <c r="PYX41" s="64"/>
      <c r="PYY41" s="64"/>
      <c r="PYZ41" s="64"/>
      <c r="PZA41" s="64"/>
      <c r="PZB41" s="64"/>
      <c r="PZC41" s="64"/>
      <c r="PZD41" s="64"/>
      <c r="PZE41" s="64"/>
      <c r="PZF41" s="64"/>
      <c r="PZG41" s="64"/>
      <c r="PZH41" s="64"/>
      <c r="PZI41" s="64"/>
      <c r="PZJ41" s="64"/>
      <c r="PZK41" s="64"/>
      <c r="PZL41" s="64"/>
      <c r="PZM41" s="64"/>
      <c r="PZN41" s="64"/>
      <c r="PZO41" s="64"/>
      <c r="PZP41" s="64"/>
      <c r="PZQ41" s="64"/>
      <c r="PZR41" s="64"/>
      <c r="PZS41" s="64"/>
      <c r="PZT41" s="64"/>
      <c r="PZU41" s="64"/>
      <c r="PZV41" s="64"/>
      <c r="PZW41" s="64"/>
      <c r="PZX41" s="64"/>
      <c r="PZY41" s="64"/>
      <c r="PZZ41" s="64"/>
      <c r="QAA41" s="64"/>
      <c r="QAB41" s="64"/>
      <c r="QAC41" s="64"/>
      <c r="QAD41" s="64"/>
      <c r="QAE41" s="64"/>
      <c r="QAF41" s="64"/>
      <c r="QAG41" s="64"/>
      <c r="QAH41" s="64"/>
      <c r="QAI41" s="64"/>
      <c r="QAJ41" s="64"/>
      <c r="QAK41" s="64"/>
      <c r="QAL41" s="64"/>
      <c r="QAM41" s="64"/>
      <c r="QAN41" s="64"/>
      <c r="QAO41" s="64"/>
      <c r="QAP41" s="64"/>
      <c r="QAQ41" s="64"/>
      <c r="QAR41" s="64"/>
      <c r="QAS41" s="64"/>
      <c r="QAT41" s="64"/>
      <c r="QAU41" s="64"/>
      <c r="QAV41" s="64"/>
      <c r="QAW41" s="64"/>
      <c r="QAX41" s="64"/>
      <c r="QAY41" s="64"/>
      <c r="QAZ41" s="64"/>
      <c r="QBA41" s="64"/>
      <c r="QBB41" s="64"/>
      <c r="QBC41" s="64"/>
      <c r="QBD41" s="64"/>
      <c r="QBE41" s="64"/>
      <c r="QBF41" s="64"/>
      <c r="QBG41" s="64"/>
      <c r="QBH41" s="64"/>
      <c r="QBI41" s="64"/>
      <c r="QBJ41" s="64"/>
      <c r="QBK41" s="64"/>
      <c r="QBL41" s="64"/>
      <c r="QBM41" s="64"/>
      <c r="QBN41" s="64"/>
      <c r="QBO41" s="64"/>
      <c r="QBP41" s="64"/>
      <c r="QBQ41" s="64"/>
      <c r="QBR41" s="64"/>
      <c r="QBS41" s="64"/>
      <c r="QBT41" s="64"/>
      <c r="QBU41" s="64"/>
      <c r="QBV41" s="64"/>
      <c r="QBW41" s="64"/>
      <c r="QBX41" s="64"/>
      <c r="QBY41" s="64"/>
      <c r="QBZ41" s="64"/>
      <c r="QCA41" s="64"/>
      <c r="QCB41" s="64"/>
      <c r="QCC41" s="64"/>
      <c r="QCD41" s="64"/>
      <c r="QCE41" s="64"/>
      <c r="QCF41" s="64"/>
      <c r="QCG41" s="64"/>
      <c r="QCH41" s="64"/>
      <c r="QCI41" s="64"/>
      <c r="QCJ41" s="64"/>
      <c r="QCK41" s="64"/>
      <c r="QCL41" s="64"/>
      <c r="QCM41" s="64"/>
      <c r="QCN41" s="64"/>
      <c r="QCO41" s="64"/>
      <c r="QCP41" s="64"/>
      <c r="QCQ41" s="64"/>
      <c r="QCR41" s="64"/>
      <c r="QCS41" s="64"/>
      <c r="QCT41" s="64"/>
      <c r="QCU41" s="64"/>
      <c r="QCV41" s="64"/>
      <c r="QCW41" s="64"/>
      <c r="QCX41" s="64"/>
      <c r="QCY41" s="64"/>
      <c r="QCZ41" s="64"/>
      <c r="QDA41" s="64"/>
      <c r="QDB41" s="64"/>
      <c r="QDC41" s="64"/>
      <c r="QDD41" s="64"/>
      <c r="QDE41" s="64"/>
      <c r="QDF41" s="64"/>
      <c r="QDG41" s="64"/>
      <c r="QDH41" s="64"/>
      <c r="QDI41" s="64"/>
      <c r="QDJ41" s="64"/>
      <c r="QDK41" s="64"/>
      <c r="QDL41" s="64"/>
      <c r="QDM41" s="64"/>
      <c r="QDN41" s="64"/>
      <c r="QDO41" s="64"/>
      <c r="QDP41" s="64"/>
      <c r="QDQ41" s="64"/>
      <c r="QDR41" s="64"/>
      <c r="QDS41" s="64"/>
      <c r="QDT41" s="64"/>
      <c r="QDU41" s="64"/>
      <c r="QDV41" s="64"/>
      <c r="QDW41" s="64"/>
      <c r="QDX41" s="64"/>
      <c r="QDY41" s="64"/>
      <c r="QDZ41" s="64"/>
      <c r="QEA41" s="64"/>
      <c r="QEB41" s="64"/>
      <c r="QEC41" s="64"/>
      <c r="QED41" s="64"/>
      <c r="QEE41" s="64"/>
      <c r="QEF41" s="64"/>
      <c r="QEG41" s="64"/>
      <c r="QEH41" s="64"/>
      <c r="QEI41" s="64"/>
      <c r="QEJ41" s="64"/>
      <c r="QEK41" s="64"/>
      <c r="QEL41" s="64"/>
      <c r="QEM41" s="64"/>
      <c r="QEN41" s="64"/>
      <c r="QEO41" s="64"/>
      <c r="QEP41" s="64"/>
      <c r="QEQ41" s="64"/>
      <c r="QER41" s="64"/>
      <c r="QES41" s="64"/>
      <c r="QET41" s="64"/>
      <c r="QEU41" s="64"/>
      <c r="QEV41" s="64"/>
      <c r="QEW41" s="64"/>
      <c r="QEX41" s="64"/>
      <c r="QEY41" s="64"/>
      <c r="QEZ41" s="64"/>
      <c r="QFA41" s="64"/>
      <c r="QFB41" s="64"/>
      <c r="QFC41" s="64"/>
      <c r="QFD41" s="64"/>
      <c r="QFE41" s="64"/>
      <c r="QFF41" s="64"/>
      <c r="QFG41" s="64"/>
      <c r="QFH41" s="64"/>
      <c r="QFI41" s="64"/>
      <c r="QFJ41" s="64"/>
      <c r="QFK41" s="64"/>
      <c r="QFL41" s="64"/>
      <c r="QFM41" s="64"/>
      <c r="QFN41" s="64"/>
      <c r="QFO41" s="64"/>
      <c r="QFP41" s="64"/>
      <c r="QFQ41" s="64"/>
      <c r="QFR41" s="64"/>
      <c r="QFS41" s="64"/>
      <c r="QFT41" s="64"/>
      <c r="QFU41" s="64"/>
      <c r="QFV41" s="64"/>
      <c r="QFW41" s="64"/>
      <c r="QFX41" s="64"/>
      <c r="QFY41" s="64"/>
      <c r="QFZ41" s="64"/>
      <c r="QGA41" s="64"/>
      <c r="QGB41" s="64"/>
      <c r="QGC41" s="64"/>
      <c r="QGD41" s="64"/>
      <c r="QGE41" s="64"/>
      <c r="QGF41" s="64"/>
      <c r="QGG41" s="64"/>
      <c r="QGH41" s="64"/>
      <c r="QGI41" s="64"/>
      <c r="QGJ41" s="64"/>
      <c r="QGK41" s="64"/>
      <c r="QGL41" s="64"/>
      <c r="QGM41" s="64"/>
      <c r="QGN41" s="64"/>
      <c r="QGO41" s="64"/>
      <c r="QGP41" s="64"/>
      <c r="QGQ41" s="64"/>
      <c r="QGR41" s="64"/>
      <c r="QGS41" s="64"/>
      <c r="QGT41" s="64"/>
      <c r="QGU41" s="64"/>
      <c r="QGV41" s="64"/>
      <c r="QGW41" s="64"/>
      <c r="QGX41" s="64"/>
      <c r="QGY41" s="64"/>
      <c r="QGZ41" s="64"/>
      <c r="QHA41" s="64"/>
      <c r="QHB41" s="64"/>
      <c r="QHC41" s="64"/>
      <c r="QHD41" s="64"/>
      <c r="QHE41" s="64"/>
      <c r="QHF41" s="64"/>
      <c r="QHG41" s="64"/>
      <c r="QHH41" s="64"/>
      <c r="QHI41" s="64"/>
      <c r="QHJ41" s="64"/>
      <c r="QHK41" s="64"/>
      <c r="QHL41" s="64"/>
      <c r="QHM41" s="64"/>
      <c r="QHN41" s="64"/>
      <c r="QHO41" s="64"/>
      <c r="QHP41" s="64"/>
      <c r="QHQ41" s="64"/>
      <c r="QHR41" s="64"/>
      <c r="QHS41" s="64"/>
      <c r="QHT41" s="64"/>
      <c r="QHU41" s="64"/>
      <c r="QHV41" s="64"/>
      <c r="QHW41" s="64"/>
      <c r="QHX41" s="64"/>
      <c r="QHY41" s="64"/>
      <c r="QHZ41" s="64"/>
      <c r="QIA41" s="64"/>
      <c r="QIB41" s="64"/>
      <c r="QIC41" s="64"/>
      <c r="QID41" s="64"/>
      <c r="QIE41" s="64"/>
      <c r="QIF41" s="64"/>
      <c r="QIG41" s="64"/>
      <c r="QIH41" s="64"/>
      <c r="QII41" s="64"/>
      <c r="QIJ41" s="64"/>
      <c r="QIK41" s="64"/>
      <c r="QIL41" s="64"/>
      <c r="QIM41" s="64"/>
      <c r="QIN41" s="64"/>
      <c r="QIO41" s="64"/>
      <c r="QIP41" s="64"/>
      <c r="QIQ41" s="64"/>
      <c r="QIR41" s="64"/>
      <c r="QIS41" s="64"/>
      <c r="QIT41" s="64"/>
      <c r="QIU41" s="64"/>
      <c r="QIV41" s="64"/>
      <c r="QIW41" s="64"/>
      <c r="QIX41" s="64"/>
      <c r="QIY41" s="64"/>
      <c r="QIZ41" s="64"/>
      <c r="QJA41" s="64"/>
      <c r="QJB41" s="64"/>
      <c r="QJC41" s="64"/>
      <c r="QJD41" s="64"/>
      <c r="QJE41" s="64"/>
      <c r="QJF41" s="64"/>
      <c r="QJG41" s="64"/>
      <c r="QJH41" s="64"/>
      <c r="QJI41" s="64"/>
      <c r="QJJ41" s="64"/>
      <c r="QJK41" s="64"/>
      <c r="QJL41" s="64"/>
      <c r="QJM41" s="64"/>
      <c r="QJN41" s="64"/>
      <c r="QJO41" s="64"/>
      <c r="QJP41" s="64"/>
      <c r="QJQ41" s="64"/>
      <c r="QJR41" s="64"/>
      <c r="QJS41" s="64"/>
      <c r="QJT41" s="64"/>
      <c r="QJU41" s="64"/>
      <c r="QJV41" s="64"/>
      <c r="QJW41" s="64"/>
      <c r="QJX41" s="64"/>
      <c r="QJY41" s="64"/>
      <c r="QJZ41" s="64"/>
      <c r="QKA41" s="64"/>
      <c r="QKB41" s="64"/>
      <c r="QKC41" s="64"/>
      <c r="QKD41" s="64"/>
      <c r="QKE41" s="64"/>
      <c r="QKF41" s="64"/>
      <c r="QKG41" s="64"/>
      <c r="QKH41" s="64"/>
      <c r="QKI41" s="64"/>
      <c r="QKJ41" s="64"/>
      <c r="QKK41" s="64"/>
      <c r="QKL41" s="64"/>
      <c r="QKM41" s="64"/>
      <c r="QKN41" s="64"/>
      <c r="QKO41" s="64"/>
      <c r="QKP41" s="64"/>
      <c r="QKQ41" s="64"/>
      <c r="QKR41" s="64"/>
      <c r="QKS41" s="64"/>
      <c r="QKT41" s="64"/>
      <c r="QKU41" s="64"/>
      <c r="QKV41" s="64"/>
      <c r="QKW41" s="64"/>
      <c r="QKX41" s="64"/>
      <c r="QKY41" s="64"/>
      <c r="QKZ41" s="64"/>
      <c r="QLA41" s="64"/>
      <c r="QLB41" s="64"/>
      <c r="QLC41" s="64"/>
      <c r="QLD41" s="64"/>
      <c r="QLE41" s="64"/>
      <c r="QLF41" s="64"/>
      <c r="QLG41" s="64"/>
      <c r="QLH41" s="64"/>
      <c r="QLI41" s="64"/>
      <c r="QLJ41" s="64"/>
      <c r="QLK41" s="64"/>
      <c r="QLL41" s="64"/>
      <c r="QLM41" s="64"/>
      <c r="QLN41" s="64"/>
      <c r="QLO41" s="64"/>
      <c r="QLP41" s="64"/>
      <c r="QLQ41" s="64"/>
      <c r="QLR41" s="64"/>
      <c r="QLS41" s="64"/>
      <c r="QLT41" s="64"/>
      <c r="QLU41" s="64"/>
      <c r="QLV41" s="64"/>
      <c r="QLW41" s="64"/>
      <c r="QLX41" s="64"/>
      <c r="QLY41" s="64"/>
      <c r="QLZ41" s="64"/>
      <c r="QMA41" s="64"/>
      <c r="QMB41" s="64"/>
      <c r="QMC41" s="64"/>
      <c r="QMD41" s="64"/>
      <c r="QME41" s="64"/>
      <c r="QMF41" s="64"/>
      <c r="QMG41" s="64"/>
      <c r="QMH41" s="64"/>
      <c r="QMI41" s="64"/>
      <c r="QMJ41" s="64"/>
      <c r="QMK41" s="64"/>
      <c r="QML41" s="64"/>
      <c r="QMM41" s="64"/>
      <c r="QMN41" s="64"/>
      <c r="QMO41" s="64"/>
      <c r="QMP41" s="64"/>
      <c r="QMQ41" s="64"/>
      <c r="QMR41" s="64"/>
      <c r="QMS41" s="64"/>
      <c r="QMT41" s="64"/>
      <c r="QMU41" s="64"/>
      <c r="QMV41" s="64"/>
      <c r="QMW41" s="64"/>
      <c r="QMX41" s="64"/>
      <c r="QMY41" s="64"/>
      <c r="QMZ41" s="64"/>
      <c r="QNA41" s="64"/>
      <c r="QNB41" s="64"/>
      <c r="QNC41" s="64"/>
      <c r="QND41" s="64"/>
      <c r="QNE41" s="64"/>
      <c r="QNF41" s="64"/>
      <c r="QNG41" s="64"/>
      <c r="QNH41" s="64"/>
      <c r="QNI41" s="64"/>
      <c r="QNJ41" s="64"/>
      <c r="QNK41" s="64"/>
      <c r="QNL41" s="64"/>
      <c r="QNM41" s="64"/>
      <c r="QNN41" s="64"/>
      <c r="QNO41" s="64"/>
      <c r="QNP41" s="64"/>
      <c r="QNQ41" s="64"/>
      <c r="QNR41" s="64"/>
      <c r="QNS41" s="64"/>
      <c r="QNT41" s="64"/>
      <c r="QNU41" s="64"/>
      <c r="QNV41" s="64"/>
      <c r="QNW41" s="64"/>
      <c r="QNX41" s="64"/>
      <c r="QNY41" s="64"/>
      <c r="QNZ41" s="64"/>
      <c r="QOA41" s="64"/>
      <c r="QOB41" s="64"/>
      <c r="QOC41" s="64"/>
      <c r="QOD41" s="64"/>
      <c r="QOE41" s="64"/>
      <c r="QOF41" s="64"/>
      <c r="QOG41" s="64"/>
      <c r="QOH41" s="64"/>
      <c r="QOI41" s="64"/>
      <c r="QOJ41" s="64"/>
      <c r="QOK41" s="64"/>
      <c r="QOL41" s="64"/>
      <c r="QOM41" s="64"/>
      <c r="QON41" s="64"/>
      <c r="QOO41" s="64"/>
      <c r="QOP41" s="64"/>
      <c r="QOQ41" s="64"/>
      <c r="QOR41" s="64"/>
      <c r="QOS41" s="64"/>
      <c r="QOT41" s="64"/>
      <c r="QOU41" s="64"/>
      <c r="QOV41" s="64"/>
      <c r="QOW41" s="64"/>
      <c r="QOX41" s="64"/>
      <c r="QOY41" s="64"/>
      <c r="QOZ41" s="64"/>
      <c r="QPA41" s="64"/>
      <c r="QPB41" s="64"/>
      <c r="QPC41" s="64"/>
      <c r="QPD41" s="64"/>
      <c r="QPE41" s="64"/>
      <c r="QPF41" s="64"/>
      <c r="QPG41" s="64"/>
      <c r="QPH41" s="64"/>
      <c r="QPI41" s="64"/>
      <c r="QPJ41" s="64"/>
      <c r="QPK41" s="64"/>
      <c r="QPL41" s="64"/>
      <c r="QPM41" s="64"/>
      <c r="QPN41" s="64"/>
      <c r="QPO41" s="64"/>
      <c r="QPP41" s="64"/>
      <c r="QPQ41" s="64"/>
      <c r="QPR41" s="64"/>
      <c r="QPS41" s="64"/>
      <c r="QPT41" s="64"/>
      <c r="QPU41" s="64"/>
      <c r="QPV41" s="64"/>
      <c r="QPW41" s="64"/>
      <c r="QPX41" s="64"/>
      <c r="QPY41" s="64"/>
      <c r="QPZ41" s="64"/>
      <c r="QQA41" s="64"/>
      <c r="QQB41" s="64"/>
      <c r="QQC41" s="64"/>
      <c r="QQD41" s="64"/>
      <c r="QQE41" s="64"/>
      <c r="QQF41" s="64"/>
      <c r="QQG41" s="64"/>
      <c r="QQH41" s="64"/>
      <c r="QQI41" s="64"/>
      <c r="QQJ41" s="64"/>
      <c r="QQK41" s="64"/>
      <c r="QQL41" s="64"/>
      <c r="QQM41" s="64"/>
      <c r="QQN41" s="64"/>
      <c r="QQO41" s="64"/>
      <c r="QQP41" s="64"/>
      <c r="QQQ41" s="64"/>
      <c r="QQR41" s="64"/>
      <c r="QQS41" s="64"/>
      <c r="QQT41" s="64"/>
      <c r="QQU41" s="64"/>
      <c r="QQV41" s="64"/>
      <c r="QQW41" s="64"/>
      <c r="QQX41" s="64"/>
      <c r="QQY41" s="64"/>
      <c r="QQZ41" s="64"/>
      <c r="QRA41" s="64"/>
      <c r="QRB41" s="64"/>
      <c r="QRC41" s="64"/>
      <c r="QRD41" s="64"/>
      <c r="QRE41" s="64"/>
      <c r="QRF41" s="64"/>
      <c r="QRG41" s="64"/>
      <c r="QRH41" s="64"/>
      <c r="QRI41" s="64"/>
      <c r="QRJ41" s="64"/>
      <c r="QRK41" s="64"/>
      <c r="QRL41" s="64"/>
      <c r="QRM41" s="64"/>
      <c r="QRN41" s="64"/>
      <c r="QRO41" s="64"/>
      <c r="QRP41" s="64"/>
      <c r="QRQ41" s="64"/>
      <c r="QRR41" s="64"/>
      <c r="QRS41" s="64"/>
      <c r="QRT41" s="64"/>
      <c r="QRU41" s="64"/>
      <c r="QRV41" s="64"/>
      <c r="QRW41" s="64"/>
      <c r="QRX41" s="64"/>
      <c r="QRY41" s="64"/>
      <c r="QRZ41" s="64"/>
      <c r="QSA41" s="64"/>
      <c r="QSB41" s="64"/>
      <c r="QSC41" s="64"/>
      <c r="QSD41" s="64"/>
      <c r="QSE41" s="64"/>
      <c r="QSF41" s="64"/>
      <c r="QSG41" s="64"/>
      <c r="QSH41" s="64"/>
      <c r="QSI41" s="64"/>
      <c r="QSJ41" s="64"/>
      <c r="QSK41" s="64"/>
      <c r="QSL41" s="64"/>
      <c r="QSM41" s="64"/>
      <c r="QSN41" s="64"/>
      <c r="QSO41" s="64"/>
      <c r="QSP41" s="64"/>
      <c r="QSQ41" s="64"/>
      <c r="QSR41" s="64"/>
      <c r="QSS41" s="64"/>
      <c r="QST41" s="64"/>
      <c r="QSU41" s="64"/>
      <c r="QSV41" s="64"/>
      <c r="QSW41" s="64"/>
      <c r="QSX41" s="64"/>
      <c r="QSY41" s="64"/>
      <c r="QSZ41" s="64"/>
      <c r="QTA41" s="64"/>
      <c r="QTB41" s="64"/>
      <c r="QTC41" s="64"/>
      <c r="QTD41" s="64"/>
      <c r="QTE41" s="64"/>
      <c r="QTF41" s="64"/>
      <c r="QTG41" s="64"/>
      <c r="QTH41" s="64"/>
      <c r="QTI41" s="64"/>
      <c r="QTJ41" s="64"/>
      <c r="QTK41" s="64"/>
      <c r="QTL41" s="64"/>
      <c r="QTM41" s="64"/>
      <c r="QTN41" s="64"/>
      <c r="QTO41" s="64"/>
      <c r="QTP41" s="64"/>
      <c r="QTQ41" s="64"/>
      <c r="QTR41" s="64"/>
      <c r="QTS41" s="64"/>
      <c r="QTT41" s="64"/>
      <c r="QTU41" s="64"/>
      <c r="QTV41" s="64"/>
      <c r="QTW41" s="64"/>
      <c r="QTX41" s="64"/>
      <c r="QTY41" s="64"/>
      <c r="QTZ41" s="64"/>
      <c r="QUA41" s="64"/>
      <c r="QUB41" s="64"/>
      <c r="QUC41" s="64"/>
      <c r="QUD41" s="64"/>
      <c r="QUE41" s="64"/>
      <c r="QUF41" s="64"/>
      <c r="QUG41" s="64"/>
      <c r="QUH41" s="64"/>
      <c r="QUI41" s="64"/>
      <c r="QUJ41" s="64"/>
      <c r="QUK41" s="64"/>
      <c r="QUL41" s="64"/>
      <c r="QUM41" s="64"/>
      <c r="QUN41" s="64"/>
      <c r="QUO41" s="64"/>
      <c r="QUP41" s="64"/>
      <c r="QUQ41" s="64"/>
      <c r="QUR41" s="64"/>
      <c r="QUS41" s="64"/>
      <c r="QUT41" s="64"/>
      <c r="QUU41" s="64"/>
      <c r="QUV41" s="64"/>
      <c r="QUW41" s="64"/>
      <c r="QUX41" s="64"/>
      <c r="QUY41" s="64"/>
      <c r="QUZ41" s="64"/>
      <c r="QVA41" s="64"/>
      <c r="QVB41" s="64"/>
      <c r="QVC41" s="64"/>
      <c r="QVD41" s="64"/>
      <c r="QVE41" s="64"/>
      <c r="QVF41" s="64"/>
      <c r="QVG41" s="64"/>
      <c r="QVH41" s="64"/>
      <c r="QVI41" s="64"/>
      <c r="QVJ41" s="64"/>
      <c r="QVK41" s="64"/>
      <c r="QVL41" s="64"/>
      <c r="QVM41" s="64"/>
      <c r="QVN41" s="64"/>
      <c r="QVO41" s="64"/>
      <c r="QVP41" s="64"/>
      <c r="QVQ41" s="64"/>
      <c r="QVR41" s="64"/>
      <c r="QVS41" s="64"/>
      <c r="QVT41" s="64"/>
      <c r="QVU41" s="64"/>
      <c r="QVV41" s="64"/>
      <c r="QVW41" s="64"/>
      <c r="QVX41" s="64"/>
      <c r="QVY41" s="64"/>
      <c r="QVZ41" s="64"/>
      <c r="QWA41" s="64"/>
      <c r="QWB41" s="64"/>
      <c r="QWC41" s="64"/>
      <c r="QWD41" s="64"/>
      <c r="QWE41" s="64"/>
      <c r="QWF41" s="64"/>
      <c r="QWG41" s="64"/>
      <c r="QWH41" s="64"/>
      <c r="QWI41" s="64"/>
      <c r="QWJ41" s="64"/>
      <c r="QWK41" s="64"/>
      <c r="QWL41" s="64"/>
      <c r="QWM41" s="64"/>
      <c r="QWN41" s="64"/>
      <c r="QWO41" s="64"/>
      <c r="QWP41" s="64"/>
      <c r="QWQ41" s="64"/>
      <c r="QWR41" s="64"/>
      <c r="QWS41" s="64"/>
      <c r="QWT41" s="64"/>
      <c r="QWU41" s="64"/>
      <c r="QWV41" s="64"/>
      <c r="QWW41" s="64"/>
      <c r="QWX41" s="64"/>
      <c r="QWY41" s="64"/>
      <c r="QWZ41" s="64"/>
      <c r="QXA41" s="64"/>
      <c r="QXB41" s="64"/>
      <c r="QXC41" s="64"/>
      <c r="QXD41" s="64"/>
      <c r="QXE41" s="64"/>
      <c r="QXF41" s="64"/>
      <c r="QXG41" s="64"/>
      <c r="QXH41" s="64"/>
      <c r="QXI41" s="64"/>
      <c r="QXJ41" s="64"/>
      <c r="QXK41" s="64"/>
      <c r="QXL41" s="64"/>
      <c r="QXM41" s="64"/>
      <c r="QXN41" s="64"/>
      <c r="QXO41" s="64"/>
      <c r="QXP41" s="64"/>
      <c r="QXQ41" s="64"/>
      <c r="QXR41" s="64"/>
      <c r="QXS41" s="64"/>
      <c r="QXT41" s="64"/>
      <c r="QXU41" s="64"/>
      <c r="QXV41" s="64"/>
      <c r="QXW41" s="64"/>
      <c r="QXX41" s="64"/>
      <c r="QXY41" s="64"/>
      <c r="QXZ41" s="64"/>
      <c r="QYA41" s="64"/>
      <c r="QYB41" s="64"/>
      <c r="QYC41" s="64"/>
      <c r="QYD41" s="64"/>
      <c r="QYE41" s="64"/>
      <c r="QYF41" s="64"/>
      <c r="QYG41" s="64"/>
      <c r="QYH41" s="64"/>
      <c r="QYI41" s="64"/>
      <c r="QYJ41" s="64"/>
      <c r="QYK41" s="64"/>
      <c r="QYL41" s="64"/>
      <c r="QYM41" s="64"/>
      <c r="QYN41" s="64"/>
      <c r="QYO41" s="64"/>
      <c r="QYP41" s="64"/>
      <c r="QYQ41" s="64"/>
      <c r="QYR41" s="64"/>
      <c r="QYS41" s="64"/>
      <c r="QYT41" s="64"/>
      <c r="QYU41" s="64"/>
      <c r="QYV41" s="64"/>
      <c r="QYW41" s="64"/>
      <c r="QYX41" s="64"/>
      <c r="QYY41" s="64"/>
      <c r="QYZ41" s="64"/>
      <c r="QZA41" s="64"/>
      <c r="QZB41" s="64"/>
      <c r="QZC41" s="64"/>
      <c r="QZD41" s="64"/>
      <c r="QZE41" s="64"/>
      <c r="QZF41" s="64"/>
      <c r="QZG41" s="64"/>
      <c r="QZH41" s="64"/>
      <c r="QZI41" s="64"/>
      <c r="QZJ41" s="64"/>
      <c r="QZK41" s="64"/>
      <c r="QZL41" s="64"/>
      <c r="QZM41" s="64"/>
      <c r="QZN41" s="64"/>
      <c r="QZO41" s="64"/>
      <c r="QZP41" s="64"/>
      <c r="QZQ41" s="64"/>
      <c r="QZR41" s="64"/>
      <c r="QZS41" s="64"/>
      <c r="QZT41" s="64"/>
      <c r="QZU41" s="64"/>
      <c r="QZV41" s="64"/>
      <c r="QZW41" s="64"/>
      <c r="QZX41" s="64"/>
      <c r="QZY41" s="64"/>
      <c r="QZZ41" s="64"/>
      <c r="RAA41" s="64"/>
      <c r="RAB41" s="64"/>
      <c r="RAC41" s="64"/>
      <c r="RAD41" s="64"/>
      <c r="RAE41" s="64"/>
      <c r="RAF41" s="64"/>
      <c r="RAG41" s="64"/>
      <c r="RAH41" s="64"/>
      <c r="RAI41" s="64"/>
      <c r="RAJ41" s="64"/>
      <c r="RAK41" s="64"/>
      <c r="RAL41" s="64"/>
      <c r="RAM41" s="64"/>
      <c r="RAN41" s="64"/>
      <c r="RAO41" s="64"/>
      <c r="RAP41" s="64"/>
      <c r="RAQ41" s="64"/>
      <c r="RAR41" s="64"/>
      <c r="RAS41" s="64"/>
      <c r="RAT41" s="64"/>
      <c r="RAU41" s="64"/>
      <c r="RAV41" s="64"/>
      <c r="RAW41" s="64"/>
      <c r="RAX41" s="64"/>
      <c r="RAY41" s="64"/>
      <c r="RAZ41" s="64"/>
      <c r="RBA41" s="64"/>
      <c r="RBB41" s="64"/>
      <c r="RBC41" s="64"/>
      <c r="RBD41" s="64"/>
      <c r="RBE41" s="64"/>
      <c r="RBF41" s="64"/>
      <c r="RBG41" s="64"/>
      <c r="RBH41" s="64"/>
      <c r="RBI41" s="64"/>
      <c r="RBJ41" s="64"/>
      <c r="RBK41" s="64"/>
      <c r="RBL41" s="64"/>
      <c r="RBM41" s="64"/>
      <c r="RBN41" s="64"/>
      <c r="RBO41" s="64"/>
      <c r="RBP41" s="64"/>
      <c r="RBQ41" s="64"/>
      <c r="RBR41" s="64"/>
      <c r="RBS41" s="64"/>
      <c r="RBT41" s="64"/>
      <c r="RBU41" s="64"/>
      <c r="RBV41" s="64"/>
      <c r="RBW41" s="64"/>
      <c r="RBX41" s="64"/>
      <c r="RBY41" s="64"/>
      <c r="RBZ41" s="64"/>
      <c r="RCA41" s="64"/>
      <c r="RCB41" s="64"/>
      <c r="RCC41" s="64"/>
      <c r="RCD41" s="64"/>
      <c r="RCE41" s="64"/>
      <c r="RCF41" s="64"/>
      <c r="RCG41" s="64"/>
      <c r="RCH41" s="64"/>
      <c r="RCI41" s="64"/>
      <c r="RCJ41" s="64"/>
      <c r="RCK41" s="64"/>
      <c r="RCL41" s="64"/>
      <c r="RCM41" s="64"/>
      <c r="RCN41" s="64"/>
      <c r="RCO41" s="64"/>
      <c r="RCP41" s="64"/>
      <c r="RCQ41" s="64"/>
      <c r="RCR41" s="64"/>
      <c r="RCS41" s="64"/>
      <c r="RCT41" s="64"/>
      <c r="RCU41" s="64"/>
      <c r="RCV41" s="64"/>
      <c r="RCW41" s="64"/>
      <c r="RCX41" s="64"/>
      <c r="RCY41" s="64"/>
      <c r="RCZ41" s="64"/>
      <c r="RDA41" s="64"/>
      <c r="RDB41" s="64"/>
      <c r="RDC41" s="64"/>
      <c r="RDD41" s="64"/>
      <c r="RDE41" s="64"/>
      <c r="RDF41" s="64"/>
      <c r="RDG41" s="64"/>
      <c r="RDH41" s="64"/>
      <c r="RDI41" s="64"/>
      <c r="RDJ41" s="64"/>
      <c r="RDK41" s="64"/>
      <c r="RDL41" s="64"/>
      <c r="RDM41" s="64"/>
      <c r="RDN41" s="64"/>
      <c r="RDO41" s="64"/>
      <c r="RDP41" s="64"/>
      <c r="RDQ41" s="64"/>
      <c r="RDR41" s="64"/>
      <c r="RDS41" s="64"/>
      <c r="RDT41" s="64"/>
      <c r="RDU41" s="64"/>
      <c r="RDV41" s="64"/>
      <c r="RDW41" s="64"/>
      <c r="RDX41" s="64"/>
      <c r="RDY41" s="64"/>
      <c r="RDZ41" s="64"/>
      <c r="REA41" s="64"/>
      <c r="REB41" s="64"/>
      <c r="REC41" s="64"/>
      <c r="RED41" s="64"/>
      <c r="REE41" s="64"/>
      <c r="REF41" s="64"/>
      <c r="REG41" s="64"/>
      <c r="REH41" s="64"/>
      <c r="REI41" s="64"/>
      <c r="REJ41" s="64"/>
      <c r="REK41" s="64"/>
      <c r="REL41" s="64"/>
      <c r="REM41" s="64"/>
      <c r="REN41" s="64"/>
      <c r="REO41" s="64"/>
      <c r="REP41" s="64"/>
      <c r="REQ41" s="64"/>
      <c r="RER41" s="64"/>
      <c r="RES41" s="64"/>
      <c r="RET41" s="64"/>
      <c r="REU41" s="64"/>
      <c r="REV41" s="64"/>
      <c r="REW41" s="64"/>
      <c r="REX41" s="64"/>
      <c r="REY41" s="64"/>
      <c r="REZ41" s="64"/>
      <c r="RFA41" s="64"/>
      <c r="RFB41" s="64"/>
      <c r="RFC41" s="64"/>
      <c r="RFD41" s="64"/>
      <c r="RFE41" s="64"/>
      <c r="RFF41" s="64"/>
      <c r="RFG41" s="64"/>
      <c r="RFH41" s="64"/>
      <c r="RFI41" s="64"/>
      <c r="RFJ41" s="64"/>
      <c r="RFK41" s="64"/>
      <c r="RFL41" s="64"/>
      <c r="RFM41" s="64"/>
      <c r="RFN41" s="64"/>
      <c r="RFO41" s="64"/>
      <c r="RFP41" s="64"/>
      <c r="RFQ41" s="64"/>
      <c r="RFR41" s="64"/>
      <c r="RFS41" s="64"/>
      <c r="RFT41" s="64"/>
      <c r="RFU41" s="64"/>
      <c r="RFV41" s="64"/>
      <c r="RFW41" s="64"/>
      <c r="RFX41" s="64"/>
      <c r="RFY41" s="64"/>
      <c r="RFZ41" s="64"/>
      <c r="RGA41" s="64"/>
      <c r="RGB41" s="64"/>
      <c r="RGC41" s="64"/>
      <c r="RGD41" s="64"/>
      <c r="RGE41" s="64"/>
      <c r="RGF41" s="64"/>
      <c r="RGG41" s="64"/>
      <c r="RGH41" s="64"/>
      <c r="RGI41" s="64"/>
      <c r="RGJ41" s="64"/>
      <c r="RGK41" s="64"/>
      <c r="RGL41" s="64"/>
      <c r="RGM41" s="64"/>
      <c r="RGN41" s="64"/>
      <c r="RGO41" s="64"/>
      <c r="RGP41" s="64"/>
      <c r="RGQ41" s="64"/>
      <c r="RGR41" s="64"/>
      <c r="RGS41" s="64"/>
      <c r="RGT41" s="64"/>
      <c r="RGU41" s="64"/>
      <c r="RGV41" s="64"/>
      <c r="RGW41" s="64"/>
      <c r="RGX41" s="64"/>
      <c r="RGY41" s="64"/>
      <c r="RGZ41" s="64"/>
      <c r="RHA41" s="64"/>
      <c r="RHB41" s="64"/>
      <c r="RHC41" s="64"/>
      <c r="RHD41" s="64"/>
      <c r="RHE41" s="64"/>
      <c r="RHF41" s="64"/>
      <c r="RHG41" s="64"/>
      <c r="RHH41" s="64"/>
      <c r="RHI41" s="64"/>
      <c r="RHJ41" s="64"/>
      <c r="RHK41" s="64"/>
      <c r="RHL41" s="64"/>
      <c r="RHM41" s="64"/>
      <c r="RHN41" s="64"/>
      <c r="RHO41" s="64"/>
      <c r="RHP41" s="64"/>
      <c r="RHQ41" s="64"/>
      <c r="RHR41" s="64"/>
      <c r="RHS41" s="64"/>
      <c r="RHT41" s="64"/>
      <c r="RHU41" s="64"/>
      <c r="RHV41" s="64"/>
      <c r="RHW41" s="64"/>
      <c r="RHX41" s="64"/>
      <c r="RHY41" s="64"/>
      <c r="RHZ41" s="64"/>
      <c r="RIA41" s="64"/>
      <c r="RIB41" s="64"/>
      <c r="RIC41" s="64"/>
      <c r="RID41" s="64"/>
      <c r="RIE41" s="64"/>
      <c r="RIF41" s="64"/>
      <c r="RIG41" s="64"/>
      <c r="RIH41" s="64"/>
      <c r="RII41" s="64"/>
      <c r="RIJ41" s="64"/>
      <c r="RIK41" s="64"/>
      <c r="RIL41" s="64"/>
      <c r="RIM41" s="64"/>
      <c r="RIN41" s="64"/>
      <c r="RIO41" s="64"/>
      <c r="RIP41" s="64"/>
      <c r="RIQ41" s="64"/>
      <c r="RIR41" s="64"/>
      <c r="RIS41" s="64"/>
      <c r="RIT41" s="64"/>
      <c r="RIU41" s="64"/>
      <c r="RIV41" s="64"/>
      <c r="RIW41" s="64"/>
      <c r="RIX41" s="64"/>
      <c r="RIY41" s="64"/>
      <c r="RIZ41" s="64"/>
      <c r="RJA41" s="64"/>
      <c r="RJB41" s="64"/>
      <c r="RJC41" s="64"/>
      <c r="RJD41" s="64"/>
      <c r="RJE41" s="64"/>
      <c r="RJF41" s="64"/>
      <c r="RJG41" s="64"/>
      <c r="RJH41" s="64"/>
      <c r="RJI41" s="64"/>
      <c r="RJJ41" s="64"/>
      <c r="RJK41" s="64"/>
      <c r="RJL41" s="64"/>
      <c r="RJM41" s="64"/>
      <c r="RJN41" s="64"/>
      <c r="RJO41" s="64"/>
      <c r="RJP41" s="64"/>
      <c r="RJQ41" s="64"/>
      <c r="RJR41" s="64"/>
      <c r="RJS41" s="64"/>
      <c r="RJT41" s="64"/>
      <c r="RJU41" s="64"/>
      <c r="RJV41" s="64"/>
      <c r="RJW41" s="64"/>
      <c r="RJX41" s="64"/>
      <c r="RJY41" s="64"/>
      <c r="RJZ41" s="64"/>
      <c r="RKA41" s="64"/>
      <c r="RKB41" s="64"/>
      <c r="RKC41" s="64"/>
      <c r="RKD41" s="64"/>
      <c r="RKE41" s="64"/>
      <c r="RKF41" s="64"/>
      <c r="RKG41" s="64"/>
      <c r="RKH41" s="64"/>
      <c r="RKI41" s="64"/>
      <c r="RKJ41" s="64"/>
      <c r="RKK41" s="64"/>
      <c r="RKL41" s="64"/>
      <c r="RKM41" s="64"/>
      <c r="RKN41" s="64"/>
      <c r="RKO41" s="64"/>
      <c r="RKP41" s="64"/>
      <c r="RKQ41" s="64"/>
      <c r="RKR41" s="64"/>
      <c r="RKS41" s="64"/>
      <c r="RKT41" s="64"/>
      <c r="RKU41" s="64"/>
      <c r="RKV41" s="64"/>
      <c r="RKW41" s="64"/>
      <c r="RKX41" s="64"/>
      <c r="RKY41" s="64"/>
      <c r="RKZ41" s="64"/>
      <c r="RLA41" s="64"/>
      <c r="RLB41" s="64"/>
      <c r="RLC41" s="64"/>
      <c r="RLD41" s="64"/>
      <c r="RLE41" s="64"/>
      <c r="RLF41" s="64"/>
      <c r="RLG41" s="64"/>
      <c r="RLH41" s="64"/>
      <c r="RLI41" s="64"/>
      <c r="RLJ41" s="64"/>
      <c r="RLK41" s="64"/>
      <c r="RLL41" s="64"/>
      <c r="RLM41" s="64"/>
      <c r="RLN41" s="64"/>
      <c r="RLO41" s="64"/>
      <c r="RLP41" s="64"/>
      <c r="RLQ41" s="64"/>
      <c r="RLR41" s="64"/>
      <c r="RLS41" s="64"/>
      <c r="RLT41" s="64"/>
      <c r="RLU41" s="64"/>
      <c r="RLV41" s="64"/>
      <c r="RLW41" s="64"/>
      <c r="RLX41" s="64"/>
      <c r="RLY41" s="64"/>
      <c r="RLZ41" s="64"/>
      <c r="RMA41" s="64"/>
      <c r="RMB41" s="64"/>
      <c r="RMC41" s="64"/>
      <c r="RMD41" s="64"/>
      <c r="RME41" s="64"/>
      <c r="RMF41" s="64"/>
      <c r="RMG41" s="64"/>
      <c r="RMH41" s="64"/>
      <c r="RMI41" s="64"/>
      <c r="RMJ41" s="64"/>
      <c r="RMK41" s="64"/>
      <c r="RML41" s="64"/>
      <c r="RMM41" s="64"/>
      <c r="RMN41" s="64"/>
      <c r="RMO41" s="64"/>
      <c r="RMP41" s="64"/>
      <c r="RMQ41" s="64"/>
      <c r="RMR41" s="64"/>
      <c r="RMS41" s="64"/>
      <c r="RMT41" s="64"/>
      <c r="RMU41" s="64"/>
      <c r="RMV41" s="64"/>
      <c r="RMW41" s="64"/>
      <c r="RMX41" s="64"/>
      <c r="RMY41" s="64"/>
      <c r="RMZ41" s="64"/>
      <c r="RNA41" s="64"/>
      <c r="RNB41" s="64"/>
      <c r="RNC41" s="64"/>
      <c r="RND41" s="64"/>
      <c r="RNE41" s="64"/>
      <c r="RNF41" s="64"/>
      <c r="RNG41" s="64"/>
      <c r="RNH41" s="64"/>
      <c r="RNI41" s="64"/>
      <c r="RNJ41" s="64"/>
      <c r="RNK41" s="64"/>
      <c r="RNL41" s="64"/>
      <c r="RNM41" s="64"/>
      <c r="RNN41" s="64"/>
      <c r="RNO41" s="64"/>
      <c r="RNP41" s="64"/>
      <c r="RNQ41" s="64"/>
      <c r="RNR41" s="64"/>
      <c r="RNS41" s="64"/>
      <c r="RNT41" s="64"/>
      <c r="RNU41" s="64"/>
      <c r="RNV41" s="64"/>
      <c r="RNW41" s="64"/>
      <c r="RNX41" s="64"/>
      <c r="RNY41" s="64"/>
      <c r="RNZ41" s="64"/>
      <c r="ROA41" s="64"/>
      <c r="ROB41" s="64"/>
      <c r="ROC41" s="64"/>
      <c r="ROD41" s="64"/>
      <c r="ROE41" s="64"/>
      <c r="ROF41" s="64"/>
      <c r="ROG41" s="64"/>
      <c r="ROH41" s="64"/>
      <c r="ROI41" s="64"/>
      <c r="ROJ41" s="64"/>
      <c r="ROK41" s="64"/>
      <c r="ROL41" s="64"/>
      <c r="ROM41" s="64"/>
      <c r="RON41" s="64"/>
      <c r="ROO41" s="64"/>
      <c r="ROP41" s="64"/>
      <c r="ROQ41" s="64"/>
      <c r="ROR41" s="64"/>
      <c r="ROS41" s="64"/>
      <c r="ROT41" s="64"/>
      <c r="ROU41" s="64"/>
      <c r="ROV41" s="64"/>
      <c r="ROW41" s="64"/>
      <c r="ROX41" s="64"/>
      <c r="ROY41" s="64"/>
      <c r="ROZ41" s="64"/>
      <c r="RPA41" s="64"/>
      <c r="RPB41" s="64"/>
      <c r="RPC41" s="64"/>
      <c r="RPD41" s="64"/>
      <c r="RPE41" s="64"/>
      <c r="RPF41" s="64"/>
      <c r="RPG41" s="64"/>
      <c r="RPH41" s="64"/>
      <c r="RPI41" s="64"/>
      <c r="RPJ41" s="64"/>
      <c r="RPK41" s="64"/>
      <c r="RPL41" s="64"/>
      <c r="RPM41" s="64"/>
      <c r="RPN41" s="64"/>
      <c r="RPO41" s="64"/>
      <c r="RPP41" s="64"/>
      <c r="RPQ41" s="64"/>
      <c r="RPR41" s="64"/>
      <c r="RPS41" s="64"/>
      <c r="RPT41" s="64"/>
      <c r="RPU41" s="64"/>
      <c r="RPV41" s="64"/>
      <c r="RPW41" s="64"/>
      <c r="RPX41" s="64"/>
      <c r="RPY41" s="64"/>
      <c r="RPZ41" s="64"/>
      <c r="RQA41" s="64"/>
      <c r="RQB41" s="64"/>
      <c r="RQC41" s="64"/>
      <c r="RQD41" s="64"/>
      <c r="RQE41" s="64"/>
      <c r="RQF41" s="64"/>
      <c r="RQG41" s="64"/>
      <c r="RQH41" s="64"/>
      <c r="RQI41" s="64"/>
      <c r="RQJ41" s="64"/>
      <c r="RQK41" s="64"/>
      <c r="RQL41" s="64"/>
      <c r="RQM41" s="64"/>
      <c r="RQN41" s="64"/>
      <c r="RQO41" s="64"/>
      <c r="RQP41" s="64"/>
      <c r="RQQ41" s="64"/>
      <c r="RQR41" s="64"/>
      <c r="RQS41" s="64"/>
      <c r="RQT41" s="64"/>
      <c r="RQU41" s="64"/>
      <c r="RQV41" s="64"/>
      <c r="RQW41" s="64"/>
      <c r="RQX41" s="64"/>
      <c r="RQY41" s="64"/>
      <c r="RQZ41" s="64"/>
      <c r="RRA41" s="64"/>
      <c r="RRB41" s="64"/>
      <c r="RRC41" s="64"/>
      <c r="RRD41" s="64"/>
      <c r="RRE41" s="64"/>
      <c r="RRF41" s="64"/>
      <c r="RRG41" s="64"/>
      <c r="RRH41" s="64"/>
      <c r="RRI41" s="64"/>
      <c r="RRJ41" s="64"/>
      <c r="RRK41" s="64"/>
      <c r="RRL41" s="64"/>
      <c r="RRM41" s="64"/>
      <c r="RRN41" s="64"/>
      <c r="RRO41" s="64"/>
      <c r="RRP41" s="64"/>
      <c r="RRQ41" s="64"/>
      <c r="RRR41" s="64"/>
      <c r="RRS41" s="64"/>
      <c r="RRT41" s="64"/>
      <c r="RRU41" s="64"/>
      <c r="RRV41" s="64"/>
      <c r="RRW41" s="64"/>
      <c r="RRX41" s="64"/>
      <c r="RRY41" s="64"/>
      <c r="RRZ41" s="64"/>
      <c r="RSA41" s="64"/>
      <c r="RSB41" s="64"/>
      <c r="RSC41" s="64"/>
      <c r="RSD41" s="64"/>
      <c r="RSE41" s="64"/>
      <c r="RSF41" s="64"/>
      <c r="RSG41" s="64"/>
      <c r="RSH41" s="64"/>
      <c r="RSI41" s="64"/>
      <c r="RSJ41" s="64"/>
      <c r="RSK41" s="64"/>
      <c r="RSL41" s="64"/>
      <c r="RSM41" s="64"/>
      <c r="RSN41" s="64"/>
      <c r="RSO41" s="64"/>
      <c r="RSP41" s="64"/>
      <c r="RSQ41" s="64"/>
      <c r="RSR41" s="64"/>
      <c r="RSS41" s="64"/>
      <c r="RST41" s="64"/>
      <c r="RSU41" s="64"/>
      <c r="RSV41" s="64"/>
      <c r="RSW41" s="64"/>
      <c r="RSX41" s="64"/>
      <c r="RSY41" s="64"/>
      <c r="RSZ41" s="64"/>
      <c r="RTA41" s="64"/>
      <c r="RTB41" s="64"/>
      <c r="RTC41" s="64"/>
      <c r="RTD41" s="64"/>
      <c r="RTE41" s="64"/>
      <c r="RTF41" s="64"/>
      <c r="RTG41" s="64"/>
      <c r="RTH41" s="64"/>
      <c r="RTI41" s="64"/>
      <c r="RTJ41" s="64"/>
      <c r="RTK41" s="64"/>
      <c r="RTL41" s="64"/>
      <c r="RTM41" s="64"/>
      <c r="RTN41" s="64"/>
      <c r="RTO41" s="64"/>
      <c r="RTP41" s="64"/>
      <c r="RTQ41" s="64"/>
      <c r="RTR41" s="64"/>
      <c r="RTS41" s="64"/>
      <c r="RTT41" s="64"/>
      <c r="RTU41" s="64"/>
      <c r="RTV41" s="64"/>
      <c r="RTW41" s="64"/>
      <c r="RTX41" s="64"/>
      <c r="RTY41" s="64"/>
      <c r="RTZ41" s="64"/>
      <c r="RUA41" s="64"/>
      <c r="RUB41" s="64"/>
      <c r="RUC41" s="64"/>
      <c r="RUD41" s="64"/>
      <c r="RUE41" s="64"/>
      <c r="RUF41" s="64"/>
      <c r="RUG41" s="64"/>
      <c r="RUH41" s="64"/>
      <c r="RUI41" s="64"/>
      <c r="RUJ41" s="64"/>
      <c r="RUK41" s="64"/>
      <c r="RUL41" s="64"/>
      <c r="RUM41" s="64"/>
      <c r="RUN41" s="64"/>
      <c r="RUO41" s="64"/>
      <c r="RUP41" s="64"/>
      <c r="RUQ41" s="64"/>
      <c r="RUR41" s="64"/>
      <c r="RUS41" s="64"/>
      <c r="RUT41" s="64"/>
      <c r="RUU41" s="64"/>
      <c r="RUV41" s="64"/>
      <c r="RUW41" s="64"/>
      <c r="RUX41" s="64"/>
      <c r="RUY41" s="64"/>
      <c r="RUZ41" s="64"/>
      <c r="RVA41" s="64"/>
      <c r="RVB41" s="64"/>
      <c r="RVC41" s="64"/>
      <c r="RVD41" s="64"/>
      <c r="RVE41" s="64"/>
      <c r="RVF41" s="64"/>
      <c r="RVG41" s="64"/>
      <c r="RVH41" s="64"/>
      <c r="RVI41" s="64"/>
      <c r="RVJ41" s="64"/>
      <c r="RVK41" s="64"/>
      <c r="RVL41" s="64"/>
      <c r="RVM41" s="64"/>
      <c r="RVN41" s="64"/>
      <c r="RVO41" s="64"/>
      <c r="RVP41" s="64"/>
      <c r="RVQ41" s="64"/>
      <c r="RVR41" s="64"/>
      <c r="RVS41" s="64"/>
      <c r="RVT41" s="64"/>
      <c r="RVU41" s="64"/>
      <c r="RVV41" s="64"/>
      <c r="RVW41" s="64"/>
      <c r="RVX41" s="64"/>
      <c r="RVY41" s="64"/>
      <c r="RVZ41" s="64"/>
      <c r="RWA41" s="64"/>
      <c r="RWB41" s="64"/>
      <c r="RWC41" s="64"/>
      <c r="RWD41" s="64"/>
      <c r="RWE41" s="64"/>
      <c r="RWF41" s="64"/>
      <c r="RWG41" s="64"/>
      <c r="RWH41" s="64"/>
      <c r="RWI41" s="64"/>
      <c r="RWJ41" s="64"/>
      <c r="RWK41" s="64"/>
      <c r="RWL41" s="64"/>
      <c r="RWM41" s="64"/>
      <c r="RWN41" s="64"/>
      <c r="RWO41" s="64"/>
      <c r="RWP41" s="64"/>
      <c r="RWQ41" s="64"/>
      <c r="RWR41" s="64"/>
      <c r="RWS41" s="64"/>
      <c r="RWT41" s="64"/>
      <c r="RWU41" s="64"/>
      <c r="RWV41" s="64"/>
      <c r="RWW41" s="64"/>
      <c r="RWX41" s="64"/>
      <c r="RWY41" s="64"/>
      <c r="RWZ41" s="64"/>
      <c r="RXA41" s="64"/>
      <c r="RXB41" s="64"/>
      <c r="RXC41" s="64"/>
      <c r="RXD41" s="64"/>
      <c r="RXE41" s="64"/>
      <c r="RXF41" s="64"/>
      <c r="RXG41" s="64"/>
      <c r="RXH41" s="64"/>
      <c r="RXI41" s="64"/>
      <c r="RXJ41" s="64"/>
      <c r="RXK41" s="64"/>
      <c r="RXL41" s="64"/>
      <c r="RXM41" s="64"/>
      <c r="RXN41" s="64"/>
      <c r="RXO41" s="64"/>
      <c r="RXP41" s="64"/>
      <c r="RXQ41" s="64"/>
      <c r="RXR41" s="64"/>
      <c r="RXS41" s="64"/>
      <c r="RXT41" s="64"/>
      <c r="RXU41" s="64"/>
      <c r="RXV41" s="64"/>
      <c r="RXW41" s="64"/>
      <c r="RXX41" s="64"/>
      <c r="RXY41" s="64"/>
      <c r="RXZ41" s="64"/>
      <c r="RYA41" s="64"/>
      <c r="RYB41" s="64"/>
      <c r="RYC41" s="64"/>
      <c r="RYD41" s="64"/>
      <c r="RYE41" s="64"/>
      <c r="RYF41" s="64"/>
      <c r="RYG41" s="64"/>
      <c r="RYH41" s="64"/>
      <c r="RYI41" s="64"/>
      <c r="RYJ41" s="64"/>
      <c r="RYK41" s="64"/>
      <c r="RYL41" s="64"/>
      <c r="RYM41" s="64"/>
      <c r="RYN41" s="64"/>
      <c r="RYO41" s="64"/>
      <c r="RYP41" s="64"/>
      <c r="RYQ41" s="64"/>
      <c r="RYR41" s="64"/>
      <c r="RYS41" s="64"/>
      <c r="RYT41" s="64"/>
      <c r="RYU41" s="64"/>
      <c r="RYV41" s="64"/>
      <c r="RYW41" s="64"/>
      <c r="RYX41" s="64"/>
      <c r="RYY41" s="64"/>
      <c r="RYZ41" s="64"/>
      <c r="RZA41" s="64"/>
      <c r="RZB41" s="64"/>
      <c r="RZC41" s="64"/>
      <c r="RZD41" s="64"/>
      <c r="RZE41" s="64"/>
      <c r="RZF41" s="64"/>
      <c r="RZG41" s="64"/>
      <c r="RZH41" s="64"/>
      <c r="RZI41" s="64"/>
      <c r="RZJ41" s="64"/>
      <c r="RZK41" s="64"/>
      <c r="RZL41" s="64"/>
      <c r="RZM41" s="64"/>
      <c r="RZN41" s="64"/>
      <c r="RZO41" s="64"/>
      <c r="RZP41" s="64"/>
      <c r="RZQ41" s="64"/>
      <c r="RZR41" s="64"/>
      <c r="RZS41" s="64"/>
      <c r="RZT41" s="64"/>
      <c r="RZU41" s="64"/>
      <c r="RZV41" s="64"/>
      <c r="RZW41" s="64"/>
      <c r="RZX41" s="64"/>
      <c r="RZY41" s="64"/>
      <c r="RZZ41" s="64"/>
      <c r="SAA41" s="64"/>
      <c r="SAB41" s="64"/>
      <c r="SAC41" s="64"/>
      <c r="SAD41" s="64"/>
      <c r="SAE41" s="64"/>
      <c r="SAF41" s="64"/>
      <c r="SAG41" s="64"/>
      <c r="SAH41" s="64"/>
      <c r="SAI41" s="64"/>
      <c r="SAJ41" s="64"/>
      <c r="SAK41" s="64"/>
      <c r="SAL41" s="64"/>
      <c r="SAM41" s="64"/>
      <c r="SAN41" s="64"/>
      <c r="SAO41" s="64"/>
      <c r="SAP41" s="64"/>
      <c r="SAQ41" s="64"/>
      <c r="SAR41" s="64"/>
      <c r="SAS41" s="64"/>
      <c r="SAT41" s="64"/>
      <c r="SAU41" s="64"/>
      <c r="SAV41" s="64"/>
      <c r="SAW41" s="64"/>
      <c r="SAX41" s="64"/>
      <c r="SAY41" s="64"/>
      <c r="SAZ41" s="64"/>
      <c r="SBA41" s="64"/>
      <c r="SBB41" s="64"/>
      <c r="SBC41" s="64"/>
      <c r="SBD41" s="64"/>
      <c r="SBE41" s="64"/>
      <c r="SBF41" s="64"/>
      <c r="SBG41" s="64"/>
      <c r="SBH41" s="64"/>
      <c r="SBI41" s="64"/>
      <c r="SBJ41" s="64"/>
      <c r="SBK41" s="64"/>
      <c r="SBL41" s="64"/>
      <c r="SBM41" s="64"/>
      <c r="SBN41" s="64"/>
      <c r="SBO41" s="64"/>
      <c r="SBP41" s="64"/>
      <c r="SBQ41" s="64"/>
      <c r="SBR41" s="64"/>
      <c r="SBS41" s="64"/>
      <c r="SBT41" s="64"/>
      <c r="SBU41" s="64"/>
      <c r="SBV41" s="64"/>
      <c r="SBW41" s="64"/>
      <c r="SBX41" s="64"/>
      <c r="SBY41" s="64"/>
      <c r="SBZ41" s="64"/>
      <c r="SCA41" s="64"/>
      <c r="SCB41" s="64"/>
      <c r="SCC41" s="64"/>
      <c r="SCD41" s="64"/>
      <c r="SCE41" s="64"/>
      <c r="SCF41" s="64"/>
      <c r="SCG41" s="64"/>
      <c r="SCH41" s="64"/>
      <c r="SCI41" s="64"/>
      <c r="SCJ41" s="64"/>
      <c r="SCK41" s="64"/>
      <c r="SCL41" s="64"/>
      <c r="SCM41" s="64"/>
      <c r="SCN41" s="64"/>
      <c r="SCO41" s="64"/>
      <c r="SCP41" s="64"/>
      <c r="SCQ41" s="64"/>
      <c r="SCR41" s="64"/>
      <c r="SCS41" s="64"/>
      <c r="SCT41" s="64"/>
      <c r="SCU41" s="64"/>
      <c r="SCV41" s="64"/>
      <c r="SCW41" s="64"/>
      <c r="SCX41" s="64"/>
      <c r="SCY41" s="64"/>
      <c r="SCZ41" s="64"/>
      <c r="SDA41" s="64"/>
      <c r="SDB41" s="64"/>
      <c r="SDC41" s="64"/>
      <c r="SDD41" s="64"/>
      <c r="SDE41" s="64"/>
      <c r="SDF41" s="64"/>
      <c r="SDG41" s="64"/>
      <c r="SDH41" s="64"/>
      <c r="SDI41" s="64"/>
      <c r="SDJ41" s="64"/>
      <c r="SDK41" s="64"/>
      <c r="SDL41" s="64"/>
      <c r="SDM41" s="64"/>
      <c r="SDN41" s="64"/>
      <c r="SDO41" s="64"/>
      <c r="SDP41" s="64"/>
      <c r="SDQ41" s="64"/>
      <c r="SDR41" s="64"/>
      <c r="SDS41" s="64"/>
      <c r="SDT41" s="64"/>
      <c r="SDU41" s="64"/>
      <c r="SDV41" s="64"/>
      <c r="SDW41" s="64"/>
      <c r="SDX41" s="64"/>
      <c r="SDY41" s="64"/>
      <c r="SDZ41" s="64"/>
      <c r="SEA41" s="64"/>
      <c r="SEB41" s="64"/>
      <c r="SEC41" s="64"/>
      <c r="SED41" s="64"/>
      <c r="SEE41" s="64"/>
      <c r="SEF41" s="64"/>
      <c r="SEG41" s="64"/>
      <c r="SEH41" s="64"/>
      <c r="SEI41" s="64"/>
      <c r="SEJ41" s="64"/>
      <c r="SEK41" s="64"/>
      <c r="SEL41" s="64"/>
      <c r="SEM41" s="64"/>
      <c r="SEN41" s="64"/>
      <c r="SEO41" s="64"/>
      <c r="SEP41" s="64"/>
      <c r="SEQ41" s="64"/>
      <c r="SER41" s="64"/>
      <c r="SES41" s="64"/>
      <c r="SET41" s="64"/>
      <c r="SEU41" s="64"/>
      <c r="SEV41" s="64"/>
      <c r="SEW41" s="64"/>
      <c r="SEX41" s="64"/>
      <c r="SEY41" s="64"/>
      <c r="SEZ41" s="64"/>
      <c r="SFA41" s="64"/>
      <c r="SFB41" s="64"/>
      <c r="SFC41" s="64"/>
      <c r="SFD41" s="64"/>
      <c r="SFE41" s="64"/>
      <c r="SFF41" s="64"/>
      <c r="SFG41" s="64"/>
      <c r="SFH41" s="64"/>
      <c r="SFI41" s="64"/>
      <c r="SFJ41" s="64"/>
      <c r="SFK41" s="64"/>
      <c r="SFL41" s="64"/>
      <c r="SFM41" s="64"/>
      <c r="SFN41" s="64"/>
      <c r="SFO41" s="64"/>
      <c r="SFP41" s="64"/>
      <c r="SFQ41" s="64"/>
      <c r="SFR41" s="64"/>
      <c r="SFS41" s="64"/>
      <c r="SFT41" s="64"/>
      <c r="SFU41" s="64"/>
      <c r="SFV41" s="64"/>
      <c r="SFW41" s="64"/>
      <c r="SFX41" s="64"/>
      <c r="SFY41" s="64"/>
      <c r="SFZ41" s="64"/>
      <c r="SGA41" s="64"/>
      <c r="SGB41" s="64"/>
      <c r="SGC41" s="64"/>
      <c r="SGD41" s="64"/>
      <c r="SGE41" s="64"/>
      <c r="SGF41" s="64"/>
      <c r="SGG41" s="64"/>
      <c r="SGH41" s="64"/>
      <c r="SGI41" s="64"/>
      <c r="SGJ41" s="64"/>
      <c r="SGK41" s="64"/>
      <c r="SGL41" s="64"/>
      <c r="SGM41" s="64"/>
      <c r="SGN41" s="64"/>
      <c r="SGO41" s="64"/>
      <c r="SGP41" s="64"/>
      <c r="SGQ41" s="64"/>
      <c r="SGR41" s="64"/>
      <c r="SGS41" s="64"/>
      <c r="SGT41" s="64"/>
      <c r="SGU41" s="64"/>
      <c r="SGV41" s="64"/>
      <c r="SGW41" s="64"/>
      <c r="SGX41" s="64"/>
      <c r="SGY41" s="64"/>
      <c r="SGZ41" s="64"/>
      <c r="SHA41" s="64"/>
      <c r="SHB41" s="64"/>
      <c r="SHC41" s="64"/>
      <c r="SHD41" s="64"/>
      <c r="SHE41" s="64"/>
      <c r="SHF41" s="64"/>
      <c r="SHG41" s="64"/>
      <c r="SHH41" s="64"/>
      <c r="SHI41" s="64"/>
      <c r="SHJ41" s="64"/>
      <c r="SHK41" s="64"/>
      <c r="SHL41" s="64"/>
      <c r="SHM41" s="64"/>
      <c r="SHN41" s="64"/>
      <c r="SHO41" s="64"/>
      <c r="SHP41" s="64"/>
      <c r="SHQ41" s="64"/>
      <c r="SHR41" s="64"/>
      <c r="SHS41" s="64"/>
      <c r="SHT41" s="64"/>
      <c r="SHU41" s="64"/>
      <c r="SHV41" s="64"/>
      <c r="SHW41" s="64"/>
      <c r="SHX41" s="64"/>
      <c r="SHY41" s="64"/>
      <c r="SHZ41" s="64"/>
      <c r="SIA41" s="64"/>
      <c r="SIB41" s="64"/>
      <c r="SIC41" s="64"/>
      <c r="SID41" s="64"/>
      <c r="SIE41" s="64"/>
      <c r="SIF41" s="64"/>
      <c r="SIG41" s="64"/>
      <c r="SIH41" s="64"/>
      <c r="SII41" s="64"/>
      <c r="SIJ41" s="64"/>
      <c r="SIK41" s="64"/>
      <c r="SIL41" s="64"/>
      <c r="SIM41" s="64"/>
      <c r="SIN41" s="64"/>
      <c r="SIO41" s="64"/>
      <c r="SIP41" s="64"/>
      <c r="SIQ41" s="64"/>
      <c r="SIR41" s="64"/>
      <c r="SIS41" s="64"/>
      <c r="SIT41" s="64"/>
      <c r="SIU41" s="64"/>
      <c r="SIV41" s="64"/>
      <c r="SIW41" s="64"/>
      <c r="SIX41" s="64"/>
      <c r="SIY41" s="64"/>
      <c r="SIZ41" s="64"/>
      <c r="SJA41" s="64"/>
      <c r="SJB41" s="64"/>
      <c r="SJC41" s="64"/>
      <c r="SJD41" s="64"/>
      <c r="SJE41" s="64"/>
      <c r="SJF41" s="64"/>
      <c r="SJG41" s="64"/>
      <c r="SJH41" s="64"/>
      <c r="SJI41" s="64"/>
      <c r="SJJ41" s="64"/>
      <c r="SJK41" s="64"/>
      <c r="SJL41" s="64"/>
      <c r="SJM41" s="64"/>
      <c r="SJN41" s="64"/>
      <c r="SJO41" s="64"/>
      <c r="SJP41" s="64"/>
      <c r="SJQ41" s="64"/>
      <c r="SJR41" s="64"/>
      <c r="SJS41" s="64"/>
      <c r="SJT41" s="64"/>
      <c r="SJU41" s="64"/>
      <c r="SJV41" s="64"/>
      <c r="SJW41" s="64"/>
      <c r="SJX41" s="64"/>
      <c r="SJY41" s="64"/>
      <c r="SJZ41" s="64"/>
      <c r="SKA41" s="64"/>
      <c r="SKB41" s="64"/>
      <c r="SKC41" s="64"/>
      <c r="SKD41" s="64"/>
      <c r="SKE41" s="64"/>
      <c r="SKF41" s="64"/>
      <c r="SKG41" s="64"/>
      <c r="SKH41" s="64"/>
      <c r="SKI41" s="64"/>
      <c r="SKJ41" s="64"/>
      <c r="SKK41" s="64"/>
      <c r="SKL41" s="64"/>
      <c r="SKM41" s="64"/>
      <c r="SKN41" s="64"/>
      <c r="SKO41" s="64"/>
      <c r="SKP41" s="64"/>
      <c r="SKQ41" s="64"/>
      <c r="SKR41" s="64"/>
      <c r="SKS41" s="64"/>
      <c r="SKT41" s="64"/>
      <c r="SKU41" s="64"/>
      <c r="SKV41" s="64"/>
      <c r="SKW41" s="64"/>
      <c r="SKX41" s="64"/>
      <c r="SKY41" s="64"/>
      <c r="SKZ41" s="64"/>
      <c r="SLA41" s="64"/>
      <c r="SLB41" s="64"/>
      <c r="SLC41" s="64"/>
      <c r="SLD41" s="64"/>
      <c r="SLE41" s="64"/>
      <c r="SLF41" s="64"/>
      <c r="SLG41" s="64"/>
      <c r="SLH41" s="64"/>
      <c r="SLI41" s="64"/>
      <c r="SLJ41" s="64"/>
      <c r="SLK41" s="64"/>
      <c r="SLL41" s="64"/>
      <c r="SLM41" s="64"/>
      <c r="SLN41" s="64"/>
      <c r="SLO41" s="64"/>
      <c r="SLP41" s="64"/>
      <c r="SLQ41" s="64"/>
      <c r="SLR41" s="64"/>
      <c r="SLS41" s="64"/>
      <c r="SLT41" s="64"/>
      <c r="SLU41" s="64"/>
      <c r="SLV41" s="64"/>
      <c r="SLW41" s="64"/>
      <c r="SLX41" s="64"/>
      <c r="SLY41" s="64"/>
      <c r="SLZ41" s="64"/>
      <c r="SMA41" s="64"/>
      <c r="SMB41" s="64"/>
      <c r="SMC41" s="64"/>
      <c r="SMD41" s="64"/>
      <c r="SME41" s="64"/>
      <c r="SMF41" s="64"/>
      <c r="SMG41" s="64"/>
      <c r="SMH41" s="64"/>
      <c r="SMI41" s="64"/>
      <c r="SMJ41" s="64"/>
      <c r="SMK41" s="64"/>
      <c r="SML41" s="64"/>
      <c r="SMM41" s="64"/>
      <c r="SMN41" s="64"/>
      <c r="SMO41" s="64"/>
      <c r="SMP41" s="64"/>
      <c r="SMQ41" s="64"/>
      <c r="SMR41" s="64"/>
      <c r="SMS41" s="64"/>
      <c r="SMT41" s="64"/>
      <c r="SMU41" s="64"/>
      <c r="SMV41" s="64"/>
      <c r="SMW41" s="64"/>
      <c r="SMX41" s="64"/>
      <c r="SMY41" s="64"/>
      <c r="SMZ41" s="64"/>
      <c r="SNA41" s="64"/>
      <c r="SNB41" s="64"/>
      <c r="SNC41" s="64"/>
      <c r="SND41" s="64"/>
      <c r="SNE41" s="64"/>
      <c r="SNF41" s="64"/>
      <c r="SNG41" s="64"/>
      <c r="SNH41" s="64"/>
      <c r="SNI41" s="64"/>
      <c r="SNJ41" s="64"/>
      <c r="SNK41" s="64"/>
      <c r="SNL41" s="64"/>
      <c r="SNM41" s="64"/>
      <c r="SNN41" s="64"/>
      <c r="SNO41" s="64"/>
      <c r="SNP41" s="64"/>
      <c r="SNQ41" s="64"/>
      <c r="SNR41" s="64"/>
      <c r="SNS41" s="64"/>
      <c r="SNT41" s="64"/>
      <c r="SNU41" s="64"/>
      <c r="SNV41" s="64"/>
      <c r="SNW41" s="64"/>
      <c r="SNX41" s="64"/>
      <c r="SNY41" s="64"/>
      <c r="SNZ41" s="64"/>
      <c r="SOA41" s="64"/>
      <c r="SOB41" s="64"/>
      <c r="SOC41" s="64"/>
      <c r="SOD41" s="64"/>
      <c r="SOE41" s="64"/>
      <c r="SOF41" s="64"/>
      <c r="SOG41" s="64"/>
      <c r="SOH41" s="64"/>
      <c r="SOI41" s="64"/>
      <c r="SOJ41" s="64"/>
      <c r="SOK41" s="64"/>
      <c r="SOL41" s="64"/>
      <c r="SOM41" s="64"/>
      <c r="SON41" s="64"/>
      <c r="SOO41" s="64"/>
      <c r="SOP41" s="64"/>
      <c r="SOQ41" s="64"/>
      <c r="SOR41" s="64"/>
      <c r="SOS41" s="64"/>
      <c r="SOT41" s="64"/>
      <c r="SOU41" s="64"/>
      <c r="SOV41" s="64"/>
      <c r="SOW41" s="64"/>
      <c r="SOX41" s="64"/>
      <c r="SOY41" s="64"/>
      <c r="SOZ41" s="64"/>
      <c r="SPA41" s="64"/>
      <c r="SPB41" s="64"/>
      <c r="SPC41" s="64"/>
      <c r="SPD41" s="64"/>
      <c r="SPE41" s="64"/>
      <c r="SPF41" s="64"/>
      <c r="SPG41" s="64"/>
      <c r="SPH41" s="64"/>
      <c r="SPI41" s="64"/>
      <c r="SPJ41" s="64"/>
      <c r="SPK41" s="64"/>
      <c r="SPL41" s="64"/>
      <c r="SPM41" s="64"/>
      <c r="SPN41" s="64"/>
      <c r="SPO41" s="64"/>
      <c r="SPP41" s="64"/>
      <c r="SPQ41" s="64"/>
      <c r="SPR41" s="64"/>
      <c r="SPS41" s="64"/>
      <c r="SPT41" s="64"/>
      <c r="SPU41" s="64"/>
      <c r="SPV41" s="64"/>
      <c r="SPW41" s="64"/>
      <c r="SPX41" s="64"/>
      <c r="SPY41" s="64"/>
      <c r="SPZ41" s="64"/>
      <c r="SQA41" s="64"/>
      <c r="SQB41" s="64"/>
      <c r="SQC41" s="64"/>
      <c r="SQD41" s="64"/>
      <c r="SQE41" s="64"/>
      <c r="SQF41" s="64"/>
      <c r="SQG41" s="64"/>
      <c r="SQH41" s="64"/>
      <c r="SQI41" s="64"/>
      <c r="SQJ41" s="64"/>
      <c r="SQK41" s="64"/>
      <c r="SQL41" s="64"/>
      <c r="SQM41" s="64"/>
      <c r="SQN41" s="64"/>
      <c r="SQO41" s="64"/>
      <c r="SQP41" s="64"/>
      <c r="SQQ41" s="64"/>
      <c r="SQR41" s="64"/>
      <c r="SQS41" s="64"/>
      <c r="SQT41" s="64"/>
      <c r="SQU41" s="64"/>
      <c r="SQV41" s="64"/>
      <c r="SQW41" s="64"/>
      <c r="SQX41" s="64"/>
      <c r="SQY41" s="64"/>
      <c r="SQZ41" s="64"/>
      <c r="SRA41" s="64"/>
      <c r="SRB41" s="64"/>
      <c r="SRC41" s="64"/>
      <c r="SRD41" s="64"/>
      <c r="SRE41" s="64"/>
      <c r="SRF41" s="64"/>
      <c r="SRG41" s="64"/>
      <c r="SRH41" s="64"/>
      <c r="SRI41" s="64"/>
      <c r="SRJ41" s="64"/>
      <c r="SRK41" s="64"/>
      <c r="SRL41" s="64"/>
      <c r="SRM41" s="64"/>
      <c r="SRN41" s="64"/>
      <c r="SRO41" s="64"/>
      <c r="SRP41" s="64"/>
      <c r="SRQ41" s="64"/>
      <c r="SRR41" s="64"/>
      <c r="SRS41" s="64"/>
      <c r="SRT41" s="64"/>
      <c r="SRU41" s="64"/>
      <c r="SRV41" s="64"/>
      <c r="SRW41" s="64"/>
      <c r="SRX41" s="64"/>
      <c r="SRY41" s="64"/>
      <c r="SRZ41" s="64"/>
      <c r="SSA41" s="64"/>
      <c r="SSB41" s="64"/>
      <c r="SSC41" s="64"/>
      <c r="SSD41" s="64"/>
      <c r="SSE41" s="64"/>
      <c r="SSF41" s="64"/>
      <c r="SSG41" s="64"/>
      <c r="SSH41" s="64"/>
      <c r="SSI41" s="64"/>
      <c r="SSJ41" s="64"/>
      <c r="SSK41" s="64"/>
      <c r="SSL41" s="64"/>
      <c r="SSM41" s="64"/>
      <c r="SSN41" s="64"/>
      <c r="SSO41" s="64"/>
      <c r="SSP41" s="64"/>
      <c r="SSQ41" s="64"/>
      <c r="SSR41" s="64"/>
      <c r="SSS41" s="64"/>
      <c r="SST41" s="64"/>
      <c r="SSU41" s="64"/>
      <c r="SSV41" s="64"/>
      <c r="SSW41" s="64"/>
      <c r="SSX41" s="64"/>
      <c r="SSY41" s="64"/>
      <c r="SSZ41" s="64"/>
      <c r="STA41" s="64"/>
      <c r="STB41" s="64"/>
      <c r="STC41" s="64"/>
      <c r="STD41" s="64"/>
      <c r="STE41" s="64"/>
      <c r="STF41" s="64"/>
      <c r="STG41" s="64"/>
      <c r="STH41" s="64"/>
      <c r="STI41" s="64"/>
      <c r="STJ41" s="64"/>
      <c r="STK41" s="64"/>
      <c r="STL41" s="64"/>
      <c r="STM41" s="64"/>
      <c r="STN41" s="64"/>
      <c r="STO41" s="64"/>
      <c r="STP41" s="64"/>
      <c r="STQ41" s="64"/>
      <c r="STR41" s="64"/>
      <c r="STS41" s="64"/>
      <c r="STT41" s="64"/>
      <c r="STU41" s="64"/>
      <c r="STV41" s="64"/>
      <c r="STW41" s="64"/>
      <c r="STX41" s="64"/>
      <c r="STY41" s="64"/>
      <c r="STZ41" s="64"/>
      <c r="SUA41" s="64"/>
      <c r="SUB41" s="64"/>
      <c r="SUC41" s="64"/>
      <c r="SUD41" s="64"/>
      <c r="SUE41" s="64"/>
      <c r="SUF41" s="64"/>
      <c r="SUG41" s="64"/>
      <c r="SUH41" s="64"/>
      <c r="SUI41" s="64"/>
      <c r="SUJ41" s="64"/>
      <c r="SUK41" s="64"/>
      <c r="SUL41" s="64"/>
      <c r="SUM41" s="64"/>
      <c r="SUN41" s="64"/>
      <c r="SUO41" s="64"/>
      <c r="SUP41" s="64"/>
      <c r="SUQ41" s="64"/>
      <c r="SUR41" s="64"/>
      <c r="SUS41" s="64"/>
      <c r="SUT41" s="64"/>
      <c r="SUU41" s="64"/>
      <c r="SUV41" s="64"/>
      <c r="SUW41" s="64"/>
      <c r="SUX41" s="64"/>
      <c r="SUY41" s="64"/>
      <c r="SUZ41" s="64"/>
      <c r="SVA41" s="64"/>
      <c r="SVB41" s="64"/>
      <c r="SVC41" s="64"/>
      <c r="SVD41" s="64"/>
      <c r="SVE41" s="64"/>
      <c r="SVF41" s="64"/>
      <c r="SVG41" s="64"/>
      <c r="SVH41" s="64"/>
      <c r="SVI41" s="64"/>
      <c r="SVJ41" s="64"/>
      <c r="SVK41" s="64"/>
      <c r="SVL41" s="64"/>
      <c r="SVM41" s="64"/>
      <c r="SVN41" s="64"/>
      <c r="SVO41" s="64"/>
      <c r="SVP41" s="64"/>
      <c r="SVQ41" s="64"/>
      <c r="SVR41" s="64"/>
      <c r="SVS41" s="64"/>
      <c r="SVT41" s="64"/>
      <c r="SVU41" s="64"/>
      <c r="SVV41" s="64"/>
      <c r="SVW41" s="64"/>
      <c r="SVX41" s="64"/>
      <c r="SVY41" s="64"/>
      <c r="SVZ41" s="64"/>
      <c r="SWA41" s="64"/>
      <c r="SWB41" s="64"/>
      <c r="SWC41" s="64"/>
      <c r="SWD41" s="64"/>
      <c r="SWE41" s="64"/>
      <c r="SWF41" s="64"/>
      <c r="SWG41" s="64"/>
      <c r="SWH41" s="64"/>
      <c r="SWI41" s="64"/>
      <c r="SWJ41" s="64"/>
      <c r="SWK41" s="64"/>
      <c r="SWL41" s="64"/>
      <c r="SWM41" s="64"/>
      <c r="SWN41" s="64"/>
      <c r="SWO41" s="64"/>
      <c r="SWP41" s="64"/>
      <c r="SWQ41" s="64"/>
      <c r="SWR41" s="64"/>
      <c r="SWS41" s="64"/>
      <c r="SWT41" s="64"/>
      <c r="SWU41" s="64"/>
      <c r="SWV41" s="64"/>
      <c r="SWW41" s="64"/>
      <c r="SWX41" s="64"/>
      <c r="SWY41" s="64"/>
      <c r="SWZ41" s="64"/>
      <c r="SXA41" s="64"/>
      <c r="SXB41" s="64"/>
      <c r="SXC41" s="64"/>
      <c r="SXD41" s="64"/>
      <c r="SXE41" s="64"/>
      <c r="SXF41" s="64"/>
      <c r="SXG41" s="64"/>
      <c r="SXH41" s="64"/>
      <c r="SXI41" s="64"/>
      <c r="SXJ41" s="64"/>
      <c r="SXK41" s="64"/>
      <c r="SXL41" s="64"/>
      <c r="SXM41" s="64"/>
      <c r="SXN41" s="64"/>
      <c r="SXO41" s="64"/>
      <c r="SXP41" s="64"/>
      <c r="SXQ41" s="64"/>
      <c r="SXR41" s="64"/>
      <c r="SXS41" s="64"/>
      <c r="SXT41" s="64"/>
      <c r="SXU41" s="64"/>
      <c r="SXV41" s="64"/>
      <c r="SXW41" s="64"/>
      <c r="SXX41" s="64"/>
      <c r="SXY41" s="64"/>
      <c r="SXZ41" s="64"/>
      <c r="SYA41" s="64"/>
      <c r="SYB41" s="64"/>
      <c r="SYC41" s="64"/>
      <c r="SYD41" s="64"/>
      <c r="SYE41" s="64"/>
      <c r="SYF41" s="64"/>
      <c r="SYG41" s="64"/>
      <c r="SYH41" s="64"/>
      <c r="SYI41" s="64"/>
      <c r="SYJ41" s="64"/>
      <c r="SYK41" s="64"/>
      <c r="SYL41" s="64"/>
      <c r="SYM41" s="64"/>
      <c r="SYN41" s="64"/>
      <c r="SYO41" s="64"/>
      <c r="SYP41" s="64"/>
      <c r="SYQ41" s="64"/>
      <c r="SYR41" s="64"/>
      <c r="SYS41" s="64"/>
      <c r="SYT41" s="64"/>
      <c r="SYU41" s="64"/>
      <c r="SYV41" s="64"/>
      <c r="SYW41" s="64"/>
      <c r="SYX41" s="64"/>
      <c r="SYY41" s="64"/>
      <c r="SYZ41" s="64"/>
      <c r="SZA41" s="64"/>
      <c r="SZB41" s="64"/>
      <c r="SZC41" s="64"/>
      <c r="SZD41" s="64"/>
      <c r="SZE41" s="64"/>
      <c r="SZF41" s="64"/>
      <c r="SZG41" s="64"/>
      <c r="SZH41" s="64"/>
      <c r="SZI41" s="64"/>
      <c r="SZJ41" s="64"/>
      <c r="SZK41" s="64"/>
      <c r="SZL41" s="64"/>
      <c r="SZM41" s="64"/>
      <c r="SZN41" s="64"/>
      <c r="SZO41" s="64"/>
      <c r="SZP41" s="64"/>
      <c r="SZQ41" s="64"/>
      <c r="SZR41" s="64"/>
      <c r="SZS41" s="64"/>
      <c r="SZT41" s="64"/>
      <c r="SZU41" s="64"/>
      <c r="SZV41" s="64"/>
      <c r="SZW41" s="64"/>
      <c r="SZX41" s="64"/>
      <c r="SZY41" s="64"/>
      <c r="SZZ41" s="64"/>
      <c r="TAA41" s="64"/>
      <c r="TAB41" s="64"/>
      <c r="TAC41" s="64"/>
      <c r="TAD41" s="64"/>
      <c r="TAE41" s="64"/>
      <c r="TAF41" s="64"/>
      <c r="TAG41" s="64"/>
      <c r="TAH41" s="64"/>
      <c r="TAI41" s="64"/>
      <c r="TAJ41" s="64"/>
      <c r="TAK41" s="64"/>
      <c r="TAL41" s="64"/>
      <c r="TAM41" s="64"/>
      <c r="TAN41" s="64"/>
      <c r="TAO41" s="64"/>
      <c r="TAP41" s="64"/>
      <c r="TAQ41" s="64"/>
      <c r="TAR41" s="64"/>
      <c r="TAS41" s="64"/>
      <c r="TAT41" s="64"/>
      <c r="TAU41" s="64"/>
      <c r="TAV41" s="64"/>
      <c r="TAW41" s="64"/>
      <c r="TAX41" s="64"/>
      <c r="TAY41" s="64"/>
      <c r="TAZ41" s="64"/>
      <c r="TBA41" s="64"/>
      <c r="TBB41" s="64"/>
      <c r="TBC41" s="64"/>
      <c r="TBD41" s="64"/>
      <c r="TBE41" s="64"/>
      <c r="TBF41" s="64"/>
      <c r="TBG41" s="64"/>
      <c r="TBH41" s="64"/>
      <c r="TBI41" s="64"/>
      <c r="TBJ41" s="64"/>
      <c r="TBK41" s="64"/>
      <c r="TBL41" s="64"/>
      <c r="TBM41" s="64"/>
      <c r="TBN41" s="64"/>
      <c r="TBO41" s="64"/>
      <c r="TBP41" s="64"/>
      <c r="TBQ41" s="64"/>
      <c r="TBR41" s="64"/>
      <c r="TBS41" s="64"/>
      <c r="TBT41" s="64"/>
      <c r="TBU41" s="64"/>
      <c r="TBV41" s="64"/>
      <c r="TBW41" s="64"/>
      <c r="TBX41" s="64"/>
      <c r="TBY41" s="64"/>
      <c r="TBZ41" s="64"/>
      <c r="TCA41" s="64"/>
      <c r="TCB41" s="64"/>
      <c r="TCC41" s="64"/>
      <c r="TCD41" s="64"/>
      <c r="TCE41" s="64"/>
      <c r="TCF41" s="64"/>
      <c r="TCG41" s="64"/>
      <c r="TCH41" s="64"/>
      <c r="TCI41" s="64"/>
      <c r="TCJ41" s="64"/>
      <c r="TCK41" s="64"/>
      <c r="TCL41" s="64"/>
      <c r="TCM41" s="64"/>
      <c r="TCN41" s="64"/>
      <c r="TCO41" s="64"/>
      <c r="TCP41" s="64"/>
      <c r="TCQ41" s="64"/>
      <c r="TCR41" s="64"/>
      <c r="TCS41" s="64"/>
      <c r="TCT41" s="64"/>
      <c r="TCU41" s="64"/>
      <c r="TCV41" s="64"/>
      <c r="TCW41" s="64"/>
      <c r="TCX41" s="64"/>
      <c r="TCY41" s="64"/>
      <c r="TCZ41" s="64"/>
      <c r="TDA41" s="64"/>
      <c r="TDB41" s="64"/>
      <c r="TDC41" s="64"/>
      <c r="TDD41" s="64"/>
      <c r="TDE41" s="64"/>
      <c r="TDF41" s="64"/>
      <c r="TDG41" s="64"/>
      <c r="TDH41" s="64"/>
      <c r="TDI41" s="64"/>
      <c r="TDJ41" s="64"/>
      <c r="TDK41" s="64"/>
      <c r="TDL41" s="64"/>
      <c r="TDM41" s="64"/>
      <c r="TDN41" s="64"/>
      <c r="TDO41" s="64"/>
      <c r="TDP41" s="64"/>
      <c r="TDQ41" s="64"/>
      <c r="TDR41" s="64"/>
      <c r="TDS41" s="64"/>
      <c r="TDT41" s="64"/>
      <c r="TDU41" s="64"/>
      <c r="TDV41" s="64"/>
      <c r="TDW41" s="64"/>
      <c r="TDX41" s="64"/>
      <c r="TDY41" s="64"/>
      <c r="TDZ41" s="64"/>
      <c r="TEA41" s="64"/>
      <c r="TEB41" s="64"/>
      <c r="TEC41" s="64"/>
      <c r="TED41" s="64"/>
      <c r="TEE41" s="64"/>
      <c r="TEF41" s="64"/>
      <c r="TEG41" s="64"/>
      <c r="TEH41" s="64"/>
      <c r="TEI41" s="64"/>
      <c r="TEJ41" s="64"/>
      <c r="TEK41" s="64"/>
      <c r="TEL41" s="64"/>
      <c r="TEM41" s="64"/>
      <c r="TEN41" s="64"/>
      <c r="TEO41" s="64"/>
      <c r="TEP41" s="64"/>
      <c r="TEQ41" s="64"/>
      <c r="TER41" s="64"/>
      <c r="TES41" s="64"/>
      <c r="TET41" s="64"/>
      <c r="TEU41" s="64"/>
      <c r="TEV41" s="64"/>
      <c r="TEW41" s="64"/>
      <c r="TEX41" s="64"/>
      <c r="TEY41" s="64"/>
      <c r="TEZ41" s="64"/>
      <c r="TFA41" s="64"/>
      <c r="TFB41" s="64"/>
      <c r="TFC41" s="64"/>
      <c r="TFD41" s="64"/>
      <c r="TFE41" s="64"/>
      <c r="TFF41" s="64"/>
      <c r="TFG41" s="64"/>
      <c r="TFH41" s="64"/>
      <c r="TFI41" s="64"/>
      <c r="TFJ41" s="64"/>
      <c r="TFK41" s="64"/>
      <c r="TFL41" s="64"/>
      <c r="TFM41" s="64"/>
      <c r="TFN41" s="64"/>
      <c r="TFO41" s="64"/>
      <c r="TFP41" s="64"/>
      <c r="TFQ41" s="64"/>
      <c r="TFR41" s="64"/>
      <c r="TFS41" s="64"/>
      <c r="TFT41" s="64"/>
      <c r="TFU41" s="64"/>
      <c r="TFV41" s="64"/>
      <c r="TFW41" s="64"/>
      <c r="TFX41" s="64"/>
      <c r="TFY41" s="64"/>
      <c r="TFZ41" s="64"/>
      <c r="TGA41" s="64"/>
      <c r="TGB41" s="64"/>
      <c r="TGC41" s="64"/>
      <c r="TGD41" s="64"/>
      <c r="TGE41" s="64"/>
      <c r="TGF41" s="64"/>
      <c r="TGG41" s="64"/>
      <c r="TGH41" s="64"/>
      <c r="TGI41" s="64"/>
      <c r="TGJ41" s="64"/>
      <c r="TGK41" s="64"/>
      <c r="TGL41" s="64"/>
      <c r="TGM41" s="64"/>
      <c r="TGN41" s="64"/>
      <c r="TGO41" s="64"/>
      <c r="TGP41" s="64"/>
      <c r="TGQ41" s="64"/>
      <c r="TGR41" s="64"/>
      <c r="TGS41" s="64"/>
      <c r="TGT41" s="64"/>
      <c r="TGU41" s="64"/>
      <c r="TGV41" s="64"/>
      <c r="TGW41" s="64"/>
      <c r="TGX41" s="64"/>
      <c r="TGY41" s="64"/>
      <c r="TGZ41" s="64"/>
      <c r="THA41" s="64"/>
      <c r="THB41" s="64"/>
      <c r="THC41" s="64"/>
      <c r="THD41" s="64"/>
      <c r="THE41" s="64"/>
      <c r="THF41" s="64"/>
      <c r="THG41" s="64"/>
      <c r="THH41" s="64"/>
      <c r="THI41" s="64"/>
      <c r="THJ41" s="64"/>
      <c r="THK41" s="64"/>
      <c r="THL41" s="64"/>
      <c r="THM41" s="64"/>
      <c r="THN41" s="64"/>
      <c r="THO41" s="64"/>
      <c r="THP41" s="64"/>
      <c r="THQ41" s="64"/>
      <c r="THR41" s="64"/>
      <c r="THS41" s="64"/>
      <c r="THT41" s="64"/>
      <c r="THU41" s="64"/>
      <c r="THV41" s="64"/>
      <c r="THW41" s="64"/>
      <c r="THX41" s="64"/>
      <c r="THY41" s="64"/>
      <c r="THZ41" s="64"/>
      <c r="TIA41" s="64"/>
      <c r="TIB41" s="64"/>
      <c r="TIC41" s="64"/>
      <c r="TID41" s="64"/>
      <c r="TIE41" s="64"/>
      <c r="TIF41" s="64"/>
      <c r="TIG41" s="64"/>
      <c r="TIH41" s="64"/>
      <c r="TII41" s="64"/>
      <c r="TIJ41" s="64"/>
      <c r="TIK41" s="64"/>
      <c r="TIL41" s="64"/>
      <c r="TIM41" s="64"/>
      <c r="TIN41" s="64"/>
      <c r="TIO41" s="64"/>
      <c r="TIP41" s="64"/>
      <c r="TIQ41" s="64"/>
      <c r="TIR41" s="64"/>
      <c r="TIS41" s="64"/>
      <c r="TIT41" s="64"/>
      <c r="TIU41" s="64"/>
      <c r="TIV41" s="64"/>
      <c r="TIW41" s="64"/>
      <c r="TIX41" s="64"/>
      <c r="TIY41" s="64"/>
      <c r="TIZ41" s="64"/>
      <c r="TJA41" s="64"/>
      <c r="TJB41" s="64"/>
      <c r="TJC41" s="64"/>
      <c r="TJD41" s="64"/>
      <c r="TJE41" s="64"/>
      <c r="TJF41" s="64"/>
      <c r="TJG41" s="64"/>
      <c r="TJH41" s="64"/>
      <c r="TJI41" s="64"/>
      <c r="TJJ41" s="64"/>
      <c r="TJK41" s="64"/>
      <c r="TJL41" s="64"/>
      <c r="TJM41" s="64"/>
      <c r="TJN41" s="64"/>
      <c r="TJO41" s="64"/>
      <c r="TJP41" s="64"/>
      <c r="TJQ41" s="64"/>
      <c r="TJR41" s="64"/>
      <c r="TJS41" s="64"/>
      <c r="TJT41" s="64"/>
      <c r="TJU41" s="64"/>
      <c r="TJV41" s="64"/>
      <c r="TJW41" s="64"/>
      <c r="TJX41" s="64"/>
      <c r="TJY41" s="64"/>
      <c r="TJZ41" s="64"/>
      <c r="TKA41" s="64"/>
      <c r="TKB41" s="64"/>
      <c r="TKC41" s="64"/>
      <c r="TKD41" s="64"/>
      <c r="TKE41" s="64"/>
      <c r="TKF41" s="64"/>
      <c r="TKG41" s="64"/>
      <c r="TKH41" s="64"/>
      <c r="TKI41" s="64"/>
      <c r="TKJ41" s="64"/>
      <c r="TKK41" s="64"/>
      <c r="TKL41" s="64"/>
      <c r="TKM41" s="64"/>
      <c r="TKN41" s="64"/>
      <c r="TKO41" s="64"/>
      <c r="TKP41" s="64"/>
      <c r="TKQ41" s="64"/>
      <c r="TKR41" s="64"/>
      <c r="TKS41" s="64"/>
      <c r="TKT41" s="64"/>
      <c r="TKU41" s="64"/>
      <c r="TKV41" s="64"/>
      <c r="TKW41" s="64"/>
      <c r="TKX41" s="64"/>
      <c r="TKY41" s="64"/>
      <c r="TKZ41" s="64"/>
      <c r="TLA41" s="64"/>
      <c r="TLB41" s="64"/>
      <c r="TLC41" s="64"/>
      <c r="TLD41" s="64"/>
      <c r="TLE41" s="64"/>
      <c r="TLF41" s="64"/>
      <c r="TLG41" s="64"/>
      <c r="TLH41" s="64"/>
      <c r="TLI41" s="64"/>
      <c r="TLJ41" s="64"/>
      <c r="TLK41" s="64"/>
      <c r="TLL41" s="64"/>
      <c r="TLM41" s="64"/>
      <c r="TLN41" s="64"/>
      <c r="TLO41" s="64"/>
      <c r="TLP41" s="64"/>
      <c r="TLQ41" s="64"/>
      <c r="TLR41" s="64"/>
      <c r="TLS41" s="64"/>
      <c r="TLT41" s="64"/>
      <c r="TLU41" s="64"/>
      <c r="TLV41" s="64"/>
      <c r="TLW41" s="64"/>
      <c r="TLX41" s="64"/>
      <c r="TLY41" s="64"/>
      <c r="TLZ41" s="64"/>
      <c r="TMA41" s="64"/>
      <c r="TMB41" s="64"/>
      <c r="TMC41" s="64"/>
      <c r="TMD41" s="64"/>
      <c r="TME41" s="64"/>
      <c r="TMF41" s="64"/>
      <c r="TMG41" s="64"/>
      <c r="TMH41" s="64"/>
      <c r="TMI41" s="64"/>
      <c r="TMJ41" s="64"/>
      <c r="TMK41" s="64"/>
      <c r="TML41" s="64"/>
      <c r="TMM41" s="64"/>
      <c r="TMN41" s="64"/>
      <c r="TMO41" s="64"/>
      <c r="TMP41" s="64"/>
      <c r="TMQ41" s="64"/>
      <c r="TMR41" s="64"/>
      <c r="TMS41" s="64"/>
      <c r="TMT41" s="64"/>
      <c r="TMU41" s="64"/>
      <c r="TMV41" s="64"/>
      <c r="TMW41" s="64"/>
      <c r="TMX41" s="64"/>
      <c r="TMY41" s="64"/>
      <c r="TMZ41" s="64"/>
      <c r="TNA41" s="64"/>
      <c r="TNB41" s="64"/>
      <c r="TNC41" s="64"/>
      <c r="TND41" s="64"/>
      <c r="TNE41" s="64"/>
      <c r="TNF41" s="64"/>
      <c r="TNG41" s="64"/>
      <c r="TNH41" s="64"/>
      <c r="TNI41" s="64"/>
      <c r="TNJ41" s="64"/>
      <c r="TNK41" s="64"/>
      <c r="TNL41" s="64"/>
      <c r="TNM41" s="64"/>
      <c r="TNN41" s="64"/>
      <c r="TNO41" s="64"/>
      <c r="TNP41" s="64"/>
      <c r="TNQ41" s="64"/>
      <c r="TNR41" s="64"/>
      <c r="TNS41" s="64"/>
      <c r="TNT41" s="64"/>
      <c r="TNU41" s="64"/>
      <c r="TNV41" s="64"/>
      <c r="TNW41" s="64"/>
      <c r="TNX41" s="64"/>
      <c r="TNY41" s="64"/>
      <c r="TNZ41" s="64"/>
      <c r="TOA41" s="64"/>
      <c r="TOB41" s="64"/>
      <c r="TOC41" s="64"/>
      <c r="TOD41" s="64"/>
      <c r="TOE41" s="64"/>
      <c r="TOF41" s="64"/>
      <c r="TOG41" s="64"/>
      <c r="TOH41" s="64"/>
      <c r="TOI41" s="64"/>
      <c r="TOJ41" s="64"/>
      <c r="TOK41" s="64"/>
      <c r="TOL41" s="64"/>
      <c r="TOM41" s="64"/>
      <c r="TON41" s="64"/>
      <c r="TOO41" s="64"/>
      <c r="TOP41" s="64"/>
      <c r="TOQ41" s="64"/>
      <c r="TOR41" s="64"/>
      <c r="TOS41" s="64"/>
      <c r="TOT41" s="64"/>
      <c r="TOU41" s="64"/>
      <c r="TOV41" s="64"/>
      <c r="TOW41" s="64"/>
      <c r="TOX41" s="64"/>
      <c r="TOY41" s="64"/>
      <c r="TOZ41" s="64"/>
      <c r="TPA41" s="64"/>
      <c r="TPB41" s="64"/>
      <c r="TPC41" s="64"/>
      <c r="TPD41" s="64"/>
      <c r="TPE41" s="64"/>
      <c r="TPF41" s="64"/>
      <c r="TPG41" s="64"/>
      <c r="TPH41" s="64"/>
      <c r="TPI41" s="64"/>
      <c r="TPJ41" s="64"/>
      <c r="TPK41" s="64"/>
      <c r="TPL41" s="64"/>
      <c r="TPM41" s="64"/>
      <c r="TPN41" s="64"/>
      <c r="TPO41" s="64"/>
      <c r="TPP41" s="64"/>
      <c r="TPQ41" s="64"/>
      <c r="TPR41" s="64"/>
      <c r="TPS41" s="64"/>
      <c r="TPT41" s="64"/>
      <c r="TPU41" s="64"/>
      <c r="TPV41" s="64"/>
      <c r="TPW41" s="64"/>
      <c r="TPX41" s="64"/>
      <c r="TPY41" s="64"/>
      <c r="TPZ41" s="64"/>
      <c r="TQA41" s="64"/>
      <c r="TQB41" s="64"/>
      <c r="TQC41" s="64"/>
      <c r="TQD41" s="64"/>
      <c r="TQE41" s="64"/>
      <c r="TQF41" s="64"/>
      <c r="TQG41" s="64"/>
      <c r="TQH41" s="64"/>
      <c r="TQI41" s="64"/>
      <c r="TQJ41" s="64"/>
      <c r="TQK41" s="64"/>
      <c r="TQL41" s="64"/>
      <c r="TQM41" s="64"/>
      <c r="TQN41" s="64"/>
      <c r="TQO41" s="64"/>
      <c r="TQP41" s="64"/>
      <c r="TQQ41" s="64"/>
      <c r="TQR41" s="64"/>
      <c r="TQS41" s="64"/>
      <c r="TQT41" s="64"/>
      <c r="TQU41" s="64"/>
      <c r="TQV41" s="64"/>
      <c r="TQW41" s="64"/>
      <c r="TQX41" s="64"/>
      <c r="TQY41" s="64"/>
      <c r="TQZ41" s="64"/>
      <c r="TRA41" s="64"/>
      <c r="TRB41" s="64"/>
      <c r="TRC41" s="64"/>
      <c r="TRD41" s="64"/>
      <c r="TRE41" s="64"/>
      <c r="TRF41" s="64"/>
      <c r="TRG41" s="64"/>
      <c r="TRH41" s="64"/>
      <c r="TRI41" s="64"/>
      <c r="TRJ41" s="64"/>
      <c r="TRK41" s="64"/>
      <c r="TRL41" s="64"/>
      <c r="TRM41" s="64"/>
      <c r="TRN41" s="64"/>
      <c r="TRO41" s="64"/>
      <c r="TRP41" s="64"/>
      <c r="TRQ41" s="64"/>
      <c r="TRR41" s="64"/>
      <c r="TRS41" s="64"/>
      <c r="TRT41" s="64"/>
      <c r="TRU41" s="64"/>
      <c r="TRV41" s="64"/>
      <c r="TRW41" s="64"/>
      <c r="TRX41" s="64"/>
      <c r="TRY41" s="64"/>
      <c r="TRZ41" s="64"/>
      <c r="TSA41" s="64"/>
      <c r="TSB41" s="64"/>
      <c r="TSC41" s="64"/>
      <c r="TSD41" s="64"/>
      <c r="TSE41" s="64"/>
      <c r="TSF41" s="64"/>
      <c r="TSG41" s="64"/>
      <c r="TSH41" s="64"/>
      <c r="TSI41" s="64"/>
      <c r="TSJ41" s="64"/>
      <c r="TSK41" s="64"/>
      <c r="TSL41" s="64"/>
      <c r="TSM41" s="64"/>
      <c r="TSN41" s="64"/>
      <c r="TSO41" s="64"/>
      <c r="TSP41" s="64"/>
      <c r="TSQ41" s="64"/>
      <c r="TSR41" s="64"/>
      <c r="TSS41" s="64"/>
      <c r="TST41" s="64"/>
      <c r="TSU41" s="64"/>
      <c r="TSV41" s="64"/>
      <c r="TSW41" s="64"/>
      <c r="TSX41" s="64"/>
      <c r="TSY41" s="64"/>
      <c r="TSZ41" s="64"/>
      <c r="TTA41" s="64"/>
      <c r="TTB41" s="64"/>
      <c r="TTC41" s="64"/>
      <c r="TTD41" s="64"/>
      <c r="TTE41" s="64"/>
      <c r="TTF41" s="64"/>
      <c r="TTG41" s="64"/>
      <c r="TTH41" s="64"/>
      <c r="TTI41" s="64"/>
      <c r="TTJ41" s="64"/>
      <c r="TTK41" s="64"/>
      <c r="TTL41" s="64"/>
      <c r="TTM41" s="64"/>
      <c r="TTN41" s="64"/>
      <c r="TTO41" s="64"/>
      <c r="TTP41" s="64"/>
      <c r="TTQ41" s="64"/>
      <c r="TTR41" s="64"/>
      <c r="TTS41" s="64"/>
      <c r="TTT41" s="64"/>
      <c r="TTU41" s="64"/>
      <c r="TTV41" s="64"/>
      <c r="TTW41" s="64"/>
      <c r="TTX41" s="64"/>
      <c r="TTY41" s="64"/>
      <c r="TTZ41" s="64"/>
      <c r="TUA41" s="64"/>
      <c r="TUB41" s="64"/>
      <c r="TUC41" s="64"/>
      <c r="TUD41" s="64"/>
      <c r="TUE41" s="64"/>
      <c r="TUF41" s="64"/>
      <c r="TUG41" s="64"/>
      <c r="TUH41" s="64"/>
      <c r="TUI41" s="64"/>
      <c r="TUJ41" s="64"/>
      <c r="TUK41" s="64"/>
      <c r="TUL41" s="64"/>
      <c r="TUM41" s="64"/>
      <c r="TUN41" s="64"/>
      <c r="TUO41" s="64"/>
      <c r="TUP41" s="64"/>
      <c r="TUQ41" s="64"/>
      <c r="TUR41" s="64"/>
      <c r="TUS41" s="64"/>
      <c r="TUT41" s="64"/>
      <c r="TUU41" s="64"/>
      <c r="TUV41" s="64"/>
      <c r="TUW41" s="64"/>
      <c r="TUX41" s="64"/>
      <c r="TUY41" s="64"/>
      <c r="TUZ41" s="64"/>
      <c r="TVA41" s="64"/>
      <c r="TVB41" s="64"/>
      <c r="TVC41" s="64"/>
      <c r="TVD41" s="64"/>
      <c r="TVE41" s="64"/>
      <c r="TVF41" s="64"/>
      <c r="TVG41" s="64"/>
      <c r="TVH41" s="64"/>
      <c r="TVI41" s="64"/>
      <c r="TVJ41" s="64"/>
      <c r="TVK41" s="64"/>
      <c r="TVL41" s="64"/>
      <c r="TVM41" s="64"/>
      <c r="TVN41" s="64"/>
      <c r="TVO41" s="64"/>
      <c r="TVP41" s="64"/>
      <c r="TVQ41" s="64"/>
      <c r="TVR41" s="64"/>
      <c r="TVS41" s="64"/>
      <c r="TVT41" s="64"/>
      <c r="TVU41" s="64"/>
      <c r="TVV41" s="64"/>
      <c r="TVW41" s="64"/>
      <c r="TVX41" s="64"/>
      <c r="TVY41" s="64"/>
      <c r="TVZ41" s="64"/>
      <c r="TWA41" s="64"/>
      <c r="TWB41" s="64"/>
      <c r="TWC41" s="64"/>
      <c r="TWD41" s="64"/>
      <c r="TWE41" s="64"/>
      <c r="TWF41" s="64"/>
      <c r="TWG41" s="64"/>
      <c r="TWH41" s="64"/>
      <c r="TWI41" s="64"/>
      <c r="TWJ41" s="64"/>
      <c r="TWK41" s="64"/>
      <c r="TWL41" s="64"/>
      <c r="TWM41" s="64"/>
      <c r="TWN41" s="64"/>
      <c r="TWO41" s="64"/>
      <c r="TWP41" s="64"/>
      <c r="TWQ41" s="64"/>
      <c r="TWR41" s="64"/>
      <c r="TWS41" s="64"/>
      <c r="TWT41" s="64"/>
      <c r="TWU41" s="64"/>
      <c r="TWV41" s="64"/>
      <c r="TWW41" s="64"/>
      <c r="TWX41" s="64"/>
      <c r="TWY41" s="64"/>
      <c r="TWZ41" s="64"/>
      <c r="TXA41" s="64"/>
      <c r="TXB41" s="64"/>
      <c r="TXC41" s="64"/>
      <c r="TXD41" s="64"/>
      <c r="TXE41" s="64"/>
      <c r="TXF41" s="64"/>
      <c r="TXG41" s="64"/>
      <c r="TXH41" s="64"/>
      <c r="TXI41" s="64"/>
      <c r="TXJ41" s="64"/>
      <c r="TXK41" s="64"/>
      <c r="TXL41" s="64"/>
      <c r="TXM41" s="64"/>
      <c r="TXN41" s="64"/>
      <c r="TXO41" s="64"/>
      <c r="TXP41" s="64"/>
      <c r="TXQ41" s="64"/>
      <c r="TXR41" s="64"/>
      <c r="TXS41" s="64"/>
      <c r="TXT41" s="64"/>
      <c r="TXU41" s="64"/>
      <c r="TXV41" s="64"/>
      <c r="TXW41" s="64"/>
      <c r="TXX41" s="64"/>
      <c r="TXY41" s="64"/>
      <c r="TXZ41" s="64"/>
      <c r="TYA41" s="64"/>
      <c r="TYB41" s="64"/>
      <c r="TYC41" s="64"/>
      <c r="TYD41" s="64"/>
      <c r="TYE41" s="64"/>
      <c r="TYF41" s="64"/>
      <c r="TYG41" s="64"/>
      <c r="TYH41" s="64"/>
      <c r="TYI41" s="64"/>
      <c r="TYJ41" s="64"/>
      <c r="TYK41" s="64"/>
      <c r="TYL41" s="64"/>
      <c r="TYM41" s="64"/>
      <c r="TYN41" s="64"/>
      <c r="TYO41" s="64"/>
      <c r="TYP41" s="64"/>
      <c r="TYQ41" s="64"/>
      <c r="TYR41" s="64"/>
      <c r="TYS41" s="64"/>
      <c r="TYT41" s="64"/>
      <c r="TYU41" s="64"/>
      <c r="TYV41" s="64"/>
      <c r="TYW41" s="64"/>
      <c r="TYX41" s="64"/>
      <c r="TYY41" s="64"/>
      <c r="TYZ41" s="64"/>
      <c r="TZA41" s="64"/>
      <c r="TZB41" s="64"/>
      <c r="TZC41" s="64"/>
      <c r="TZD41" s="64"/>
      <c r="TZE41" s="64"/>
      <c r="TZF41" s="64"/>
      <c r="TZG41" s="64"/>
      <c r="TZH41" s="64"/>
      <c r="TZI41" s="64"/>
      <c r="TZJ41" s="64"/>
      <c r="TZK41" s="64"/>
      <c r="TZL41" s="64"/>
      <c r="TZM41" s="64"/>
      <c r="TZN41" s="64"/>
      <c r="TZO41" s="64"/>
      <c r="TZP41" s="64"/>
      <c r="TZQ41" s="64"/>
      <c r="TZR41" s="64"/>
      <c r="TZS41" s="64"/>
      <c r="TZT41" s="64"/>
      <c r="TZU41" s="64"/>
      <c r="TZV41" s="64"/>
      <c r="TZW41" s="64"/>
      <c r="TZX41" s="64"/>
      <c r="TZY41" s="64"/>
      <c r="TZZ41" s="64"/>
      <c r="UAA41" s="64"/>
      <c r="UAB41" s="64"/>
      <c r="UAC41" s="64"/>
      <c r="UAD41" s="64"/>
      <c r="UAE41" s="64"/>
      <c r="UAF41" s="64"/>
      <c r="UAG41" s="64"/>
      <c r="UAH41" s="64"/>
      <c r="UAI41" s="64"/>
      <c r="UAJ41" s="64"/>
      <c r="UAK41" s="64"/>
      <c r="UAL41" s="64"/>
      <c r="UAM41" s="64"/>
      <c r="UAN41" s="64"/>
      <c r="UAO41" s="64"/>
      <c r="UAP41" s="64"/>
      <c r="UAQ41" s="64"/>
      <c r="UAR41" s="64"/>
      <c r="UAS41" s="64"/>
      <c r="UAT41" s="64"/>
      <c r="UAU41" s="64"/>
      <c r="UAV41" s="64"/>
      <c r="UAW41" s="64"/>
      <c r="UAX41" s="64"/>
      <c r="UAY41" s="64"/>
      <c r="UAZ41" s="64"/>
      <c r="UBA41" s="64"/>
      <c r="UBB41" s="64"/>
      <c r="UBC41" s="64"/>
      <c r="UBD41" s="64"/>
      <c r="UBE41" s="64"/>
      <c r="UBF41" s="64"/>
      <c r="UBG41" s="64"/>
      <c r="UBH41" s="64"/>
      <c r="UBI41" s="64"/>
      <c r="UBJ41" s="64"/>
      <c r="UBK41" s="64"/>
      <c r="UBL41" s="64"/>
      <c r="UBM41" s="64"/>
      <c r="UBN41" s="64"/>
      <c r="UBO41" s="64"/>
      <c r="UBP41" s="64"/>
      <c r="UBQ41" s="64"/>
      <c r="UBR41" s="64"/>
      <c r="UBS41" s="64"/>
      <c r="UBT41" s="64"/>
      <c r="UBU41" s="64"/>
      <c r="UBV41" s="64"/>
      <c r="UBW41" s="64"/>
      <c r="UBX41" s="64"/>
      <c r="UBY41" s="64"/>
      <c r="UBZ41" s="64"/>
      <c r="UCA41" s="64"/>
      <c r="UCB41" s="64"/>
      <c r="UCC41" s="64"/>
      <c r="UCD41" s="64"/>
      <c r="UCE41" s="64"/>
      <c r="UCF41" s="64"/>
      <c r="UCG41" s="64"/>
      <c r="UCH41" s="64"/>
      <c r="UCI41" s="64"/>
      <c r="UCJ41" s="64"/>
      <c r="UCK41" s="64"/>
      <c r="UCL41" s="64"/>
      <c r="UCM41" s="64"/>
      <c r="UCN41" s="64"/>
      <c r="UCO41" s="64"/>
      <c r="UCP41" s="64"/>
      <c r="UCQ41" s="64"/>
      <c r="UCR41" s="64"/>
      <c r="UCS41" s="64"/>
      <c r="UCT41" s="64"/>
      <c r="UCU41" s="64"/>
      <c r="UCV41" s="64"/>
      <c r="UCW41" s="64"/>
      <c r="UCX41" s="64"/>
      <c r="UCY41" s="64"/>
      <c r="UCZ41" s="64"/>
      <c r="UDA41" s="64"/>
      <c r="UDB41" s="64"/>
      <c r="UDC41" s="64"/>
      <c r="UDD41" s="64"/>
      <c r="UDE41" s="64"/>
      <c r="UDF41" s="64"/>
      <c r="UDG41" s="64"/>
      <c r="UDH41" s="64"/>
      <c r="UDI41" s="64"/>
      <c r="UDJ41" s="64"/>
      <c r="UDK41" s="64"/>
      <c r="UDL41" s="64"/>
      <c r="UDM41" s="64"/>
      <c r="UDN41" s="64"/>
      <c r="UDO41" s="64"/>
      <c r="UDP41" s="64"/>
      <c r="UDQ41" s="64"/>
      <c r="UDR41" s="64"/>
      <c r="UDS41" s="64"/>
      <c r="UDT41" s="64"/>
      <c r="UDU41" s="64"/>
      <c r="UDV41" s="64"/>
      <c r="UDW41" s="64"/>
      <c r="UDX41" s="64"/>
      <c r="UDY41" s="64"/>
      <c r="UDZ41" s="64"/>
      <c r="UEA41" s="64"/>
      <c r="UEB41" s="64"/>
      <c r="UEC41" s="64"/>
      <c r="UED41" s="64"/>
      <c r="UEE41" s="64"/>
      <c r="UEF41" s="64"/>
      <c r="UEG41" s="64"/>
      <c r="UEH41" s="64"/>
      <c r="UEI41" s="64"/>
      <c r="UEJ41" s="64"/>
      <c r="UEK41" s="64"/>
      <c r="UEL41" s="64"/>
      <c r="UEM41" s="64"/>
      <c r="UEN41" s="64"/>
      <c r="UEO41" s="64"/>
      <c r="UEP41" s="64"/>
      <c r="UEQ41" s="64"/>
      <c r="UER41" s="64"/>
      <c r="UES41" s="64"/>
      <c r="UET41" s="64"/>
      <c r="UEU41" s="64"/>
      <c r="UEV41" s="64"/>
      <c r="UEW41" s="64"/>
      <c r="UEX41" s="64"/>
      <c r="UEY41" s="64"/>
      <c r="UEZ41" s="64"/>
      <c r="UFA41" s="64"/>
      <c r="UFB41" s="64"/>
      <c r="UFC41" s="64"/>
      <c r="UFD41" s="64"/>
      <c r="UFE41" s="64"/>
      <c r="UFF41" s="64"/>
      <c r="UFG41" s="64"/>
      <c r="UFH41" s="64"/>
      <c r="UFI41" s="64"/>
      <c r="UFJ41" s="64"/>
      <c r="UFK41" s="64"/>
      <c r="UFL41" s="64"/>
      <c r="UFM41" s="64"/>
      <c r="UFN41" s="64"/>
      <c r="UFO41" s="64"/>
      <c r="UFP41" s="64"/>
      <c r="UFQ41" s="64"/>
      <c r="UFR41" s="64"/>
      <c r="UFS41" s="64"/>
      <c r="UFT41" s="64"/>
      <c r="UFU41" s="64"/>
      <c r="UFV41" s="64"/>
      <c r="UFW41" s="64"/>
      <c r="UFX41" s="64"/>
      <c r="UFY41" s="64"/>
      <c r="UFZ41" s="64"/>
      <c r="UGA41" s="64"/>
      <c r="UGB41" s="64"/>
      <c r="UGC41" s="64"/>
      <c r="UGD41" s="64"/>
      <c r="UGE41" s="64"/>
      <c r="UGF41" s="64"/>
      <c r="UGG41" s="64"/>
      <c r="UGH41" s="64"/>
      <c r="UGI41" s="64"/>
      <c r="UGJ41" s="64"/>
      <c r="UGK41" s="64"/>
      <c r="UGL41" s="64"/>
      <c r="UGM41" s="64"/>
      <c r="UGN41" s="64"/>
      <c r="UGO41" s="64"/>
      <c r="UGP41" s="64"/>
      <c r="UGQ41" s="64"/>
      <c r="UGR41" s="64"/>
      <c r="UGS41" s="64"/>
      <c r="UGT41" s="64"/>
      <c r="UGU41" s="64"/>
      <c r="UGV41" s="64"/>
      <c r="UGW41" s="64"/>
      <c r="UGX41" s="64"/>
      <c r="UGY41" s="64"/>
      <c r="UGZ41" s="64"/>
      <c r="UHA41" s="64"/>
      <c r="UHB41" s="64"/>
      <c r="UHC41" s="64"/>
      <c r="UHD41" s="64"/>
      <c r="UHE41" s="64"/>
      <c r="UHF41" s="64"/>
      <c r="UHG41" s="64"/>
      <c r="UHH41" s="64"/>
      <c r="UHI41" s="64"/>
      <c r="UHJ41" s="64"/>
      <c r="UHK41" s="64"/>
      <c r="UHL41" s="64"/>
      <c r="UHM41" s="64"/>
      <c r="UHN41" s="64"/>
      <c r="UHO41" s="64"/>
      <c r="UHP41" s="64"/>
      <c r="UHQ41" s="64"/>
      <c r="UHR41" s="64"/>
      <c r="UHS41" s="64"/>
      <c r="UHT41" s="64"/>
      <c r="UHU41" s="64"/>
      <c r="UHV41" s="64"/>
      <c r="UHW41" s="64"/>
      <c r="UHX41" s="64"/>
      <c r="UHY41" s="64"/>
      <c r="UHZ41" s="64"/>
      <c r="UIA41" s="64"/>
      <c r="UIB41" s="64"/>
      <c r="UIC41" s="64"/>
      <c r="UID41" s="64"/>
      <c r="UIE41" s="64"/>
      <c r="UIF41" s="64"/>
      <c r="UIG41" s="64"/>
      <c r="UIH41" s="64"/>
      <c r="UII41" s="64"/>
      <c r="UIJ41" s="64"/>
      <c r="UIK41" s="64"/>
      <c r="UIL41" s="64"/>
      <c r="UIM41" s="64"/>
      <c r="UIN41" s="64"/>
      <c r="UIO41" s="64"/>
      <c r="UIP41" s="64"/>
      <c r="UIQ41" s="64"/>
      <c r="UIR41" s="64"/>
      <c r="UIS41" s="64"/>
      <c r="UIT41" s="64"/>
      <c r="UIU41" s="64"/>
      <c r="UIV41" s="64"/>
      <c r="UIW41" s="64"/>
      <c r="UIX41" s="64"/>
      <c r="UIY41" s="64"/>
      <c r="UIZ41" s="64"/>
      <c r="UJA41" s="64"/>
      <c r="UJB41" s="64"/>
      <c r="UJC41" s="64"/>
      <c r="UJD41" s="64"/>
      <c r="UJE41" s="64"/>
      <c r="UJF41" s="64"/>
      <c r="UJG41" s="64"/>
      <c r="UJH41" s="64"/>
      <c r="UJI41" s="64"/>
      <c r="UJJ41" s="64"/>
      <c r="UJK41" s="64"/>
      <c r="UJL41" s="64"/>
      <c r="UJM41" s="64"/>
      <c r="UJN41" s="64"/>
      <c r="UJO41" s="64"/>
      <c r="UJP41" s="64"/>
      <c r="UJQ41" s="64"/>
      <c r="UJR41" s="64"/>
      <c r="UJS41" s="64"/>
      <c r="UJT41" s="64"/>
      <c r="UJU41" s="64"/>
      <c r="UJV41" s="64"/>
      <c r="UJW41" s="64"/>
      <c r="UJX41" s="64"/>
      <c r="UJY41" s="64"/>
      <c r="UJZ41" s="64"/>
      <c r="UKA41" s="64"/>
      <c r="UKB41" s="64"/>
      <c r="UKC41" s="64"/>
      <c r="UKD41" s="64"/>
      <c r="UKE41" s="64"/>
      <c r="UKF41" s="64"/>
      <c r="UKG41" s="64"/>
      <c r="UKH41" s="64"/>
      <c r="UKI41" s="64"/>
      <c r="UKJ41" s="64"/>
      <c r="UKK41" s="64"/>
      <c r="UKL41" s="64"/>
      <c r="UKM41" s="64"/>
      <c r="UKN41" s="64"/>
      <c r="UKO41" s="64"/>
      <c r="UKP41" s="64"/>
      <c r="UKQ41" s="64"/>
      <c r="UKR41" s="64"/>
      <c r="UKS41" s="64"/>
      <c r="UKT41" s="64"/>
      <c r="UKU41" s="64"/>
      <c r="UKV41" s="64"/>
      <c r="UKW41" s="64"/>
      <c r="UKX41" s="64"/>
      <c r="UKY41" s="64"/>
      <c r="UKZ41" s="64"/>
      <c r="ULA41" s="64"/>
      <c r="ULB41" s="64"/>
      <c r="ULC41" s="64"/>
      <c r="ULD41" s="64"/>
      <c r="ULE41" s="64"/>
      <c r="ULF41" s="64"/>
      <c r="ULG41" s="64"/>
      <c r="ULH41" s="64"/>
      <c r="ULI41" s="64"/>
      <c r="ULJ41" s="64"/>
      <c r="ULK41" s="64"/>
      <c r="ULL41" s="64"/>
      <c r="ULM41" s="64"/>
      <c r="ULN41" s="64"/>
      <c r="ULO41" s="64"/>
      <c r="ULP41" s="64"/>
      <c r="ULQ41" s="64"/>
      <c r="ULR41" s="64"/>
      <c r="ULS41" s="64"/>
      <c r="ULT41" s="64"/>
      <c r="ULU41" s="64"/>
      <c r="ULV41" s="64"/>
      <c r="ULW41" s="64"/>
      <c r="ULX41" s="64"/>
      <c r="ULY41" s="64"/>
      <c r="ULZ41" s="64"/>
      <c r="UMA41" s="64"/>
      <c r="UMB41" s="64"/>
      <c r="UMC41" s="64"/>
      <c r="UMD41" s="64"/>
      <c r="UME41" s="64"/>
      <c r="UMF41" s="64"/>
      <c r="UMG41" s="64"/>
      <c r="UMH41" s="64"/>
      <c r="UMI41" s="64"/>
      <c r="UMJ41" s="64"/>
      <c r="UMK41" s="64"/>
      <c r="UML41" s="64"/>
      <c r="UMM41" s="64"/>
      <c r="UMN41" s="64"/>
      <c r="UMO41" s="64"/>
      <c r="UMP41" s="64"/>
      <c r="UMQ41" s="64"/>
      <c r="UMR41" s="64"/>
      <c r="UMS41" s="64"/>
      <c r="UMT41" s="64"/>
      <c r="UMU41" s="64"/>
      <c r="UMV41" s="64"/>
      <c r="UMW41" s="64"/>
      <c r="UMX41" s="64"/>
      <c r="UMY41" s="64"/>
      <c r="UMZ41" s="64"/>
      <c r="UNA41" s="64"/>
      <c r="UNB41" s="64"/>
      <c r="UNC41" s="64"/>
      <c r="UND41" s="64"/>
      <c r="UNE41" s="64"/>
      <c r="UNF41" s="64"/>
      <c r="UNG41" s="64"/>
      <c r="UNH41" s="64"/>
      <c r="UNI41" s="64"/>
      <c r="UNJ41" s="64"/>
      <c r="UNK41" s="64"/>
      <c r="UNL41" s="64"/>
      <c r="UNM41" s="64"/>
      <c r="UNN41" s="64"/>
      <c r="UNO41" s="64"/>
      <c r="UNP41" s="64"/>
      <c r="UNQ41" s="64"/>
      <c r="UNR41" s="64"/>
      <c r="UNS41" s="64"/>
      <c r="UNT41" s="64"/>
      <c r="UNU41" s="64"/>
      <c r="UNV41" s="64"/>
      <c r="UNW41" s="64"/>
      <c r="UNX41" s="64"/>
      <c r="UNY41" s="64"/>
      <c r="UNZ41" s="64"/>
      <c r="UOA41" s="64"/>
      <c r="UOB41" s="64"/>
      <c r="UOC41" s="64"/>
      <c r="UOD41" s="64"/>
      <c r="UOE41" s="64"/>
      <c r="UOF41" s="64"/>
      <c r="UOG41" s="64"/>
      <c r="UOH41" s="64"/>
      <c r="UOI41" s="64"/>
      <c r="UOJ41" s="64"/>
      <c r="UOK41" s="64"/>
      <c r="UOL41" s="64"/>
      <c r="UOM41" s="64"/>
      <c r="UON41" s="64"/>
      <c r="UOO41" s="64"/>
      <c r="UOP41" s="64"/>
      <c r="UOQ41" s="64"/>
      <c r="UOR41" s="64"/>
      <c r="UOS41" s="64"/>
      <c r="UOT41" s="64"/>
      <c r="UOU41" s="64"/>
      <c r="UOV41" s="64"/>
      <c r="UOW41" s="64"/>
      <c r="UOX41" s="64"/>
      <c r="UOY41" s="64"/>
      <c r="UOZ41" s="64"/>
      <c r="UPA41" s="64"/>
      <c r="UPB41" s="64"/>
      <c r="UPC41" s="64"/>
      <c r="UPD41" s="64"/>
      <c r="UPE41" s="64"/>
      <c r="UPF41" s="64"/>
      <c r="UPG41" s="64"/>
      <c r="UPH41" s="64"/>
      <c r="UPI41" s="64"/>
      <c r="UPJ41" s="64"/>
      <c r="UPK41" s="64"/>
      <c r="UPL41" s="64"/>
      <c r="UPM41" s="64"/>
      <c r="UPN41" s="64"/>
      <c r="UPO41" s="64"/>
      <c r="UPP41" s="64"/>
      <c r="UPQ41" s="64"/>
      <c r="UPR41" s="64"/>
      <c r="UPS41" s="64"/>
      <c r="UPT41" s="64"/>
      <c r="UPU41" s="64"/>
      <c r="UPV41" s="64"/>
      <c r="UPW41" s="64"/>
      <c r="UPX41" s="64"/>
      <c r="UPY41" s="64"/>
      <c r="UPZ41" s="64"/>
      <c r="UQA41" s="64"/>
      <c r="UQB41" s="64"/>
      <c r="UQC41" s="64"/>
      <c r="UQD41" s="64"/>
      <c r="UQE41" s="64"/>
      <c r="UQF41" s="64"/>
      <c r="UQG41" s="64"/>
      <c r="UQH41" s="64"/>
      <c r="UQI41" s="64"/>
      <c r="UQJ41" s="64"/>
      <c r="UQK41" s="64"/>
      <c r="UQL41" s="64"/>
      <c r="UQM41" s="64"/>
      <c r="UQN41" s="64"/>
      <c r="UQO41" s="64"/>
      <c r="UQP41" s="64"/>
      <c r="UQQ41" s="64"/>
      <c r="UQR41" s="64"/>
      <c r="UQS41" s="64"/>
      <c r="UQT41" s="64"/>
      <c r="UQU41" s="64"/>
      <c r="UQV41" s="64"/>
      <c r="UQW41" s="64"/>
      <c r="UQX41" s="64"/>
      <c r="UQY41" s="64"/>
      <c r="UQZ41" s="64"/>
      <c r="URA41" s="64"/>
      <c r="URB41" s="64"/>
      <c r="URC41" s="64"/>
      <c r="URD41" s="64"/>
      <c r="URE41" s="64"/>
      <c r="URF41" s="64"/>
      <c r="URG41" s="64"/>
      <c r="URH41" s="64"/>
      <c r="URI41" s="64"/>
      <c r="URJ41" s="64"/>
      <c r="URK41" s="64"/>
      <c r="URL41" s="64"/>
      <c r="URM41" s="64"/>
      <c r="URN41" s="64"/>
      <c r="URO41" s="64"/>
      <c r="URP41" s="64"/>
      <c r="URQ41" s="64"/>
      <c r="URR41" s="64"/>
      <c r="URS41" s="64"/>
      <c r="URT41" s="64"/>
      <c r="URU41" s="64"/>
      <c r="URV41" s="64"/>
      <c r="URW41" s="64"/>
      <c r="URX41" s="64"/>
      <c r="URY41" s="64"/>
      <c r="URZ41" s="64"/>
      <c r="USA41" s="64"/>
      <c r="USB41" s="64"/>
      <c r="USC41" s="64"/>
      <c r="USD41" s="64"/>
      <c r="USE41" s="64"/>
      <c r="USF41" s="64"/>
      <c r="USG41" s="64"/>
      <c r="USH41" s="64"/>
      <c r="USI41" s="64"/>
      <c r="USJ41" s="64"/>
      <c r="USK41" s="64"/>
      <c r="USL41" s="64"/>
      <c r="USM41" s="64"/>
      <c r="USN41" s="64"/>
      <c r="USO41" s="64"/>
      <c r="USP41" s="64"/>
      <c r="USQ41" s="64"/>
      <c r="USR41" s="64"/>
      <c r="USS41" s="64"/>
      <c r="UST41" s="64"/>
      <c r="USU41" s="64"/>
      <c r="USV41" s="64"/>
      <c r="USW41" s="64"/>
      <c r="USX41" s="64"/>
      <c r="USY41" s="64"/>
      <c r="USZ41" s="64"/>
      <c r="UTA41" s="64"/>
      <c r="UTB41" s="64"/>
      <c r="UTC41" s="64"/>
      <c r="UTD41" s="64"/>
      <c r="UTE41" s="64"/>
      <c r="UTF41" s="64"/>
      <c r="UTG41" s="64"/>
      <c r="UTH41" s="64"/>
      <c r="UTI41" s="64"/>
      <c r="UTJ41" s="64"/>
      <c r="UTK41" s="64"/>
      <c r="UTL41" s="64"/>
      <c r="UTM41" s="64"/>
      <c r="UTN41" s="64"/>
      <c r="UTO41" s="64"/>
      <c r="UTP41" s="64"/>
      <c r="UTQ41" s="64"/>
      <c r="UTR41" s="64"/>
      <c r="UTS41" s="64"/>
      <c r="UTT41" s="64"/>
      <c r="UTU41" s="64"/>
      <c r="UTV41" s="64"/>
      <c r="UTW41" s="64"/>
      <c r="UTX41" s="64"/>
      <c r="UTY41" s="64"/>
      <c r="UTZ41" s="64"/>
      <c r="UUA41" s="64"/>
      <c r="UUB41" s="64"/>
      <c r="UUC41" s="64"/>
      <c r="UUD41" s="64"/>
      <c r="UUE41" s="64"/>
      <c r="UUF41" s="64"/>
      <c r="UUG41" s="64"/>
      <c r="UUH41" s="64"/>
      <c r="UUI41" s="64"/>
      <c r="UUJ41" s="64"/>
      <c r="UUK41" s="64"/>
      <c r="UUL41" s="64"/>
      <c r="UUM41" s="64"/>
      <c r="UUN41" s="64"/>
      <c r="UUO41" s="64"/>
      <c r="UUP41" s="64"/>
      <c r="UUQ41" s="64"/>
      <c r="UUR41" s="64"/>
      <c r="UUS41" s="64"/>
      <c r="UUT41" s="64"/>
      <c r="UUU41" s="64"/>
      <c r="UUV41" s="64"/>
      <c r="UUW41" s="64"/>
      <c r="UUX41" s="64"/>
      <c r="UUY41" s="64"/>
      <c r="UUZ41" s="64"/>
      <c r="UVA41" s="64"/>
      <c r="UVB41" s="64"/>
      <c r="UVC41" s="64"/>
      <c r="UVD41" s="64"/>
      <c r="UVE41" s="64"/>
      <c r="UVF41" s="64"/>
      <c r="UVG41" s="64"/>
      <c r="UVH41" s="64"/>
      <c r="UVI41" s="64"/>
      <c r="UVJ41" s="64"/>
      <c r="UVK41" s="64"/>
      <c r="UVL41" s="64"/>
      <c r="UVM41" s="64"/>
      <c r="UVN41" s="64"/>
      <c r="UVO41" s="64"/>
      <c r="UVP41" s="64"/>
      <c r="UVQ41" s="64"/>
      <c r="UVR41" s="64"/>
      <c r="UVS41" s="64"/>
      <c r="UVT41" s="64"/>
      <c r="UVU41" s="64"/>
      <c r="UVV41" s="64"/>
      <c r="UVW41" s="64"/>
      <c r="UVX41" s="64"/>
      <c r="UVY41" s="64"/>
      <c r="UVZ41" s="64"/>
      <c r="UWA41" s="64"/>
      <c r="UWB41" s="64"/>
      <c r="UWC41" s="64"/>
      <c r="UWD41" s="64"/>
      <c r="UWE41" s="64"/>
      <c r="UWF41" s="64"/>
      <c r="UWG41" s="64"/>
      <c r="UWH41" s="64"/>
      <c r="UWI41" s="64"/>
      <c r="UWJ41" s="64"/>
      <c r="UWK41" s="64"/>
      <c r="UWL41" s="64"/>
      <c r="UWM41" s="64"/>
      <c r="UWN41" s="64"/>
      <c r="UWO41" s="64"/>
      <c r="UWP41" s="64"/>
      <c r="UWQ41" s="64"/>
      <c r="UWR41" s="64"/>
      <c r="UWS41" s="64"/>
      <c r="UWT41" s="64"/>
      <c r="UWU41" s="64"/>
      <c r="UWV41" s="64"/>
      <c r="UWW41" s="64"/>
      <c r="UWX41" s="64"/>
      <c r="UWY41" s="64"/>
      <c r="UWZ41" s="64"/>
      <c r="UXA41" s="64"/>
      <c r="UXB41" s="64"/>
      <c r="UXC41" s="64"/>
      <c r="UXD41" s="64"/>
      <c r="UXE41" s="64"/>
      <c r="UXF41" s="64"/>
      <c r="UXG41" s="64"/>
      <c r="UXH41" s="64"/>
      <c r="UXI41" s="64"/>
      <c r="UXJ41" s="64"/>
      <c r="UXK41" s="64"/>
      <c r="UXL41" s="64"/>
      <c r="UXM41" s="64"/>
      <c r="UXN41" s="64"/>
      <c r="UXO41" s="64"/>
      <c r="UXP41" s="64"/>
      <c r="UXQ41" s="64"/>
      <c r="UXR41" s="64"/>
      <c r="UXS41" s="64"/>
      <c r="UXT41" s="64"/>
      <c r="UXU41" s="64"/>
      <c r="UXV41" s="64"/>
      <c r="UXW41" s="64"/>
      <c r="UXX41" s="64"/>
      <c r="UXY41" s="64"/>
      <c r="UXZ41" s="64"/>
      <c r="UYA41" s="64"/>
      <c r="UYB41" s="64"/>
      <c r="UYC41" s="64"/>
      <c r="UYD41" s="64"/>
      <c r="UYE41" s="64"/>
      <c r="UYF41" s="64"/>
      <c r="UYG41" s="64"/>
      <c r="UYH41" s="64"/>
      <c r="UYI41" s="64"/>
      <c r="UYJ41" s="64"/>
      <c r="UYK41" s="64"/>
      <c r="UYL41" s="64"/>
      <c r="UYM41" s="64"/>
      <c r="UYN41" s="64"/>
      <c r="UYO41" s="64"/>
      <c r="UYP41" s="64"/>
      <c r="UYQ41" s="64"/>
      <c r="UYR41" s="64"/>
      <c r="UYS41" s="64"/>
      <c r="UYT41" s="64"/>
      <c r="UYU41" s="64"/>
      <c r="UYV41" s="64"/>
      <c r="UYW41" s="64"/>
      <c r="UYX41" s="64"/>
      <c r="UYY41" s="64"/>
      <c r="UYZ41" s="64"/>
      <c r="UZA41" s="64"/>
      <c r="UZB41" s="64"/>
      <c r="UZC41" s="64"/>
      <c r="UZD41" s="64"/>
      <c r="UZE41" s="64"/>
      <c r="UZF41" s="64"/>
      <c r="UZG41" s="64"/>
      <c r="UZH41" s="64"/>
      <c r="UZI41" s="64"/>
      <c r="UZJ41" s="64"/>
      <c r="UZK41" s="64"/>
      <c r="UZL41" s="64"/>
      <c r="UZM41" s="64"/>
      <c r="UZN41" s="64"/>
      <c r="UZO41" s="64"/>
      <c r="UZP41" s="64"/>
      <c r="UZQ41" s="64"/>
      <c r="UZR41" s="64"/>
      <c r="UZS41" s="64"/>
      <c r="UZT41" s="64"/>
      <c r="UZU41" s="64"/>
      <c r="UZV41" s="64"/>
      <c r="UZW41" s="64"/>
      <c r="UZX41" s="64"/>
      <c r="UZY41" s="64"/>
      <c r="UZZ41" s="64"/>
      <c r="VAA41" s="64"/>
      <c r="VAB41" s="64"/>
      <c r="VAC41" s="64"/>
      <c r="VAD41" s="64"/>
      <c r="VAE41" s="64"/>
      <c r="VAF41" s="64"/>
      <c r="VAG41" s="64"/>
      <c r="VAH41" s="64"/>
      <c r="VAI41" s="64"/>
      <c r="VAJ41" s="64"/>
      <c r="VAK41" s="64"/>
      <c r="VAL41" s="64"/>
      <c r="VAM41" s="64"/>
      <c r="VAN41" s="64"/>
      <c r="VAO41" s="64"/>
      <c r="VAP41" s="64"/>
      <c r="VAQ41" s="64"/>
      <c r="VAR41" s="64"/>
      <c r="VAS41" s="64"/>
      <c r="VAT41" s="64"/>
      <c r="VAU41" s="64"/>
      <c r="VAV41" s="64"/>
      <c r="VAW41" s="64"/>
      <c r="VAX41" s="64"/>
      <c r="VAY41" s="64"/>
      <c r="VAZ41" s="64"/>
      <c r="VBA41" s="64"/>
      <c r="VBB41" s="64"/>
      <c r="VBC41" s="64"/>
      <c r="VBD41" s="64"/>
      <c r="VBE41" s="64"/>
      <c r="VBF41" s="64"/>
      <c r="VBG41" s="64"/>
      <c r="VBH41" s="64"/>
      <c r="VBI41" s="64"/>
      <c r="VBJ41" s="64"/>
      <c r="VBK41" s="64"/>
      <c r="VBL41" s="64"/>
      <c r="VBM41" s="64"/>
      <c r="VBN41" s="64"/>
      <c r="VBO41" s="64"/>
      <c r="VBP41" s="64"/>
      <c r="VBQ41" s="64"/>
      <c r="VBR41" s="64"/>
      <c r="VBS41" s="64"/>
      <c r="VBT41" s="64"/>
      <c r="VBU41" s="64"/>
      <c r="VBV41" s="64"/>
      <c r="VBW41" s="64"/>
      <c r="VBX41" s="64"/>
      <c r="VBY41" s="64"/>
      <c r="VBZ41" s="64"/>
      <c r="VCA41" s="64"/>
      <c r="VCB41" s="64"/>
      <c r="VCC41" s="64"/>
      <c r="VCD41" s="64"/>
      <c r="VCE41" s="64"/>
      <c r="VCF41" s="64"/>
      <c r="VCG41" s="64"/>
      <c r="VCH41" s="64"/>
      <c r="VCI41" s="64"/>
      <c r="VCJ41" s="64"/>
      <c r="VCK41" s="64"/>
      <c r="VCL41" s="64"/>
      <c r="VCM41" s="64"/>
      <c r="VCN41" s="64"/>
      <c r="VCO41" s="64"/>
      <c r="VCP41" s="64"/>
      <c r="VCQ41" s="64"/>
      <c r="VCR41" s="64"/>
      <c r="VCS41" s="64"/>
      <c r="VCT41" s="64"/>
      <c r="VCU41" s="64"/>
      <c r="VCV41" s="64"/>
      <c r="VCW41" s="64"/>
      <c r="VCX41" s="64"/>
      <c r="VCY41" s="64"/>
      <c r="VCZ41" s="64"/>
      <c r="VDA41" s="64"/>
      <c r="VDB41" s="64"/>
      <c r="VDC41" s="64"/>
      <c r="VDD41" s="64"/>
      <c r="VDE41" s="64"/>
      <c r="VDF41" s="64"/>
      <c r="VDG41" s="64"/>
      <c r="VDH41" s="64"/>
      <c r="VDI41" s="64"/>
      <c r="VDJ41" s="64"/>
      <c r="VDK41" s="64"/>
      <c r="VDL41" s="64"/>
      <c r="VDM41" s="64"/>
      <c r="VDN41" s="64"/>
      <c r="VDO41" s="64"/>
      <c r="VDP41" s="64"/>
      <c r="VDQ41" s="64"/>
      <c r="VDR41" s="64"/>
      <c r="VDS41" s="64"/>
      <c r="VDT41" s="64"/>
      <c r="VDU41" s="64"/>
      <c r="VDV41" s="64"/>
      <c r="VDW41" s="64"/>
      <c r="VDX41" s="64"/>
      <c r="VDY41" s="64"/>
      <c r="VDZ41" s="64"/>
      <c r="VEA41" s="64"/>
      <c r="VEB41" s="64"/>
      <c r="VEC41" s="64"/>
      <c r="VED41" s="64"/>
      <c r="VEE41" s="64"/>
      <c r="VEF41" s="64"/>
      <c r="VEG41" s="64"/>
      <c r="VEH41" s="64"/>
      <c r="VEI41" s="64"/>
      <c r="VEJ41" s="64"/>
      <c r="VEK41" s="64"/>
      <c r="VEL41" s="64"/>
      <c r="VEM41" s="64"/>
      <c r="VEN41" s="64"/>
      <c r="VEO41" s="64"/>
      <c r="VEP41" s="64"/>
      <c r="VEQ41" s="64"/>
      <c r="VER41" s="64"/>
      <c r="VES41" s="64"/>
      <c r="VET41" s="64"/>
      <c r="VEU41" s="64"/>
      <c r="VEV41" s="64"/>
      <c r="VEW41" s="64"/>
      <c r="VEX41" s="64"/>
      <c r="VEY41" s="64"/>
      <c r="VEZ41" s="64"/>
      <c r="VFA41" s="64"/>
      <c r="VFB41" s="64"/>
      <c r="VFC41" s="64"/>
      <c r="VFD41" s="64"/>
      <c r="VFE41" s="64"/>
      <c r="VFF41" s="64"/>
      <c r="VFG41" s="64"/>
      <c r="VFH41" s="64"/>
      <c r="VFI41" s="64"/>
      <c r="VFJ41" s="64"/>
      <c r="VFK41" s="64"/>
      <c r="VFL41" s="64"/>
      <c r="VFM41" s="64"/>
      <c r="VFN41" s="64"/>
      <c r="VFO41" s="64"/>
      <c r="VFP41" s="64"/>
      <c r="VFQ41" s="64"/>
      <c r="VFR41" s="64"/>
      <c r="VFS41" s="64"/>
      <c r="VFT41" s="64"/>
      <c r="VFU41" s="64"/>
      <c r="VFV41" s="64"/>
      <c r="VFW41" s="64"/>
      <c r="VFX41" s="64"/>
      <c r="VFY41" s="64"/>
      <c r="VFZ41" s="64"/>
      <c r="VGA41" s="64"/>
      <c r="VGB41" s="64"/>
      <c r="VGC41" s="64"/>
      <c r="VGD41" s="64"/>
      <c r="VGE41" s="64"/>
      <c r="VGF41" s="64"/>
      <c r="VGG41" s="64"/>
      <c r="VGH41" s="64"/>
      <c r="VGI41" s="64"/>
      <c r="VGJ41" s="64"/>
      <c r="VGK41" s="64"/>
      <c r="VGL41" s="64"/>
      <c r="VGM41" s="64"/>
      <c r="VGN41" s="64"/>
      <c r="VGO41" s="64"/>
      <c r="VGP41" s="64"/>
      <c r="VGQ41" s="64"/>
      <c r="VGR41" s="64"/>
      <c r="VGS41" s="64"/>
      <c r="VGT41" s="64"/>
      <c r="VGU41" s="64"/>
      <c r="VGV41" s="64"/>
      <c r="VGW41" s="64"/>
      <c r="VGX41" s="64"/>
      <c r="VGY41" s="64"/>
      <c r="VGZ41" s="64"/>
      <c r="VHA41" s="64"/>
      <c r="VHB41" s="64"/>
      <c r="VHC41" s="64"/>
      <c r="VHD41" s="64"/>
      <c r="VHE41" s="64"/>
      <c r="VHF41" s="64"/>
      <c r="VHG41" s="64"/>
      <c r="VHH41" s="64"/>
      <c r="VHI41" s="64"/>
      <c r="VHJ41" s="64"/>
      <c r="VHK41" s="64"/>
      <c r="VHL41" s="64"/>
      <c r="VHM41" s="64"/>
      <c r="VHN41" s="64"/>
      <c r="VHO41" s="64"/>
      <c r="VHP41" s="64"/>
      <c r="VHQ41" s="64"/>
      <c r="VHR41" s="64"/>
      <c r="VHS41" s="64"/>
      <c r="VHT41" s="64"/>
      <c r="VHU41" s="64"/>
      <c r="VHV41" s="64"/>
      <c r="VHW41" s="64"/>
      <c r="VHX41" s="64"/>
      <c r="VHY41" s="64"/>
      <c r="VHZ41" s="64"/>
      <c r="VIA41" s="64"/>
      <c r="VIB41" s="64"/>
      <c r="VIC41" s="64"/>
      <c r="VID41" s="64"/>
      <c r="VIE41" s="64"/>
      <c r="VIF41" s="64"/>
      <c r="VIG41" s="64"/>
      <c r="VIH41" s="64"/>
      <c r="VII41" s="64"/>
      <c r="VIJ41" s="64"/>
      <c r="VIK41" s="64"/>
      <c r="VIL41" s="64"/>
      <c r="VIM41" s="64"/>
      <c r="VIN41" s="64"/>
      <c r="VIO41" s="64"/>
      <c r="VIP41" s="64"/>
      <c r="VIQ41" s="64"/>
      <c r="VIR41" s="64"/>
      <c r="VIS41" s="64"/>
      <c r="VIT41" s="64"/>
      <c r="VIU41" s="64"/>
      <c r="VIV41" s="64"/>
      <c r="VIW41" s="64"/>
      <c r="VIX41" s="64"/>
      <c r="VIY41" s="64"/>
      <c r="VIZ41" s="64"/>
      <c r="VJA41" s="64"/>
      <c r="VJB41" s="64"/>
      <c r="VJC41" s="64"/>
      <c r="VJD41" s="64"/>
      <c r="VJE41" s="64"/>
      <c r="VJF41" s="64"/>
      <c r="VJG41" s="64"/>
      <c r="VJH41" s="64"/>
      <c r="VJI41" s="64"/>
      <c r="VJJ41" s="64"/>
      <c r="VJK41" s="64"/>
      <c r="VJL41" s="64"/>
      <c r="VJM41" s="64"/>
      <c r="VJN41" s="64"/>
      <c r="VJO41" s="64"/>
      <c r="VJP41" s="64"/>
      <c r="VJQ41" s="64"/>
      <c r="VJR41" s="64"/>
      <c r="VJS41" s="64"/>
      <c r="VJT41" s="64"/>
      <c r="VJU41" s="64"/>
      <c r="VJV41" s="64"/>
      <c r="VJW41" s="64"/>
      <c r="VJX41" s="64"/>
      <c r="VJY41" s="64"/>
      <c r="VJZ41" s="64"/>
      <c r="VKA41" s="64"/>
      <c r="VKB41" s="64"/>
      <c r="VKC41" s="64"/>
      <c r="VKD41" s="64"/>
      <c r="VKE41" s="64"/>
      <c r="VKF41" s="64"/>
      <c r="VKG41" s="64"/>
      <c r="VKH41" s="64"/>
      <c r="VKI41" s="64"/>
      <c r="VKJ41" s="64"/>
      <c r="VKK41" s="64"/>
      <c r="VKL41" s="64"/>
      <c r="VKM41" s="64"/>
      <c r="VKN41" s="64"/>
      <c r="VKO41" s="64"/>
      <c r="VKP41" s="64"/>
      <c r="VKQ41" s="64"/>
      <c r="VKR41" s="64"/>
      <c r="VKS41" s="64"/>
      <c r="VKT41" s="64"/>
      <c r="VKU41" s="64"/>
      <c r="VKV41" s="64"/>
      <c r="VKW41" s="64"/>
      <c r="VKX41" s="64"/>
      <c r="VKY41" s="64"/>
      <c r="VKZ41" s="64"/>
      <c r="VLA41" s="64"/>
      <c r="VLB41" s="64"/>
      <c r="VLC41" s="64"/>
      <c r="VLD41" s="64"/>
      <c r="VLE41" s="64"/>
      <c r="VLF41" s="64"/>
      <c r="VLG41" s="64"/>
      <c r="VLH41" s="64"/>
      <c r="VLI41" s="64"/>
      <c r="VLJ41" s="64"/>
      <c r="VLK41" s="64"/>
      <c r="VLL41" s="64"/>
      <c r="VLM41" s="64"/>
      <c r="VLN41" s="64"/>
      <c r="VLO41" s="64"/>
      <c r="VLP41" s="64"/>
      <c r="VLQ41" s="64"/>
      <c r="VLR41" s="64"/>
      <c r="VLS41" s="64"/>
      <c r="VLT41" s="64"/>
      <c r="VLU41" s="64"/>
      <c r="VLV41" s="64"/>
      <c r="VLW41" s="64"/>
      <c r="VLX41" s="64"/>
      <c r="VLY41" s="64"/>
      <c r="VLZ41" s="64"/>
      <c r="VMA41" s="64"/>
      <c r="VMB41" s="64"/>
      <c r="VMC41" s="64"/>
      <c r="VMD41" s="64"/>
      <c r="VME41" s="64"/>
      <c r="VMF41" s="64"/>
      <c r="VMG41" s="64"/>
      <c r="VMH41" s="64"/>
      <c r="VMI41" s="64"/>
      <c r="VMJ41" s="64"/>
      <c r="VMK41" s="64"/>
      <c r="VML41" s="64"/>
      <c r="VMM41" s="64"/>
      <c r="VMN41" s="64"/>
      <c r="VMO41" s="64"/>
      <c r="VMP41" s="64"/>
      <c r="VMQ41" s="64"/>
      <c r="VMR41" s="64"/>
      <c r="VMS41" s="64"/>
      <c r="VMT41" s="64"/>
      <c r="VMU41" s="64"/>
      <c r="VMV41" s="64"/>
      <c r="VMW41" s="64"/>
      <c r="VMX41" s="64"/>
      <c r="VMY41" s="64"/>
      <c r="VMZ41" s="64"/>
      <c r="VNA41" s="64"/>
      <c r="VNB41" s="64"/>
      <c r="VNC41" s="64"/>
      <c r="VND41" s="64"/>
      <c r="VNE41" s="64"/>
      <c r="VNF41" s="64"/>
      <c r="VNG41" s="64"/>
      <c r="VNH41" s="64"/>
      <c r="VNI41" s="64"/>
      <c r="VNJ41" s="64"/>
      <c r="VNK41" s="64"/>
      <c r="VNL41" s="64"/>
      <c r="VNM41" s="64"/>
      <c r="VNN41" s="64"/>
      <c r="VNO41" s="64"/>
      <c r="VNP41" s="64"/>
      <c r="VNQ41" s="64"/>
      <c r="VNR41" s="64"/>
      <c r="VNS41" s="64"/>
      <c r="VNT41" s="64"/>
      <c r="VNU41" s="64"/>
      <c r="VNV41" s="64"/>
      <c r="VNW41" s="64"/>
      <c r="VNX41" s="64"/>
      <c r="VNY41" s="64"/>
      <c r="VNZ41" s="64"/>
      <c r="VOA41" s="64"/>
      <c r="VOB41" s="64"/>
      <c r="VOC41" s="64"/>
      <c r="VOD41" s="64"/>
      <c r="VOE41" s="64"/>
      <c r="VOF41" s="64"/>
      <c r="VOG41" s="64"/>
      <c r="VOH41" s="64"/>
      <c r="VOI41" s="64"/>
      <c r="VOJ41" s="64"/>
      <c r="VOK41" s="64"/>
      <c r="VOL41" s="64"/>
      <c r="VOM41" s="64"/>
      <c r="VON41" s="64"/>
      <c r="VOO41" s="64"/>
      <c r="VOP41" s="64"/>
      <c r="VOQ41" s="64"/>
      <c r="VOR41" s="64"/>
      <c r="VOS41" s="64"/>
      <c r="VOT41" s="64"/>
      <c r="VOU41" s="64"/>
      <c r="VOV41" s="64"/>
      <c r="VOW41" s="64"/>
      <c r="VOX41" s="64"/>
      <c r="VOY41" s="64"/>
      <c r="VOZ41" s="64"/>
      <c r="VPA41" s="64"/>
      <c r="VPB41" s="64"/>
      <c r="VPC41" s="64"/>
      <c r="VPD41" s="64"/>
      <c r="VPE41" s="64"/>
      <c r="VPF41" s="64"/>
      <c r="VPG41" s="64"/>
      <c r="VPH41" s="64"/>
      <c r="VPI41" s="64"/>
      <c r="VPJ41" s="64"/>
      <c r="VPK41" s="64"/>
      <c r="VPL41" s="64"/>
      <c r="VPM41" s="64"/>
      <c r="VPN41" s="64"/>
      <c r="VPO41" s="64"/>
      <c r="VPP41" s="64"/>
      <c r="VPQ41" s="64"/>
      <c r="VPR41" s="64"/>
      <c r="VPS41" s="64"/>
      <c r="VPT41" s="64"/>
      <c r="VPU41" s="64"/>
      <c r="VPV41" s="64"/>
      <c r="VPW41" s="64"/>
      <c r="VPX41" s="64"/>
      <c r="VPY41" s="64"/>
      <c r="VPZ41" s="64"/>
      <c r="VQA41" s="64"/>
      <c r="VQB41" s="64"/>
      <c r="VQC41" s="64"/>
      <c r="VQD41" s="64"/>
      <c r="VQE41" s="64"/>
      <c r="VQF41" s="64"/>
      <c r="VQG41" s="64"/>
      <c r="VQH41" s="64"/>
      <c r="VQI41" s="64"/>
      <c r="VQJ41" s="64"/>
      <c r="VQK41" s="64"/>
      <c r="VQL41" s="64"/>
      <c r="VQM41" s="64"/>
      <c r="VQN41" s="64"/>
      <c r="VQO41" s="64"/>
      <c r="VQP41" s="64"/>
      <c r="VQQ41" s="64"/>
      <c r="VQR41" s="64"/>
      <c r="VQS41" s="64"/>
      <c r="VQT41" s="64"/>
      <c r="VQU41" s="64"/>
      <c r="VQV41" s="64"/>
      <c r="VQW41" s="64"/>
      <c r="VQX41" s="64"/>
      <c r="VQY41" s="64"/>
      <c r="VQZ41" s="64"/>
      <c r="VRA41" s="64"/>
      <c r="VRB41" s="64"/>
      <c r="VRC41" s="64"/>
      <c r="VRD41" s="64"/>
      <c r="VRE41" s="64"/>
      <c r="VRF41" s="64"/>
      <c r="VRG41" s="64"/>
      <c r="VRH41" s="64"/>
      <c r="VRI41" s="64"/>
      <c r="VRJ41" s="64"/>
      <c r="VRK41" s="64"/>
      <c r="VRL41" s="64"/>
      <c r="VRM41" s="64"/>
      <c r="VRN41" s="64"/>
      <c r="VRO41" s="64"/>
      <c r="VRP41" s="64"/>
      <c r="VRQ41" s="64"/>
      <c r="VRR41" s="64"/>
      <c r="VRS41" s="64"/>
      <c r="VRT41" s="64"/>
      <c r="VRU41" s="64"/>
      <c r="VRV41" s="64"/>
      <c r="VRW41" s="64"/>
      <c r="VRX41" s="64"/>
      <c r="VRY41" s="64"/>
      <c r="VRZ41" s="64"/>
      <c r="VSA41" s="64"/>
      <c r="VSB41" s="64"/>
      <c r="VSC41" s="64"/>
      <c r="VSD41" s="64"/>
      <c r="VSE41" s="64"/>
      <c r="VSF41" s="64"/>
      <c r="VSG41" s="64"/>
      <c r="VSH41" s="64"/>
      <c r="VSI41" s="64"/>
      <c r="VSJ41" s="64"/>
      <c r="VSK41" s="64"/>
      <c r="VSL41" s="64"/>
      <c r="VSM41" s="64"/>
      <c r="VSN41" s="64"/>
      <c r="VSO41" s="64"/>
      <c r="VSP41" s="64"/>
      <c r="VSQ41" s="64"/>
      <c r="VSR41" s="64"/>
      <c r="VSS41" s="64"/>
      <c r="VST41" s="64"/>
      <c r="VSU41" s="64"/>
      <c r="VSV41" s="64"/>
      <c r="VSW41" s="64"/>
      <c r="VSX41" s="64"/>
      <c r="VSY41" s="64"/>
      <c r="VSZ41" s="64"/>
      <c r="VTA41" s="64"/>
      <c r="VTB41" s="64"/>
      <c r="VTC41" s="64"/>
      <c r="VTD41" s="64"/>
      <c r="VTE41" s="64"/>
      <c r="VTF41" s="64"/>
      <c r="VTG41" s="64"/>
      <c r="VTH41" s="64"/>
      <c r="VTI41" s="64"/>
      <c r="VTJ41" s="64"/>
      <c r="VTK41" s="64"/>
      <c r="VTL41" s="64"/>
      <c r="VTM41" s="64"/>
      <c r="VTN41" s="64"/>
      <c r="VTO41" s="64"/>
      <c r="VTP41" s="64"/>
      <c r="VTQ41" s="64"/>
      <c r="VTR41" s="64"/>
      <c r="VTS41" s="64"/>
      <c r="VTT41" s="64"/>
      <c r="VTU41" s="64"/>
      <c r="VTV41" s="64"/>
      <c r="VTW41" s="64"/>
      <c r="VTX41" s="64"/>
      <c r="VTY41" s="64"/>
      <c r="VTZ41" s="64"/>
      <c r="VUA41" s="64"/>
      <c r="VUB41" s="64"/>
      <c r="VUC41" s="64"/>
      <c r="VUD41" s="64"/>
      <c r="VUE41" s="64"/>
      <c r="VUF41" s="64"/>
      <c r="VUG41" s="64"/>
      <c r="VUH41" s="64"/>
      <c r="VUI41" s="64"/>
      <c r="VUJ41" s="64"/>
      <c r="VUK41" s="64"/>
      <c r="VUL41" s="64"/>
      <c r="VUM41" s="64"/>
      <c r="VUN41" s="64"/>
      <c r="VUO41" s="64"/>
      <c r="VUP41" s="64"/>
      <c r="VUQ41" s="64"/>
      <c r="VUR41" s="64"/>
      <c r="VUS41" s="64"/>
      <c r="VUT41" s="64"/>
      <c r="VUU41" s="64"/>
      <c r="VUV41" s="64"/>
      <c r="VUW41" s="64"/>
      <c r="VUX41" s="64"/>
      <c r="VUY41" s="64"/>
      <c r="VUZ41" s="64"/>
      <c r="VVA41" s="64"/>
      <c r="VVB41" s="64"/>
      <c r="VVC41" s="64"/>
      <c r="VVD41" s="64"/>
      <c r="VVE41" s="64"/>
      <c r="VVF41" s="64"/>
      <c r="VVG41" s="64"/>
      <c r="VVH41" s="64"/>
      <c r="VVI41" s="64"/>
      <c r="VVJ41" s="64"/>
      <c r="VVK41" s="64"/>
      <c r="VVL41" s="64"/>
      <c r="VVM41" s="64"/>
      <c r="VVN41" s="64"/>
      <c r="VVO41" s="64"/>
      <c r="VVP41" s="64"/>
      <c r="VVQ41" s="64"/>
      <c r="VVR41" s="64"/>
      <c r="VVS41" s="64"/>
      <c r="VVT41" s="64"/>
      <c r="VVU41" s="64"/>
      <c r="VVV41" s="64"/>
      <c r="VVW41" s="64"/>
      <c r="VVX41" s="64"/>
      <c r="VVY41" s="64"/>
      <c r="VVZ41" s="64"/>
      <c r="VWA41" s="64"/>
      <c r="VWB41" s="64"/>
      <c r="VWC41" s="64"/>
      <c r="VWD41" s="64"/>
      <c r="VWE41" s="64"/>
      <c r="VWF41" s="64"/>
      <c r="VWG41" s="64"/>
      <c r="VWH41" s="64"/>
      <c r="VWI41" s="64"/>
      <c r="VWJ41" s="64"/>
      <c r="VWK41" s="64"/>
      <c r="VWL41" s="64"/>
      <c r="VWM41" s="64"/>
      <c r="VWN41" s="64"/>
      <c r="VWO41" s="64"/>
      <c r="VWP41" s="64"/>
      <c r="VWQ41" s="64"/>
      <c r="VWR41" s="64"/>
      <c r="VWS41" s="64"/>
      <c r="VWT41" s="64"/>
      <c r="VWU41" s="64"/>
      <c r="VWV41" s="64"/>
      <c r="VWW41" s="64"/>
      <c r="VWX41" s="64"/>
      <c r="VWY41" s="64"/>
      <c r="VWZ41" s="64"/>
      <c r="VXA41" s="64"/>
      <c r="VXB41" s="64"/>
      <c r="VXC41" s="64"/>
      <c r="VXD41" s="64"/>
      <c r="VXE41" s="64"/>
      <c r="VXF41" s="64"/>
      <c r="VXG41" s="64"/>
      <c r="VXH41" s="64"/>
      <c r="VXI41" s="64"/>
      <c r="VXJ41" s="64"/>
      <c r="VXK41" s="64"/>
      <c r="VXL41" s="64"/>
      <c r="VXM41" s="64"/>
      <c r="VXN41" s="64"/>
      <c r="VXO41" s="64"/>
      <c r="VXP41" s="64"/>
      <c r="VXQ41" s="64"/>
      <c r="VXR41" s="64"/>
      <c r="VXS41" s="64"/>
      <c r="VXT41" s="64"/>
      <c r="VXU41" s="64"/>
      <c r="VXV41" s="64"/>
      <c r="VXW41" s="64"/>
      <c r="VXX41" s="64"/>
      <c r="VXY41" s="64"/>
      <c r="VXZ41" s="64"/>
      <c r="VYA41" s="64"/>
      <c r="VYB41" s="64"/>
      <c r="VYC41" s="64"/>
      <c r="VYD41" s="64"/>
      <c r="VYE41" s="64"/>
      <c r="VYF41" s="64"/>
      <c r="VYG41" s="64"/>
      <c r="VYH41" s="64"/>
      <c r="VYI41" s="64"/>
      <c r="VYJ41" s="64"/>
      <c r="VYK41" s="64"/>
      <c r="VYL41" s="64"/>
      <c r="VYM41" s="64"/>
      <c r="VYN41" s="64"/>
      <c r="VYO41" s="64"/>
      <c r="VYP41" s="64"/>
      <c r="VYQ41" s="64"/>
      <c r="VYR41" s="64"/>
      <c r="VYS41" s="64"/>
      <c r="VYT41" s="64"/>
      <c r="VYU41" s="64"/>
      <c r="VYV41" s="64"/>
      <c r="VYW41" s="64"/>
      <c r="VYX41" s="64"/>
      <c r="VYY41" s="64"/>
      <c r="VYZ41" s="64"/>
      <c r="VZA41" s="64"/>
      <c r="VZB41" s="64"/>
      <c r="VZC41" s="64"/>
      <c r="VZD41" s="64"/>
      <c r="VZE41" s="64"/>
      <c r="VZF41" s="64"/>
      <c r="VZG41" s="64"/>
      <c r="VZH41" s="64"/>
      <c r="VZI41" s="64"/>
      <c r="VZJ41" s="64"/>
      <c r="VZK41" s="64"/>
      <c r="VZL41" s="64"/>
      <c r="VZM41" s="64"/>
      <c r="VZN41" s="64"/>
      <c r="VZO41" s="64"/>
      <c r="VZP41" s="64"/>
      <c r="VZQ41" s="64"/>
      <c r="VZR41" s="64"/>
      <c r="VZS41" s="64"/>
      <c r="VZT41" s="64"/>
      <c r="VZU41" s="64"/>
      <c r="VZV41" s="64"/>
      <c r="VZW41" s="64"/>
      <c r="VZX41" s="64"/>
      <c r="VZY41" s="64"/>
      <c r="VZZ41" s="64"/>
      <c r="WAA41" s="64"/>
      <c r="WAB41" s="64"/>
      <c r="WAC41" s="64"/>
      <c r="WAD41" s="64"/>
      <c r="WAE41" s="64"/>
      <c r="WAF41" s="64"/>
      <c r="WAG41" s="64"/>
      <c r="WAH41" s="64"/>
      <c r="WAI41" s="64"/>
      <c r="WAJ41" s="64"/>
      <c r="WAK41" s="64"/>
      <c r="WAL41" s="64"/>
      <c r="WAM41" s="64"/>
      <c r="WAN41" s="64"/>
      <c r="WAO41" s="64"/>
      <c r="WAP41" s="64"/>
      <c r="WAQ41" s="64"/>
      <c r="WAR41" s="64"/>
      <c r="WAS41" s="64"/>
      <c r="WAT41" s="64"/>
      <c r="WAU41" s="64"/>
      <c r="WAV41" s="64"/>
      <c r="WAW41" s="64"/>
      <c r="WAX41" s="64"/>
      <c r="WAY41" s="64"/>
      <c r="WAZ41" s="64"/>
      <c r="WBA41" s="64"/>
      <c r="WBB41" s="64"/>
      <c r="WBC41" s="64"/>
      <c r="WBD41" s="64"/>
      <c r="WBE41" s="64"/>
      <c r="WBF41" s="64"/>
      <c r="WBG41" s="64"/>
      <c r="WBH41" s="64"/>
      <c r="WBI41" s="64"/>
      <c r="WBJ41" s="64"/>
      <c r="WBK41" s="64"/>
      <c r="WBL41" s="64"/>
      <c r="WBM41" s="64"/>
      <c r="WBN41" s="64"/>
      <c r="WBO41" s="64"/>
      <c r="WBP41" s="64"/>
      <c r="WBQ41" s="64"/>
      <c r="WBR41" s="64"/>
      <c r="WBS41" s="64"/>
      <c r="WBT41" s="64"/>
      <c r="WBU41" s="64"/>
      <c r="WBV41" s="64"/>
      <c r="WBW41" s="64"/>
      <c r="WBX41" s="64"/>
      <c r="WBY41" s="64"/>
      <c r="WBZ41" s="64"/>
      <c r="WCA41" s="64"/>
      <c r="WCB41" s="64"/>
      <c r="WCC41" s="64"/>
      <c r="WCD41" s="64"/>
      <c r="WCE41" s="64"/>
      <c r="WCF41" s="64"/>
      <c r="WCG41" s="64"/>
      <c r="WCH41" s="64"/>
      <c r="WCI41" s="64"/>
      <c r="WCJ41" s="64"/>
      <c r="WCK41" s="64"/>
      <c r="WCL41" s="64"/>
      <c r="WCM41" s="64"/>
      <c r="WCN41" s="64"/>
      <c r="WCO41" s="64"/>
      <c r="WCP41" s="64"/>
      <c r="WCQ41" s="64"/>
      <c r="WCR41" s="64"/>
      <c r="WCS41" s="64"/>
      <c r="WCT41" s="64"/>
      <c r="WCU41" s="64"/>
      <c r="WCV41" s="64"/>
      <c r="WCW41" s="64"/>
      <c r="WCX41" s="64"/>
      <c r="WCY41" s="64"/>
      <c r="WCZ41" s="64"/>
      <c r="WDA41" s="64"/>
      <c r="WDB41" s="64"/>
      <c r="WDC41" s="64"/>
      <c r="WDD41" s="64"/>
      <c r="WDE41" s="64"/>
      <c r="WDF41" s="64"/>
      <c r="WDG41" s="64"/>
      <c r="WDH41" s="64"/>
      <c r="WDI41" s="64"/>
      <c r="WDJ41" s="64"/>
      <c r="WDK41" s="64"/>
      <c r="WDL41" s="64"/>
      <c r="WDM41" s="64"/>
      <c r="WDN41" s="64"/>
      <c r="WDO41" s="64"/>
      <c r="WDP41" s="64"/>
      <c r="WDQ41" s="64"/>
      <c r="WDR41" s="64"/>
      <c r="WDS41" s="64"/>
      <c r="WDT41" s="64"/>
      <c r="WDU41" s="64"/>
      <c r="WDV41" s="64"/>
      <c r="WDW41" s="64"/>
      <c r="WDX41" s="64"/>
      <c r="WDY41" s="64"/>
      <c r="WDZ41" s="64"/>
      <c r="WEA41" s="64"/>
      <c r="WEB41" s="64"/>
      <c r="WEC41" s="64"/>
      <c r="WED41" s="64"/>
      <c r="WEE41" s="64"/>
      <c r="WEF41" s="64"/>
      <c r="WEG41" s="64"/>
      <c r="WEH41" s="64"/>
      <c r="WEI41" s="64"/>
      <c r="WEJ41" s="64"/>
      <c r="WEK41" s="64"/>
      <c r="WEL41" s="64"/>
      <c r="WEM41" s="64"/>
      <c r="WEN41" s="64"/>
      <c r="WEO41" s="64"/>
      <c r="WEP41" s="64"/>
      <c r="WEQ41" s="64"/>
      <c r="WER41" s="64"/>
      <c r="WES41" s="64"/>
      <c r="WET41" s="64"/>
      <c r="WEU41" s="64"/>
      <c r="WEV41" s="64"/>
      <c r="WEW41" s="64"/>
      <c r="WEX41" s="64"/>
      <c r="WEY41" s="64"/>
      <c r="WEZ41" s="64"/>
      <c r="WFA41" s="64"/>
      <c r="WFB41" s="64"/>
      <c r="WFC41" s="64"/>
      <c r="WFD41" s="64"/>
      <c r="WFE41" s="64"/>
      <c r="WFF41" s="64"/>
      <c r="WFG41" s="64"/>
      <c r="WFH41" s="64"/>
      <c r="WFI41" s="64"/>
      <c r="WFJ41" s="64"/>
      <c r="WFK41" s="64"/>
      <c r="WFL41" s="64"/>
      <c r="WFM41" s="64"/>
      <c r="WFN41" s="64"/>
      <c r="WFO41" s="64"/>
      <c r="WFP41" s="64"/>
      <c r="WFQ41" s="64"/>
      <c r="WFR41" s="64"/>
      <c r="WFS41" s="64"/>
      <c r="WFT41" s="64"/>
      <c r="WFU41" s="64"/>
      <c r="WFV41" s="64"/>
      <c r="WFW41" s="64"/>
      <c r="WFX41" s="64"/>
      <c r="WFY41" s="64"/>
      <c r="WFZ41" s="64"/>
      <c r="WGA41" s="64"/>
      <c r="WGB41" s="64"/>
      <c r="WGC41" s="64"/>
      <c r="WGD41" s="64"/>
      <c r="WGE41" s="64"/>
      <c r="WGF41" s="64"/>
      <c r="WGG41" s="64"/>
      <c r="WGH41" s="64"/>
      <c r="WGI41" s="64"/>
      <c r="WGJ41" s="64"/>
      <c r="WGK41" s="64"/>
      <c r="WGL41" s="64"/>
      <c r="WGM41" s="64"/>
      <c r="WGN41" s="64"/>
      <c r="WGO41" s="64"/>
      <c r="WGP41" s="64"/>
      <c r="WGQ41" s="64"/>
      <c r="WGR41" s="64"/>
      <c r="WGS41" s="64"/>
      <c r="WGT41" s="64"/>
      <c r="WGU41" s="64"/>
      <c r="WGV41" s="64"/>
      <c r="WGW41" s="64"/>
      <c r="WGX41" s="64"/>
      <c r="WGY41" s="64"/>
      <c r="WGZ41" s="64"/>
      <c r="WHA41" s="64"/>
      <c r="WHB41" s="64"/>
      <c r="WHC41" s="64"/>
      <c r="WHD41" s="64"/>
      <c r="WHE41" s="64"/>
      <c r="WHF41" s="64"/>
      <c r="WHG41" s="64"/>
      <c r="WHH41" s="64"/>
      <c r="WHI41" s="64"/>
      <c r="WHJ41" s="64"/>
      <c r="WHK41" s="64"/>
      <c r="WHL41" s="64"/>
      <c r="WHM41" s="64"/>
      <c r="WHN41" s="64"/>
      <c r="WHO41" s="64"/>
      <c r="WHP41" s="64"/>
      <c r="WHQ41" s="64"/>
      <c r="WHR41" s="64"/>
      <c r="WHS41" s="64"/>
      <c r="WHT41" s="64"/>
      <c r="WHU41" s="64"/>
      <c r="WHV41" s="64"/>
      <c r="WHW41" s="64"/>
      <c r="WHX41" s="64"/>
      <c r="WHY41" s="64"/>
      <c r="WHZ41" s="64"/>
      <c r="WIA41" s="64"/>
      <c r="WIB41" s="64"/>
      <c r="WIC41" s="64"/>
      <c r="WID41" s="64"/>
      <c r="WIE41" s="64"/>
      <c r="WIF41" s="64"/>
      <c r="WIG41" s="64"/>
      <c r="WIH41" s="64"/>
      <c r="WII41" s="64"/>
      <c r="WIJ41" s="64"/>
      <c r="WIK41" s="64"/>
      <c r="WIL41" s="64"/>
      <c r="WIM41" s="64"/>
      <c r="WIN41" s="64"/>
      <c r="WIO41" s="64"/>
      <c r="WIP41" s="64"/>
      <c r="WIQ41" s="64"/>
      <c r="WIR41" s="64"/>
      <c r="WIS41" s="64"/>
      <c r="WIT41" s="64"/>
      <c r="WIU41" s="64"/>
      <c r="WIV41" s="64"/>
      <c r="WIW41" s="64"/>
      <c r="WIX41" s="64"/>
      <c r="WIY41" s="64"/>
      <c r="WIZ41" s="64"/>
      <c r="WJA41" s="64"/>
      <c r="WJB41" s="64"/>
      <c r="WJC41" s="64"/>
      <c r="WJD41" s="64"/>
      <c r="WJE41" s="64"/>
      <c r="WJF41" s="64"/>
      <c r="WJG41" s="64"/>
      <c r="WJH41" s="64"/>
      <c r="WJI41" s="64"/>
      <c r="WJJ41" s="64"/>
      <c r="WJK41" s="64"/>
      <c r="WJL41" s="64"/>
      <c r="WJM41" s="64"/>
      <c r="WJN41" s="64"/>
      <c r="WJO41" s="64"/>
      <c r="WJP41" s="64"/>
      <c r="WJQ41" s="64"/>
      <c r="WJR41" s="64"/>
      <c r="WJS41" s="64"/>
      <c r="WJT41" s="64"/>
      <c r="WJU41" s="64"/>
      <c r="WJV41" s="64"/>
      <c r="WJW41" s="64"/>
      <c r="WJX41" s="64"/>
      <c r="WJY41" s="64"/>
      <c r="WJZ41" s="64"/>
      <c r="WKA41" s="64"/>
      <c r="WKB41" s="64"/>
      <c r="WKC41" s="64"/>
      <c r="WKD41" s="64"/>
      <c r="WKE41" s="64"/>
      <c r="WKF41" s="64"/>
      <c r="WKG41" s="64"/>
      <c r="WKH41" s="64"/>
      <c r="WKI41" s="64"/>
      <c r="WKJ41" s="64"/>
      <c r="WKK41" s="64"/>
      <c r="WKL41" s="64"/>
      <c r="WKM41" s="64"/>
      <c r="WKN41" s="64"/>
      <c r="WKO41" s="64"/>
      <c r="WKP41" s="64"/>
      <c r="WKQ41" s="64"/>
      <c r="WKR41" s="64"/>
      <c r="WKS41" s="64"/>
      <c r="WKT41" s="64"/>
      <c r="WKU41" s="64"/>
      <c r="WKV41" s="64"/>
      <c r="WKW41" s="64"/>
      <c r="WKX41" s="64"/>
      <c r="WKY41" s="64"/>
      <c r="WKZ41" s="64"/>
      <c r="WLA41" s="64"/>
      <c r="WLB41" s="64"/>
      <c r="WLC41" s="64"/>
      <c r="WLD41" s="64"/>
      <c r="WLE41" s="64"/>
      <c r="WLF41" s="64"/>
      <c r="WLG41" s="64"/>
      <c r="WLH41" s="64"/>
      <c r="WLI41" s="64"/>
      <c r="WLJ41" s="64"/>
      <c r="WLK41" s="64"/>
      <c r="WLL41" s="64"/>
      <c r="WLM41" s="64"/>
      <c r="WLN41" s="64"/>
      <c r="WLO41" s="64"/>
      <c r="WLP41" s="64"/>
      <c r="WLQ41" s="64"/>
      <c r="WLR41" s="64"/>
      <c r="WLS41" s="64"/>
      <c r="WLT41" s="64"/>
      <c r="WLU41" s="64"/>
      <c r="WLV41" s="64"/>
      <c r="WLW41" s="64"/>
      <c r="WLX41" s="64"/>
      <c r="WLY41" s="64"/>
      <c r="WLZ41" s="64"/>
      <c r="WMA41" s="64"/>
      <c r="WMB41" s="64"/>
      <c r="WMC41" s="64"/>
      <c r="WMD41" s="64"/>
      <c r="WME41" s="64"/>
      <c r="WMF41" s="64"/>
      <c r="WMG41" s="64"/>
      <c r="WMH41" s="64"/>
      <c r="WMI41" s="64"/>
      <c r="WMJ41" s="64"/>
      <c r="WMK41" s="64"/>
      <c r="WML41" s="64"/>
      <c r="WMM41" s="64"/>
      <c r="WMN41" s="64"/>
      <c r="WMO41" s="64"/>
      <c r="WMP41" s="64"/>
      <c r="WMQ41" s="64"/>
      <c r="WMR41" s="64"/>
      <c r="WMS41" s="64"/>
      <c r="WMT41" s="64"/>
      <c r="WMU41" s="64"/>
      <c r="WMV41" s="64"/>
      <c r="WMW41" s="64"/>
      <c r="WMX41" s="64"/>
      <c r="WMY41" s="64"/>
      <c r="WMZ41" s="64"/>
      <c r="WNA41" s="64"/>
      <c r="WNB41" s="64"/>
      <c r="WNC41" s="64"/>
      <c r="WND41" s="64"/>
      <c r="WNE41" s="64"/>
      <c r="WNF41" s="64"/>
      <c r="WNG41" s="64"/>
      <c r="WNH41" s="64"/>
      <c r="WNI41" s="64"/>
      <c r="WNJ41" s="64"/>
      <c r="WNK41" s="64"/>
      <c r="WNL41" s="64"/>
      <c r="WNM41" s="64"/>
      <c r="WNN41" s="64"/>
      <c r="WNO41" s="64"/>
      <c r="WNP41" s="64"/>
      <c r="WNQ41" s="64"/>
      <c r="WNR41" s="64"/>
      <c r="WNS41" s="64"/>
      <c r="WNT41" s="64"/>
      <c r="WNU41" s="64"/>
      <c r="WNV41" s="64"/>
      <c r="WNW41" s="64"/>
      <c r="WNX41" s="64"/>
      <c r="WNY41" s="64"/>
      <c r="WNZ41" s="64"/>
      <c r="WOA41" s="64"/>
      <c r="WOB41" s="64"/>
      <c r="WOC41" s="64"/>
      <c r="WOD41" s="64"/>
      <c r="WOE41" s="64"/>
      <c r="WOF41" s="64"/>
      <c r="WOG41" s="64"/>
      <c r="WOH41" s="64"/>
      <c r="WOI41" s="64"/>
      <c r="WOJ41" s="64"/>
      <c r="WOK41" s="64"/>
      <c r="WOL41" s="64"/>
      <c r="WOM41" s="64"/>
      <c r="WON41" s="64"/>
      <c r="WOO41" s="64"/>
      <c r="WOP41" s="64"/>
      <c r="WOQ41" s="64"/>
      <c r="WOR41" s="64"/>
      <c r="WOS41" s="64"/>
      <c r="WOT41" s="64"/>
      <c r="WOU41" s="64"/>
      <c r="WOV41" s="64"/>
      <c r="WOW41" s="64"/>
      <c r="WOX41" s="64"/>
      <c r="WOY41" s="64"/>
      <c r="WOZ41" s="64"/>
      <c r="WPA41" s="64"/>
      <c r="WPB41" s="64"/>
      <c r="WPC41" s="64"/>
      <c r="WPD41" s="64"/>
      <c r="WPE41" s="64"/>
      <c r="WPF41" s="64"/>
      <c r="WPG41" s="64"/>
      <c r="WPH41" s="64"/>
      <c r="WPI41" s="64"/>
      <c r="WPJ41" s="64"/>
      <c r="WPK41" s="64"/>
      <c r="WPL41" s="64"/>
      <c r="WPM41" s="64"/>
      <c r="WPN41" s="64"/>
      <c r="WPO41" s="64"/>
      <c r="WPP41" s="64"/>
      <c r="WPQ41" s="64"/>
      <c r="WPR41" s="64"/>
      <c r="WPS41" s="64"/>
      <c r="WPT41" s="64"/>
      <c r="WPU41" s="64"/>
      <c r="WPV41" s="64"/>
      <c r="WPW41" s="64"/>
      <c r="WPX41" s="64"/>
      <c r="WPY41" s="64"/>
      <c r="WPZ41" s="64"/>
      <c r="WQA41" s="64"/>
      <c r="WQB41" s="64"/>
      <c r="WQC41" s="64"/>
      <c r="WQD41" s="64"/>
      <c r="WQE41" s="64"/>
      <c r="WQF41" s="64"/>
      <c r="WQG41" s="64"/>
      <c r="WQH41" s="64"/>
      <c r="WQI41" s="64"/>
      <c r="WQJ41" s="64"/>
      <c r="WQK41" s="64"/>
      <c r="WQL41" s="64"/>
      <c r="WQM41" s="64"/>
      <c r="WQN41" s="64"/>
      <c r="WQO41" s="64"/>
      <c r="WQP41" s="64"/>
      <c r="WQQ41" s="64"/>
      <c r="WQR41" s="64"/>
      <c r="WQS41" s="64"/>
      <c r="WQT41" s="64"/>
      <c r="WQU41" s="64"/>
      <c r="WQV41" s="64"/>
      <c r="WQW41" s="64"/>
      <c r="WQX41" s="64"/>
      <c r="WQY41" s="64"/>
      <c r="WQZ41" s="64"/>
      <c r="WRA41" s="64"/>
      <c r="WRB41" s="64"/>
      <c r="WRC41" s="64"/>
      <c r="WRD41" s="64"/>
      <c r="WRE41" s="64"/>
      <c r="WRF41" s="64"/>
      <c r="WRG41" s="64"/>
      <c r="WRH41" s="64"/>
      <c r="WRI41" s="64"/>
      <c r="WRJ41" s="64"/>
      <c r="WRK41" s="64"/>
      <c r="WRL41" s="64"/>
      <c r="WRM41" s="64"/>
      <c r="WRN41" s="64"/>
      <c r="WRO41" s="64"/>
      <c r="WRP41" s="64"/>
      <c r="WRQ41" s="64"/>
      <c r="WRR41" s="64"/>
      <c r="WRS41" s="64"/>
      <c r="WRT41" s="64"/>
      <c r="WRU41" s="64"/>
      <c r="WRV41" s="64"/>
      <c r="WRW41" s="64"/>
      <c r="WRX41" s="64"/>
      <c r="WRY41" s="64"/>
      <c r="WRZ41" s="64"/>
      <c r="WSA41" s="64"/>
      <c r="WSB41" s="64"/>
      <c r="WSC41" s="64"/>
      <c r="WSD41" s="64"/>
      <c r="WSE41" s="64"/>
      <c r="WSF41" s="64"/>
      <c r="WSG41" s="64"/>
      <c r="WSH41" s="64"/>
      <c r="WSI41" s="64"/>
      <c r="WSJ41" s="64"/>
      <c r="WSK41" s="64"/>
      <c r="WSL41" s="64"/>
      <c r="WSM41" s="64"/>
      <c r="WSN41" s="64"/>
      <c r="WSO41" s="64"/>
      <c r="WSP41" s="64"/>
      <c r="WSQ41" s="64"/>
      <c r="WSR41" s="64"/>
      <c r="WSS41" s="64"/>
      <c r="WST41" s="64"/>
      <c r="WSU41" s="64"/>
      <c r="WSV41" s="64"/>
      <c r="WSW41" s="64"/>
      <c r="WSX41" s="64"/>
      <c r="WSY41" s="64"/>
      <c r="WSZ41" s="64"/>
      <c r="WTA41" s="64"/>
      <c r="WTB41" s="64"/>
      <c r="WTC41" s="64"/>
      <c r="WTD41" s="64"/>
      <c r="WTE41" s="64"/>
      <c r="WTF41" s="64"/>
      <c r="WTG41" s="64"/>
      <c r="WTH41" s="64"/>
      <c r="WTI41" s="64"/>
      <c r="WTJ41" s="64"/>
      <c r="WTK41" s="64"/>
      <c r="WTL41" s="64"/>
      <c r="WTM41" s="64"/>
      <c r="WTN41" s="64"/>
      <c r="WTO41" s="64"/>
      <c r="WTP41" s="64"/>
      <c r="WTQ41" s="64"/>
      <c r="WTR41" s="64"/>
      <c r="WTS41" s="64"/>
      <c r="WTT41" s="64"/>
      <c r="WTU41" s="64"/>
      <c r="WTV41" s="64"/>
      <c r="WTW41" s="64"/>
      <c r="WTX41" s="64"/>
      <c r="WTY41" s="64"/>
      <c r="WTZ41" s="64"/>
      <c r="WUA41" s="64"/>
      <c r="WUB41" s="64"/>
      <c r="WUC41" s="64"/>
      <c r="WUD41" s="64"/>
      <c r="WUE41" s="64"/>
      <c r="WUF41" s="64"/>
      <c r="WUG41" s="64"/>
      <c r="WUH41" s="64"/>
      <c r="WUI41" s="64"/>
      <c r="WUJ41" s="64"/>
      <c r="WUK41" s="64"/>
      <c r="WUL41" s="64"/>
      <c r="WUM41" s="64"/>
      <c r="WUN41" s="64"/>
      <c r="WUO41" s="64"/>
      <c r="WUP41" s="64"/>
      <c r="WUQ41" s="64"/>
      <c r="WUR41" s="64"/>
      <c r="WUS41" s="64"/>
      <c r="WUT41" s="64"/>
      <c r="WUU41" s="64"/>
      <c r="WUV41" s="64"/>
      <c r="WUW41" s="64"/>
      <c r="WUX41" s="64"/>
      <c r="WUY41" s="64"/>
      <c r="WUZ41" s="64"/>
      <c r="WVA41" s="64"/>
      <c r="WVB41" s="64"/>
      <c r="WVC41" s="64"/>
      <c r="WVD41" s="64"/>
      <c r="WVE41" s="64"/>
      <c r="WVF41" s="64"/>
      <c r="WVG41" s="64"/>
      <c r="WVH41" s="64"/>
    </row>
    <row r="42" spans="1:16128" s="65" customFormat="1" ht="15" customHeight="1" x14ac:dyDescent="0.3">
      <c r="A42" s="64"/>
      <c r="B42" s="439" t="s">
        <v>100</v>
      </c>
      <c r="C42" s="445">
        <f>C41*VLOOKUP(C41,소득세테이블,2)-VLOOKUP(C41,소득세테이블,3)</f>
        <v>31301470.588235296</v>
      </c>
      <c r="D42" s="445"/>
      <c r="E42" s="445"/>
      <c r="F42" s="114"/>
      <c r="G42" s="918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  <c r="EU42" s="64"/>
      <c r="EV42" s="64"/>
      <c r="EW42" s="64"/>
      <c r="EX42" s="64"/>
      <c r="EY42" s="64"/>
      <c r="EZ42" s="64"/>
      <c r="FA42" s="64"/>
      <c r="FB42" s="64"/>
      <c r="FC42" s="64"/>
      <c r="FD42" s="64"/>
      <c r="FE42" s="64"/>
      <c r="FF42" s="64"/>
      <c r="FG42" s="64"/>
      <c r="FH42" s="64"/>
      <c r="FI42" s="64"/>
      <c r="FJ42" s="64"/>
      <c r="FK42" s="64"/>
      <c r="FL42" s="64"/>
      <c r="FM42" s="64"/>
      <c r="FN42" s="64"/>
      <c r="FO42" s="64"/>
      <c r="FP42" s="64"/>
      <c r="FQ42" s="64"/>
      <c r="FR42" s="64"/>
      <c r="FS42" s="64"/>
      <c r="FT42" s="64"/>
      <c r="FU42" s="64"/>
      <c r="FV42" s="64"/>
      <c r="FW42" s="64"/>
      <c r="FX42" s="64"/>
      <c r="FY42" s="64"/>
      <c r="FZ42" s="64"/>
      <c r="GA42" s="64"/>
      <c r="GB42" s="64"/>
      <c r="GC42" s="64"/>
      <c r="GD42" s="64"/>
      <c r="GE42" s="64"/>
      <c r="GF42" s="64"/>
      <c r="GG42" s="64"/>
      <c r="GH42" s="64"/>
      <c r="GI42" s="64"/>
      <c r="GJ42" s="64"/>
      <c r="GK42" s="64"/>
      <c r="GL42" s="64"/>
      <c r="GM42" s="64"/>
      <c r="GN42" s="64"/>
      <c r="GO42" s="64"/>
      <c r="GP42" s="64"/>
      <c r="GQ42" s="64"/>
      <c r="GR42" s="64"/>
      <c r="GS42" s="64"/>
      <c r="GT42" s="64"/>
      <c r="GU42" s="64"/>
      <c r="GV42" s="64"/>
      <c r="GW42" s="64"/>
      <c r="GX42" s="64"/>
      <c r="GY42" s="64"/>
      <c r="GZ42" s="64"/>
      <c r="HA42" s="64"/>
      <c r="HB42" s="64"/>
      <c r="HC42" s="64"/>
      <c r="HD42" s="64"/>
      <c r="HE42" s="64"/>
      <c r="HF42" s="64"/>
      <c r="HG42" s="64"/>
      <c r="HH42" s="64"/>
      <c r="HI42" s="64"/>
      <c r="HJ42" s="64"/>
      <c r="HK42" s="64"/>
      <c r="HL42" s="64"/>
      <c r="HM42" s="64"/>
      <c r="HN42" s="64"/>
      <c r="HO42" s="64"/>
      <c r="HP42" s="64"/>
      <c r="HQ42" s="64"/>
      <c r="HR42" s="64"/>
      <c r="HS42" s="64"/>
      <c r="HT42" s="64"/>
      <c r="HU42" s="64"/>
      <c r="HV42" s="64"/>
      <c r="HW42" s="64"/>
      <c r="HX42" s="64"/>
      <c r="HY42" s="64"/>
      <c r="HZ42" s="64"/>
      <c r="IA42" s="64"/>
      <c r="IB42" s="64"/>
      <c r="IC42" s="64"/>
      <c r="ID42" s="64"/>
      <c r="IE42" s="64"/>
      <c r="IF42" s="64"/>
      <c r="IG42" s="64"/>
      <c r="IH42" s="64"/>
      <c r="II42" s="64"/>
      <c r="IJ42" s="64"/>
      <c r="IK42" s="64"/>
      <c r="IL42" s="64"/>
      <c r="IM42" s="64"/>
      <c r="IN42" s="64"/>
      <c r="IO42" s="64"/>
      <c r="IP42" s="64"/>
      <c r="IQ42" s="64"/>
      <c r="IR42" s="64"/>
      <c r="IS42" s="64"/>
      <c r="IT42" s="64"/>
      <c r="IU42" s="64"/>
      <c r="IV42" s="64"/>
      <c r="IW42" s="64"/>
      <c r="IX42" s="64"/>
      <c r="IY42" s="64"/>
      <c r="IZ42" s="64"/>
      <c r="JA42" s="64"/>
      <c r="JB42" s="64"/>
      <c r="JC42" s="64"/>
      <c r="JD42" s="64"/>
      <c r="JE42" s="64"/>
      <c r="JF42" s="64"/>
      <c r="JG42" s="64"/>
      <c r="JH42" s="64"/>
      <c r="JI42" s="64"/>
      <c r="JJ42" s="64"/>
      <c r="JK42" s="64"/>
      <c r="JL42" s="64"/>
      <c r="JM42" s="64"/>
      <c r="JN42" s="64"/>
      <c r="JO42" s="64"/>
      <c r="JP42" s="64"/>
      <c r="JQ42" s="64"/>
      <c r="JR42" s="64"/>
      <c r="JS42" s="64"/>
      <c r="JT42" s="64"/>
      <c r="JU42" s="64"/>
      <c r="JV42" s="64"/>
      <c r="JW42" s="64"/>
      <c r="JX42" s="64"/>
      <c r="JY42" s="64"/>
      <c r="JZ42" s="64"/>
      <c r="KA42" s="64"/>
      <c r="KB42" s="64"/>
      <c r="KC42" s="64"/>
      <c r="KD42" s="64"/>
      <c r="KE42" s="64"/>
      <c r="KF42" s="64"/>
      <c r="KG42" s="64"/>
      <c r="KH42" s="64"/>
      <c r="KI42" s="64"/>
      <c r="KJ42" s="64"/>
      <c r="KK42" s="64"/>
      <c r="KL42" s="64"/>
      <c r="KM42" s="64"/>
      <c r="KN42" s="64"/>
      <c r="KO42" s="64"/>
      <c r="KP42" s="64"/>
      <c r="KQ42" s="64"/>
      <c r="KR42" s="64"/>
      <c r="KS42" s="64"/>
      <c r="KT42" s="64"/>
      <c r="KU42" s="64"/>
      <c r="KV42" s="64"/>
      <c r="KW42" s="64"/>
      <c r="KX42" s="64"/>
      <c r="KY42" s="64"/>
      <c r="KZ42" s="64"/>
      <c r="LA42" s="64"/>
      <c r="LB42" s="64"/>
      <c r="LC42" s="64"/>
      <c r="LD42" s="64"/>
      <c r="LE42" s="64"/>
      <c r="LF42" s="64"/>
      <c r="LG42" s="64"/>
      <c r="LH42" s="64"/>
      <c r="LI42" s="64"/>
      <c r="LJ42" s="64"/>
      <c r="LK42" s="64"/>
      <c r="LL42" s="64"/>
      <c r="LM42" s="64"/>
      <c r="LN42" s="64"/>
      <c r="LO42" s="64"/>
      <c r="LP42" s="64"/>
      <c r="LQ42" s="64"/>
      <c r="LR42" s="64"/>
      <c r="LS42" s="64"/>
      <c r="LT42" s="64"/>
      <c r="LU42" s="64"/>
      <c r="LV42" s="64"/>
      <c r="LW42" s="64"/>
      <c r="LX42" s="64"/>
      <c r="LY42" s="64"/>
      <c r="LZ42" s="64"/>
      <c r="MA42" s="64"/>
      <c r="MB42" s="64"/>
      <c r="MC42" s="64"/>
      <c r="MD42" s="64"/>
      <c r="ME42" s="64"/>
      <c r="MF42" s="64"/>
      <c r="MG42" s="64"/>
      <c r="MH42" s="64"/>
      <c r="MI42" s="64"/>
      <c r="MJ42" s="64"/>
      <c r="MK42" s="64"/>
      <c r="ML42" s="64"/>
      <c r="MM42" s="64"/>
      <c r="MN42" s="64"/>
      <c r="MO42" s="64"/>
      <c r="MP42" s="64"/>
      <c r="MQ42" s="64"/>
      <c r="MR42" s="64"/>
      <c r="MS42" s="64"/>
      <c r="MT42" s="64"/>
      <c r="MU42" s="64"/>
      <c r="MV42" s="64"/>
      <c r="MW42" s="64"/>
      <c r="MX42" s="64"/>
      <c r="MY42" s="64"/>
      <c r="MZ42" s="64"/>
      <c r="NA42" s="64"/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  <c r="OT42" s="64"/>
      <c r="OU42" s="64"/>
      <c r="OV42" s="64"/>
      <c r="OW42" s="64"/>
      <c r="OX42" s="64"/>
      <c r="OY42" s="64"/>
      <c r="OZ42" s="64"/>
      <c r="PA42" s="64"/>
      <c r="PB42" s="64"/>
      <c r="PC42" s="64"/>
      <c r="PD42" s="64"/>
      <c r="PE42" s="64"/>
      <c r="PF42" s="64"/>
      <c r="PG42" s="64"/>
      <c r="PH42" s="64"/>
      <c r="PI42" s="64"/>
      <c r="PJ42" s="64"/>
      <c r="PK42" s="64"/>
      <c r="PL42" s="64"/>
      <c r="PM42" s="64"/>
      <c r="PN42" s="64"/>
      <c r="PO42" s="64"/>
      <c r="PP42" s="64"/>
      <c r="PQ42" s="64"/>
      <c r="PR42" s="64"/>
      <c r="PS42" s="64"/>
      <c r="PT42" s="64"/>
      <c r="PU42" s="64"/>
      <c r="PV42" s="64"/>
      <c r="PW42" s="64"/>
      <c r="PX42" s="64"/>
      <c r="PY42" s="64"/>
      <c r="PZ42" s="64"/>
      <c r="QA42" s="64"/>
      <c r="QB42" s="64"/>
      <c r="QC42" s="64"/>
      <c r="QD42" s="64"/>
      <c r="QE42" s="64"/>
      <c r="QF42" s="64"/>
      <c r="QG42" s="64"/>
      <c r="QH42" s="64"/>
      <c r="QI42" s="64"/>
      <c r="QJ42" s="64"/>
      <c r="QK42" s="64"/>
      <c r="QL42" s="64"/>
      <c r="QM42" s="64"/>
      <c r="QN42" s="64"/>
      <c r="QO42" s="64"/>
      <c r="QP42" s="64"/>
      <c r="QQ42" s="64"/>
      <c r="QR42" s="64"/>
      <c r="QS42" s="64"/>
      <c r="QT42" s="64"/>
      <c r="QU42" s="64"/>
      <c r="QV42" s="64"/>
      <c r="QW42" s="64"/>
      <c r="QX42" s="64"/>
      <c r="QY42" s="64"/>
      <c r="QZ42" s="64"/>
      <c r="RA42" s="64"/>
      <c r="RB42" s="64"/>
      <c r="RC42" s="64"/>
      <c r="RD42" s="64"/>
      <c r="RE42" s="64"/>
      <c r="RF42" s="64"/>
      <c r="RG42" s="64"/>
      <c r="RH42" s="64"/>
      <c r="RI42" s="64"/>
      <c r="RJ42" s="64"/>
      <c r="RK42" s="64"/>
      <c r="RL42" s="64"/>
      <c r="RM42" s="64"/>
      <c r="RN42" s="64"/>
      <c r="RO42" s="64"/>
      <c r="RP42" s="64"/>
      <c r="RQ42" s="64"/>
      <c r="RR42" s="64"/>
      <c r="RS42" s="64"/>
      <c r="RT42" s="64"/>
      <c r="RU42" s="64"/>
      <c r="RV42" s="64"/>
      <c r="RW42" s="64"/>
      <c r="RX42" s="64"/>
      <c r="RY42" s="64"/>
      <c r="RZ42" s="64"/>
      <c r="SA42" s="64"/>
      <c r="SB42" s="64"/>
      <c r="SC42" s="64"/>
      <c r="SD42" s="64"/>
      <c r="SE42" s="64"/>
      <c r="SF42" s="64"/>
      <c r="SG42" s="64"/>
      <c r="SH42" s="64"/>
      <c r="SI42" s="64"/>
      <c r="SJ42" s="64"/>
      <c r="SK42" s="64"/>
      <c r="SL42" s="64"/>
      <c r="SM42" s="64"/>
      <c r="SN42" s="64"/>
      <c r="SO42" s="64"/>
      <c r="SP42" s="64"/>
      <c r="SQ42" s="64"/>
      <c r="SR42" s="64"/>
      <c r="SS42" s="64"/>
      <c r="ST42" s="64"/>
      <c r="SU42" s="64"/>
      <c r="SV42" s="64"/>
      <c r="SW42" s="64"/>
      <c r="SX42" s="64"/>
      <c r="SY42" s="64"/>
      <c r="SZ42" s="64"/>
      <c r="TA42" s="64"/>
      <c r="TB42" s="64"/>
      <c r="TC42" s="64"/>
      <c r="TD42" s="64"/>
      <c r="TE42" s="64"/>
      <c r="TF42" s="64"/>
      <c r="TG42" s="64"/>
      <c r="TH42" s="64"/>
      <c r="TI42" s="64"/>
      <c r="TJ42" s="64"/>
      <c r="TK42" s="64"/>
      <c r="TL42" s="64"/>
      <c r="TM42" s="64"/>
      <c r="TN42" s="64"/>
      <c r="TO42" s="64"/>
      <c r="TP42" s="64"/>
      <c r="TQ42" s="64"/>
      <c r="TR42" s="64"/>
      <c r="TS42" s="64"/>
      <c r="TT42" s="64"/>
      <c r="TU42" s="64"/>
      <c r="TV42" s="64"/>
      <c r="TW42" s="64"/>
      <c r="TX42" s="64"/>
      <c r="TY42" s="64"/>
      <c r="TZ42" s="64"/>
      <c r="UA42" s="64"/>
      <c r="UB42" s="64"/>
      <c r="UC42" s="64"/>
      <c r="UD42" s="64"/>
      <c r="UE42" s="64"/>
      <c r="UF42" s="64"/>
      <c r="UG42" s="64"/>
      <c r="UH42" s="64"/>
      <c r="UI42" s="64"/>
      <c r="UJ42" s="64"/>
      <c r="UK42" s="64"/>
      <c r="UL42" s="64"/>
      <c r="UM42" s="64"/>
      <c r="UN42" s="64"/>
      <c r="UO42" s="64"/>
      <c r="UP42" s="64"/>
      <c r="UQ42" s="64"/>
      <c r="UR42" s="64"/>
      <c r="US42" s="64"/>
      <c r="UT42" s="64"/>
      <c r="UU42" s="64"/>
      <c r="UV42" s="64"/>
      <c r="UW42" s="64"/>
      <c r="UX42" s="64"/>
      <c r="UY42" s="64"/>
      <c r="UZ42" s="64"/>
      <c r="VA42" s="64"/>
      <c r="VB42" s="64"/>
      <c r="VC42" s="64"/>
      <c r="VD42" s="64"/>
      <c r="VE42" s="64"/>
      <c r="VF42" s="64"/>
      <c r="VG42" s="64"/>
      <c r="VH42" s="64"/>
      <c r="VI42" s="64"/>
      <c r="VJ42" s="64"/>
      <c r="VK42" s="64"/>
      <c r="VL42" s="64"/>
      <c r="VM42" s="64"/>
      <c r="VN42" s="64"/>
      <c r="VO42" s="64"/>
      <c r="VP42" s="64"/>
      <c r="VQ42" s="64"/>
      <c r="VR42" s="64"/>
      <c r="VS42" s="64"/>
      <c r="VT42" s="64"/>
      <c r="VU42" s="64"/>
      <c r="VV42" s="64"/>
      <c r="VW42" s="64"/>
      <c r="VX42" s="64"/>
      <c r="VY42" s="64"/>
      <c r="VZ42" s="64"/>
      <c r="WA42" s="64"/>
      <c r="WB42" s="64"/>
      <c r="WC42" s="64"/>
      <c r="WD42" s="64"/>
      <c r="WE42" s="64"/>
      <c r="WF42" s="64"/>
      <c r="WG42" s="64"/>
      <c r="WH42" s="64"/>
      <c r="WI42" s="64"/>
      <c r="WJ42" s="64"/>
      <c r="WK42" s="64"/>
      <c r="WL42" s="64"/>
      <c r="WM42" s="64"/>
      <c r="WN42" s="64"/>
      <c r="WO42" s="64"/>
      <c r="WP42" s="64"/>
      <c r="WQ42" s="64"/>
      <c r="WR42" s="64"/>
      <c r="WS42" s="64"/>
      <c r="WT42" s="64"/>
      <c r="WU42" s="64"/>
      <c r="WV42" s="64"/>
      <c r="WW42" s="64"/>
      <c r="WX42" s="64"/>
      <c r="WY42" s="64"/>
      <c r="WZ42" s="64"/>
      <c r="XA42" s="64"/>
      <c r="XB42" s="64"/>
      <c r="XC42" s="64"/>
      <c r="XD42" s="64"/>
      <c r="XE42" s="64"/>
      <c r="XF42" s="64"/>
      <c r="XG42" s="64"/>
      <c r="XH42" s="64"/>
      <c r="XI42" s="64"/>
      <c r="XJ42" s="64"/>
      <c r="XK42" s="64"/>
      <c r="XL42" s="64"/>
      <c r="XM42" s="64"/>
      <c r="XN42" s="64"/>
      <c r="XO42" s="64"/>
      <c r="XP42" s="64"/>
      <c r="XQ42" s="64"/>
      <c r="XR42" s="64"/>
      <c r="XS42" s="64"/>
      <c r="XT42" s="64"/>
      <c r="XU42" s="64"/>
      <c r="XV42" s="64"/>
      <c r="XW42" s="64"/>
      <c r="XX42" s="64"/>
      <c r="XY42" s="64"/>
      <c r="XZ42" s="64"/>
      <c r="YA42" s="64"/>
      <c r="YB42" s="64"/>
      <c r="YC42" s="64"/>
      <c r="YD42" s="64"/>
      <c r="YE42" s="64"/>
      <c r="YF42" s="64"/>
      <c r="YG42" s="64"/>
      <c r="YH42" s="64"/>
      <c r="YI42" s="64"/>
      <c r="YJ42" s="64"/>
      <c r="YK42" s="64"/>
      <c r="YL42" s="64"/>
      <c r="YM42" s="64"/>
      <c r="YN42" s="64"/>
      <c r="YO42" s="64"/>
      <c r="YP42" s="64"/>
      <c r="YQ42" s="64"/>
      <c r="YR42" s="64"/>
      <c r="YS42" s="64"/>
      <c r="YT42" s="64"/>
      <c r="YU42" s="64"/>
      <c r="YV42" s="64"/>
      <c r="YW42" s="64"/>
      <c r="YX42" s="64"/>
      <c r="YY42" s="64"/>
      <c r="YZ42" s="64"/>
      <c r="ZA42" s="64"/>
      <c r="ZB42" s="64"/>
      <c r="ZC42" s="64"/>
      <c r="ZD42" s="64"/>
      <c r="ZE42" s="64"/>
      <c r="ZF42" s="64"/>
      <c r="ZG42" s="64"/>
      <c r="ZH42" s="64"/>
      <c r="ZI42" s="64"/>
      <c r="ZJ42" s="64"/>
      <c r="ZK42" s="64"/>
      <c r="ZL42" s="64"/>
      <c r="ZM42" s="64"/>
      <c r="ZN42" s="64"/>
      <c r="ZO42" s="64"/>
      <c r="ZP42" s="64"/>
      <c r="ZQ42" s="64"/>
      <c r="ZR42" s="64"/>
      <c r="ZS42" s="64"/>
      <c r="ZT42" s="64"/>
      <c r="ZU42" s="64"/>
      <c r="ZV42" s="64"/>
      <c r="ZW42" s="64"/>
      <c r="ZX42" s="64"/>
      <c r="ZY42" s="64"/>
      <c r="ZZ42" s="64"/>
      <c r="AAA42" s="64"/>
      <c r="AAB42" s="64"/>
      <c r="AAC42" s="64"/>
      <c r="AAD42" s="64"/>
      <c r="AAE42" s="64"/>
      <c r="AAF42" s="64"/>
      <c r="AAG42" s="64"/>
      <c r="AAH42" s="64"/>
      <c r="AAI42" s="64"/>
      <c r="AAJ42" s="64"/>
      <c r="AAK42" s="64"/>
      <c r="AAL42" s="64"/>
      <c r="AAM42" s="64"/>
      <c r="AAN42" s="64"/>
      <c r="AAO42" s="64"/>
      <c r="AAP42" s="64"/>
      <c r="AAQ42" s="64"/>
      <c r="AAR42" s="64"/>
      <c r="AAS42" s="64"/>
      <c r="AAT42" s="64"/>
      <c r="AAU42" s="64"/>
      <c r="AAV42" s="64"/>
      <c r="AAW42" s="64"/>
      <c r="AAX42" s="64"/>
      <c r="AAY42" s="64"/>
      <c r="AAZ42" s="64"/>
      <c r="ABA42" s="64"/>
      <c r="ABB42" s="64"/>
      <c r="ABC42" s="64"/>
      <c r="ABD42" s="64"/>
      <c r="ABE42" s="64"/>
      <c r="ABF42" s="64"/>
      <c r="ABG42" s="64"/>
      <c r="ABH42" s="64"/>
      <c r="ABI42" s="64"/>
      <c r="ABJ42" s="64"/>
      <c r="ABK42" s="64"/>
      <c r="ABL42" s="64"/>
      <c r="ABM42" s="64"/>
      <c r="ABN42" s="64"/>
      <c r="ABO42" s="64"/>
      <c r="ABP42" s="64"/>
      <c r="ABQ42" s="64"/>
      <c r="ABR42" s="64"/>
      <c r="ABS42" s="64"/>
      <c r="ABT42" s="64"/>
      <c r="ABU42" s="64"/>
      <c r="ABV42" s="64"/>
      <c r="ABW42" s="64"/>
      <c r="ABX42" s="64"/>
      <c r="ABY42" s="64"/>
      <c r="ABZ42" s="64"/>
      <c r="ACA42" s="64"/>
      <c r="ACB42" s="64"/>
      <c r="ACC42" s="64"/>
      <c r="ACD42" s="64"/>
      <c r="ACE42" s="64"/>
      <c r="ACF42" s="64"/>
      <c r="ACG42" s="64"/>
      <c r="ACH42" s="64"/>
      <c r="ACI42" s="64"/>
      <c r="ACJ42" s="64"/>
      <c r="ACK42" s="64"/>
      <c r="ACL42" s="64"/>
      <c r="ACM42" s="64"/>
      <c r="ACN42" s="64"/>
      <c r="ACO42" s="64"/>
      <c r="ACP42" s="64"/>
      <c r="ACQ42" s="64"/>
      <c r="ACR42" s="64"/>
      <c r="ACS42" s="64"/>
      <c r="ACT42" s="64"/>
      <c r="ACU42" s="64"/>
      <c r="ACV42" s="64"/>
      <c r="ACW42" s="64"/>
      <c r="ACX42" s="64"/>
      <c r="ACY42" s="64"/>
      <c r="ACZ42" s="64"/>
      <c r="ADA42" s="64"/>
      <c r="ADB42" s="64"/>
      <c r="ADC42" s="64"/>
      <c r="ADD42" s="64"/>
      <c r="ADE42" s="64"/>
      <c r="ADF42" s="64"/>
      <c r="ADG42" s="64"/>
      <c r="ADH42" s="64"/>
      <c r="ADI42" s="64"/>
      <c r="ADJ42" s="64"/>
      <c r="ADK42" s="64"/>
      <c r="ADL42" s="64"/>
      <c r="ADM42" s="64"/>
      <c r="ADN42" s="64"/>
      <c r="ADO42" s="64"/>
      <c r="ADP42" s="64"/>
      <c r="ADQ42" s="64"/>
      <c r="ADR42" s="64"/>
      <c r="ADS42" s="64"/>
      <c r="ADT42" s="64"/>
      <c r="ADU42" s="64"/>
      <c r="ADV42" s="64"/>
      <c r="ADW42" s="64"/>
      <c r="ADX42" s="64"/>
      <c r="ADY42" s="64"/>
      <c r="ADZ42" s="64"/>
      <c r="AEA42" s="64"/>
      <c r="AEB42" s="64"/>
      <c r="AEC42" s="64"/>
      <c r="AED42" s="64"/>
      <c r="AEE42" s="64"/>
      <c r="AEF42" s="64"/>
      <c r="AEG42" s="64"/>
      <c r="AEH42" s="64"/>
      <c r="AEI42" s="64"/>
      <c r="AEJ42" s="64"/>
      <c r="AEK42" s="64"/>
      <c r="AEL42" s="64"/>
      <c r="AEM42" s="64"/>
      <c r="AEN42" s="64"/>
      <c r="AEO42" s="64"/>
      <c r="AEP42" s="64"/>
      <c r="AEQ42" s="64"/>
      <c r="AER42" s="64"/>
      <c r="AES42" s="64"/>
      <c r="AET42" s="64"/>
      <c r="AEU42" s="64"/>
      <c r="AEV42" s="64"/>
      <c r="AEW42" s="64"/>
      <c r="AEX42" s="64"/>
      <c r="AEY42" s="64"/>
      <c r="AEZ42" s="64"/>
      <c r="AFA42" s="64"/>
      <c r="AFB42" s="64"/>
      <c r="AFC42" s="64"/>
      <c r="AFD42" s="64"/>
      <c r="AFE42" s="64"/>
      <c r="AFF42" s="64"/>
      <c r="AFG42" s="64"/>
      <c r="AFH42" s="64"/>
      <c r="AFI42" s="64"/>
      <c r="AFJ42" s="64"/>
      <c r="AFK42" s="64"/>
      <c r="AFL42" s="64"/>
      <c r="AFM42" s="64"/>
      <c r="AFN42" s="64"/>
      <c r="AFO42" s="64"/>
      <c r="AFP42" s="64"/>
      <c r="AFQ42" s="64"/>
      <c r="AFR42" s="64"/>
      <c r="AFS42" s="64"/>
      <c r="AFT42" s="64"/>
      <c r="AFU42" s="64"/>
      <c r="AFV42" s="64"/>
      <c r="AFW42" s="64"/>
      <c r="AFX42" s="64"/>
      <c r="AFY42" s="64"/>
      <c r="AFZ42" s="64"/>
      <c r="AGA42" s="64"/>
      <c r="AGB42" s="64"/>
      <c r="AGC42" s="64"/>
      <c r="AGD42" s="64"/>
      <c r="AGE42" s="64"/>
      <c r="AGF42" s="64"/>
      <c r="AGG42" s="64"/>
      <c r="AGH42" s="64"/>
      <c r="AGI42" s="64"/>
      <c r="AGJ42" s="64"/>
      <c r="AGK42" s="64"/>
      <c r="AGL42" s="64"/>
      <c r="AGM42" s="64"/>
      <c r="AGN42" s="64"/>
      <c r="AGO42" s="64"/>
      <c r="AGP42" s="64"/>
      <c r="AGQ42" s="64"/>
      <c r="AGR42" s="64"/>
      <c r="AGS42" s="64"/>
      <c r="AGT42" s="64"/>
      <c r="AGU42" s="64"/>
      <c r="AGV42" s="64"/>
      <c r="AGW42" s="64"/>
      <c r="AGX42" s="64"/>
      <c r="AGY42" s="64"/>
      <c r="AGZ42" s="64"/>
      <c r="AHA42" s="64"/>
      <c r="AHB42" s="64"/>
      <c r="AHC42" s="64"/>
      <c r="AHD42" s="64"/>
      <c r="AHE42" s="64"/>
      <c r="AHF42" s="64"/>
      <c r="AHG42" s="64"/>
      <c r="AHH42" s="64"/>
      <c r="AHI42" s="64"/>
      <c r="AHJ42" s="64"/>
      <c r="AHK42" s="64"/>
      <c r="AHL42" s="64"/>
      <c r="AHM42" s="64"/>
      <c r="AHN42" s="64"/>
      <c r="AHO42" s="64"/>
      <c r="AHP42" s="64"/>
      <c r="AHQ42" s="64"/>
      <c r="AHR42" s="64"/>
      <c r="AHS42" s="64"/>
      <c r="AHT42" s="64"/>
      <c r="AHU42" s="64"/>
      <c r="AHV42" s="64"/>
      <c r="AHW42" s="64"/>
      <c r="AHX42" s="64"/>
      <c r="AHY42" s="64"/>
      <c r="AHZ42" s="64"/>
      <c r="AIA42" s="64"/>
      <c r="AIB42" s="64"/>
      <c r="AIC42" s="64"/>
      <c r="AID42" s="64"/>
      <c r="AIE42" s="64"/>
      <c r="AIF42" s="64"/>
      <c r="AIG42" s="64"/>
      <c r="AIH42" s="64"/>
      <c r="AII42" s="64"/>
      <c r="AIJ42" s="64"/>
      <c r="AIK42" s="64"/>
      <c r="AIL42" s="64"/>
      <c r="AIM42" s="64"/>
      <c r="AIN42" s="64"/>
      <c r="AIO42" s="64"/>
      <c r="AIP42" s="64"/>
      <c r="AIQ42" s="64"/>
      <c r="AIR42" s="64"/>
      <c r="AIS42" s="64"/>
      <c r="AIT42" s="64"/>
      <c r="AIU42" s="64"/>
      <c r="AIV42" s="64"/>
      <c r="AIW42" s="64"/>
      <c r="AIX42" s="64"/>
      <c r="AIY42" s="64"/>
      <c r="AIZ42" s="64"/>
      <c r="AJA42" s="64"/>
      <c r="AJB42" s="64"/>
      <c r="AJC42" s="64"/>
      <c r="AJD42" s="64"/>
      <c r="AJE42" s="64"/>
      <c r="AJF42" s="64"/>
      <c r="AJG42" s="64"/>
      <c r="AJH42" s="64"/>
      <c r="AJI42" s="64"/>
      <c r="AJJ42" s="64"/>
      <c r="AJK42" s="64"/>
      <c r="AJL42" s="64"/>
      <c r="AJM42" s="64"/>
      <c r="AJN42" s="64"/>
      <c r="AJO42" s="64"/>
      <c r="AJP42" s="64"/>
      <c r="AJQ42" s="64"/>
      <c r="AJR42" s="64"/>
      <c r="AJS42" s="64"/>
      <c r="AJT42" s="64"/>
      <c r="AJU42" s="64"/>
      <c r="AJV42" s="64"/>
      <c r="AJW42" s="64"/>
      <c r="AJX42" s="64"/>
      <c r="AJY42" s="64"/>
      <c r="AJZ42" s="64"/>
      <c r="AKA42" s="64"/>
      <c r="AKB42" s="64"/>
      <c r="AKC42" s="64"/>
      <c r="AKD42" s="64"/>
      <c r="AKE42" s="64"/>
      <c r="AKF42" s="64"/>
      <c r="AKG42" s="64"/>
      <c r="AKH42" s="64"/>
      <c r="AKI42" s="64"/>
      <c r="AKJ42" s="64"/>
      <c r="AKK42" s="64"/>
      <c r="AKL42" s="64"/>
      <c r="AKM42" s="64"/>
      <c r="AKN42" s="64"/>
      <c r="AKO42" s="64"/>
      <c r="AKP42" s="64"/>
      <c r="AKQ42" s="64"/>
      <c r="AKR42" s="64"/>
      <c r="AKS42" s="64"/>
      <c r="AKT42" s="64"/>
      <c r="AKU42" s="64"/>
      <c r="AKV42" s="64"/>
      <c r="AKW42" s="64"/>
      <c r="AKX42" s="64"/>
      <c r="AKY42" s="64"/>
      <c r="AKZ42" s="64"/>
      <c r="ALA42" s="64"/>
      <c r="ALB42" s="64"/>
      <c r="ALC42" s="64"/>
      <c r="ALD42" s="64"/>
      <c r="ALE42" s="64"/>
      <c r="ALF42" s="64"/>
      <c r="ALG42" s="64"/>
      <c r="ALH42" s="64"/>
      <c r="ALI42" s="64"/>
      <c r="ALJ42" s="64"/>
      <c r="ALK42" s="64"/>
      <c r="ALL42" s="64"/>
      <c r="ALM42" s="64"/>
      <c r="ALN42" s="64"/>
      <c r="ALO42" s="64"/>
      <c r="ALP42" s="64"/>
      <c r="ALQ42" s="64"/>
      <c r="ALR42" s="64"/>
      <c r="ALS42" s="64"/>
      <c r="ALT42" s="64"/>
      <c r="ALU42" s="64"/>
      <c r="ALV42" s="64"/>
      <c r="ALW42" s="64"/>
      <c r="ALX42" s="64"/>
      <c r="ALY42" s="64"/>
      <c r="ALZ42" s="64"/>
      <c r="AMA42" s="64"/>
      <c r="AMB42" s="64"/>
      <c r="AMC42" s="64"/>
      <c r="AMD42" s="64"/>
      <c r="AME42" s="64"/>
      <c r="AMF42" s="64"/>
      <c r="AMG42" s="64"/>
      <c r="AMH42" s="64"/>
      <c r="AMI42" s="64"/>
      <c r="AMJ42" s="64"/>
      <c r="AMK42" s="64"/>
      <c r="AML42" s="64"/>
      <c r="AMM42" s="64"/>
      <c r="AMN42" s="64"/>
      <c r="AMO42" s="64"/>
      <c r="AMP42" s="64"/>
      <c r="AMQ42" s="64"/>
      <c r="AMR42" s="64"/>
      <c r="AMS42" s="64"/>
      <c r="AMT42" s="64"/>
      <c r="AMU42" s="64"/>
      <c r="AMV42" s="64"/>
      <c r="AMW42" s="64"/>
      <c r="AMX42" s="64"/>
      <c r="AMY42" s="64"/>
      <c r="AMZ42" s="64"/>
      <c r="ANA42" s="64"/>
      <c r="ANB42" s="64"/>
      <c r="ANC42" s="64"/>
      <c r="AND42" s="64"/>
      <c r="ANE42" s="64"/>
      <c r="ANF42" s="64"/>
      <c r="ANG42" s="64"/>
      <c r="ANH42" s="64"/>
      <c r="ANI42" s="64"/>
      <c r="ANJ42" s="64"/>
      <c r="ANK42" s="64"/>
      <c r="ANL42" s="64"/>
      <c r="ANM42" s="64"/>
      <c r="ANN42" s="64"/>
      <c r="ANO42" s="64"/>
      <c r="ANP42" s="64"/>
      <c r="ANQ42" s="64"/>
      <c r="ANR42" s="64"/>
      <c r="ANS42" s="64"/>
      <c r="ANT42" s="64"/>
      <c r="ANU42" s="64"/>
      <c r="ANV42" s="64"/>
      <c r="ANW42" s="64"/>
      <c r="ANX42" s="64"/>
      <c r="ANY42" s="64"/>
      <c r="ANZ42" s="64"/>
      <c r="AOA42" s="64"/>
      <c r="AOB42" s="64"/>
      <c r="AOC42" s="64"/>
      <c r="AOD42" s="64"/>
      <c r="AOE42" s="64"/>
      <c r="AOF42" s="64"/>
      <c r="AOG42" s="64"/>
      <c r="AOH42" s="64"/>
      <c r="AOI42" s="64"/>
      <c r="AOJ42" s="64"/>
      <c r="AOK42" s="64"/>
      <c r="AOL42" s="64"/>
      <c r="AOM42" s="64"/>
      <c r="AON42" s="64"/>
      <c r="AOO42" s="64"/>
      <c r="AOP42" s="64"/>
      <c r="AOQ42" s="64"/>
      <c r="AOR42" s="64"/>
      <c r="AOS42" s="64"/>
      <c r="AOT42" s="64"/>
      <c r="AOU42" s="64"/>
      <c r="AOV42" s="64"/>
      <c r="AOW42" s="64"/>
      <c r="AOX42" s="64"/>
      <c r="AOY42" s="64"/>
      <c r="AOZ42" s="64"/>
      <c r="APA42" s="64"/>
      <c r="APB42" s="64"/>
      <c r="APC42" s="64"/>
      <c r="APD42" s="64"/>
      <c r="APE42" s="64"/>
      <c r="APF42" s="64"/>
      <c r="APG42" s="64"/>
      <c r="APH42" s="64"/>
      <c r="API42" s="64"/>
      <c r="APJ42" s="64"/>
      <c r="APK42" s="64"/>
      <c r="APL42" s="64"/>
      <c r="APM42" s="64"/>
      <c r="APN42" s="64"/>
      <c r="APO42" s="64"/>
      <c r="APP42" s="64"/>
      <c r="APQ42" s="64"/>
      <c r="APR42" s="64"/>
      <c r="APS42" s="64"/>
      <c r="APT42" s="64"/>
      <c r="APU42" s="64"/>
      <c r="APV42" s="64"/>
      <c r="APW42" s="64"/>
      <c r="APX42" s="64"/>
      <c r="APY42" s="64"/>
      <c r="APZ42" s="64"/>
      <c r="AQA42" s="64"/>
      <c r="AQB42" s="64"/>
      <c r="AQC42" s="64"/>
      <c r="AQD42" s="64"/>
      <c r="AQE42" s="64"/>
      <c r="AQF42" s="64"/>
      <c r="AQG42" s="64"/>
      <c r="AQH42" s="64"/>
      <c r="AQI42" s="64"/>
      <c r="AQJ42" s="64"/>
      <c r="AQK42" s="64"/>
      <c r="AQL42" s="64"/>
      <c r="AQM42" s="64"/>
      <c r="AQN42" s="64"/>
      <c r="AQO42" s="64"/>
      <c r="AQP42" s="64"/>
      <c r="AQQ42" s="64"/>
      <c r="AQR42" s="64"/>
      <c r="AQS42" s="64"/>
      <c r="AQT42" s="64"/>
      <c r="AQU42" s="64"/>
      <c r="AQV42" s="64"/>
      <c r="AQW42" s="64"/>
      <c r="AQX42" s="64"/>
      <c r="AQY42" s="64"/>
      <c r="AQZ42" s="64"/>
      <c r="ARA42" s="64"/>
      <c r="ARB42" s="64"/>
      <c r="ARC42" s="64"/>
      <c r="ARD42" s="64"/>
      <c r="ARE42" s="64"/>
      <c r="ARF42" s="64"/>
      <c r="ARG42" s="64"/>
      <c r="ARH42" s="64"/>
      <c r="ARI42" s="64"/>
      <c r="ARJ42" s="64"/>
      <c r="ARK42" s="64"/>
      <c r="ARL42" s="64"/>
      <c r="ARM42" s="64"/>
      <c r="ARN42" s="64"/>
      <c r="ARO42" s="64"/>
      <c r="ARP42" s="64"/>
      <c r="ARQ42" s="64"/>
      <c r="ARR42" s="64"/>
      <c r="ARS42" s="64"/>
      <c r="ART42" s="64"/>
      <c r="ARU42" s="64"/>
      <c r="ARV42" s="64"/>
      <c r="ARW42" s="64"/>
      <c r="ARX42" s="64"/>
      <c r="ARY42" s="64"/>
      <c r="ARZ42" s="64"/>
      <c r="ASA42" s="64"/>
      <c r="ASB42" s="64"/>
      <c r="ASC42" s="64"/>
      <c r="ASD42" s="64"/>
      <c r="ASE42" s="64"/>
      <c r="ASF42" s="64"/>
      <c r="ASG42" s="64"/>
      <c r="ASH42" s="64"/>
      <c r="ASI42" s="64"/>
      <c r="ASJ42" s="64"/>
      <c r="ASK42" s="64"/>
      <c r="ASL42" s="64"/>
      <c r="ASM42" s="64"/>
      <c r="ASN42" s="64"/>
      <c r="ASO42" s="64"/>
      <c r="ASP42" s="64"/>
      <c r="ASQ42" s="64"/>
      <c r="ASR42" s="64"/>
      <c r="ASS42" s="64"/>
      <c r="AST42" s="64"/>
      <c r="ASU42" s="64"/>
      <c r="ASV42" s="64"/>
      <c r="ASW42" s="64"/>
      <c r="ASX42" s="64"/>
      <c r="ASY42" s="64"/>
      <c r="ASZ42" s="64"/>
      <c r="ATA42" s="64"/>
      <c r="ATB42" s="64"/>
      <c r="ATC42" s="64"/>
      <c r="ATD42" s="64"/>
      <c r="ATE42" s="64"/>
      <c r="ATF42" s="64"/>
      <c r="ATG42" s="64"/>
      <c r="ATH42" s="64"/>
      <c r="ATI42" s="64"/>
      <c r="ATJ42" s="64"/>
      <c r="ATK42" s="64"/>
      <c r="ATL42" s="64"/>
      <c r="ATM42" s="64"/>
      <c r="ATN42" s="64"/>
      <c r="ATO42" s="64"/>
      <c r="ATP42" s="64"/>
      <c r="ATQ42" s="64"/>
      <c r="ATR42" s="64"/>
      <c r="ATS42" s="64"/>
      <c r="ATT42" s="64"/>
      <c r="ATU42" s="64"/>
      <c r="ATV42" s="64"/>
      <c r="ATW42" s="64"/>
      <c r="ATX42" s="64"/>
      <c r="ATY42" s="64"/>
      <c r="ATZ42" s="64"/>
      <c r="AUA42" s="64"/>
      <c r="AUB42" s="64"/>
      <c r="AUC42" s="64"/>
      <c r="AUD42" s="64"/>
      <c r="AUE42" s="64"/>
      <c r="AUF42" s="64"/>
      <c r="AUG42" s="64"/>
      <c r="AUH42" s="64"/>
      <c r="AUI42" s="64"/>
      <c r="AUJ42" s="64"/>
      <c r="AUK42" s="64"/>
      <c r="AUL42" s="64"/>
      <c r="AUM42" s="64"/>
      <c r="AUN42" s="64"/>
      <c r="AUO42" s="64"/>
      <c r="AUP42" s="64"/>
      <c r="AUQ42" s="64"/>
      <c r="AUR42" s="64"/>
      <c r="AUS42" s="64"/>
      <c r="AUT42" s="64"/>
      <c r="AUU42" s="64"/>
      <c r="AUV42" s="64"/>
      <c r="AUW42" s="64"/>
      <c r="AUX42" s="64"/>
      <c r="AUY42" s="64"/>
      <c r="AUZ42" s="64"/>
      <c r="AVA42" s="64"/>
      <c r="AVB42" s="64"/>
      <c r="AVC42" s="64"/>
      <c r="AVD42" s="64"/>
      <c r="AVE42" s="64"/>
      <c r="AVF42" s="64"/>
      <c r="AVG42" s="64"/>
      <c r="AVH42" s="64"/>
      <c r="AVI42" s="64"/>
      <c r="AVJ42" s="64"/>
      <c r="AVK42" s="64"/>
      <c r="AVL42" s="64"/>
      <c r="AVM42" s="64"/>
      <c r="AVN42" s="64"/>
      <c r="AVO42" s="64"/>
      <c r="AVP42" s="64"/>
      <c r="AVQ42" s="64"/>
      <c r="AVR42" s="64"/>
      <c r="AVS42" s="64"/>
      <c r="AVT42" s="64"/>
      <c r="AVU42" s="64"/>
      <c r="AVV42" s="64"/>
      <c r="AVW42" s="64"/>
      <c r="AVX42" s="64"/>
      <c r="AVY42" s="64"/>
      <c r="AVZ42" s="64"/>
      <c r="AWA42" s="64"/>
      <c r="AWB42" s="64"/>
      <c r="AWC42" s="64"/>
      <c r="AWD42" s="64"/>
      <c r="AWE42" s="64"/>
      <c r="AWF42" s="64"/>
      <c r="AWG42" s="64"/>
      <c r="AWH42" s="64"/>
      <c r="AWI42" s="64"/>
      <c r="AWJ42" s="64"/>
      <c r="AWK42" s="64"/>
      <c r="AWL42" s="64"/>
      <c r="AWM42" s="64"/>
      <c r="AWN42" s="64"/>
      <c r="AWO42" s="64"/>
      <c r="AWP42" s="64"/>
      <c r="AWQ42" s="64"/>
      <c r="AWR42" s="64"/>
      <c r="AWS42" s="64"/>
      <c r="AWT42" s="64"/>
      <c r="AWU42" s="64"/>
      <c r="AWV42" s="64"/>
      <c r="AWW42" s="64"/>
      <c r="AWX42" s="64"/>
      <c r="AWY42" s="64"/>
      <c r="AWZ42" s="64"/>
      <c r="AXA42" s="64"/>
      <c r="AXB42" s="64"/>
      <c r="AXC42" s="64"/>
      <c r="AXD42" s="64"/>
      <c r="AXE42" s="64"/>
      <c r="AXF42" s="64"/>
      <c r="AXG42" s="64"/>
      <c r="AXH42" s="64"/>
      <c r="AXI42" s="64"/>
      <c r="AXJ42" s="64"/>
      <c r="AXK42" s="64"/>
      <c r="AXL42" s="64"/>
      <c r="AXM42" s="64"/>
      <c r="AXN42" s="64"/>
      <c r="AXO42" s="64"/>
      <c r="AXP42" s="64"/>
      <c r="AXQ42" s="64"/>
      <c r="AXR42" s="64"/>
      <c r="AXS42" s="64"/>
      <c r="AXT42" s="64"/>
      <c r="AXU42" s="64"/>
      <c r="AXV42" s="64"/>
      <c r="AXW42" s="64"/>
      <c r="AXX42" s="64"/>
      <c r="AXY42" s="64"/>
      <c r="AXZ42" s="64"/>
      <c r="AYA42" s="64"/>
      <c r="AYB42" s="64"/>
      <c r="AYC42" s="64"/>
      <c r="AYD42" s="64"/>
      <c r="AYE42" s="64"/>
      <c r="AYF42" s="64"/>
      <c r="AYG42" s="64"/>
      <c r="AYH42" s="64"/>
      <c r="AYI42" s="64"/>
      <c r="AYJ42" s="64"/>
      <c r="AYK42" s="64"/>
      <c r="AYL42" s="64"/>
      <c r="AYM42" s="64"/>
      <c r="AYN42" s="64"/>
      <c r="AYO42" s="64"/>
      <c r="AYP42" s="64"/>
      <c r="AYQ42" s="64"/>
      <c r="AYR42" s="64"/>
      <c r="AYS42" s="64"/>
      <c r="AYT42" s="64"/>
      <c r="AYU42" s="64"/>
      <c r="AYV42" s="64"/>
      <c r="AYW42" s="64"/>
      <c r="AYX42" s="64"/>
      <c r="AYY42" s="64"/>
      <c r="AYZ42" s="64"/>
      <c r="AZA42" s="64"/>
      <c r="AZB42" s="64"/>
      <c r="AZC42" s="64"/>
      <c r="AZD42" s="64"/>
      <c r="AZE42" s="64"/>
      <c r="AZF42" s="64"/>
      <c r="AZG42" s="64"/>
      <c r="AZH42" s="64"/>
      <c r="AZI42" s="64"/>
      <c r="AZJ42" s="64"/>
      <c r="AZK42" s="64"/>
      <c r="AZL42" s="64"/>
      <c r="AZM42" s="64"/>
      <c r="AZN42" s="64"/>
      <c r="AZO42" s="64"/>
      <c r="AZP42" s="64"/>
      <c r="AZQ42" s="64"/>
      <c r="AZR42" s="64"/>
      <c r="AZS42" s="64"/>
      <c r="AZT42" s="64"/>
      <c r="AZU42" s="64"/>
      <c r="AZV42" s="64"/>
      <c r="AZW42" s="64"/>
      <c r="AZX42" s="64"/>
      <c r="AZY42" s="64"/>
      <c r="AZZ42" s="64"/>
      <c r="BAA42" s="64"/>
      <c r="BAB42" s="64"/>
      <c r="BAC42" s="64"/>
      <c r="BAD42" s="64"/>
      <c r="BAE42" s="64"/>
      <c r="BAF42" s="64"/>
      <c r="BAG42" s="64"/>
      <c r="BAH42" s="64"/>
      <c r="BAI42" s="64"/>
      <c r="BAJ42" s="64"/>
      <c r="BAK42" s="64"/>
      <c r="BAL42" s="64"/>
      <c r="BAM42" s="64"/>
      <c r="BAN42" s="64"/>
      <c r="BAO42" s="64"/>
      <c r="BAP42" s="64"/>
      <c r="BAQ42" s="64"/>
      <c r="BAR42" s="64"/>
      <c r="BAS42" s="64"/>
      <c r="BAT42" s="64"/>
      <c r="BAU42" s="64"/>
      <c r="BAV42" s="64"/>
      <c r="BAW42" s="64"/>
      <c r="BAX42" s="64"/>
      <c r="BAY42" s="64"/>
      <c r="BAZ42" s="64"/>
      <c r="BBA42" s="64"/>
      <c r="BBB42" s="64"/>
      <c r="BBC42" s="64"/>
      <c r="BBD42" s="64"/>
      <c r="BBE42" s="64"/>
      <c r="BBF42" s="64"/>
      <c r="BBG42" s="64"/>
      <c r="BBH42" s="64"/>
      <c r="BBI42" s="64"/>
      <c r="BBJ42" s="64"/>
      <c r="BBK42" s="64"/>
      <c r="BBL42" s="64"/>
      <c r="BBM42" s="64"/>
      <c r="BBN42" s="64"/>
      <c r="BBO42" s="64"/>
      <c r="BBP42" s="64"/>
      <c r="BBQ42" s="64"/>
      <c r="BBR42" s="64"/>
      <c r="BBS42" s="64"/>
      <c r="BBT42" s="64"/>
      <c r="BBU42" s="64"/>
      <c r="BBV42" s="64"/>
      <c r="BBW42" s="64"/>
      <c r="BBX42" s="64"/>
      <c r="BBY42" s="64"/>
      <c r="BBZ42" s="64"/>
      <c r="BCA42" s="64"/>
      <c r="BCB42" s="64"/>
      <c r="BCC42" s="64"/>
      <c r="BCD42" s="64"/>
      <c r="BCE42" s="64"/>
      <c r="BCF42" s="64"/>
      <c r="BCG42" s="64"/>
      <c r="BCH42" s="64"/>
      <c r="BCI42" s="64"/>
      <c r="BCJ42" s="64"/>
      <c r="BCK42" s="64"/>
      <c r="BCL42" s="64"/>
      <c r="BCM42" s="64"/>
      <c r="BCN42" s="64"/>
      <c r="BCO42" s="64"/>
      <c r="BCP42" s="64"/>
      <c r="BCQ42" s="64"/>
      <c r="BCR42" s="64"/>
      <c r="BCS42" s="64"/>
      <c r="BCT42" s="64"/>
      <c r="BCU42" s="64"/>
      <c r="BCV42" s="64"/>
      <c r="BCW42" s="64"/>
      <c r="BCX42" s="64"/>
      <c r="BCY42" s="64"/>
      <c r="BCZ42" s="64"/>
      <c r="BDA42" s="64"/>
      <c r="BDB42" s="64"/>
      <c r="BDC42" s="64"/>
      <c r="BDD42" s="64"/>
      <c r="BDE42" s="64"/>
      <c r="BDF42" s="64"/>
      <c r="BDG42" s="64"/>
      <c r="BDH42" s="64"/>
      <c r="BDI42" s="64"/>
      <c r="BDJ42" s="64"/>
      <c r="BDK42" s="64"/>
      <c r="BDL42" s="64"/>
      <c r="BDM42" s="64"/>
      <c r="BDN42" s="64"/>
      <c r="BDO42" s="64"/>
      <c r="BDP42" s="64"/>
      <c r="BDQ42" s="64"/>
      <c r="BDR42" s="64"/>
      <c r="BDS42" s="64"/>
      <c r="BDT42" s="64"/>
      <c r="BDU42" s="64"/>
      <c r="BDV42" s="64"/>
      <c r="BDW42" s="64"/>
      <c r="BDX42" s="64"/>
      <c r="BDY42" s="64"/>
      <c r="BDZ42" s="64"/>
      <c r="BEA42" s="64"/>
      <c r="BEB42" s="64"/>
      <c r="BEC42" s="64"/>
      <c r="BED42" s="64"/>
      <c r="BEE42" s="64"/>
      <c r="BEF42" s="64"/>
      <c r="BEG42" s="64"/>
      <c r="BEH42" s="64"/>
      <c r="BEI42" s="64"/>
      <c r="BEJ42" s="64"/>
      <c r="BEK42" s="64"/>
      <c r="BEL42" s="64"/>
      <c r="BEM42" s="64"/>
      <c r="BEN42" s="64"/>
      <c r="BEO42" s="64"/>
      <c r="BEP42" s="64"/>
      <c r="BEQ42" s="64"/>
      <c r="BER42" s="64"/>
      <c r="BES42" s="64"/>
      <c r="BET42" s="64"/>
      <c r="BEU42" s="64"/>
      <c r="BEV42" s="64"/>
      <c r="BEW42" s="64"/>
      <c r="BEX42" s="64"/>
      <c r="BEY42" s="64"/>
      <c r="BEZ42" s="64"/>
      <c r="BFA42" s="64"/>
      <c r="BFB42" s="64"/>
      <c r="BFC42" s="64"/>
      <c r="BFD42" s="64"/>
      <c r="BFE42" s="64"/>
      <c r="BFF42" s="64"/>
      <c r="BFG42" s="64"/>
      <c r="BFH42" s="64"/>
      <c r="BFI42" s="64"/>
      <c r="BFJ42" s="64"/>
      <c r="BFK42" s="64"/>
      <c r="BFL42" s="64"/>
      <c r="BFM42" s="64"/>
      <c r="BFN42" s="64"/>
      <c r="BFO42" s="64"/>
      <c r="BFP42" s="64"/>
      <c r="BFQ42" s="64"/>
      <c r="BFR42" s="64"/>
      <c r="BFS42" s="64"/>
      <c r="BFT42" s="64"/>
      <c r="BFU42" s="64"/>
      <c r="BFV42" s="64"/>
      <c r="BFW42" s="64"/>
      <c r="BFX42" s="64"/>
      <c r="BFY42" s="64"/>
      <c r="BFZ42" s="64"/>
      <c r="BGA42" s="64"/>
      <c r="BGB42" s="64"/>
      <c r="BGC42" s="64"/>
      <c r="BGD42" s="64"/>
      <c r="BGE42" s="64"/>
      <c r="BGF42" s="64"/>
      <c r="BGG42" s="64"/>
      <c r="BGH42" s="64"/>
      <c r="BGI42" s="64"/>
      <c r="BGJ42" s="64"/>
      <c r="BGK42" s="64"/>
      <c r="BGL42" s="64"/>
      <c r="BGM42" s="64"/>
      <c r="BGN42" s="64"/>
      <c r="BGO42" s="64"/>
      <c r="BGP42" s="64"/>
      <c r="BGQ42" s="64"/>
      <c r="BGR42" s="64"/>
      <c r="BGS42" s="64"/>
      <c r="BGT42" s="64"/>
      <c r="BGU42" s="64"/>
      <c r="BGV42" s="64"/>
      <c r="BGW42" s="64"/>
      <c r="BGX42" s="64"/>
      <c r="BGY42" s="64"/>
      <c r="BGZ42" s="64"/>
      <c r="BHA42" s="64"/>
      <c r="BHB42" s="64"/>
      <c r="BHC42" s="64"/>
      <c r="BHD42" s="64"/>
      <c r="BHE42" s="64"/>
      <c r="BHF42" s="64"/>
      <c r="BHG42" s="64"/>
      <c r="BHH42" s="64"/>
      <c r="BHI42" s="64"/>
      <c r="BHJ42" s="64"/>
      <c r="BHK42" s="64"/>
      <c r="BHL42" s="64"/>
      <c r="BHM42" s="64"/>
      <c r="BHN42" s="64"/>
      <c r="BHO42" s="64"/>
      <c r="BHP42" s="64"/>
      <c r="BHQ42" s="64"/>
      <c r="BHR42" s="64"/>
      <c r="BHS42" s="64"/>
      <c r="BHT42" s="64"/>
      <c r="BHU42" s="64"/>
      <c r="BHV42" s="64"/>
      <c r="BHW42" s="64"/>
      <c r="BHX42" s="64"/>
      <c r="BHY42" s="64"/>
      <c r="BHZ42" s="64"/>
      <c r="BIA42" s="64"/>
      <c r="BIB42" s="64"/>
      <c r="BIC42" s="64"/>
      <c r="BID42" s="64"/>
      <c r="BIE42" s="64"/>
      <c r="BIF42" s="64"/>
      <c r="BIG42" s="64"/>
      <c r="BIH42" s="64"/>
      <c r="BII42" s="64"/>
      <c r="BIJ42" s="64"/>
      <c r="BIK42" s="64"/>
      <c r="BIL42" s="64"/>
      <c r="BIM42" s="64"/>
      <c r="BIN42" s="64"/>
      <c r="BIO42" s="64"/>
      <c r="BIP42" s="64"/>
      <c r="BIQ42" s="64"/>
      <c r="BIR42" s="64"/>
      <c r="BIS42" s="64"/>
      <c r="BIT42" s="64"/>
      <c r="BIU42" s="64"/>
      <c r="BIV42" s="64"/>
      <c r="BIW42" s="64"/>
      <c r="BIX42" s="64"/>
      <c r="BIY42" s="64"/>
      <c r="BIZ42" s="64"/>
      <c r="BJA42" s="64"/>
      <c r="BJB42" s="64"/>
      <c r="BJC42" s="64"/>
      <c r="BJD42" s="64"/>
      <c r="BJE42" s="64"/>
      <c r="BJF42" s="64"/>
      <c r="BJG42" s="64"/>
      <c r="BJH42" s="64"/>
      <c r="BJI42" s="64"/>
      <c r="BJJ42" s="64"/>
      <c r="BJK42" s="64"/>
      <c r="BJL42" s="64"/>
      <c r="BJM42" s="64"/>
      <c r="BJN42" s="64"/>
      <c r="BJO42" s="64"/>
      <c r="BJP42" s="64"/>
      <c r="BJQ42" s="64"/>
      <c r="BJR42" s="64"/>
      <c r="BJS42" s="64"/>
      <c r="BJT42" s="64"/>
      <c r="BJU42" s="64"/>
      <c r="BJV42" s="64"/>
      <c r="BJW42" s="64"/>
      <c r="BJX42" s="64"/>
      <c r="BJY42" s="64"/>
      <c r="BJZ42" s="64"/>
      <c r="BKA42" s="64"/>
      <c r="BKB42" s="64"/>
      <c r="BKC42" s="64"/>
      <c r="BKD42" s="64"/>
      <c r="BKE42" s="64"/>
      <c r="BKF42" s="64"/>
      <c r="BKG42" s="64"/>
      <c r="BKH42" s="64"/>
      <c r="BKI42" s="64"/>
      <c r="BKJ42" s="64"/>
      <c r="BKK42" s="64"/>
      <c r="BKL42" s="64"/>
      <c r="BKM42" s="64"/>
      <c r="BKN42" s="64"/>
      <c r="BKO42" s="64"/>
      <c r="BKP42" s="64"/>
      <c r="BKQ42" s="64"/>
      <c r="BKR42" s="64"/>
      <c r="BKS42" s="64"/>
      <c r="BKT42" s="64"/>
      <c r="BKU42" s="64"/>
      <c r="BKV42" s="64"/>
      <c r="BKW42" s="64"/>
      <c r="BKX42" s="64"/>
      <c r="BKY42" s="64"/>
      <c r="BKZ42" s="64"/>
      <c r="BLA42" s="64"/>
      <c r="BLB42" s="64"/>
      <c r="BLC42" s="64"/>
      <c r="BLD42" s="64"/>
      <c r="BLE42" s="64"/>
      <c r="BLF42" s="64"/>
      <c r="BLG42" s="64"/>
      <c r="BLH42" s="64"/>
      <c r="BLI42" s="64"/>
      <c r="BLJ42" s="64"/>
      <c r="BLK42" s="64"/>
      <c r="BLL42" s="64"/>
      <c r="BLM42" s="64"/>
      <c r="BLN42" s="64"/>
      <c r="BLO42" s="64"/>
      <c r="BLP42" s="64"/>
      <c r="BLQ42" s="64"/>
      <c r="BLR42" s="64"/>
      <c r="BLS42" s="64"/>
      <c r="BLT42" s="64"/>
      <c r="BLU42" s="64"/>
      <c r="BLV42" s="64"/>
      <c r="BLW42" s="64"/>
      <c r="BLX42" s="64"/>
      <c r="BLY42" s="64"/>
      <c r="BLZ42" s="64"/>
      <c r="BMA42" s="64"/>
      <c r="BMB42" s="64"/>
      <c r="BMC42" s="64"/>
      <c r="BMD42" s="64"/>
      <c r="BME42" s="64"/>
      <c r="BMF42" s="64"/>
      <c r="BMG42" s="64"/>
      <c r="BMH42" s="64"/>
      <c r="BMI42" s="64"/>
      <c r="BMJ42" s="64"/>
      <c r="BMK42" s="64"/>
      <c r="BML42" s="64"/>
      <c r="BMM42" s="64"/>
      <c r="BMN42" s="64"/>
      <c r="BMO42" s="64"/>
      <c r="BMP42" s="64"/>
      <c r="BMQ42" s="64"/>
      <c r="BMR42" s="64"/>
      <c r="BMS42" s="64"/>
      <c r="BMT42" s="64"/>
      <c r="BMU42" s="64"/>
      <c r="BMV42" s="64"/>
      <c r="BMW42" s="64"/>
      <c r="BMX42" s="64"/>
      <c r="BMY42" s="64"/>
      <c r="BMZ42" s="64"/>
      <c r="BNA42" s="64"/>
      <c r="BNB42" s="64"/>
      <c r="BNC42" s="64"/>
      <c r="BND42" s="64"/>
      <c r="BNE42" s="64"/>
      <c r="BNF42" s="64"/>
      <c r="BNG42" s="64"/>
      <c r="BNH42" s="64"/>
      <c r="BNI42" s="64"/>
      <c r="BNJ42" s="64"/>
      <c r="BNK42" s="64"/>
      <c r="BNL42" s="64"/>
      <c r="BNM42" s="64"/>
      <c r="BNN42" s="64"/>
      <c r="BNO42" s="64"/>
      <c r="BNP42" s="64"/>
      <c r="BNQ42" s="64"/>
      <c r="BNR42" s="64"/>
      <c r="BNS42" s="64"/>
      <c r="BNT42" s="64"/>
      <c r="BNU42" s="64"/>
      <c r="BNV42" s="64"/>
      <c r="BNW42" s="64"/>
      <c r="BNX42" s="64"/>
      <c r="BNY42" s="64"/>
      <c r="BNZ42" s="64"/>
      <c r="BOA42" s="64"/>
      <c r="BOB42" s="64"/>
      <c r="BOC42" s="64"/>
      <c r="BOD42" s="64"/>
      <c r="BOE42" s="64"/>
      <c r="BOF42" s="64"/>
      <c r="BOG42" s="64"/>
      <c r="BOH42" s="64"/>
      <c r="BOI42" s="64"/>
      <c r="BOJ42" s="64"/>
      <c r="BOK42" s="64"/>
      <c r="BOL42" s="64"/>
      <c r="BOM42" s="64"/>
      <c r="BON42" s="64"/>
      <c r="BOO42" s="64"/>
      <c r="BOP42" s="64"/>
      <c r="BOQ42" s="64"/>
      <c r="BOR42" s="64"/>
      <c r="BOS42" s="64"/>
      <c r="BOT42" s="64"/>
      <c r="BOU42" s="64"/>
      <c r="BOV42" s="64"/>
      <c r="BOW42" s="64"/>
      <c r="BOX42" s="64"/>
      <c r="BOY42" s="64"/>
      <c r="BOZ42" s="64"/>
      <c r="BPA42" s="64"/>
      <c r="BPB42" s="64"/>
      <c r="BPC42" s="64"/>
      <c r="BPD42" s="64"/>
      <c r="BPE42" s="64"/>
      <c r="BPF42" s="64"/>
      <c r="BPG42" s="64"/>
      <c r="BPH42" s="64"/>
      <c r="BPI42" s="64"/>
      <c r="BPJ42" s="64"/>
      <c r="BPK42" s="64"/>
      <c r="BPL42" s="64"/>
      <c r="BPM42" s="64"/>
      <c r="BPN42" s="64"/>
      <c r="BPO42" s="64"/>
      <c r="BPP42" s="64"/>
      <c r="BPQ42" s="64"/>
      <c r="BPR42" s="64"/>
      <c r="BPS42" s="64"/>
      <c r="BPT42" s="64"/>
      <c r="BPU42" s="64"/>
      <c r="BPV42" s="64"/>
      <c r="BPW42" s="64"/>
      <c r="BPX42" s="64"/>
      <c r="BPY42" s="64"/>
      <c r="BPZ42" s="64"/>
      <c r="BQA42" s="64"/>
      <c r="BQB42" s="64"/>
      <c r="BQC42" s="64"/>
      <c r="BQD42" s="64"/>
      <c r="BQE42" s="64"/>
      <c r="BQF42" s="64"/>
      <c r="BQG42" s="64"/>
      <c r="BQH42" s="64"/>
      <c r="BQI42" s="64"/>
      <c r="BQJ42" s="64"/>
      <c r="BQK42" s="64"/>
      <c r="BQL42" s="64"/>
      <c r="BQM42" s="64"/>
      <c r="BQN42" s="64"/>
      <c r="BQO42" s="64"/>
      <c r="BQP42" s="64"/>
      <c r="BQQ42" s="64"/>
      <c r="BQR42" s="64"/>
      <c r="BQS42" s="64"/>
      <c r="BQT42" s="64"/>
      <c r="BQU42" s="64"/>
      <c r="BQV42" s="64"/>
      <c r="BQW42" s="64"/>
      <c r="BQX42" s="64"/>
      <c r="BQY42" s="64"/>
      <c r="BQZ42" s="64"/>
      <c r="BRA42" s="64"/>
      <c r="BRB42" s="64"/>
      <c r="BRC42" s="64"/>
      <c r="BRD42" s="64"/>
      <c r="BRE42" s="64"/>
      <c r="BRF42" s="64"/>
      <c r="BRG42" s="64"/>
      <c r="BRH42" s="64"/>
      <c r="BRI42" s="64"/>
      <c r="BRJ42" s="64"/>
      <c r="BRK42" s="64"/>
      <c r="BRL42" s="64"/>
      <c r="BRM42" s="64"/>
      <c r="BRN42" s="64"/>
      <c r="BRO42" s="64"/>
      <c r="BRP42" s="64"/>
      <c r="BRQ42" s="64"/>
      <c r="BRR42" s="64"/>
      <c r="BRS42" s="64"/>
      <c r="BRT42" s="64"/>
      <c r="BRU42" s="64"/>
      <c r="BRV42" s="64"/>
      <c r="BRW42" s="64"/>
      <c r="BRX42" s="64"/>
      <c r="BRY42" s="64"/>
      <c r="BRZ42" s="64"/>
      <c r="BSA42" s="64"/>
      <c r="BSB42" s="64"/>
      <c r="BSC42" s="64"/>
      <c r="BSD42" s="64"/>
      <c r="BSE42" s="64"/>
      <c r="BSF42" s="64"/>
      <c r="BSG42" s="64"/>
      <c r="BSH42" s="64"/>
      <c r="BSI42" s="64"/>
      <c r="BSJ42" s="64"/>
      <c r="BSK42" s="64"/>
      <c r="BSL42" s="64"/>
      <c r="BSM42" s="64"/>
      <c r="BSN42" s="64"/>
      <c r="BSO42" s="64"/>
      <c r="BSP42" s="64"/>
      <c r="BSQ42" s="64"/>
      <c r="BSR42" s="64"/>
      <c r="BSS42" s="64"/>
      <c r="BST42" s="64"/>
      <c r="BSU42" s="64"/>
      <c r="BSV42" s="64"/>
      <c r="BSW42" s="64"/>
      <c r="BSX42" s="64"/>
      <c r="BSY42" s="64"/>
      <c r="BSZ42" s="64"/>
      <c r="BTA42" s="64"/>
      <c r="BTB42" s="64"/>
      <c r="BTC42" s="64"/>
      <c r="BTD42" s="64"/>
      <c r="BTE42" s="64"/>
      <c r="BTF42" s="64"/>
      <c r="BTG42" s="64"/>
      <c r="BTH42" s="64"/>
      <c r="BTI42" s="64"/>
      <c r="BTJ42" s="64"/>
      <c r="BTK42" s="64"/>
      <c r="BTL42" s="64"/>
      <c r="BTM42" s="64"/>
      <c r="BTN42" s="64"/>
      <c r="BTO42" s="64"/>
      <c r="BTP42" s="64"/>
      <c r="BTQ42" s="64"/>
      <c r="BTR42" s="64"/>
      <c r="BTS42" s="64"/>
      <c r="BTT42" s="64"/>
      <c r="BTU42" s="64"/>
      <c r="BTV42" s="64"/>
      <c r="BTW42" s="64"/>
      <c r="BTX42" s="64"/>
      <c r="BTY42" s="64"/>
      <c r="BTZ42" s="64"/>
      <c r="BUA42" s="64"/>
      <c r="BUB42" s="64"/>
      <c r="BUC42" s="64"/>
      <c r="BUD42" s="64"/>
      <c r="BUE42" s="64"/>
      <c r="BUF42" s="64"/>
      <c r="BUG42" s="64"/>
      <c r="BUH42" s="64"/>
      <c r="BUI42" s="64"/>
      <c r="BUJ42" s="64"/>
      <c r="BUK42" s="64"/>
      <c r="BUL42" s="64"/>
      <c r="BUM42" s="64"/>
      <c r="BUN42" s="64"/>
      <c r="BUO42" s="64"/>
      <c r="BUP42" s="64"/>
      <c r="BUQ42" s="64"/>
      <c r="BUR42" s="64"/>
      <c r="BUS42" s="64"/>
      <c r="BUT42" s="64"/>
      <c r="BUU42" s="64"/>
      <c r="BUV42" s="64"/>
      <c r="BUW42" s="64"/>
      <c r="BUX42" s="64"/>
      <c r="BUY42" s="64"/>
      <c r="BUZ42" s="64"/>
      <c r="BVA42" s="64"/>
      <c r="BVB42" s="64"/>
      <c r="BVC42" s="64"/>
      <c r="BVD42" s="64"/>
      <c r="BVE42" s="64"/>
      <c r="BVF42" s="64"/>
      <c r="BVG42" s="64"/>
      <c r="BVH42" s="64"/>
      <c r="BVI42" s="64"/>
      <c r="BVJ42" s="64"/>
      <c r="BVK42" s="64"/>
      <c r="BVL42" s="64"/>
      <c r="BVM42" s="64"/>
      <c r="BVN42" s="64"/>
      <c r="BVO42" s="64"/>
      <c r="BVP42" s="64"/>
      <c r="BVQ42" s="64"/>
      <c r="BVR42" s="64"/>
      <c r="BVS42" s="64"/>
      <c r="BVT42" s="64"/>
      <c r="BVU42" s="64"/>
      <c r="BVV42" s="64"/>
      <c r="BVW42" s="64"/>
      <c r="BVX42" s="64"/>
      <c r="BVY42" s="64"/>
      <c r="BVZ42" s="64"/>
      <c r="BWA42" s="64"/>
      <c r="BWB42" s="64"/>
      <c r="BWC42" s="64"/>
      <c r="BWD42" s="64"/>
      <c r="BWE42" s="64"/>
      <c r="BWF42" s="64"/>
      <c r="BWG42" s="64"/>
      <c r="BWH42" s="64"/>
      <c r="BWI42" s="64"/>
      <c r="BWJ42" s="64"/>
      <c r="BWK42" s="64"/>
      <c r="BWL42" s="64"/>
      <c r="BWM42" s="64"/>
      <c r="BWN42" s="64"/>
      <c r="BWO42" s="64"/>
      <c r="BWP42" s="64"/>
      <c r="BWQ42" s="64"/>
      <c r="BWR42" s="64"/>
      <c r="BWS42" s="64"/>
      <c r="BWT42" s="64"/>
      <c r="BWU42" s="64"/>
      <c r="BWV42" s="64"/>
      <c r="BWW42" s="64"/>
      <c r="BWX42" s="64"/>
      <c r="BWY42" s="64"/>
      <c r="BWZ42" s="64"/>
      <c r="BXA42" s="64"/>
      <c r="BXB42" s="64"/>
      <c r="BXC42" s="64"/>
      <c r="BXD42" s="64"/>
      <c r="BXE42" s="64"/>
      <c r="BXF42" s="64"/>
      <c r="BXG42" s="64"/>
      <c r="BXH42" s="64"/>
      <c r="BXI42" s="64"/>
      <c r="BXJ42" s="64"/>
      <c r="BXK42" s="64"/>
      <c r="BXL42" s="64"/>
      <c r="BXM42" s="64"/>
      <c r="BXN42" s="64"/>
      <c r="BXO42" s="64"/>
      <c r="BXP42" s="64"/>
      <c r="BXQ42" s="64"/>
      <c r="BXR42" s="64"/>
      <c r="BXS42" s="64"/>
      <c r="BXT42" s="64"/>
      <c r="BXU42" s="64"/>
      <c r="BXV42" s="64"/>
      <c r="BXW42" s="64"/>
      <c r="BXX42" s="64"/>
      <c r="BXY42" s="64"/>
      <c r="BXZ42" s="64"/>
      <c r="BYA42" s="64"/>
      <c r="BYB42" s="64"/>
      <c r="BYC42" s="64"/>
      <c r="BYD42" s="64"/>
      <c r="BYE42" s="64"/>
      <c r="BYF42" s="64"/>
      <c r="BYG42" s="64"/>
      <c r="BYH42" s="64"/>
      <c r="BYI42" s="64"/>
      <c r="BYJ42" s="64"/>
      <c r="BYK42" s="64"/>
      <c r="BYL42" s="64"/>
      <c r="BYM42" s="64"/>
      <c r="BYN42" s="64"/>
      <c r="BYO42" s="64"/>
      <c r="BYP42" s="64"/>
      <c r="BYQ42" s="64"/>
      <c r="BYR42" s="64"/>
      <c r="BYS42" s="64"/>
      <c r="BYT42" s="64"/>
      <c r="BYU42" s="64"/>
      <c r="BYV42" s="64"/>
      <c r="BYW42" s="64"/>
      <c r="BYX42" s="64"/>
      <c r="BYY42" s="64"/>
      <c r="BYZ42" s="64"/>
      <c r="BZA42" s="64"/>
      <c r="BZB42" s="64"/>
      <c r="BZC42" s="64"/>
      <c r="BZD42" s="64"/>
      <c r="BZE42" s="64"/>
      <c r="BZF42" s="64"/>
      <c r="BZG42" s="64"/>
      <c r="BZH42" s="64"/>
      <c r="BZI42" s="64"/>
      <c r="BZJ42" s="64"/>
      <c r="BZK42" s="64"/>
      <c r="BZL42" s="64"/>
      <c r="BZM42" s="64"/>
      <c r="BZN42" s="64"/>
      <c r="BZO42" s="64"/>
      <c r="BZP42" s="64"/>
      <c r="BZQ42" s="64"/>
      <c r="BZR42" s="64"/>
      <c r="BZS42" s="64"/>
      <c r="BZT42" s="64"/>
      <c r="BZU42" s="64"/>
      <c r="BZV42" s="64"/>
      <c r="BZW42" s="64"/>
      <c r="BZX42" s="64"/>
      <c r="BZY42" s="64"/>
      <c r="BZZ42" s="64"/>
      <c r="CAA42" s="64"/>
      <c r="CAB42" s="64"/>
      <c r="CAC42" s="64"/>
      <c r="CAD42" s="64"/>
      <c r="CAE42" s="64"/>
      <c r="CAF42" s="64"/>
      <c r="CAG42" s="64"/>
      <c r="CAH42" s="64"/>
      <c r="CAI42" s="64"/>
      <c r="CAJ42" s="64"/>
      <c r="CAK42" s="64"/>
      <c r="CAL42" s="64"/>
      <c r="CAM42" s="64"/>
      <c r="CAN42" s="64"/>
      <c r="CAO42" s="64"/>
      <c r="CAP42" s="64"/>
      <c r="CAQ42" s="64"/>
      <c r="CAR42" s="64"/>
      <c r="CAS42" s="64"/>
      <c r="CAT42" s="64"/>
      <c r="CAU42" s="64"/>
      <c r="CAV42" s="64"/>
      <c r="CAW42" s="64"/>
      <c r="CAX42" s="64"/>
      <c r="CAY42" s="64"/>
      <c r="CAZ42" s="64"/>
      <c r="CBA42" s="64"/>
      <c r="CBB42" s="64"/>
      <c r="CBC42" s="64"/>
      <c r="CBD42" s="64"/>
      <c r="CBE42" s="64"/>
      <c r="CBF42" s="64"/>
      <c r="CBG42" s="64"/>
      <c r="CBH42" s="64"/>
      <c r="CBI42" s="64"/>
      <c r="CBJ42" s="64"/>
      <c r="CBK42" s="64"/>
      <c r="CBL42" s="64"/>
      <c r="CBM42" s="64"/>
      <c r="CBN42" s="64"/>
      <c r="CBO42" s="64"/>
      <c r="CBP42" s="64"/>
      <c r="CBQ42" s="64"/>
      <c r="CBR42" s="64"/>
      <c r="CBS42" s="64"/>
      <c r="CBT42" s="64"/>
      <c r="CBU42" s="64"/>
      <c r="CBV42" s="64"/>
      <c r="CBW42" s="64"/>
      <c r="CBX42" s="64"/>
      <c r="CBY42" s="64"/>
      <c r="CBZ42" s="64"/>
      <c r="CCA42" s="64"/>
      <c r="CCB42" s="64"/>
      <c r="CCC42" s="64"/>
      <c r="CCD42" s="64"/>
      <c r="CCE42" s="64"/>
      <c r="CCF42" s="64"/>
      <c r="CCG42" s="64"/>
      <c r="CCH42" s="64"/>
      <c r="CCI42" s="64"/>
      <c r="CCJ42" s="64"/>
      <c r="CCK42" s="64"/>
      <c r="CCL42" s="64"/>
      <c r="CCM42" s="64"/>
      <c r="CCN42" s="64"/>
      <c r="CCO42" s="64"/>
      <c r="CCP42" s="64"/>
      <c r="CCQ42" s="64"/>
      <c r="CCR42" s="64"/>
      <c r="CCS42" s="64"/>
      <c r="CCT42" s="64"/>
      <c r="CCU42" s="64"/>
      <c r="CCV42" s="64"/>
      <c r="CCW42" s="64"/>
      <c r="CCX42" s="64"/>
      <c r="CCY42" s="64"/>
      <c r="CCZ42" s="64"/>
      <c r="CDA42" s="64"/>
      <c r="CDB42" s="64"/>
      <c r="CDC42" s="64"/>
      <c r="CDD42" s="64"/>
      <c r="CDE42" s="64"/>
      <c r="CDF42" s="64"/>
      <c r="CDG42" s="64"/>
      <c r="CDH42" s="64"/>
      <c r="CDI42" s="64"/>
      <c r="CDJ42" s="64"/>
      <c r="CDK42" s="64"/>
      <c r="CDL42" s="64"/>
      <c r="CDM42" s="64"/>
      <c r="CDN42" s="64"/>
      <c r="CDO42" s="64"/>
      <c r="CDP42" s="64"/>
      <c r="CDQ42" s="64"/>
      <c r="CDR42" s="64"/>
      <c r="CDS42" s="64"/>
      <c r="CDT42" s="64"/>
      <c r="CDU42" s="64"/>
      <c r="CDV42" s="64"/>
      <c r="CDW42" s="64"/>
      <c r="CDX42" s="64"/>
      <c r="CDY42" s="64"/>
      <c r="CDZ42" s="64"/>
      <c r="CEA42" s="64"/>
      <c r="CEB42" s="64"/>
      <c r="CEC42" s="64"/>
      <c r="CED42" s="64"/>
      <c r="CEE42" s="64"/>
      <c r="CEF42" s="64"/>
      <c r="CEG42" s="64"/>
      <c r="CEH42" s="64"/>
      <c r="CEI42" s="64"/>
      <c r="CEJ42" s="64"/>
      <c r="CEK42" s="64"/>
      <c r="CEL42" s="64"/>
      <c r="CEM42" s="64"/>
      <c r="CEN42" s="64"/>
      <c r="CEO42" s="64"/>
      <c r="CEP42" s="64"/>
      <c r="CEQ42" s="64"/>
      <c r="CER42" s="64"/>
      <c r="CES42" s="64"/>
      <c r="CET42" s="64"/>
      <c r="CEU42" s="64"/>
      <c r="CEV42" s="64"/>
      <c r="CEW42" s="64"/>
      <c r="CEX42" s="64"/>
      <c r="CEY42" s="64"/>
      <c r="CEZ42" s="64"/>
      <c r="CFA42" s="64"/>
      <c r="CFB42" s="64"/>
      <c r="CFC42" s="64"/>
      <c r="CFD42" s="64"/>
      <c r="CFE42" s="64"/>
      <c r="CFF42" s="64"/>
      <c r="CFG42" s="64"/>
      <c r="CFH42" s="64"/>
      <c r="CFI42" s="64"/>
      <c r="CFJ42" s="64"/>
      <c r="CFK42" s="64"/>
      <c r="CFL42" s="64"/>
      <c r="CFM42" s="64"/>
      <c r="CFN42" s="64"/>
      <c r="CFO42" s="64"/>
      <c r="CFP42" s="64"/>
      <c r="CFQ42" s="64"/>
      <c r="CFR42" s="64"/>
      <c r="CFS42" s="64"/>
      <c r="CFT42" s="64"/>
      <c r="CFU42" s="64"/>
      <c r="CFV42" s="64"/>
      <c r="CFW42" s="64"/>
      <c r="CFX42" s="64"/>
      <c r="CFY42" s="64"/>
      <c r="CFZ42" s="64"/>
      <c r="CGA42" s="64"/>
      <c r="CGB42" s="64"/>
      <c r="CGC42" s="64"/>
      <c r="CGD42" s="64"/>
      <c r="CGE42" s="64"/>
      <c r="CGF42" s="64"/>
      <c r="CGG42" s="64"/>
      <c r="CGH42" s="64"/>
      <c r="CGI42" s="64"/>
      <c r="CGJ42" s="64"/>
      <c r="CGK42" s="64"/>
      <c r="CGL42" s="64"/>
      <c r="CGM42" s="64"/>
      <c r="CGN42" s="64"/>
      <c r="CGO42" s="64"/>
      <c r="CGP42" s="64"/>
      <c r="CGQ42" s="64"/>
      <c r="CGR42" s="64"/>
      <c r="CGS42" s="64"/>
      <c r="CGT42" s="64"/>
      <c r="CGU42" s="64"/>
      <c r="CGV42" s="64"/>
      <c r="CGW42" s="64"/>
      <c r="CGX42" s="64"/>
      <c r="CGY42" s="64"/>
      <c r="CGZ42" s="64"/>
      <c r="CHA42" s="64"/>
      <c r="CHB42" s="64"/>
      <c r="CHC42" s="64"/>
      <c r="CHD42" s="64"/>
      <c r="CHE42" s="64"/>
      <c r="CHF42" s="64"/>
      <c r="CHG42" s="64"/>
      <c r="CHH42" s="64"/>
      <c r="CHI42" s="64"/>
      <c r="CHJ42" s="64"/>
      <c r="CHK42" s="64"/>
      <c r="CHL42" s="64"/>
      <c r="CHM42" s="64"/>
      <c r="CHN42" s="64"/>
      <c r="CHO42" s="64"/>
      <c r="CHP42" s="64"/>
      <c r="CHQ42" s="64"/>
      <c r="CHR42" s="64"/>
      <c r="CHS42" s="64"/>
      <c r="CHT42" s="64"/>
      <c r="CHU42" s="64"/>
      <c r="CHV42" s="64"/>
      <c r="CHW42" s="64"/>
      <c r="CHX42" s="64"/>
      <c r="CHY42" s="64"/>
      <c r="CHZ42" s="64"/>
      <c r="CIA42" s="64"/>
      <c r="CIB42" s="64"/>
      <c r="CIC42" s="64"/>
      <c r="CID42" s="64"/>
      <c r="CIE42" s="64"/>
      <c r="CIF42" s="64"/>
      <c r="CIG42" s="64"/>
      <c r="CIH42" s="64"/>
      <c r="CII42" s="64"/>
      <c r="CIJ42" s="64"/>
      <c r="CIK42" s="64"/>
      <c r="CIL42" s="64"/>
      <c r="CIM42" s="64"/>
      <c r="CIN42" s="64"/>
      <c r="CIO42" s="64"/>
      <c r="CIP42" s="64"/>
      <c r="CIQ42" s="64"/>
      <c r="CIR42" s="64"/>
      <c r="CIS42" s="64"/>
      <c r="CIT42" s="64"/>
      <c r="CIU42" s="64"/>
      <c r="CIV42" s="64"/>
      <c r="CIW42" s="64"/>
      <c r="CIX42" s="64"/>
      <c r="CIY42" s="64"/>
      <c r="CIZ42" s="64"/>
      <c r="CJA42" s="64"/>
      <c r="CJB42" s="64"/>
      <c r="CJC42" s="64"/>
      <c r="CJD42" s="64"/>
      <c r="CJE42" s="64"/>
      <c r="CJF42" s="64"/>
      <c r="CJG42" s="64"/>
      <c r="CJH42" s="64"/>
      <c r="CJI42" s="64"/>
      <c r="CJJ42" s="64"/>
      <c r="CJK42" s="64"/>
      <c r="CJL42" s="64"/>
      <c r="CJM42" s="64"/>
      <c r="CJN42" s="64"/>
      <c r="CJO42" s="64"/>
      <c r="CJP42" s="64"/>
      <c r="CJQ42" s="64"/>
      <c r="CJR42" s="64"/>
      <c r="CJS42" s="64"/>
      <c r="CJT42" s="64"/>
      <c r="CJU42" s="64"/>
      <c r="CJV42" s="64"/>
      <c r="CJW42" s="64"/>
      <c r="CJX42" s="64"/>
      <c r="CJY42" s="64"/>
      <c r="CJZ42" s="64"/>
      <c r="CKA42" s="64"/>
      <c r="CKB42" s="64"/>
      <c r="CKC42" s="64"/>
      <c r="CKD42" s="64"/>
      <c r="CKE42" s="64"/>
      <c r="CKF42" s="64"/>
      <c r="CKG42" s="64"/>
      <c r="CKH42" s="64"/>
      <c r="CKI42" s="64"/>
      <c r="CKJ42" s="64"/>
      <c r="CKK42" s="64"/>
      <c r="CKL42" s="64"/>
      <c r="CKM42" s="64"/>
      <c r="CKN42" s="64"/>
      <c r="CKO42" s="64"/>
      <c r="CKP42" s="64"/>
      <c r="CKQ42" s="64"/>
      <c r="CKR42" s="64"/>
      <c r="CKS42" s="64"/>
      <c r="CKT42" s="64"/>
      <c r="CKU42" s="64"/>
      <c r="CKV42" s="64"/>
      <c r="CKW42" s="64"/>
      <c r="CKX42" s="64"/>
      <c r="CKY42" s="64"/>
      <c r="CKZ42" s="64"/>
      <c r="CLA42" s="64"/>
      <c r="CLB42" s="64"/>
      <c r="CLC42" s="64"/>
      <c r="CLD42" s="64"/>
      <c r="CLE42" s="64"/>
      <c r="CLF42" s="64"/>
      <c r="CLG42" s="64"/>
      <c r="CLH42" s="64"/>
      <c r="CLI42" s="64"/>
      <c r="CLJ42" s="64"/>
      <c r="CLK42" s="64"/>
      <c r="CLL42" s="64"/>
      <c r="CLM42" s="64"/>
      <c r="CLN42" s="64"/>
      <c r="CLO42" s="64"/>
      <c r="CLP42" s="64"/>
      <c r="CLQ42" s="64"/>
      <c r="CLR42" s="64"/>
      <c r="CLS42" s="64"/>
      <c r="CLT42" s="64"/>
      <c r="CLU42" s="64"/>
      <c r="CLV42" s="64"/>
      <c r="CLW42" s="64"/>
      <c r="CLX42" s="64"/>
      <c r="CLY42" s="64"/>
      <c r="CLZ42" s="64"/>
      <c r="CMA42" s="64"/>
      <c r="CMB42" s="64"/>
      <c r="CMC42" s="64"/>
      <c r="CMD42" s="64"/>
      <c r="CME42" s="64"/>
      <c r="CMF42" s="64"/>
      <c r="CMG42" s="64"/>
      <c r="CMH42" s="64"/>
      <c r="CMI42" s="64"/>
      <c r="CMJ42" s="64"/>
      <c r="CMK42" s="64"/>
      <c r="CML42" s="64"/>
      <c r="CMM42" s="64"/>
      <c r="CMN42" s="64"/>
      <c r="CMO42" s="64"/>
      <c r="CMP42" s="64"/>
      <c r="CMQ42" s="64"/>
      <c r="CMR42" s="64"/>
      <c r="CMS42" s="64"/>
      <c r="CMT42" s="64"/>
      <c r="CMU42" s="64"/>
      <c r="CMV42" s="64"/>
      <c r="CMW42" s="64"/>
      <c r="CMX42" s="64"/>
      <c r="CMY42" s="64"/>
      <c r="CMZ42" s="64"/>
      <c r="CNA42" s="64"/>
      <c r="CNB42" s="64"/>
      <c r="CNC42" s="64"/>
      <c r="CND42" s="64"/>
      <c r="CNE42" s="64"/>
      <c r="CNF42" s="64"/>
      <c r="CNG42" s="64"/>
      <c r="CNH42" s="64"/>
      <c r="CNI42" s="64"/>
      <c r="CNJ42" s="64"/>
      <c r="CNK42" s="64"/>
      <c r="CNL42" s="64"/>
      <c r="CNM42" s="64"/>
      <c r="CNN42" s="64"/>
      <c r="CNO42" s="64"/>
      <c r="CNP42" s="64"/>
      <c r="CNQ42" s="64"/>
      <c r="CNR42" s="64"/>
      <c r="CNS42" s="64"/>
      <c r="CNT42" s="64"/>
      <c r="CNU42" s="64"/>
      <c r="CNV42" s="64"/>
      <c r="CNW42" s="64"/>
      <c r="CNX42" s="64"/>
      <c r="CNY42" s="64"/>
      <c r="CNZ42" s="64"/>
      <c r="COA42" s="64"/>
      <c r="COB42" s="64"/>
      <c r="COC42" s="64"/>
      <c r="COD42" s="64"/>
      <c r="COE42" s="64"/>
      <c r="COF42" s="64"/>
      <c r="COG42" s="64"/>
      <c r="COH42" s="64"/>
      <c r="COI42" s="64"/>
      <c r="COJ42" s="64"/>
      <c r="COK42" s="64"/>
      <c r="COL42" s="64"/>
      <c r="COM42" s="64"/>
      <c r="CON42" s="64"/>
      <c r="COO42" s="64"/>
      <c r="COP42" s="64"/>
      <c r="COQ42" s="64"/>
      <c r="COR42" s="64"/>
      <c r="COS42" s="64"/>
      <c r="COT42" s="64"/>
      <c r="COU42" s="64"/>
      <c r="COV42" s="64"/>
      <c r="COW42" s="64"/>
      <c r="COX42" s="64"/>
      <c r="COY42" s="64"/>
      <c r="COZ42" s="64"/>
      <c r="CPA42" s="64"/>
      <c r="CPB42" s="64"/>
      <c r="CPC42" s="64"/>
      <c r="CPD42" s="64"/>
      <c r="CPE42" s="64"/>
      <c r="CPF42" s="64"/>
      <c r="CPG42" s="64"/>
      <c r="CPH42" s="64"/>
      <c r="CPI42" s="64"/>
      <c r="CPJ42" s="64"/>
      <c r="CPK42" s="64"/>
      <c r="CPL42" s="64"/>
      <c r="CPM42" s="64"/>
      <c r="CPN42" s="64"/>
      <c r="CPO42" s="64"/>
      <c r="CPP42" s="64"/>
      <c r="CPQ42" s="64"/>
      <c r="CPR42" s="64"/>
      <c r="CPS42" s="64"/>
      <c r="CPT42" s="64"/>
      <c r="CPU42" s="64"/>
      <c r="CPV42" s="64"/>
      <c r="CPW42" s="64"/>
      <c r="CPX42" s="64"/>
      <c r="CPY42" s="64"/>
      <c r="CPZ42" s="64"/>
      <c r="CQA42" s="64"/>
      <c r="CQB42" s="64"/>
      <c r="CQC42" s="64"/>
      <c r="CQD42" s="64"/>
      <c r="CQE42" s="64"/>
      <c r="CQF42" s="64"/>
      <c r="CQG42" s="64"/>
      <c r="CQH42" s="64"/>
      <c r="CQI42" s="64"/>
      <c r="CQJ42" s="64"/>
      <c r="CQK42" s="64"/>
      <c r="CQL42" s="64"/>
      <c r="CQM42" s="64"/>
      <c r="CQN42" s="64"/>
      <c r="CQO42" s="64"/>
      <c r="CQP42" s="64"/>
      <c r="CQQ42" s="64"/>
      <c r="CQR42" s="64"/>
      <c r="CQS42" s="64"/>
      <c r="CQT42" s="64"/>
      <c r="CQU42" s="64"/>
      <c r="CQV42" s="64"/>
      <c r="CQW42" s="64"/>
      <c r="CQX42" s="64"/>
      <c r="CQY42" s="64"/>
      <c r="CQZ42" s="64"/>
      <c r="CRA42" s="64"/>
      <c r="CRB42" s="64"/>
      <c r="CRC42" s="64"/>
      <c r="CRD42" s="64"/>
      <c r="CRE42" s="64"/>
      <c r="CRF42" s="64"/>
      <c r="CRG42" s="64"/>
      <c r="CRH42" s="64"/>
      <c r="CRI42" s="64"/>
      <c r="CRJ42" s="64"/>
      <c r="CRK42" s="64"/>
      <c r="CRL42" s="64"/>
      <c r="CRM42" s="64"/>
      <c r="CRN42" s="64"/>
      <c r="CRO42" s="64"/>
      <c r="CRP42" s="64"/>
      <c r="CRQ42" s="64"/>
      <c r="CRR42" s="64"/>
      <c r="CRS42" s="64"/>
      <c r="CRT42" s="64"/>
      <c r="CRU42" s="64"/>
      <c r="CRV42" s="64"/>
      <c r="CRW42" s="64"/>
      <c r="CRX42" s="64"/>
      <c r="CRY42" s="64"/>
      <c r="CRZ42" s="64"/>
      <c r="CSA42" s="64"/>
      <c r="CSB42" s="64"/>
      <c r="CSC42" s="64"/>
      <c r="CSD42" s="64"/>
      <c r="CSE42" s="64"/>
      <c r="CSF42" s="64"/>
      <c r="CSG42" s="64"/>
      <c r="CSH42" s="64"/>
      <c r="CSI42" s="64"/>
      <c r="CSJ42" s="64"/>
      <c r="CSK42" s="64"/>
      <c r="CSL42" s="64"/>
      <c r="CSM42" s="64"/>
      <c r="CSN42" s="64"/>
      <c r="CSO42" s="64"/>
      <c r="CSP42" s="64"/>
      <c r="CSQ42" s="64"/>
      <c r="CSR42" s="64"/>
      <c r="CSS42" s="64"/>
      <c r="CST42" s="64"/>
      <c r="CSU42" s="64"/>
      <c r="CSV42" s="64"/>
      <c r="CSW42" s="64"/>
      <c r="CSX42" s="64"/>
      <c r="CSY42" s="64"/>
      <c r="CSZ42" s="64"/>
      <c r="CTA42" s="64"/>
      <c r="CTB42" s="64"/>
      <c r="CTC42" s="64"/>
      <c r="CTD42" s="64"/>
      <c r="CTE42" s="64"/>
      <c r="CTF42" s="64"/>
      <c r="CTG42" s="64"/>
      <c r="CTH42" s="64"/>
      <c r="CTI42" s="64"/>
      <c r="CTJ42" s="64"/>
      <c r="CTK42" s="64"/>
      <c r="CTL42" s="64"/>
      <c r="CTM42" s="64"/>
      <c r="CTN42" s="64"/>
      <c r="CTO42" s="64"/>
      <c r="CTP42" s="64"/>
      <c r="CTQ42" s="64"/>
      <c r="CTR42" s="64"/>
      <c r="CTS42" s="64"/>
      <c r="CTT42" s="64"/>
      <c r="CTU42" s="64"/>
      <c r="CTV42" s="64"/>
      <c r="CTW42" s="64"/>
      <c r="CTX42" s="64"/>
      <c r="CTY42" s="64"/>
      <c r="CTZ42" s="64"/>
      <c r="CUA42" s="64"/>
      <c r="CUB42" s="64"/>
      <c r="CUC42" s="64"/>
      <c r="CUD42" s="64"/>
      <c r="CUE42" s="64"/>
      <c r="CUF42" s="64"/>
      <c r="CUG42" s="64"/>
      <c r="CUH42" s="64"/>
      <c r="CUI42" s="64"/>
      <c r="CUJ42" s="64"/>
      <c r="CUK42" s="64"/>
      <c r="CUL42" s="64"/>
      <c r="CUM42" s="64"/>
      <c r="CUN42" s="64"/>
      <c r="CUO42" s="64"/>
      <c r="CUP42" s="64"/>
      <c r="CUQ42" s="64"/>
      <c r="CUR42" s="64"/>
      <c r="CUS42" s="64"/>
      <c r="CUT42" s="64"/>
      <c r="CUU42" s="64"/>
      <c r="CUV42" s="64"/>
      <c r="CUW42" s="64"/>
      <c r="CUX42" s="64"/>
      <c r="CUY42" s="64"/>
      <c r="CUZ42" s="64"/>
      <c r="CVA42" s="64"/>
      <c r="CVB42" s="64"/>
      <c r="CVC42" s="64"/>
      <c r="CVD42" s="64"/>
      <c r="CVE42" s="64"/>
      <c r="CVF42" s="64"/>
      <c r="CVG42" s="64"/>
      <c r="CVH42" s="64"/>
      <c r="CVI42" s="64"/>
      <c r="CVJ42" s="64"/>
      <c r="CVK42" s="64"/>
      <c r="CVL42" s="64"/>
      <c r="CVM42" s="64"/>
      <c r="CVN42" s="64"/>
      <c r="CVO42" s="64"/>
      <c r="CVP42" s="64"/>
      <c r="CVQ42" s="64"/>
      <c r="CVR42" s="64"/>
      <c r="CVS42" s="64"/>
      <c r="CVT42" s="64"/>
      <c r="CVU42" s="64"/>
      <c r="CVV42" s="64"/>
      <c r="CVW42" s="64"/>
      <c r="CVX42" s="64"/>
      <c r="CVY42" s="64"/>
      <c r="CVZ42" s="64"/>
      <c r="CWA42" s="64"/>
      <c r="CWB42" s="64"/>
      <c r="CWC42" s="64"/>
      <c r="CWD42" s="64"/>
      <c r="CWE42" s="64"/>
      <c r="CWF42" s="64"/>
      <c r="CWG42" s="64"/>
      <c r="CWH42" s="64"/>
      <c r="CWI42" s="64"/>
      <c r="CWJ42" s="64"/>
      <c r="CWK42" s="64"/>
      <c r="CWL42" s="64"/>
      <c r="CWM42" s="64"/>
      <c r="CWN42" s="64"/>
      <c r="CWO42" s="64"/>
      <c r="CWP42" s="64"/>
      <c r="CWQ42" s="64"/>
      <c r="CWR42" s="64"/>
      <c r="CWS42" s="64"/>
      <c r="CWT42" s="64"/>
      <c r="CWU42" s="64"/>
      <c r="CWV42" s="64"/>
      <c r="CWW42" s="64"/>
      <c r="CWX42" s="64"/>
      <c r="CWY42" s="64"/>
      <c r="CWZ42" s="64"/>
      <c r="CXA42" s="64"/>
      <c r="CXB42" s="64"/>
      <c r="CXC42" s="64"/>
      <c r="CXD42" s="64"/>
      <c r="CXE42" s="64"/>
      <c r="CXF42" s="64"/>
      <c r="CXG42" s="64"/>
      <c r="CXH42" s="64"/>
      <c r="CXI42" s="64"/>
      <c r="CXJ42" s="64"/>
      <c r="CXK42" s="64"/>
      <c r="CXL42" s="64"/>
      <c r="CXM42" s="64"/>
      <c r="CXN42" s="64"/>
      <c r="CXO42" s="64"/>
      <c r="CXP42" s="64"/>
      <c r="CXQ42" s="64"/>
      <c r="CXR42" s="64"/>
      <c r="CXS42" s="64"/>
      <c r="CXT42" s="64"/>
      <c r="CXU42" s="64"/>
      <c r="CXV42" s="64"/>
      <c r="CXW42" s="64"/>
      <c r="CXX42" s="64"/>
      <c r="CXY42" s="64"/>
      <c r="CXZ42" s="64"/>
      <c r="CYA42" s="64"/>
      <c r="CYB42" s="64"/>
      <c r="CYC42" s="64"/>
      <c r="CYD42" s="64"/>
      <c r="CYE42" s="64"/>
      <c r="CYF42" s="64"/>
      <c r="CYG42" s="64"/>
      <c r="CYH42" s="64"/>
      <c r="CYI42" s="64"/>
      <c r="CYJ42" s="64"/>
      <c r="CYK42" s="64"/>
      <c r="CYL42" s="64"/>
      <c r="CYM42" s="64"/>
      <c r="CYN42" s="64"/>
      <c r="CYO42" s="64"/>
      <c r="CYP42" s="64"/>
      <c r="CYQ42" s="64"/>
      <c r="CYR42" s="64"/>
      <c r="CYS42" s="64"/>
      <c r="CYT42" s="64"/>
      <c r="CYU42" s="64"/>
      <c r="CYV42" s="64"/>
      <c r="CYW42" s="64"/>
      <c r="CYX42" s="64"/>
      <c r="CYY42" s="64"/>
      <c r="CYZ42" s="64"/>
      <c r="CZA42" s="64"/>
      <c r="CZB42" s="64"/>
      <c r="CZC42" s="64"/>
      <c r="CZD42" s="64"/>
      <c r="CZE42" s="64"/>
      <c r="CZF42" s="64"/>
      <c r="CZG42" s="64"/>
      <c r="CZH42" s="64"/>
      <c r="CZI42" s="64"/>
      <c r="CZJ42" s="64"/>
      <c r="CZK42" s="64"/>
      <c r="CZL42" s="64"/>
      <c r="CZM42" s="64"/>
      <c r="CZN42" s="64"/>
      <c r="CZO42" s="64"/>
      <c r="CZP42" s="64"/>
      <c r="CZQ42" s="64"/>
      <c r="CZR42" s="64"/>
      <c r="CZS42" s="64"/>
      <c r="CZT42" s="64"/>
      <c r="CZU42" s="64"/>
      <c r="CZV42" s="64"/>
      <c r="CZW42" s="64"/>
      <c r="CZX42" s="64"/>
      <c r="CZY42" s="64"/>
      <c r="CZZ42" s="64"/>
      <c r="DAA42" s="64"/>
      <c r="DAB42" s="64"/>
      <c r="DAC42" s="64"/>
      <c r="DAD42" s="64"/>
      <c r="DAE42" s="64"/>
      <c r="DAF42" s="64"/>
      <c r="DAG42" s="64"/>
      <c r="DAH42" s="64"/>
      <c r="DAI42" s="64"/>
      <c r="DAJ42" s="64"/>
      <c r="DAK42" s="64"/>
      <c r="DAL42" s="64"/>
      <c r="DAM42" s="64"/>
      <c r="DAN42" s="64"/>
      <c r="DAO42" s="64"/>
      <c r="DAP42" s="64"/>
      <c r="DAQ42" s="64"/>
      <c r="DAR42" s="64"/>
      <c r="DAS42" s="64"/>
      <c r="DAT42" s="64"/>
      <c r="DAU42" s="64"/>
      <c r="DAV42" s="64"/>
      <c r="DAW42" s="64"/>
      <c r="DAX42" s="64"/>
      <c r="DAY42" s="64"/>
      <c r="DAZ42" s="64"/>
      <c r="DBA42" s="64"/>
      <c r="DBB42" s="64"/>
      <c r="DBC42" s="64"/>
      <c r="DBD42" s="64"/>
      <c r="DBE42" s="64"/>
      <c r="DBF42" s="64"/>
      <c r="DBG42" s="64"/>
      <c r="DBH42" s="64"/>
      <c r="DBI42" s="64"/>
      <c r="DBJ42" s="64"/>
      <c r="DBK42" s="64"/>
      <c r="DBL42" s="64"/>
      <c r="DBM42" s="64"/>
      <c r="DBN42" s="64"/>
      <c r="DBO42" s="64"/>
      <c r="DBP42" s="64"/>
      <c r="DBQ42" s="64"/>
      <c r="DBR42" s="64"/>
      <c r="DBS42" s="64"/>
      <c r="DBT42" s="64"/>
      <c r="DBU42" s="64"/>
      <c r="DBV42" s="64"/>
      <c r="DBW42" s="64"/>
      <c r="DBX42" s="64"/>
      <c r="DBY42" s="64"/>
      <c r="DBZ42" s="64"/>
      <c r="DCA42" s="64"/>
      <c r="DCB42" s="64"/>
      <c r="DCC42" s="64"/>
      <c r="DCD42" s="64"/>
      <c r="DCE42" s="64"/>
      <c r="DCF42" s="64"/>
      <c r="DCG42" s="64"/>
      <c r="DCH42" s="64"/>
      <c r="DCI42" s="64"/>
      <c r="DCJ42" s="64"/>
      <c r="DCK42" s="64"/>
      <c r="DCL42" s="64"/>
      <c r="DCM42" s="64"/>
      <c r="DCN42" s="64"/>
      <c r="DCO42" s="64"/>
      <c r="DCP42" s="64"/>
      <c r="DCQ42" s="64"/>
      <c r="DCR42" s="64"/>
      <c r="DCS42" s="64"/>
      <c r="DCT42" s="64"/>
      <c r="DCU42" s="64"/>
      <c r="DCV42" s="64"/>
      <c r="DCW42" s="64"/>
      <c r="DCX42" s="64"/>
      <c r="DCY42" s="64"/>
      <c r="DCZ42" s="64"/>
      <c r="DDA42" s="64"/>
      <c r="DDB42" s="64"/>
      <c r="DDC42" s="64"/>
      <c r="DDD42" s="64"/>
      <c r="DDE42" s="64"/>
      <c r="DDF42" s="64"/>
      <c r="DDG42" s="64"/>
      <c r="DDH42" s="64"/>
      <c r="DDI42" s="64"/>
      <c r="DDJ42" s="64"/>
      <c r="DDK42" s="64"/>
      <c r="DDL42" s="64"/>
      <c r="DDM42" s="64"/>
      <c r="DDN42" s="64"/>
      <c r="DDO42" s="64"/>
      <c r="DDP42" s="64"/>
      <c r="DDQ42" s="64"/>
      <c r="DDR42" s="64"/>
      <c r="DDS42" s="64"/>
      <c r="DDT42" s="64"/>
      <c r="DDU42" s="64"/>
      <c r="DDV42" s="64"/>
      <c r="DDW42" s="64"/>
      <c r="DDX42" s="64"/>
      <c r="DDY42" s="64"/>
      <c r="DDZ42" s="64"/>
      <c r="DEA42" s="64"/>
      <c r="DEB42" s="64"/>
      <c r="DEC42" s="64"/>
      <c r="DED42" s="64"/>
      <c r="DEE42" s="64"/>
      <c r="DEF42" s="64"/>
      <c r="DEG42" s="64"/>
      <c r="DEH42" s="64"/>
      <c r="DEI42" s="64"/>
      <c r="DEJ42" s="64"/>
      <c r="DEK42" s="64"/>
      <c r="DEL42" s="64"/>
      <c r="DEM42" s="64"/>
      <c r="DEN42" s="64"/>
      <c r="DEO42" s="64"/>
      <c r="DEP42" s="64"/>
      <c r="DEQ42" s="64"/>
      <c r="DER42" s="64"/>
      <c r="DES42" s="64"/>
      <c r="DET42" s="64"/>
      <c r="DEU42" s="64"/>
      <c r="DEV42" s="64"/>
      <c r="DEW42" s="64"/>
      <c r="DEX42" s="64"/>
      <c r="DEY42" s="64"/>
      <c r="DEZ42" s="64"/>
      <c r="DFA42" s="64"/>
      <c r="DFB42" s="64"/>
      <c r="DFC42" s="64"/>
      <c r="DFD42" s="64"/>
      <c r="DFE42" s="64"/>
      <c r="DFF42" s="64"/>
      <c r="DFG42" s="64"/>
      <c r="DFH42" s="64"/>
      <c r="DFI42" s="64"/>
      <c r="DFJ42" s="64"/>
      <c r="DFK42" s="64"/>
      <c r="DFL42" s="64"/>
      <c r="DFM42" s="64"/>
      <c r="DFN42" s="64"/>
      <c r="DFO42" s="64"/>
      <c r="DFP42" s="64"/>
      <c r="DFQ42" s="64"/>
      <c r="DFR42" s="64"/>
      <c r="DFS42" s="64"/>
      <c r="DFT42" s="64"/>
      <c r="DFU42" s="64"/>
      <c r="DFV42" s="64"/>
      <c r="DFW42" s="64"/>
      <c r="DFX42" s="64"/>
      <c r="DFY42" s="64"/>
      <c r="DFZ42" s="64"/>
      <c r="DGA42" s="64"/>
      <c r="DGB42" s="64"/>
      <c r="DGC42" s="64"/>
      <c r="DGD42" s="64"/>
      <c r="DGE42" s="64"/>
      <c r="DGF42" s="64"/>
      <c r="DGG42" s="64"/>
      <c r="DGH42" s="64"/>
      <c r="DGI42" s="64"/>
      <c r="DGJ42" s="64"/>
      <c r="DGK42" s="64"/>
      <c r="DGL42" s="64"/>
      <c r="DGM42" s="64"/>
      <c r="DGN42" s="64"/>
      <c r="DGO42" s="64"/>
      <c r="DGP42" s="64"/>
      <c r="DGQ42" s="64"/>
      <c r="DGR42" s="64"/>
      <c r="DGS42" s="64"/>
      <c r="DGT42" s="64"/>
      <c r="DGU42" s="64"/>
      <c r="DGV42" s="64"/>
      <c r="DGW42" s="64"/>
      <c r="DGX42" s="64"/>
      <c r="DGY42" s="64"/>
      <c r="DGZ42" s="64"/>
      <c r="DHA42" s="64"/>
      <c r="DHB42" s="64"/>
      <c r="DHC42" s="64"/>
      <c r="DHD42" s="64"/>
      <c r="DHE42" s="64"/>
      <c r="DHF42" s="64"/>
      <c r="DHG42" s="64"/>
      <c r="DHH42" s="64"/>
      <c r="DHI42" s="64"/>
      <c r="DHJ42" s="64"/>
      <c r="DHK42" s="64"/>
      <c r="DHL42" s="64"/>
      <c r="DHM42" s="64"/>
      <c r="DHN42" s="64"/>
      <c r="DHO42" s="64"/>
      <c r="DHP42" s="64"/>
      <c r="DHQ42" s="64"/>
      <c r="DHR42" s="64"/>
      <c r="DHS42" s="64"/>
      <c r="DHT42" s="64"/>
      <c r="DHU42" s="64"/>
      <c r="DHV42" s="64"/>
      <c r="DHW42" s="64"/>
      <c r="DHX42" s="64"/>
      <c r="DHY42" s="64"/>
      <c r="DHZ42" s="64"/>
      <c r="DIA42" s="64"/>
      <c r="DIB42" s="64"/>
      <c r="DIC42" s="64"/>
      <c r="DID42" s="64"/>
      <c r="DIE42" s="64"/>
      <c r="DIF42" s="64"/>
      <c r="DIG42" s="64"/>
      <c r="DIH42" s="64"/>
      <c r="DII42" s="64"/>
      <c r="DIJ42" s="64"/>
      <c r="DIK42" s="64"/>
      <c r="DIL42" s="64"/>
      <c r="DIM42" s="64"/>
      <c r="DIN42" s="64"/>
      <c r="DIO42" s="64"/>
      <c r="DIP42" s="64"/>
      <c r="DIQ42" s="64"/>
      <c r="DIR42" s="64"/>
      <c r="DIS42" s="64"/>
      <c r="DIT42" s="64"/>
      <c r="DIU42" s="64"/>
      <c r="DIV42" s="64"/>
      <c r="DIW42" s="64"/>
      <c r="DIX42" s="64"/>
      <c r="DIY42" s="64"/>
      <c r="DIZ42" s="64"/>
      <c r="DJA42" s="64"/>
      <c r="DJB42" s="64"/>
      <c r="DJC42" s="64"/>
      <c r="DJD42" s="64"/>
      <c r="DJE42" s="64"/>
      <c r="DJF42" s="64"/>
      <c r="DJG42" s="64"/>
      <c r="DJH42" s="64"/>
      <c r="DJI42" s="64"/>
      <c r="DJJ42" s="64"/>
      <c r="DJK42" s="64"/>
      <c r="DJL42" s="64"/>
      <c r="DJM42" s="64"/>
      <c r="DJN42" s="64"/>
      <c r="DJO42" s="64"/>
      <c r="DJP42" s="64"/>
      <c r="DJQ42" s="64"/>
      <c r="DJR42" s="64"/>
      <c r="DJS42" s="64"/>
      <c r="DJT42" s="64"/>
      <c r="DJU42" s="64"/>
      <c r="DJV42" s="64"/>
      <c r="DJW42" s="64"/>
      <c r="DJX42" s="64"/>
      <c r="DJY42" s="64"/>
      <c r="DJZ42" s="64"/>
      <c r="DKA42" s="64"/>
      <c r="DKB42" s="64"/>
      <c r="DKC42" s="64"/>
      <c r="DKD42" s="64"/>
      <c r="DKE42" s="64"/>
      <c r="DKF42" s="64"/>
      <c r="DKG42" s="64"/>
      <c r="DKH42" s="64"/>
      <c r="DKI42" s="64"/>
      <c r="DKJ42" s="64"/>
      <c r="DKK42" s="64"/>
      <c r="DKL42" s="64"/>
      <c r="DKM42" s="64"/>
      <c r="DKN42" s="64"/>
      <c r="DKO42" s="64"/>
      <c r="DKP42" s="64"/>
      <c r="DKQ42" s="64"/>
      <c r="DKR42" s="64"/>
      <c r="DKS42" s="64"/>
      <c r="DKT42" s="64"/>
      <c r="DKU42" s="64"/>
      <c r="DKV42" s="64"/>
      <c r="DKW42" s="64"/>
      <c r="DKX42" s="64"/>
      <c r="DKY42" s="64"/>
      <c r="DKZ42" s="64"/>
      <c r="DLA42" s="64"/>
      <c r="DLB42" s="64"/>
      <c r="DLC42" s="64"/>
      <c r="DLD42" s="64"/>
      <c r="DLE42" s="64"/>
      <c r="DLF42" s="64"/>
      <c r="DLG42" s="64"/>
      <c r="DLH42" s="64"/>
      <c r="DLI42" s="64"/>
      <c r="DLJ42" s="64"/>
      <c r="DLK42" s="64"/>
      <c r="DLL42" s="64"/>
      <c r="DLM42" s="64"/>
      <c r="DLN42" s="64"/>
      <c r="DLO42" s="64"/>
      <c r="DLP42" s="64"/>
      <c r="DLQ42" s="64"/>
      <c r="DLR42" s="64"/>
      <c r="DLS42" s="64"/>
      <c r="DLT42" s="64"/>
      <c r="DLU42" s="64"/>
      <c r="DLV42" s="64"/>
      <c r="DLW42" s="64"/>
      <c r="DLX42" s="64"/>
      <c r="DLY42" s="64"/>
      <c r="DLZ42" s="64"/>
      <c r="DMA42" s="64"/>
      <c r="DMB42" s="64"/>
      <c r="DMC42" s="64"/>
      <c r="DMD42" s="64"/>
      <c r="DME42" s="64"/>
      <c r="DMF42" s="64"/>
      <c r="DMG42" s="64"/>
      <c r="DMH42" s="64"/>
      <c r="DMI42" s="64"/>
      <c r="DMJ42" s="64"/>
      <c r="DMK42" s="64"/>
      <c r="DML42" s="64"/>
      <c r="DMM42" s="64"/>
      <c r="DMN42" s="64"/>
      <c r="DMO42" s="64"/>
      <c r="DMP42" s="64"/>
      <c r="DMQ42" s="64"/>
      <c r="DMR42" s="64"/>
      <c r="DMS42" s="64"/>
      <c r="DMT42" s="64"/>
      <c r="DMU42" s="64"/>
      <c r="DMV42" s="64"/>
      <c r="DMW42" s="64"/>
      <c r="DMX42" s="64"/>
      <c r="DMY42" s="64"/>
      <c r="DMZ42" s="64"/>
      <c r="DNA42" s="64"/>
      <c r="DNB42" s="64"/>
      <c r="DNC42" s="64"/>
      <c r="DND42" s="64"/>
      <c r="DNE42" s="64"/>
      <c r="DNF42" s="64"/>
      <c r="DNG42" s="64"/>
      <c r="DNH42" s="64"/>
      <c r="DNI42" s="64"/>
      <c r="DNJ42" s="64"/>
      <c r="DNK42" s="64"/>
      <c r="DNL42" s="64"/>
      <c r="DNM42" s="64"/>
      <c r="DNN42" s="64"/>
      <c r="DNO42" s="64"/>
      <c r="DNP42" s="64"/>
      <c r="DNQ42" s="64"/>
      <c r="DNR42" s="64"/>
      <c r="DNS42" s="64"/>
      <c r="DNT42" s="64"/>
      <c r="DNU42" s="64"/>
      <c r="DNV42" s="64"/>
      <c r="DNW42" s="64"/>
      <c r="DNX42" s="64"/>
      <c r="DNY42" s="64"/>
      <c r="DNZ42" s="64"/>
      <c r="DOA42" s="64"/>
      <c r="DOB42" s="64"/>
      <c r="DOC42" s="64"/>
      <c r="DOD42" s="64"/>
      <c r="DOE42" s="64"/>
      <c r="DOF42" s="64"/>
      <c r="DOG42" s="64"/>
      <c r="DOH42" s="64"/>
      <c r="DOI42" s="64"/>
      <c r="DOJ42" s="64"/>
      <c r="DOK42" s="64"/>
      <c r="DOL42" s="64"/>
      <c r="DOM42" s="64"/>
      <c r="DON42" s="64"/>
      <c r="DOO42" s="64"/>
      <c r="DOP42" s="64"/>
      <c r="DOQ42" s="64"/>
      <c r="DOR42" s="64"/>
      <c r="DOS42" s="64"/>
      <c r="DOT42" s="64"/>
      <c r="DOU42" s="64"/>
      <c r="DOV42" s="64"/>
      <c r="DOW42" s="64"/>
      <c r="DOX42" s="64"/>
      <c r="DOY42" s="64"/>
      <c r="DOZ42" s="64"/>
      <c r="DPA42" s="64"/>
      <c r="DPB42" s="64"/>
      <c r="DPC42" s="64"/>
      <c r="DPD42" s="64"/>
      <c r="DPE42" s="64"/>
      <c r="DPF42" s="64"/>
      <c r="DPG42" s="64"/>
      <c r="DPH42" s="64"/>
      <c r="DPI42" s="64"/>
      <c r="DPJ42" s="64"/>
      <c r="DPK42" s="64"/>
      <c r="DPL42" s="64"/>
      <c r="DPM42" s="64"/>
      <c r="DPN42" s="64"/>
      <c r="DPO42" s="64"/>
      <c r="DPP42" s="64"/>
      <c r="DPQ42" s="64"/>
      <c r="DPR42" s="64"/>
      <c r="DPS42" s="64"/>
      <c r="DPT42" s="64"/>
      <c r="DPU42" s="64"/>
      <c r="DPV42" s="64"/>
      <c r="DPW42" s="64"/>
      <c r="DPX42" s="64"/>
      <c r="DPY42" s="64"/>
      <c r="DPZ42" s="64"/>
      <c r="DQA42" s="64"/>
      <c r="DQB42" s="64"/>
      <c r="DQC42" s="64"/>
      <c r="DQD42" s="64"/>
      <c r="DQE42" s="64"/>
      <c r="DQF42" s="64"/>
      <c r="DQG42" s="64"/>
      <c r="DQH42" s="64"/>
      <c r="DQI42" s="64"/>
      <c r="DQJ42" s="64"/>
      <c r="DQK42" s="64"/>
      <c r="DQL42" s="64"/>
      <c r="DQM42" s="64"/>
      <c r="DQN42" s="64"/>
      <c r="DQO42" s="64"/>
      <c r="DQP42" s="64"/>
      <c r="DQQ42" s="64"/>
      <c r="DQR42" s="64"/>
      <c r="DQS42" s="64"/>
      <c r="DQT42" s="64"/>
      <c r="DQU42" s="64"/>
      <c r="DQV42" s="64"/>
      <c r="DQW42" s="64"/>
      <c r="DQX42" s="64"/>
      <c r="DQY42" s="64"/>
      <c r="DQZ42" s="64"/>
      <c r="DRA42" s="64"/>
      <c r="DRB42" s="64"/>
      <c r="DRC42" s="64"/>
      <c r="DRD42" s="64"/>
      <c r="DRE42" s="64"/>
      <c r="DRF42" s="64"/>
      <c r="DRG42" s="64"/>
      <c r="DRH42" s="64"/>
      <c r="DRI42" s="64"/>
      <c r="DRJ42" s="64"/>
      <c r="DRK42" s="64"/>
      <c r="DRL42" s="64"/>
      <c r="DRM42" s="64"/>
      <c r="DRN42" s="64"/>
      <c r="DRO42" s="64"/>
      <c r="DRP42" s="64"/>
      <c r="DRQ42" s="64"/>
      <c r="DRR42" s="64"/>
      <c r="DRS42" s="64"/>
      <c r="DRT42" s="64"/>
      <c r="DRU42" s="64"/>
      <c r="DRV42" s="64"/>
      <c r="DRW42" s="64"/>
      <c r="DRX42" s="64"/>
      <c r="DRY42" s="64"/>
      <c r="DRZ42" s="64"/>
      <c r="DSA42" s="64"/>
      <c r="DSB42" s="64"/>
      <c r="DSC42" s="64"/>
      <c r="DSD42" s="64"/>
      <c r="DSE42" s="64"/>
      <c r="DSF42" s="64"/>
      <c r="DSG42" s="64"/>
      <c r="DSH42" s="64"/>
      <c r="DSI42" s="64"/>
      <c r="DSJ42" s="64"/>
      <c r="DSK42" s="64"/>
      <c r="DSL42" s="64"/>
      <c r="DSM42" s="64"/>
      <c r="DSN42" s="64"/>
      <c r="DSO42" s="64"/>
      <c r="DSP42" s="64"/>
      <c r="DSQ42" s="64"/>
      <c r="DSR42" s="64"/>
      <c r="DSS42" s="64"/>
      <c r="DST42" s="64"/>
      <c r="DSU42" s="64"/>
      <c r="DSV42" s="64"/>
      <c r="DSW42" s="64"/>
      <c r="DSX42" s="64"/>
      <c r="DSY42" s="64"/>
      <c r="DSZ42" s="64"/>
      <c r="DTA42" s="64"/>
      <c r="DTB42" s="64"/>
      <c r="DTC42" s="64"/>
      <c r="DTD42" s="64"/>
      <c r="DTE42" s="64"/>
      <c r="DTF42" s="64"/>
      <c r="DTG42" s="64"/>
      <c r="DTH42" s="64"/>
      <c r="DTI42" s="64"/>
      <c r="DTJ42" s="64"/>
      <c r="DTK42" s="64"/>
      <c r="DTL42" s="64"/>
      <c r="DTM42" s="64"/>
      <c r="DTN42" s="64"/>
      <c r="DTO42" s="64"/>
      <c r="DTP42" s="64"/>
      <c r="DTQ42" s="64"/>
      <c r="DTR42" s="64"/>
      <c r="DTS42" s="64"/>
      <c r="DTT42" s="64"/>
      <c r="DTU42" s="64"/>
      <c r="DTV42" s="64"/>
      <c r="DTW42" s="64"/>
      <c r="DTX42" s="64"/>
      <c r="DTY42" s="64"/>
      <c r="DTZ42" s="64"/>
      <c r="DUA42" s="64"/>
      <c r="DUB42" s="64"/>
      <c r="DUC42" s="64"/>
      <c r="DUD42" s="64"/>
      <c r="DUE42" s="64"/>
      <c r="DUF42" s="64"/>
      <c r="DUG42" s="64"/>
      <c r="DUH42" s="64"/>
      <c r="DUI42" s="64"/>
      <c r="DUJ42" s="64"/>
      <c r="DUK42" s="64"/>
      <c r="DUL42" s="64"/>
      <c r="DUM42" s="64"/>
      <c r="DUN42" s="64"/>
      <c r="DUO42" s="64"/>
      <c r="DUP42" s="64"/>
      <c r="DUQ42" s="64"/>
      <c r="DUR42" s="64"/>
      <c r="DUS42" s="64"/>
      <c r="DUT42" s="64"/>
      <c r="DUU42" s="64"/>
      <c r="DUV42" s="64"/>
      <c r="DUW42" s="64"/>
      <c r="DUX42" s="64"/>
      <c r="DUY42" s="64"/>
      <c r="DUZ42" s="64"/>
      <c r="DVA42" s="64"/>
      <c r="DVB42" s="64"/>
      <c r="DVC42" s="64"/>
      <c r="DVD42" s="64"/>
      <c r="DVE42" s="64"/>
      <c r="DVF42" s="64"/>
      <c r="DVG42" s="64"/>
      <c r="DVH42" s="64"/>
      <c r="DVI42" s="64"/>
      <c r="DVJ42" s="64"/>
      <c r="DVK42" s="64"/>
      <c r="DVL42" s="64"/>
      <c r="DVM42" s="64"/>
      <c r="DVN42" s="64"/>
      <c r="DVO42" s="64"/>
      <c r="DVP42" s="64"/>
      <c r="DVQ42" s="64"/>
      <c r="DVR42" s="64"/>
      <c r="DVS42" s="64"/>
      <c r="DVT42" s="64"/>
      <c r="DVU42" s="64"/>
      <c r="DVV42" s="64"/>
      <c r="DVW42" s="64"/>
      <c r="DVX42" s="64"/>
      <c r="DVY42" s="64"/>
      <c r="DVZ42" s="64"/>
      <c r="DWA42" s="64"/>
      <c r="DWB42" s="64"/>
      <c r="DWC42" s="64"/>
      <c r="DWD42" s="64"/>
      <c r="DWE42" s="64"/>
      <c r="DWF42" s="64"/>
      <c r="DWG42" s="64"/>
      <c r="DWH42" s="64"/>
      <c r="DWI42" s="64"/>
      <c r="DWJ42" s="64"/>
      <c r="DWK42" s="64"/>
      <c r="DWL42" s="64"/>
      <c r="DWM42" s="64"/>
      <c r="DWN42" s="64"/>
      <c r="DWO42" s="64"/>
      <c r="DWP42" s="64"/>
      <c r="DWQ42" s="64"/>
      <c r="DWR42" s="64"/>
      <c r="DWS42" s="64"/>
      <c r="DWT42" s="64"/>
      <c r="DWU42" s="64"/>
      <c r="DWV42" s="64"/>
      <c r="DWW42" s="64"/>
      <c r="DWX42" s="64"/>
      <c r="DWY42" s="64"/>
      <c r="DWZ42" s="64"/>
      <c r="DXA42" s="64"/>
      <c r="DXB42" s="64"/>
      <c r="DXC42" s="64"/>
      <c r="DXD42" s="64"/>
      <c r="DXE42" s="64"/>
      <c r="DXF42" s="64"/>
      <c r="DXG42" s="64"/>
      <c r="DXH42" s="64"/>
      <c r="DXI42" s="64"/>
      <c r="DXJ42" s="64"/>
      <c r="DXK42" s="64"/>
      <c r="DXL42" s="64"/>
      <c r="DXM42" s="64"/>
      <c r="DXN42" s="64"/>
      <c r="DXO42" s="64"/>
      <c r="DXP42" s="64"/>
      <c r="DXQ42" s="64"/>
      <c r="DXR42" s="64"/>
      <c r="DXS42" s="64"/>
      <c r="DXT42" s="64"/>
      <c r="DXU42" s="64"/>
      <c r="DXV42" s="64"/>
      <c r="DXW42" s="64"/>
      <c r="DXX42" s="64"/>
      <c r="DXY42" s="64"/>
      <c r="DXZ42" s="64"/>
      <c r="DYA42" s="64"/>
      <c r="DYB42" s="64"/>
      <c r="DYC42" s="64"/>
      <c r="DYD42" s="64"/>
      <c r="DYE42" s="64"/>
      <c r="DYF42" s="64"/>
      <c r="DYG42" s="64"/>
      <c r="DYH42" s="64"/>
      <c r="DYI42" s="64"/>
      <c r="DYJ42" s="64"/>
      <c r="DYK42" s="64"/>
      <c r="DYL42" s="64"/>
      <c r="DYM42" s="64"/>
      <c r="DYN42" s="64"/>
      <c r="DYO42" s="64"/>
      <c r="DYP42" s="64"/>
      <c r="DYQ42" s="64"/>
      <c r="DYR42" s="64"/>
      <c r="DYS42" s="64"/>
      <c r="DYT42" s="64"/>
      <c r="DYU42" s="64"/>
      <c r="DYV42" s="64"/>
      <c r="DYW42" s="64"/>
      <c r="DYX42" s="64"/>
      <c r="DYY42" s="64"/>
      <c r="DYZ42" s="64"/>
      <c r="DZA42" s="64"/>
      <c r="DZB42" s="64"/>
      <c r="DZC42" s="64"/>
      <c r="DZD42" s="64"/>
      <c r="DZE42" s="64"/>
      <c r="DZF42" s="64"/>
      <c r="DZG42" s="64"/>
      <c r="DZH42" s="64"/>
      <c r="DZI42" s="64"/>
      <c r="DZJ42" s="64"/>
      <c r="DZK42" s="64"/>
      <c r="DZL42" s="64"/>
      <c r="DZM42" s="64"/>
      <c r="DZN42" s="64"/>
      <c r="DZO42" s="64"/>
      <c r="DZP42" s="64"/>
      <c r="DZQ42" s="64"/>
      <c r="DZR42" s="64"/>
      <c r="DZS42" s="64"/>
      <c r="DZT42" s="64"/>
      <c r="DZU42" s="64"/>
      <c r="DZV42" s="64"/>
      <c r="DZW42" s="64"/>
      <c r="DZX42" s="64"/>
      <c r="DZY42" s="64"/>
      <c r="DZZ42" s="64"/>
      <c r="EAA42" s="64"/>
      <c r="EAB42" s="64"/>
      <c r="EAC42" s="64"/>
      <c r="EAD42" s="64"/>
      <c r="EAE42" s="64"/>
      <c r="EAF42" s="64"/>
      <c r="EAG42" s="64"/>
      <c r="EAH42" s="64"/>
      <c r="EAI42" s="64"/>
      <c r="EAJ42" s="64"/>
      <c r="EAK42" s="64"/>
      <c r="EAL42" s="64"/>
      <c r="EAM42" s="64"/>
      <c r="EAN42" s="64"/>
      <c r="EAO42" s="64"/>
      <c r="EAP42" s="64"/>
      <c r="EAQ42" s="64"/>
      <c r="EAR42" s="64"/>
      <c r="EAS42" s="64"/>
      <c r="EAT42" s="64"/>
      <c r="EAU42" s="64"/>
      <c r="EAV42" s="64"/>
      <c r="EAW42" s="64"/>
      <c r="EAX42" s="64"/>
      <c r="EAY42" s="64"/>
      <c r="EAZ42" s="64"/>
      <c r="EBA42" s="64"/>
      <c r="EBB42" s="64"/>
      <c r="EBC42" s="64"/>
      <c r="EBD42" s="64"/>
      <c r="EBE42" s="64"/>
      <c r="EBF42" s="64"/>
      <c r="EBG42" s="64"/>
      <c r="EBH42" s="64"/>
      <c r="EBI42" s="64"/>
      <c r="EBJ42" s="64"/>
      <c r="EBK42" s="64"/>
      <c r="EBL42" s="64"/>
      <c r="EBM42" s="64"/>
      <c r="EBN42" s="64"/>
      <c r="EBO42" s="64"/>
      <c r="EBP42" s="64"/>
      <c r="EBQ42" s="64"/>
      <c r="EBR42" s="64"/>
      <c r="EBS42" s="64"/>
      <c r="EBT42" s="64"/>
      <c r="EBU42" s="64"/>
      <c r="EBV42" s="64"/>
      <c r="EBW42" s="64"/>
      <c r="EBX42" s="64"/>
      <c r="EBY42" s="64"/>
      <c r="EBZ42" s="64"/>
      <c r="ECA42" s="64"/>
      <c r="ECB42" s="64"/>
      <c r="ECC42" s="64"/>
      <c r="ECD42" s="64"/>
      <c r="ECE42" s="64"/>
      <c r="ECF42" s="64"/>
      <c r="ECG42" s="64"/>
      <c r="ECH42" s="64"/>
      <c r="ECI42" s="64"/>
      <c r="ECJ42" s="64"/>
      <c r="ECK42" s="64"/>
      <c r="ECL42" s="64"/>
      <c r="ECM42" s="64"/>
      <c r="ECN42" s="64"/>
      <c r="ECO42" s="64"/>
      <c r="ECP42" s="64"/>
      <c r="ECQ42" s="64"/>
      <c r="ECR42" s="64"/>
      <c r="ECS42" s="64"/>
      <c r="ECT42" s="64"/>
      <c r="ECU42" s="64"/>
      <c r="ECV42" s="64"/>
      <c r="ECW42" s="64"/>
      <c r="ECX42" s="64"/>
      <c r="ECY42" s="64"/>
      <c r="ECZ42" s="64"/>
      <c r="EDA42" s="64"/>
      <c r="EDB42" s="64"/>
      <c r="EDC42" s="64"/>
      <c r="EDD42" s="64"/>
      <c r="EDE42" s="64"/>
      <c r="EDF42" s="64"/>
      <c r="EDG42" s="64"/>
      <c r="EDH42" s="64"/>
      <c r="EDI42" s="64"/>
      <c r="EDJ42" s="64"/>
      <c r="EDK42" s="64"/>
      <c r="EDL42" s="64"/>
      <c r="EDM42" s="64"/>
      <c r="EDN42" s="64"/>
      <c r="EDO42" s="64"/>
      <c r="EDP42" s="64"/>
      <c r="EDQ42" s="64"/>
      <c r="EDR42" s="64"/>
      <c r="EDS42" s="64"/>
      <c r="EDT42" s="64"/>
      <c r="EDU42" s="64"/>
      <c r="EDV42" s="64"/>
      <c r="EDW42" s="64"/>
      <c r="EDX42" s="64"/>
      <c r="EDY42" s="64"/>
      <c r="EDZ42" s="64"/>
      <c r="EEA42" s="64"/>
      <c r="EEB42" s="64"/>
      <c r="EEC42" s="64"/>
      <c r="EED42" s="64"/>
      <c r="EEE42" s="64"/>
      <c r="EEF42" s="64"/>
      <c r="EEG42" s="64"/>
      <c r="EEH42" s="64"/>
      <c r="EEI42" s="64"/>
      <c r="EEJ42" s="64"/>
      <c r="EEK42" s="64"/>
      <c r="EEL42" s="64"/>
      <c r="EEM42" s="64"/>
      <c r="EEN42" s="64"/>
      <c r="EEO42" s="64"/>
      <c r="EEP42" s="64"/>
      <c r="EEQ42" s="64"/>
      <c r="EER42" s="64"/>
      <c r="EES42" s="64"/>
      <c r="EET42" s="64"/>
      <c r="EEU42" s="64"/>
      <c r="EEV42" s="64"/>
      <c r="EEW42" s="64"/>
      <c r="EEX42" s="64"/>
      <c r="EEY42" s="64"/>
      <c r="EEZ42" s="64"/>
      <c r="EFA42" s="64"/>
      <c r="EFB42" s="64"/>
      <c r="EFC42" s="64"/>
      <c r="EFD42" s="64"/>
      <c r="EFE42" s="64"/>
      <c r="EFF42" s="64"/>
      <c r="EFG42" s="64"/>
      <c r="EFH42" s="64"/>
      <c r="EFI42" s="64"/>
      <c r="EFJ42" s="64"/>
      <c r="EFK42" s="64"/>
      <c r="EFL42" s="64"/>
      <c r="EFM42" s="64"/>
      <c r="EFN42" s="64"/>
      <c r="EFO42" s="64"/>
      <c r="EFP42" s="64"/>
      <c r="EFQ42" s="64"/>
      <c r="EFR42" s="64"/>
      <c r="EFS42" s="64"/>
      <c r="EFT42" s="64"/>
      <c r="EFU42" s="64"/>
      <c r="EFV42" s="64"/>
      <c r="EFW42" s="64"/>
      <c r="EFX42" s="64"/>
      <c r="EFY42" s="64"/>
      <c r="EFZ42" s="64"/>
      <c r="EGA42" s="64"/>
      <c r="EGB42" s="64"/>
      <c r="EGC42" s="64"/>
      <c r="EGD42" s="64"/>
      <c r="EGE42" s="64"/>
      <c r="EGF42" s="64"/>
      <c r="EGG42" s="64"/>
      <c r="EGH42" s="64"/>
      <c r="EGI42" s="64"/>
      <c r="EGJ42" s="64"/>
      <c r="EGK42" s="64"/>
      <c r="EGL42" s="64"/>
      <c r="EGM42" s="64"/>
      <c r="EGN42" s="64"/>
      <c r="EGO42" s="64"/>
      <c r="EGP42" s="64"/>
      <c r="EGQ42" s="64"/>
      <c r="EGR42" s="64"/>
      <c r="EGS42" s="64"/>
      <c r="EGT42" s="64"/>
      <c r="EGU42" s="64"/>
      <c r="EGV42" s="64"/>
      <c r="EGW42" s="64"/>
      <c r="EGX42" s="64"/>
      <c r="EGY42" s="64"/>
      <c r="EGZ42" s="64"/>
      <c r="EHA42" s="64"/>
      <c r="EHB42" s="64"/>
      <c r="EHC42" s="64"/>
      <c r="EHD42" s="64"/>
      <c r="EHE42" s="64"/>
      <c r="EHF42" s="64"/>
      <c r="EHG42" s="64"/>
      <c r="EHH42" s="64"/>
      <c r="EHI42" s="64"/>
      <c r="EHJ42" s="64"/>
      <c r="EHK42" s="64"/>
      <c r="EHL42" s="64"/>
      <c r="EHM42" s="64"/>
      <c r="EHN42" s="64"/>
      <c r="EHO42" s="64"/>
      <c r="EHP42" s="64"/>
      <c r="EHQ42" s="64"/>
      <c r="EHR42" s="64"/>
      <c r="EHS42" s="64"/>
      <c r="EHT42" s="64"/>
      <c r="EHU42" s="64"/>
      <c r="EHV42" s="64"/>
      <c r="EHW42" s="64"/>
      <c r="EHX42" s="64"/>
      <c r="EHY42" s="64"/>
      <c r="EHZ42" s="64"/>
      <c r="EIA42" s="64"/>
      <c r="EIB42" s="64"/>
      <c r="EIC42" s="64"/>
      <c r="EID42" s="64"/>
      <c r="EIE42" s="64"/>
      <c r="EIF42" s="64"/>
      <c r="EIG42" s="64"/>
      <c r="EIH42" s="64"/>
      <c r="EII42" s="64"/>
      <c r="EIJ42" s="64"/>
      <c r="EIK42" s="64"/>
      <c r="EIL42" s="64"/>
      <c r="EIM42" s="64"/>
      <c r="EIN42" s="64"/>
      <c r="EIO42" s="64"/>
      <c r="EIP42" s="64"/>
      <c r="EIQ42" s="64"/>
      <c r="EIR42" s="64"/>
      <c r="EIS42" s="64"/>
      <c r="EIT42" s="64"/>
      <c r="EIU42" s="64"/>
      <c r="EIV42" s="64"/>
      <c r="EIW42" s="64"/>
      <c r="EIX42" s="64"/>
      <c r="EIY42" s="64"/>
      <c r="EIZ42" s="64"/>
      <c r="EJA42" s="64"/>
      <c r="EJB42" s="64"/>
      <c r="EJC42" s="64"/>
      <c r="EJD42" s="64"/>
      <c r="EJE42" s="64"/>
      <c r="EJF42" s="64"/>
      <c r="EJG42" s="64"/>
      <c r="EJH42" s="64"/>
      <c r="EJI42" s="64"/>
      <c r="EJJ42" s="64"/>
      <c r="EJK42" s="64"/>
      <c r="EJL42" s="64"/>
      <c r="EJM42" s="64"/>
      <c r="EJN42" s="64"/>
      <c r="EJO42" s="64"/>
      <c r="EJP42" s="64"/>
      <c r="EJQ42" s="64"/>
      <c r="EJR42" s="64"/>
      <c r="EJS42" s="64"/>
      <c r="EJT42" s="64"/>
      <c r="EJU42" s="64"/>
      <c r="EJV42" s="64"/>
      <c r="EJW42" s="64"/>
      <c r="EJX42" s="64"/>
      <c r="EJY42" s="64"/>
      <c r="EJZ42" s="64"/>
      <c r="EKA42" s="64"/>
      <c r="EKB42" s="64"/>
      <c r="EKC42" s="64"/>
      <c r="EKD42" s="64"/>
      <c r="EKE42" s="64"/>
      <c r="EKF42" s="64"/>
      <c r="EKG42" s="64"/>
      <c r="EKH42" s="64"/>
      <c r="EKI42" s="64"/>
      <c r="EKJ42" s="64"/>
      <c r="EKK42" s="64"/>
      <c r="EKL42" s="64"/>
      <c r="EKM42" s="64"/>
      <c r="EKN42" s="64"/>
      <c r="EKO42" s="64"/>
      <c r="EKP42" s="64"/>
      <c r="EKQ42" s="64"/>
      <c r="EKR42" s="64"/>
      <c r="EKS42" s="64"/>
      <c r="EKT42" s="64"/>
      <c r="EKU42" s="64"/>
      <c r="EKV42" s="64"/>
      <c r="EKW42" s="64"/>
      <c r="EKX42" s="64"/>
      <c r="EKY42" s="64"/>
      <c r="EKZ42" s="64"/>
      <c r="ELA42" s="64"/>
      <c r="ELB42" s="64"/>
      <c r="ELC42" s="64"/>
      <c r="ELD42" s="64"/>
      <c r="ELE42" s="64"/>
      <c r="ELF42" s="64"/>
      <c r="ELG42" s="64"/>
      <c r="ELH42" s="64"/>
      <c r="ELI42" s="64"/>
      <c r="ELJ42" s="64"/>
      <c r="ELK42" s="64"/>
      <c r="ELL42" s="64"/>
      <c r="ELM42" s="64"/>
      <c r="ELN42" s="64"/>
      <c r="ELO42" s="64"/>
      <c r="ELP42" s="64"/>
      <c r="ELQ42" s="64"/>
      <c r="ELR42" s="64"/>
      <c r="ELS42" s="64"/>
      <c r="ELT42" s="64"/>
      <c r="ELU42" s="64"/>
      <c r="ELV42" s="64"/>
      <c r="ELW42" s="64"/>
      <c r="ELX42" s="64"/>
      <c r="ELY42" s="64"/>
      <c r="ELZ42" s="64"/>
      <c r="EMA42" s="64"/>
      <c r="EMB42" s="64"/>
      <c r="EMC42" s="64"/>
      <c r="EMD42" s="64"/>
      <c r="EME42" s="64"/>
      <c r="EMF42" s="64"/>
      <c r="EMG42" s="64"/>
      <c r="EMH42" s="64"/>
      <c r="EMI42" s="64"/>
      <c r="EMJ42" s="64"/>
      <c r="EMK42" s="64"/>
      <c r="EML42" s="64"/>
      <c r="EMM42" s="64"/>
      <c r="EMN42" s="64"/>
      <c r="EMO42" s="64"/>
      <c r="EMP42" s="64"/>
      <c r="EMQ42" s="64"/>
      <c r="EMR42" s="64"/>
      <c r="EMS42" s="64"/>
      <c r="EMT42" s="64"/>
      <c r="EMU42" s="64"/>
      <c r="EMV42" s="64"/>
      <c r="EMW42" s="64"/>
      <c r="EMX42" s="64"/>
      <c r="EMY42" s="64"/>
      <c r="EMZ42" s="64"/>
      <c r="ENA42" s="64"/>
      <c r="ENB42" s="64"/>
      <c r="ENC42" s="64"/>
      <c r="END42" s="64"/>
      <c r="ENE42" s="64"/>
      <c r="ENF42" s="64"/>
      <c r="ENG42" s="64"/>
      <c r="ENH42" s="64"/>
      <c r="ENI42" s="64"/>
      <c r="ENJ42" s="64"/>
      <c r="ENK42" s="64"/>
      <c r="ENL42" s="64"/>
      <c r="ENM42" s="64"/>
      <c r="ENN42" s="64"/>
      <c r="ENO42" s="64"/>
      <c r="ENP42" s="64"/>
      <c r="ENQ42" s="64"/>
      <c r="ENR42" s="64"/>
      <c r="ENS42" s="64"/>
      <c r="ENT42" s="64"/>
      <c r="ENU42" s="64"/>
      <c r="ENV42" s="64"/>
      <c r="ENW42" s="64"/>
      <c r="ENX42" s="64"/>
      <c r="ENY42" s="64"/>
      <c r="ENZ42" s="64"/>
      <c r="EOA42" s="64"/>
      <c r="EOB42" s="64"/>
      <c r="EOC42" s="64"/>
      <c r="EOD42" s="64"/>
      <c r="EOE42" s="64"/>
      <c r="EOF42" s="64"/>
      <c r="EOG42" s="64"/>
      <c r="EOH42" s="64"/>
      <c r="EOI42" s="64"/>
      <c r="EOJ42" s="64"/>
      <c r="EOK42" s="64"/>
      <c r="EOL42" s="64"/>
      <c r="EOM42" s="64"/>
      <c r="EON42" s="64"/>
      <c r="EOO42" s="64"/>
      <c r="EOP42" s="64"/>
      <c r="EOQ42" s="64"/>
      <c r="EOR42" s="64"/>
      <c r="EOS42" s="64"/>
      <c r="EOT42" s="64"/>
      <c r="EOU42" s="64"/>
      <c r="EOV42" s="64"/>
      <c r="EOW42" s="64"/>
      <c r="EOX42" s="64"/>
      <c r="EOY42" s="64"/>
      <c r="EOZ42" s="64"/>
      <c r="EPA42" s="64"/>
      <c r="EPB42" s="64"/>
      <c r="EPC42" s="64"/>
      <c r="EPD42" s="64"/>
      <c r="EPE42" s="64"/>
      <c r="EPF42" s="64"/>
      <c r="EPG42" s="64"/>
      <c r="EPH42" s="64"/>
      <c r="EPI42" s="64"/>
      <c r="EPJ42" s="64"/>
      <c r="EPK42" s="64"/>
      <c r="EPL42" s="64"/>
      <c r="EPM42" s="64"/>
      <c r="EPN42" s="64"/>
      <c r="EPO42" s="64"/>
      <c r="EPP42" s="64"/>
      <c r="EPQ42" s="64"/>
      <c r="EPR42" s="64"/>
      <c r="EPS42" s="64"/>
      <c r="EPT42" s="64"/>
      <c r="EPU42" s="64"/>
      <c r="EPV42" s="64"/>
      <c r="EPW42" s="64"/>
      <c r="EPX42" s="64"/>
      <c r="EPY42" s="64"/>
      <c r="EPZ42" s="64"/>
      <c r="EQA42" s="64"/>
      <c r="EQB42" s="64"/>
      <c r="EQC42" s="64"/>
      <c r="EQD42" s="64"/>
      <c r="EQE42" s="64"/>
      <c r="EQF42" s="64"/>
      <c r="EQG42" s="64"/>
      <c r="EQH42" s="64"/>
      <c r="EQI42" s="64"/>
      <c r="EQJ42" s="64"/>
      <c r="EQK42" s="64"/>
      <c r="EQL42" s="64"/>
      <c r="EQM42" s="64"/>
      <c r="EQN42" s="64"/>
      <c r="EQO42" s="64"/>
      <c r="EQP42" s="64"/>
      <c r="EQQ42" s="64"/>
      <c r="EQR42" s="64"/>
      <c r="EQS42" s="64"/>
      <c r="EQT42" s="64"/>
      <c r="EQU42" s="64"/>
      <c r="EQV42" s="64"/>
      <c r="EQW42" s="64"/>
      <c r="EQX42" s="64"/>
      <c r="EQY42" s="64"/>
      <c r="EQZ42" s="64"/>
      <c r="ERA42" s="64"/>
      <c r="ERB42" s="64"/>
      <c r="ERC42" s="64"/>
      <c r="ERD42" s="64"/>
      <c r="ERE42" s="64"/>
      <c r="ERF42" s="64"/>
      <c r="ERG42" s="64"/>
      <c r="ERH42" s="64"/>
      <c r="ERI42" s="64"/>
      <c r="ERJ42" s="64"/>
      <c r="ERK42" s="64"/>
      <c r="ERL42" s="64"/>
      <c r="ERM42" s="64"/>
      <c r="ERN42" s="64"/>
      <c r="ERO42" s="64"/>
      <c r="ERP42" s="64"/>
      <c r="ERQ42" s="64"/>
      <c r="ERR42" s="64"/>
      <c r="ERS42" s="64"/>
      <c r="ERT42" s="64"/>
      <c r="ERU42" s="64"/>
      <c r="ERV42" s="64"/>
      <c r="ERW42" s="64"/>
      <c r="ERX42" s="64"/>
      <c r="ERY42" s="64"/>
      <c r="ERZ42" s="64"/>
      <c r="ESA42" s="64"/>
      <c r="ESB42" s="64"/>
      <c r="ESC42" s="64"/>
      <c r="ESD42" s="64"/>
      <c r="ESE42" s="64"/>
      <c r="ESF42" s="64"/>
      <c r="ESG42" s="64"/>
      <c r="ESH42" s="64"/>
      <c r="ESI42" s="64"/>
      <c r="ESJ42" s="64"/>
      <c r="ESK42" s="64"/>
      <c r="ESL42" s="64"/>
      <c r="ESM42" s="64"/>
      <c r="ESN42" s="64"/>
      <c r="ESO42" s="64"/>
      <c r="ESP42" s="64"/>
      <c r="ESQ42" s="64"/>
      <c r="ESR42" s="64"/>
      <c r="ESS42" s="64"/>
      <c r="EST42" s="64"/>
      <c r="ESU42" s="64"/>
      <c r="ESV42" s="64"/>
      <c r="ESW42" s="64"/>
      <c r="ESX42" s="64"/>
      <c r="ESY42" s="64"/>
      <c r="ESZ42" s="64"/>
      <c r="ETA42" s="64"/>
      <c r="ETB42" s="64"/>
      <c r="ETC42" s="64"/>
      <c r="ETD42" s="64"/>
      <c r="ETE42" s="64"/>
      <c r="ETF42" s="64"/>
      <c r="ETG42" s="64"/>
      <c r="ETH42" s="64"/>
      <c r="ETI42" s="64"/>
      <c r="ETJ42" s="64"/>
      <c r="ETK42" s="64"/>
      <c r="ETL42" s="64"/>
      <c r="ETM42" s="64"/>
      <c r="ETN42" s="64"/>
      <c r="ETO42" s="64"/>
      <c r="ETP42" s="64"/>
      <c r="ETQ42" s="64"/>
      <c r="ETR42" s="64"/>
      <c r="ETS42" s="64"/>
      <c r="ETT42" s="64"/>
      <c r="ETU42" s="64"/>
      <c r="ETV42" s="64"/>
      <c r="ETW42" s="64"/>
      <c r="ETX42" s="64"/>
      <c r="ETY42" s="64"/>
      <c r="ETZ42" s="64"/>
      <c r="EUA42" s="64"/>
      <c r="EUB42" s="64"/>
      <c r="EUC42" s="64"/>
      <c r="EUD42" s="64"/>
      <c r="EUE42" s="64"/>
      <c r="EUF42" s="64"/>
      <c r="EUG42" s="64"/>
      <c r="EUH42" s="64"/>
      <c r="EUI42" s="64"/>
      <c r="EUJ42" s="64"/>
      <c r="EUK42" s="64"/>
      <c r="EUL42" s="64"/>
      <c r="EUM42" s="64"/>
      <c r="EUN42" s="64"/>
      <c r="EUO42" s="64"/>
      <c r="EUP42" s="64"/>
      <c r="EUQ42" s="64"/>
      <c r="EUR42" s="64"/>
      <c r="EUS42" s="64"/>
      <c r="EUT42" s="64"/>
      <c r="EUU42" s="64"/>
      <c r="EUV42" s="64"/>
      <c r="EUW42" s="64"/>
      <c r="EUX42" s="64"/>
      <c r="EUY42" s="64"/>
      <c r="EUZ42" s="64"/>
      <c r="EVA42" s="64"/>
      <c r="EVB42" s="64"/>
      <c r="EVC42" s="64"/>
      <c r="EVD42" s="64"/>
      <c r="EVE42" s="64"/>
      <c r="EVF42" s="64"/>
      <c r="EVG42" s="64"/>
      <c r="EVH42" s="64"/>
      <c r="EVI42" s="64"/>
      <c r="EVJ42" s="64"/>
      <c r="EVK42" s="64"/>
      <c r="EVL42" s="64"/>
      <c r="EVM42" s="64"/>
      <c r="EVN42" s="64"/>
      <c r="EVO42" s="64"/>
      <c r="EVP42" s="64"/>
      <c r="EVQ42" s="64"/>
      <c r="EVR42" s="64"/>
      <c r="EVS42" s="64"/>
      <c r="EVT42" s="64"/>
      <c r="EVU42" s="64"/>
      <c r="EVV42" s="64"/>
      <c r="EVW42" s="64"/>
      <c r="EVX42" s="64"/>
      <c r="EVY42" s="64"/>
      <c r="EVZ42" s="64"/>
      <c r="EWA42" s="64"/>
      <c r="EWB42" s="64"/>
      <c r="EWC42" s="64"/>
      <c r="EWD42" s="64"/>
      <c r="EWE42" s="64"/>
      <c r="EWF42" s="64"/>
      <c r="EWG42" s="64"/>
      <c r="EWH42" s="64"/>
      <c r="EWI42" s="64"/>
      <c r="EWJ42" s="64"/>
      <c r="EWK42" s="64"/>
      <c r="EWL42" s="64"/>
      <c r="EWM42" s="64"/>
      <c r="EWN42" s="64"/>
      <c r="EWO42" s="64"/>
      <c r="EWP42" s="64"/>
      <c r="EWQ42" s="64"/>
      <c r="EWR42" s="64"/>
      <c r="EWS42" s="64"/>
      <c r="EWT42" s="64"/>
      <c r="EWU42" s="64"/>
      <c r="EWV42" s="64"/>
      <c r="EWW42" s="64"/>
      <c r="EWX42" s="64"/>
      <c r="EWY42" s="64"/>
      <c r="EWZ42" s="64"/>
      <c r="EXA42" s="64"/>
      <c r="EXB42" s="64"/>
      <c r="EXC42" s="64"/>
      <c r="EXD42" s="64"/>
      <c r="EXE42" s="64"/>
      <c r="EXF42" s="64"/>
      <c r="EXG42" s="64"/>
      <c r="EXH42" s="64"/>
      <c r="EXI42" s="64"/>
      <c r="EXJ42" s="64"/>
      <c r="EXK42" s="64"/>
      <c r="EXL42" s="64"/>
      <c r="EXM42" s="64"/>
      <c r="EXN42" s="64"/>
      <c r="EXO42" s="64"/>
      <c r="EXP42" s="64"/>
      <c r="EXQ42" s="64"/>
      <c r="EXR42" s="64"/>
      <c r="EXS42" s="64"/>
      <c r="EXT42" s="64"/>
      <c r="EXU42" s="64"/>
      <c r="EXV42" s="64"/>
      <c r="EXW42" s="64"/>
      <c r="EXX42" s="64"/>
      <c r="EXY42" s="64"/>
      <c r="EXZ42" s="64"/>
      <c r="EYA42" s="64"/>
      <c r="EYB42" s="64"/>
      <c r="EYC42" s="64"/>
      <c r="EYD42" s="64"/>
      <c r="EYE42" s="64"/>
      <c r="EYF42" s="64"/>
      <c r="EYG42" s="64"/>
      <c r="EYH42" s="64"/>
      <c r="EYI42" s="64"/>
      <c r="EYJ42" s="64"/>
      <c r="EYK42" s="64"/>
      <c r="EYL42" s="64"/>
      <c r="EYM42" s="64"/>
      <c r="EYN42" s="64"/>
      <c r="EYO42" s="64"/>
      <c r="EYP42" s="64"/>
      <c r="EYQ42" s="64"/>
      <c r="EYR42" s="64"/>
      <c r="EYS42" s="64"/>
      <c r="EYT42" s="64"/>
      <c r="EYU42" s="64"/>
      <c r="EYV42" s="64"/>
      <c r="EYW42" s="64"/>
      <c r="EYX42" s="64"/>
      <c r="EYY42" s="64"/>
      <c r="EYZ42" s="64"/>
      <c r="EZA42" s="64"/>
      <c r="EZB42" s="64"/>
      <c r="EZC42" s="64"/>
      <c r="EZD42" s="64"/>
      <c r="EZE42" s="64"/>
      <c r="EZF42" s="64"/>
      <c r="EZG42" s="64"/>
      <c r="EZH42" s="64"/>
      <c r="EZI42" s="64"/>
      <c r="EZJ42" s="64"/>
      <c r="EZK42" s="64"/>
      <c r="EZL42" s="64"/>
      <c r="EZM42" s="64"/>
      <c r="EZN42" s="64"/>
      <c r="EZO42" s="64"/>
      <c r="EZP42" s="64"/>
      <c r="EZQ42" s="64"/>
      <c r="EZR42" s="64"/>
      <c r="EZS42" s="64"/>
      <c r="EZT42" s="64"/>
      <c r="EZU42" s="64"/>
      <c r="EZV42" s="64"/>
      <c r="EZW42" s="64"/>
      <c r="EZX42" s="64"/>
      <c r="EZY42" s="64"/>
      <c r="EZZ42" s="64"/>
      <c r="FAA42" s="64"/>
      <c r="FAB42" s="64"/>
      <c r="FAC42" s="64"/>
      <c r="FAD42" s="64"/>
      <c r="FAE42" s="64"/>
      <c r="FAF42" s="64"/>
      <c r="FAG42" s="64"/>
      <c r="FAH42" s="64"/>
      <c r="FAI42" s="64"/>
      <c r="FAJ42" s="64"/>
      <c r="FAK42" s="64"/>
      <c r="FAL42" s="64"/>
      <c r="FAM42" s="64"/>
      <c r="FAN42" s="64"/>
      <c r="FAO42" s="64"/>
      <c r="FAP42" s="64"/>
      <c r="FAQ42" s="64"/>
      <c r="FAR42" s="64"/>
      <c r="FAS42" s="64"/>
      <c r="FAT42" s="64"/>
      <c r="FAU42" s="64"/>
      <c r="FAV42" s="64"/>
      <c r="FAW42" s="64"/>
      <c r="FAX42" s="64"/>
      <c r="FAY42" s="64"/>
      <c r="FAZ42" s="64"/>
      <c r="FBA42" s="64"/>
      <c r="FBB42" s="64"/>
      <c r="FBC42" s="64"/>
      <c r="FBD42" s="64"/>
      <c r="FBE42" s="64"/>
      <c r="FBF42" s="64"/>
      <c r="FBG42" s="64"/>
      <c r="FBH42" s="64"/>
      <c r="FBI42" s="64"/>
      <c r="FBJ42" s="64"/>
      <c r="FBK42" s="64"/>
      <c r="FBL42" s="64"/>
      <c r="FBM42" s="64"/>
      <c r="FBN42" s="64"/>
      <c r="FBO42" s="64"/>
      <c r="FBP42" s="64"/>
      <c r="FBQ42" s="64"/>
      <c r="FBR42" s="64"/>
      <c r="FBS42" s="64"/>
      <c r="FBT42" s="64"/>
      <c r="FBU42" s="64"/>
      <c r="FBV42" s="64"/>
      <c r="FBW42" s="64"/>
      <c r="FBX42" s="64"/>
      <c r="FBY42" s="64"/>
      <c r="FBZ42" s="64"/>
      <c r="FCA42" s="64"/>
      <c r="FCB42" s="64"/>
      <c r="FCC42" s="64"/>
      <c r="FCD42" s="64"/>
      <c r="FCE42" s="64"/>
      <c r="FCF42" s="64"/>
      <c r="FCG42" s="64"/>
      <c r="FCH42" s="64"/>
      <c r="FCI42" s="64"/>
      <c r="FCJ42" s="64"/>
      <c r="FCK42" s="64"/>
      <c r="FCL42" s="64"/>
      <c r="FCM42" s="64"/>
      <c r="FCN42" s="64"/>
      <c r="FCO42" s="64"/>
      <c r="FCP42" s="64"/>
      <c r="FCQ42" s="64"/>
      <c r="FCR42" s="64"/>
      <c r="FCS42" s="64"/>
      <c r="FCT42" s="64"/>
      <c r="FCU42" s="64"/>
      <c r="FCV42" s="64"/>
      <c r="FCW42" s="64"/>
      <c r="FCX42" s="64"/>
      <c r="FCY42" s="64"/>
      <c r="FCZ42" s="64"/>
      <c r="FDA42" s="64"/>
      <c r="FDB42" s="64"/>
      <c r="FDC42" s="64"/>
      <c r="FDD42" s="64"/>
      <c r="FDE42" s="64"/>
      <c r="FDF42" s="64"/>
      <c r="FDG42" s="64"/>
      <c r="FDH42" s="64"/>
      <c r="FDI42" s="64"/>
      <c r="FDJ42" s="64"/>
      <c r="FDK42" s="64"/>
      <c r="FDL42" s="64"/>
      <c r="FDM42" s="64"/>
      <c r="FDN42" s="64"/>
      <c r="FDO42" s="64"/>
      <c r="FDP42" s="64"/>
      <c r="FDQ42" s="64"/>
      <c r="FDR42" s="64"/>
      <c r="FDS42" s="64"/>
      <c r="FDT42" s="64"/>
      <c r="FDU42" s="64"/>
      <c r="FDV42" s="64"/>
      <c r="FDW42" s="64"/>
      <c r="FDX42" s="64"/>
      <c r="FDY42" s="64"/>
      <c r="FDZ42" s="64"/>
      <c r="FEA42" s="64"/>
      <c r="FEB42" s="64"/>
      <c r="FEC42" s="64"/>
      <c r="FED42" s="64"/>
      <c r="FEE42" s="64"/>
      <c r="FEF42" s="64"/>
      <c r="FEG42" s="64"/>
      <c r="FEH42" s="64"/>
      <c r="FEI42" s="64"/>
      <c r="FEJ42" s="64"/>
      <c r="FEK42" s="64"/>
      <c r="FEL42" s="64"/>
      <c r="FEM42" s="64"/>
      <c r="FEN42" s="64"/>
      <c r="FEO42" s="64"/>
      <c r="FEP42" s="64"/>
      <c r="FEQ42" s="64"/>
      <c r="FER42" s="64"/>
      <c r="FES42" s="64"/>
      <c r="FET42" s="64"/>
      <c r="FEU42" s="64"/>
      <c r="FEV42" s="64"/>
      <c r="FEW42" s="64"/>
      <c r="FEX42" s="64"/>
      <c r="FEY42" s="64"/>
      <c r="FEZ42" s="64"/>
      <c r="FFA42" s="64"/>
      <c r="FFB42" s="64"/>
      <c r="FFC42" s="64"/>
      <c r="FFD42" s="64"/>
      <c r="FFE42" s="64"/>
      <c r="FFF42" s="64"/>
      <c r="FFG42" s="64"/>
      <c r="FFH42" s="64"/>
      <c r="FFI42" s="64"/>
      <c r="FFJ42" s="64"/>
      <c r="FFK42" s="64"/>
      <c r="FFL42" s="64"/>
      <c r="FFM42" s="64"/>
      <c r="FFN42" s="64"/>
      <c r="FFO42" s="64"/>
      <c r="FFP42" s="64"/>
      <c r="FFQ42" s="64"/>
      <c r="FFR42" s="64"/>
      <c r="FFS42" s="64"/>
      <c r="FFT42" s="64"/>
      <c r="FFU42" s="64"/>
      <c r="FFV42" s="64"/>
      <c r="FFW42" s="64"/>
      <c r="FFX42" s="64"/>
      <c r="FFY42" s="64"/>
      <c r="FFZ42" s="64"/>
      <c r="FGA42" s="64"/>
      <c r="FGB42" s="64"/>
      <c r="FGC42" s="64"/>
      <c r="FGD42" s="64"/>
      <c r="FGE42" s="64"/>
      <c r="FGF42" s="64"/>
      <c r="FGG42" s="64"/>
      <c r="FGH42" s="64"/>
      <c r="FGI42" s="64"/>
      <c r="FGJ42" s="64"/>
      <c r="FGK42" s="64"/>
      <c r="FGL42" s="64"/>
      <c r="FGM42" s="64"/>
      <c r="FGN42" s="64"/>
      <c r="FGO42" s="64"/>
      <c r="FGP42" s="64"/>
      <c r="FGQ42" s="64"/>
      <c r="FGR42" s="64"/>
      <c r="FGS42" s="64"/>
      <c r="FGT42" s="64"/>
      <c r="FGU42" s="64"/>
      <c r="FGV42" s="64"/>
      <c r="FGW42" s="64"/>
      <c r="FGX42" s="64"/>
      <c r="FGY42" s="64"/>
      <c r="FGZ42" s="64"/>
      <c r="FHA42" s="64"/>
      <c r="FHB42" s="64"/>
      <c r="FHC42" s="64"/>
      <c r="FHD42" s="64"/>
      <c r="FHE42" s="64"/>
      <c r="FHF42" s="64"/>
      <c r="FHG42" s="64"/>
      <c r="FHH42" s="64"/>
      <c r="FHI42" s="64"/>
      <c r="FHJ42" s="64"/>
      <c r="FHK42" s="64"/>
      <c r="FHL42" s="64"/>
      <c r="FHM42" s="64"/>
      <c r="FHN42" s="64"/>
      <c r="FHO42" s="64"/>
      <c r="FHP42" s="64"/>
      <c r="FHQ42" s="64"/>
      <c r="FHR42" s="64"/>
      <c r="FHS42" s="64"/>
      <c r="FHT42" s="64"/>
      <c r="FHU42" s="64"/>
      <c r="FHV42" s="64"/>
      <c r="FHW42" s="64"/>
      <c r="FHX42" s="64"/>
      <c r="FHY42" s="64"/>
      <c r="FHZ42" s="64"/>
      <c r="FIA42" s="64"/>
      <c r="FIB42" s="64"/>
      <c r="FIC42" s="64"/>
      <c r="FID42" s="64"/>
      <c r="FIE42" s="64"/>
      <c r="FIF42" s="64"/>
      <c r="FIG42" s="64"/>
      <c r="FIH42" s="64"/>
      <c r="FII42" s="64"/>
      <c r="FIJ42" s="64"/>
      <c r="FIK42" s="64"/>
      <c r="FIL42" s="64"/>
      <c r="FIM42" s="64"/>
      <c r="FIN42" s="64"/>
      <c r="FIO42" s="64"/>
      <c r="FIP42" s="64"/>
      <c r="FIQ42" s="64"/>
      <c r="FIR42" s="64"/>
      <c r="FIS42" s="64"/>
      <c r="FIT42" s="64"/>
      <c r="FIU42" s="64"/>
      <c r="FIV42" s="64"/>
      <c r="FIW42" s="64"/>
      <c r="FIX42" s="64"/>
      <c r="FIY42" s="64"/>
      <c r="FIZ42" s="64"/>
      <c r="FJA42" s="64"/>
      <c r="FJB42" s="64"/>
      <c r="FJC42" s="64"/>
      <c r="FJD42" s="64"/>
      <c r="FJE42" s="64"/>
      <c r="FJF42" s="64"/>
      <c r="FJG42" s="64"/>
      <c r="FJH42" s="64"/>
      <c r="FJI42" s="64"/>
      <c r="FJJ42" s="64"/>
      <c r="FJK42" s="64"/>
      <c r="FJL42" s="64"/>
      <c r="FJM42" s="64"/>
      <c r="FJN42" s="64"/>
      <c r="FJO42" s="64"/>
      <c r="FJP42" s="64"/>
      <c r="FJQ42" s="64"/>
      <c r="FJR42" s="64"/>
      <c r="FJS42" s="64"/>
      <c r="FJT42" s="64"/>
      <c r="FJU42" s="64"/>
      <c r="FJV42" s="64"/>
      <c r="FJW42" s="64"/>
      <c r="FJX42" s="64"/>
      <c r="FJY42" s="64"/>
      <c r="FJZ42" s="64"/>
      <c r="FKA42" s="64"/>
      <c r="FKB42" s="64"/>
      <c r="FKC42" s="64"/>
      <c r="FKD42" s="64"/>
      <c r="FKE42" s="64"/>
      <c r="FKF42" s="64"/>
      <c r="FKG42" s="64"/>
      <c r="FKH42" s="64"/>
      <c r="FKI42" s="64"/>
      <c r="FKJ42" s="64"/>
      <c r="FKK42" s="64"/>
      <c r="FKL42" s="64"/>
      <c r="FKM42" s="64"/>
      <c r="FKN42" s="64"/>
      <c r="FKO42" s="64"/>
      <c r="FKP42" s="64"/>
      <c r="FKQ42" s="64"/>
      <c r="FKR42" s="64"/>
      <c r="FKS42" s="64"/>
      <c r="FKT42" s="64"/>
      <c r="FKU42" s="64"/>
      <c r="FKV42" s="64"/>
      <c r="FKW42" s="64"/>
      <c r="FKX42" s="64"/>
      <c r="FKY42" s="64"/>
      <c r="FKZ42" s="64"/>
      <c r="FLA42" s="64"/>
      <c r="FLB42" s="64"/>
      <c r="FLC42" s="64"/>
      <c r="FLD42" s="64"/>
      <c r="FLE42" s="64"/>
      <c r="FLF42" s="64"/>
      <c r="FLG42" s="64"/>
      <c r="FLH42" s="64"/>
      <c r="FLI42" s="64"/>
      <c r="FLJ42" s="64"/>
      <c r="FLK42" s="64"/>
      <c r="FLL42" s="64"/>
      <c r="FLM42" s="64"/>
      <c r="FLN42" s="64"/>
      <c r="FLO42" s="64"/>
      <c r="FLP42" s="64"/>
      <c r="FLQ42" s="64"/>
      <c r="FLR42" s="64"/>
      <c r="FLS42" s="64"/>
      <c r="FLT42" s="64"/>
      <c r="FLU42" s="64"/>
      <c r="FLV42" s="64"/>
      <c r="FLW42" s="64"/>
      <c r="FLX42" s="64"/>
      <c r="FLY42" s="64"/>
      <c r="FLZ42" s="64"/>
      <c r="FMA42" s="64"/>
      <c r="FMB42" s="64"/>
      <c r="FMC42" s="64"/>
      <c r="FMD42" s="64"/>
      <c r="FME42" s="64"/>
      <c r="FMF42" s="64"/>
      <c r="FMG42" s="64"/>
      <c r="FMH42" s="64"/>
      <c r="FMI42" s="64"/>
      <c r="FMJ42" s="64"/>
      <c r="FMK42" s="64"/>
      <c r="FML42" s="64"/>
      <c r="FMM42" s="64"/>
      <c r="FMN42" s="64"/>
      <c r="FMO42" s="64"/>
      <c r="FMP42" s="64"/>
      <c r="FMQ42" s="64"/>
      <c r="FMR42" s="64"/>
      <c r="FMS42" s="64"/>
      <c r="FMT42" s="64"/>
      <c r="FMU42" s="64"/>
      <c r="FMV42" s="64"/>
      <c r="FMW42" s="64"/>
      <c r="FMX42" s="64"/>
      <c r="FMY42" s="64"/>
      <c r="FMZ42" s="64"/>
      <c r="FNA42" s="64"/>
      <c r="FNB42" s="64"/>
      <c r="FNC42" s="64"/>
      <c r="FND42" s="64"/>
      <c r="FNE42" s="64"/>
      <c r="FNF42" s="64"/>
      <c r="FNG42" s="64"/>
      <c r="FNH42" s="64"/>
      <c r="FNI42" s="64"/>
      <c r="FNJ42" s="64"/>
      <c r="FNK42" s="64"/>
      <c r="FNL42" s="64"/>
      <c r="FNM42" s="64"/>
      <c r="FNN42" s="64"/>
      <c r="FNO42" s="64"/>
      <c r="FNP42" s="64"/>
      <c r="FNQ42" s="64"/>
      <c r="FNR42" s="64"/>
      <c r="FNS42" s="64"/>
      <c r="FNT42" s="64"/>
      <c r="FNU42" s="64"/>
      <c r="FNV42" s="64"/>
      <c r="FNW42" s="64"/>
      <c r="FNX42" s="64"/>
      <c r="FNY42" s="64"/>
      <c r="FNZ42" s="64"/>
      <c r="FOA42" s="64"/>
      <c r="FOB42" s="64"/>
      <c r="FOC42" s="64"/>
      <c r="FOD42" s="64"/>
      <c r="FOE42" s="64"/>
      <c r="FOF42" s="64"/>
      <c r="FOG42" s="64"/>
      <c r="FOH42" s="64"/>
      <c r="FOI42" s="64"/>
      <c r="FOJ42" s="64"/>
      <c r="FOK42" s="64"/>
      <c r="FOL42" s="64"/>
      <c r="FOM42" s="64"/>
      <c r="FON42" s="64"/>
      <c r="FOO42" s="64"/>
      <c r="FOP42" s="64"/>
      <c r="FOQ42" s="64"/>
      <c r="FOR42" s="64"/>
      <c r="FOS42" s="64"/>
      <c r="FOT42" s="64"/>
      <c r="FOU42" s="64"/>
      <c r="FOV42" s="64"/>
      <c r="FOW42" s="64"/>
      <c r="FOX42" s="64"/>
      <c r="FOY42" s="64"/>
      <c r="FOZ42" s="64"/>
      <c r="FPA42" s="64"/>
      <c r="FPB42" s="64"/>
      <c r="FPC42" s="64"/>
      <c r="FPD42" s="64"/>
      <c r="FPE42" s="64"/>
      <c r="FPF42" s="64"/>
      <c r="FPG42" s="64"/>
      <c r="FPH42" s="64"/>
      <c r="FPI42" s="64"/>
      <c r="FPJ42" s="64"/>
      <c r="FPK42" s="64"/>
      <c r="FPL42" s="64"/>
      <c r="FPM42" s="64"/>
      <c r="FPN42" s="64"/>
      <c r="FPO42" s="64"/>
      <c r="FPP42" s="64"/>
      <c r="FPQ42" s="64"/>
      <c r="FPR42" s="64"/>
      <c r="FPS42" s="64"/>
      <c r="FPT42" s="64"/>
      <c r="FPU42" s="64"/>
      <c r="FPV42" s="64"/>
      <c r="FPW42" s="64"/>
      <c r="FPX42" s="64"/>
      <c r="FPY42" s="64"/>
      <c r="FPZ42" s="64"/>
      <c r="FQA42" s="64"/>
      <c r="FQB42" s="64"/>
      <c r="FQC42" s="64"/>
      <c r="FQD42" s="64"/>
      <c r="FQE42" s="64"/>
      <c r="FQF42" s="64"/>
      <c r="FQG42" s="64"/>
      <c r="FQH42" s="64"/>
      <c r="FQI42" s="64"/>
      <c r="FQJ42" s="64"/>
      <c r="FQK42" s="64"/>
      <c r="FQL42" s="64"/>
      <c r="FQM42" s="64"/>
      <c r="FQN42" s="64"/>
      <c r="FQO42" s="64"/>
      <c r="FQP42" s="64"/>
      <c r="FQQ42" s="64"/>
      <c r="FQR42" s="64"/>
      <c r="FQS42" s="64"/>
      <c r="FQT42" s="64"/>
      <c r="FQU42" s="64"/>
      <c r="FQV42" s="64"/>
      <c r="FQW42" s="64"/>
      <c r="FQX42" s="64"/>
      <c r="FQY42" s="64"/>
      <c r="FQZ42" s="64"/>
      <c r="FRA42" s="64"/>
      <c r="FRB42" s="64"/>
      <c r="FRC42" s="64"/>
      <c r="FRD42" s="64"/>
      <c r="FRE42" s="64"/>
      <c r="FRF42" s="64"/>
      <c r="FRG42" s="64"/>
      <c r="FRH42" s="64"/>
      <c r="FRI42" s="64"/>
      <c r="FRJ42" s="64"/>
      <c r="FRK42" s="64"/>
      <c r="FRL42" s="64"/>
      <c r="FRM42" s="64"/>
      <c r="FRN42" s="64"/>
      <c r="FRO42" s="64"/>
      <c r="FRP42" s="64"/>
      <c r="FRQ42" s="64"/>
      <c r="FRR42" s="64"/>
      <c r="FRS42" s="64"/>
      <c r="FRT42" s="64"/>
      <c r="FRU42" s="64"/>
      <c r="FRV42" s="64"/>
      <c r="FRW42" s="64"/>
      <c r="FRX42" s="64"/>
      <c r="FRY42" s="64"/>
      <c r="FRZ42" s="64"/>
      <c r="FSA42" s="64"/>
      <c r="FSB42" s="64"/>
      <c r="FSC42" s="64"/>
      <c r="FSD42" s="64"/>
      <c r="FSE42" s="64"/>
      <c r="FSF42" s="64"/>
      <c r="FSG42" s="64"/>
      <c r="FSH42" s="64"/>
      <c r="FSI42" s="64"/>
      <c r="FSJ42" s="64"/>
      <c r="FSK42" s="64"/>
      <c r="FSL42" s="64"/>
      <c r="FSM42" s="64"/>
      <c r="FSN42" s="64"/>
      <c r="FSO42" s="64"/>
      <c r="FSP42" s="64"/>
      <c r="FSQ42" s="64"/>
      <c r="FSR42" s="64"/>
      <c r="FSS42" s="64"/>
      <c r="FST42" s="64"/>
      <c r="FSU42" s="64"/>
      <c r="FSV42" s="64"/>
      <c r="FSW42" s="64"/>
      <c r="FSX42" s="64"/>
      <c r="FSY42" s="64"/>
      <c r="FSZ42" s="64"/>
      <c r="FTA42" s="64"/>
      <c r="FTB42" s="64"/>
      <c r="FTC42" s="64"/>
      <c r="FTD42" s="64"/>
      <c r="FTE42" s="64"/>
      <c r="FTF42" s="64"/>
      <c r="FTG42" s="64"/>
      <c r="FTH42" s="64"/>
      <c r="FTI42" s="64"/>
      <c r="FTJ42" s="64"/>
      <c r="FTK42" s="64"/>
      <c r="FTL42" s="64"/>
      <c r="FTM42" s="64"/>
      <c r="FTN42" s="64"/>
      <c r="FTO42" s="64"/>
      <c r="FTP42" s="64"/>
      <c r="FTQ42" s="64"/>
      <c r="FTR42" s="64"/>
      <c r="FTS42" s="64"/>
      <c r="FTT42" s="64"/>
      <c r="FTU42" s="64"/>
      <c r="FTV42" s="64"/>
      <c r="FTW42" s="64"/>
      <c r="FTX42" s="64"/>
      <c r="FTY42" s="64"/>
      <c r="FTZ42" s="64"/>
      <c r="FUA42" s="64"/>
      <c r="FUB42" s="64"/>
      <c r="FUC42" s="64"/>
      <c r="FUD42" s="64"/>
      <c r="FUE42" s="64"/>
      <c r="FUF42" s="64"/>
      <c r="FUG42" s="64"/>
      <c r="FUH42" s="64"/>
      <c r="FUI42" s="64"/>
      <c r="FUJ42" s="64"/>
      <c r="FUK42" s="64"/>
      <c r="FUL42" s="64"/>
      <c r="FUM42" s="64"/>
      <c r="FUN42" s="64"/>
      <c r="FUO42" s="64"/>
      <c r="FUP42" s="64"/>
      <c r="FUQ42" s="64"/>
      <c r="FUR42" s="64"/>
      <c r="FUS42" s="64"/>
      <c r="FUT42" s="64"/>
      <c r="FUU42" s="64"/>
      <c r="FUV42" s="64"/>
      <c r="FUW42" s="64"/>
      <c r="FUX42" s="64"/>
      <c r="FUY42" s="64"/>
      <c r="FUZ42" s="64"/>
      <c r="FVA42" s="64"/>
      <c r="FVB42" s="64"/>
      <c r="FVC42" s="64"/>
      <c r="FVD42" s="64"/>
      <c r="FVE42" s="64"/>
      <c r="FVF42" s="64"/>
      <c r="FVG42" s="64"/>
      <c r="FVH42" s="64"/>
      <c r="FVI42" s="64"/>
      <c r="FVJ42" s="64"/>
      <c r="FVK42" s="64"/>
      <c r="FVL42" s="64"/>
      <c r="FVM42" s="64"/>
      <c r="FVN42" s="64"/>
      <c r="FVO42" s="64"/>
      <c r="FVP42" s="64"/>
      <c r="FVQ42" s="64"/>
      <c r="FVR42" s="64"/>
      <c r="FVS42" s="64"/>
      <c r="FVT42" s="64"/>
      <c r="FVU42" s="64"/>
      <c r="FVV42" s="64"/>
      <c r="FVW42" s="64"/>
      <c r="FVX42" s="64"/>
      <c r="FVY42" s="64"/>
      <c r="FVZ42" s="64"/>
      <c r="FWA42" s="64"/>
      <c r="FWB42" s="64"/>
      <c r="FWC42" s="64"/>
      <c r="FWD42" s="64"/>
      <c r="FWE42" s="64"/>
      <c r="FWF42" s="64"/>
      <c r="FWG42" s="64"/>
      <c r="FWH42" s="64"/>
      <c r="FWI42" s="64"/>
      <c r="FWJ42" s="64"/>
      <c r="FWK42" s="64"/>
      <c r="FWL42" s="64"/>
      <c r="FWM42" s="64"/>
      <c r="FWN42" s="64"/>
      <c r="FWO42" s="64"/>
      <c r="FWP42" s="64"/>
      <c r="FWQ42" s="64"/>
      <c r="FWR42" s="64"/>
      <c r="FWS42" s="64"/>
      <c r="FWT42" s="64"/>
      <c r="FWU42" s="64"/>
      <c r="FWV42" s="64"/>
      <c r="FWW42" s="64"/>
      <c r="FWX42" s="64"/>
      <c r="FWY42" s="64"/>
      <c r="FWZ42" s="64"/>
      <c r="FXA42" s="64"/>
      <c r="FXB42" s="64"/>
      <c r="FXC42" s="64"/>
      <c r="FXD42" s="64"/>
      <c r="FXE42" s="64"/>
      <c r="FXF42" s="64"/>
      <c r="FXG42" s="64"/>
      <c r="FXH42" s="64"/>
      <c r="FXI42" s="64"/>
      <c r="FXJ42" s="64"/>
      <c r="FXK42" s="64"/>
      <c r="FXL42" s="64"/>
      <c r="FXM42" s="64"/>
      <c r="FXN42" s="64"/>
      <c r="FXO42" s="64"/>
      <c r="FXP42" s="64"/>
      <c r="FXQ42" s="64"/>
      <c r="FXR42" s="64"/>
      <c r="FXS42" s="64"/>
      <c r="FXT42" s="64"/>
      <c r="FXU42" s="64"/>
      <c r="FXV42" s="64"/>
      <c r="FXW42" s="64"/>
      <c r="FXX42" s="64"/>
      <c r="FXY42" s="64"/>
      <c r="FXZ42" s="64"/>
      <c r="FYA42" s="64"/>
      <c r="FYB42" s="64"/>
      <c r="FYC42" s="64"/>
      <c r="FYD42" s="64"/>
      <c r="FYE42" s="64"/>
      <c r="FYF42" s="64"/>
      <c r="FYG42" s="64"/>
      <c r="FYH42" s="64"/>
      <c r="FYI42" s="64"/>
      <c r="FYJ42" s="64"/>
      <c r="FYK42" s="64"/>
      <c r="FYL42" s="64"/>
      <c r="FYM42" s="64"/>
      <c r="FYN42" s="64"/>
      <c r="FYO42" s="64"/>
      <c r="FYP42" s="64"/>
      <c r="FYQ42" s="64"/>
      <c r="FYR42" s="64"/>
      <c r="FYS42" s="64"/>
      <c r="FYT42" s="64"/>
      <c r="FYU42" s="64"/>
      <c r="FYV42" s="64"/>
      <c r="FYW42" s="64"/>
      <c r="FYX42" s="64"/>
      <c r="FYY42" s="64"/>
      <c r="FYZ42" s="64"/>
      <c r="FZA42" s="64"/>
      <c r="FZB42" s="64"/>
      <c r="FZC42" s="64"/>
      <c r="FZD42" s="64"/>
      <c r="FZE42" s="64"/>
      <c r="FZF42" s="64"/>
      <c r="FZG42" s="64"/>
      <c r="FZH42" s="64"/>
      <c r="FZI42" s="64"/>
      <c r="FZJ42" s="64"/>
      <c r="FZK42" s="64"/>
      <c r="FZL42" s="64"/>
      <c r="FZM42" s="64"/>
      <c r="FZN42" s="64"/>
      <c r="FZO42" s="64"/>
      <c r="FZP42" s="64"/>
      <c r="FZQ42" s="64"/>
      <c r="FZR42" s="64"/>
      <c r="FZS42" s="64"/>
      <c r="FZT42" s="64"/>
      <c r="FZU42" s="64"/>
      <c r="FZV42" s="64"/>
      <c r="FZW42" s="64"/>
      <c r="FZX42" s="64"/>
      <c r="FZY42" s="64"/>
      <c r="FZZ42" s="64"/>
      <c r="GAA42" s="64"/>
      <c r="GAB42" s="64"/>
      <c r="GAC42" s="64"/>
      <c r="GAD42" s="64"/>
      <c r="GAE42" s="64"/>
      <c r="GAF42" s="64"/>
      <c r="GAG42" s="64"/>
      <c r="GAH42" s="64"/>
      <c r="GAI42" s="64"/>
      <c r="GAJ42" s="64"/>
      <c r="GAK42" s="64"/>
      <c r="GAL42" s="64"/>
      <c r="GAM42" s="64"/>
      <c r="GAN42" s="64"/>
      <c r="GAO42" s="64"/>
      <c r="GAP42" s="64"/>
      <c r="GAQ42" s="64"/>
      <c r="GAR42" s="64"/>
      <c r="GAS42" s="64"/>
      <c r="GAT42" s="64"/>
      <c r="GAU42" s="64"/>
      <c r="GAV42" s="64"/>
      <c r="GAW42" s="64"/>
      <c r="GAX42" s="64"/>
      <c r="GAY42" s="64"/>
      <c r="GAZ42" s="64"/>
      <c r="GBA42" s="64"/>
      <c r="GBB42" s="64"/>
      <c r="GBC42" s="64"/>
      <c r="GBD42" s="64"/>
      <c r="GBE42" s="64"/>
      <c r="GBF42" s="64"/>
      <c r="GBG42" s="64"/>
      <c r="GBH42" s="64"/>
      <c r="GBI42" s="64"/>
      <c r="GBJ42" s="64"/>
      <c r="GBK42" s="64"/>
      <c r="GBL42" s="64"/>
      <c r="GBM42" s="64"/>
      <c r="GBN42" s="64"/>
      <c r="GBO42" s="64"/>
      <c r="GBP42" s="64"/>
      <c r="GBQ42" s="64"/>
      <c r="GBR42" s="64"/>
      <c r="GBS42" s="64"/>
      <c r="GBT42" s="64"/>
      <c r="GBU42" s="64"/>
      <c r="GBV42" s="64"/>
      <c r="GBW42" s="64"/>
      <c r="GBX42" s="64"/>
      <c r="GBY42" s="64"/>
      <c r="GBZ42" s="64"/>
      <c r="GCA42" s="64"/>
      <c r="GCB42" s="64"/>
      <c r="GCC42" s="64"/>
      <c r="GCD42" s="64"/>
      <c r="GCE42" s="64"/>
      <c r="GCF42" s="64"/>
      <c r="GCG42" s="64"/>
      <c r="GCH42" s="64"/>
      <c r="GCI42" s="64"/>
      <c r="GCJ42" s="64"/>
      <c r="GCK42" s="64"/>
      <c r="GCL42" s="64"/>
      <c r="GCM42" s="64"/>
      <c r="GCN42" s="64"/>
      <c r="GCO42" s="64"/>
      <c r="GCP42" s="64"/>
      <c r="GCQ42" s="64"/>
      <c r="GCR42" s="64"/>
      <c r="GCS42" s="64"/>
      <c r="GCT42" s="64"/>
      <c r="GCU42" s="64"/>
      <c r="GCV42" s="64"/>
      <c r="GCW42" s="64"/>
      <c r="GCX42" s="64"/>
      <c r="GCY42" s="64"/>
      <c r="GCZ42" s="64"/>
      <c r="GDA42" s="64"/>
      <c r="GDB42" s="64"/>
      <c r="GDC42" s="64"/>
      <c r="GDD42" s="64"/>
      <c r="GDE42" s="64"/>
      <c r="GDF42" s="64"/>
      <c r="GDG42" s="64"/>
      <c r="GDH42" s="64"/>
      <c r="GDI42" s="64"/>
      <c r="GDJ42" s="64"/>
      <c r="GDK42" s="64"/>
      <c r="GDL42" s="64"/>
      <c r="GDM42" s="64"/>
      <c r="GDN42" s="64"/>
      <c r="GDO42" s="64"/>
      <c r="GDP42" s="64"/>
      <c r="GDQ42" s="64"/>
      <c r="GDR42" s="64"/>
      <c r="GDS42" s="64"/>
      <c r="GDT42" s="64"/>
      <c r="GDU42" s="64"/>
      <c r="GDV42" s="64"/>
      <c r="GDW42" s="64"/>
      <c r="GDX42" s="64"/>
      <c r="GDY42" s="64"/>
      <c r="GDZ42" s="64"/>
      <c r="GEA42" s="64"/>
      <c r="GEB42" s="64"/>
      <c r="GEC42" s="64"/>
      <c r="GED42" s="64"/>
      <c r="GEE42" s="64"/>
      <c r="GEF42" s="64"/>
      <c r="GEG42" s="64"/>
      <c r="GEH42" s="64"/>
      <c r="GEI42" s="64"/>
      <c r="GEJ42" s="64"/>
      <c r="GEK42" s="64"/>
      <c r="GEL42" s="64"/>
      <c r="GEM42" s="64"/>
      <c r="GEN42" s="64"/>
      <c r="GEO42" s="64"/>
      <c r="GEP42" s="64"/>
      <c r="GEQ42" s="64"/>
      <c r="GER42" s="64"/>
      <c r="GES42" s="64"/>
      <c r="GET42" s="64"/>
      <c r="GEU42" s="64"/>
      <c r="GEV42" s="64"/>
      <c r="GEW42" s="64"/>
      <c r="GEX42" s="64"/>
      <c r="GEY42" s="64"/>
      <c r="GEZ42" s="64"/>
      <c r="GFA42" s="64"/>
      <c r="GFB42" s="64"/>
      <c r="GFC42" s="64"/>
      <c r="GFD42" s="64"/>
      <c r="GFE42" s="64"/>
      <c r="GFF42" s="64"/>
      <c r="GFG42" s="64"/>
      <c r="GFH42" s="64"/>
      <c r="GFI42" s="64"/>
      <c r="GFJ42" s="64"/>
      <c r="GFK42" s="64"/>
      <c r="GFL42" s="64"/>
      <c r="GFM42" s="64"/>
      <c r="GFN42" s="64"/>
      <c r="GFO42" s="64"/>
      <c r="GFP42" s="64"/>
      <c r="GFQ42" s="64"/>
      <c r="GFR42" s="64"/>
      <c r="GFS42" s="64"/>
      <c r="GFT42" s="64"/>
      <c r="GFU42" s="64"/>
      <c r="GFV42" s="64"/>
      <c r="GFW42" s="64"/>
      <c r="GFX42" s="64"/>
      <c r="GFY42" s="64"/>
      <c r="GFZ42" s="64"/>
      <c r="GGA42" s="64"/>
      <c r="GGB42" s="64"/>
      <c r="GGC42" s="64"/>
      <c r="GGD42" s="64"/>
      <c r="GGE42" s="64"/>
      <c r="GGF42" s="64"/>
      <c r="GGG42" s="64"/>
      <c r="GGH42" s="64"/>
      <c r="GGI42" s="64"/>
      <c r="GGJ42" s="64"/>
      <c r="GGK42" s="64"/>
      <c r="GGL42" s="64"/>
      <c r="GGM42" s="64"/>
      <c r="GGN42" s="64"/>
      <c r="GGO42" s="64"/>
      <c r="GGP42" s="64"/>
      <c r="GGQ42" s="64"/>
      <c r="GGR42" s="64"/>
      <c r="GGS42" s="64"/>
      <c r="GGT42" s="64"/>
      <c r="GGU42" s="64"/>
      <c r="GGV42" s="64"/>
      <c r="GGW42" s="64"/>
      <c r="GGX42" s="64"/>
      <c r="GGY42" s="64"/>
      <c r="GGZ42" s="64"/>
      <c r="GHA42" s="64"/>
      <c r="GHB42" s="64"/>
      <c r="GHC42" s="64"/>
      <c r="GHD42" s="64"/>
      <c r="GHE42" s="64"/>
      <c r="GHF42" s="64"/>
      <c r="GHG42" s="64"/>
      <c r="GHH42" s="64"/>
      <c r="GHI42" s="64"/>
      <c r="GHJ42" s="64"/>
      <c r="GHK42" s="64"/>
      <c r="GHL42" s="64"/>
      <c r="GHM42" s="64"/>
      <c r="GHN42" s="64"/>
      <c r="GHO42" s="64"/>
      <c r="GHP42" s="64"/>
      <c r="GHQ42" s="64"/>
      <c r="GHR42" s="64"/>
      <c r="GHS42" s="64"/>
      <c r="GHT42" s="64"/>
      <c r="GHU42" s="64"/>
      <c r="GHV42" s="64"/>
      <c r="GHW42" s="64"/>
      <c r="GHX42" s="64"/>
      <c r="GHY42" s="64"/>
      <c r="GHZ42" s="64"/>
      <c r="GIA42" s="64"/>
      <c r="GIB42" s="64"/>
      <c r="GIC42" s="64"/>
      <c r="GID42" s="64"/>
      <c r="GIE42" s="64"/>
      <c r="GIF42" s="64"/>
      <c r="GIG42" s="64"/>
      <c r="GIH42" s="64"/>
      <c r="GII42" s="64"/>
      <c r="GIJ42" s="64"/>
      <c r="GIK42" s="64"/>
      <c r="GIL42" s="64"/>
      <c r="GIM42" s="64"/>
      <c r="GIN42" s="64"/>
      <c r="GIO42" s="64"/>
      <c r="GIP42" s="64"/>
      <c r="GIQ42" s="64"/>
      <c r="GIR42" s="64"/>
      <c r="GIS42" s="64"/>
      <c r="GIT42" s="64"/>
      <c r="GIU42" s="64"/>
      <c r="GIV42" s="64"/>
      <c r="GIW42" s="64"/>
      <c r="GIX42" s="64"/>
      <c r="GIY42" s="64"/>
      <c r="GIZ42" s="64"/>
      <c r="GJA42" s="64"/>
      <c r="GJB42" s="64"/>
      <c r="GJC42" s="64"/>
      <c r="GJD42" s="64"/>
      <c r="GJE42" s="64"/>
      <c r="GJF42" s="64"/>
      <c r="GJG42" s="64"/>
      <c r="GJH42" s="64"/>
      <c r="GJI42" s="64"/>
      <c r="GJJ42" s="64"/>
      <c r="GJK42" s="64"/>
      <c r="GJL42" s="64"/>
      <c r="GJM42" s="64"/>
      <c r="GJN42" s="64"/>
      <c r="GJO42" s="64"/>
      <c r="GJP42" s="64"/>
      <c r="GJQ42" s="64"/>
      <c r="GJR42" s="64"/>
      <c r="GJS42" s="64"/>
      <c r="GJT42" s="64"/>
      <c r="GJU42" s="64"/>
      <c r="GJV42" s="64"/>
      <c r="GJW42" s="64"/>
      <c r="GJX42" s="64"/>
      <c r="GJY42" s="64"/>
      <c r="GJZ42" s="64"/>
      <c r="GKA42" s="64"/>
      <c r="GKB42" s="64"/>
      <c r="GKC42" s="64"/>
      <c r="GKD42" s="64"/>
      <c r="GKE42" s="64"/>
      <c r="GKF42" s="64"/>
      <c r="GKG42" s="64"/>
      <c r="GKH42" s="64"/>
      <c r="GKI42" s="64"/>
      <c r="GKJ42" s="64"/>
      <c r="GKK42" s="64"/>
      <c r="GKL42" s="64"/>
      <c r="GKM42" s="64"/>
      <c r="GKN42" s="64"/>
      <c r="GKO42" s="64"/>
      <c r="GKP42" s="64"/>
      <c r="GKQ42" s="64"/>
      <c r="GKR42" s="64"/>
      <c r="GKS42" s="64"/>
      <c r="GKT42" s="64"/>
      <c r="GKU42" s="64"/>
      <c r="GKV42" s="64"/>
      <c r="GKW42" s="64"/>
      <c r="GKX42" s="64"/>
      <c r="GKY42" s="64"/>
      <c r="GKZ42" s="64"/>
      <c r="GLA42" s="64"/>
      <c r="GLB42" s="64"/>
      <c r="GLC42" s="64"/>
      <c r="GLD42" s="64"/>
      <c r="GLE42" s="64"/>
      <c r="GLF42" s="64"/>
      <c r="GLG42" s="64"/>
      <c r="GLH42" s="64"/>
      <c r="GLI42" s="64"/>
      <c r="GLJ42" s="64"/>
      <c r="GLK42" s="64"/>
      <c r="GLL42" s="64"/>
      <c r="GLM42" s="64"/>
      <c r="GLN42" s="64"/>
      <c r="GLO42" s="64"/>
      <c r="GLP42" s="64"/>
      <c r="GLQ42" s="64"/>
      <c r="GLR42" s="64"/>
      <c r="GLS42" s="64"/>
      <c r="GLT42" s="64"/>
      <c r="GLU42" s="64"/>
      <c r="GLV42" s="64"/>
      <c r="GLW42" s="64"/>
      <c r="GLX42" s="64"/>
      <c r="GLY42" s="64"/>
      <c r="GLZ42" s="64"/>
      <c r="GMA42" s="64"/>
      <c r="GMB42" s="64"/>
      <c r="GMC42" s="64"/>
      <c r="GMD42" s="64"/>
      <c r="GME42" s="64"/>
      <c r="GMF42" s="64"/>
      <c r="GMG42" s="64"/>
      <c r="GMH42" s="64"/>
      <c r="GMI42" s="64"/>
      <c r="GMJ42" s="64"/>
      <c r="GMK42" s="64"/>
      <c r="GML42" s="64"/>
      <c r="GMM42" s="64"/>
      <c r="GMN42" s="64"/>
      <c r="GMO42" s="64"/>
      <c r="GMP42" s="64"/>
      <c r="GMQ42" s="64"/>
      <c r="GMR42" s="64"/>
      <c r="GMS42" s="64"/>
      <c r="GMT42" s="64"/>
      <c r="GMU42" s="64"/>
      <c r="GMV42" s="64"/>
      <c r="GMW42" s="64"/>
      <c r="GMX42" s="64"/>
      <c r="GMY42" s="64"/>
      <c r="GMZ42" s="64"/>
      <c r="GNA42" s="64"/>
      <c r="GNB42" s="64"/>
      <c r="GNC42" s="64"/>
      <c r="GND42" s="64"/>
      <c r="GNE42" s="64"/>
      <c r="GNF42" s="64"/>
      <c r="GNG42" s="64"/>
      <c r="GNH42" s="64"/>
      <c r="GNI42" s="64"/>
      <c r="GNJ42" s="64"/>
      <c r="GNK42" s="64"/>
      <c r="GNL42" s="64"/>
      <c r="GNM42" s="64"/>
      <c r="GNN42" s="64"/>
      <c r="GNO42" s="64"/>
      <c r="GNP42" s="64"/>
      <c r="GNQ42" s="64"/>
      <c r="GNR42" s="64"/>
      <c r="GNS42" s="64"/>
      <c r="GNT42" s="64"/>
      <c r="GNU42" s="64"/>
      <c r="GNV42" s="64"/>
      <c r="GNW42" s="64"/>
      <c r="GNX42" s="64"/>
      <c r="GNY42" s="64"/>
      <c r="GNZ42" s="64"/>
      <c r="GOA42" s="64"/>
      <c r="GOB42" s="64"/>
      <c r="GOC42" s="64"/>
      <c r="GOD42" s="64"/>
      <c r="GOE42" s="64"/>
      <c r="GOF42" s="64"/>
      <c r="GOG42" s="64"/>
      <c r="GOH42" s="64"/>
      <c r="GOI42" s="64"/>
      <c r="GOJ42" s="64"/>
      <c r="GOK42" s="64"/>
      <c r="GOL42" s="64"/>
      <c r="GOM42" s="64"/>
      <c r="GON42" s="64"/>
      <c r="GOO42" s="64"/>
      <c r="GOP42" s="64"/>
      <c r="GOQ42" s="64"/>
      <c r="GOR42" s="64"/>
      <c r="GOS42" s="64"/>
      <c r="GOT42" s="64"/>
      <c r="GOU42" s="64"/>
      <c r="GOV42" s="64"/>
      <c r="GOW42" s="64"/>
      <c r="GOX42" s="64"/>
      <c r="GOY42" s="64"/>
      <c r="GOZ42" s="64"/>
      <c r="GPA42" s="64"/>
      <c r="GPB42" s="64"/>
      <c r="GPC42" s="64"/>
      <c r="GPD42" s="64"/>
      <c r="GPE42" s="64"/>
      <c r="GPF42" s="64"/>
      <c r="GPG42" s="64"/>
      <c r="GPH42" s="64"/>
      <c r="GPI42" s="64"/>
      <c r="GPJ42" s="64"/>
      <c r="GPK42" s="64"/>
      <c r="GPL42" s="64"/>
      <c r="GPM42" s="64"/>
      <c r="GPN42" s="64"/>
      <c r="GPO42" s="64"/>
      <c r="GPP42" s="64"/>
      <c r="GPQ42" s="64"/>
      <c r="GPR42" s="64"/>
      <c r="GPS42" s="64"/>
      <c r="GPT42" s="64"/>
      <c r="GPU42" s="64"/>
      <c r="GPV42" s="64"/>
      <c r="GPW42" s="64"/>
      <c r="GPX42" s="64"/>
      <c r="GPY42" s="64"/>
      <c r="GPZ42" s="64"/>
      <c r="GQA42" s="64"/>
      <c r="GQB42" s="64"/>
      <c r="GQC42" s="64"/>
      <c r="GQD42" s="64"/>
      <c r="GQE42" s="64"/>
      <c r="GQF42" s="64"/>
      <c r="GQG42" s="64"/>
      <c r="GQH42" s="64"/>
      <c r="GQI42" s="64"/>
      <c r="GQJ42" s="64"/>
      <c r="GQK42" s="64"/>
      <c r="GQL42" s="64"/>
      <c r="GQM42" s="64"/>
      <c r="GQN42" s="64"/>
      <c r="GQO42" s="64"/>
      <c r="GQP42" s="64"/>
      <c r="GQQ42" s="64"/>
      <c r="GQR42" s="64"/>
      <c r="GQS42" s="64"/>
      <c r="GQT42" s="64"/>
      <c r="GQU42" s="64"/>
      <c r="GQV42" s="64"/>
      <c r="GQW42" s="64"/>
      <c r="GQX42" s="64"/>
      <c r="GQY42" s="64"/>
      <c r="GQZ42" s="64"/>
      <c r="GRA42" s="64"/>
      <c r="GRB42" s="64"/>
      <c r="GRC42" s="64"/>
      <c r="GRD42" s="64"/>
      <c r="GRE42" s="64"/>
      <c r="GRF42" s="64"/>
      <c r="GRG42" s="64"/>
      <c r="GRH42" s="64"/>
      <c r="GRI42" s="64"/>
      <c r="GRJ42" s="64"/>
      <c r="GRK42" s="64"/>
      <c r="GRL42" s="64"/>
      <c r="GRM42" s="64"/>
      <c r="GRN42" s="64"/>
      <c r="GRO42" s="64"/>
      <c r="GRP42" s="64"/>
      <c r="GRQ42" s="64"/>
      <c r="GRR42" s="64"/>
      <c r="GRS42" s="64"/>
      <c r="GRT42" s="64"/>
      <c r="GRU42" s="64"/>
      <c r="GRV42" s="64"/>
      <c r="GRW42" s="64"/>
      <c r="GRX42" s="64"/>
      <c r="GRY42" s="64"/>
      <c r="GRZ42" s="64"/>
      <c r="GSA42" s="64"/>
      <c r="GSB42" s="64"/>
      <c r="GSC42" s="64"/>
      <c r="GSD42" s="64"/>
      <c r="GSE42" s="64"/>
      <c r="GSF42" s="64"/>
      <c r="GSG42" s="64"/>
      <c r="GSH42" s="64"/>
      <c r="GSI42" s="64"/>
      <c r="GSJ42" s="64"/>
      <c r="GSK42" s="64"/>
      <c r="GSL42" s="64"/>
      <c r="GSM42" s="64"/>
      <c r="GSN42" s="64"/>
      <c r="GSO42" s="64"/>
      <c r="GSP42" s="64"/>
      <c r="GSQ42" s="64"/>
      <c r="GSR42" s="64"/>
      <c r="GSS42" s="64"/>
      <c r="GST42" s="64"/>
      <c r="GSU42" s="64"/>
      <c r="GSV42" s="64"/>
      <c r="GSW42" s="64"/>
      <c r="GSX42" s="64"/>
      <c r="GSY42" s="64"/>
      <c r="GSZ42" s="64"/>
      <c r="GTA42" s="64"/>
      <c r="GTB42" s="64"/>
      <c r="GTC42" s="64"/>
      <c r="GTD42" s="64"/>
      <c r="GTE42" s="64"/>
      <c r="GTF42" s="64"/>
      <c r="GTG42" s="64"/>
      <c r="GTH42" s="64"/>
      <c r="GTI42" s="64"/>
      <c r="GTJ42" s="64"/>
      <c r="GTK42" s="64"/>
      <c r="GTL42" s="64"/>
      <c r="GTM42" s="64"/>
      <c r="GTN42" s="64"/>
      <c r="GTO42" s="64"/>
      <c r="GTP42" s="64"/>
      <c r="GTQ42" s="64"/>
      <c r="GTR42" s="64"/>
      <c r="GTS42" s="64"/>
      <c r="GTT42" s="64"/>
      <c r="GTU42" s="64"/>
      <c r="GTV42" s="64"/>
      <c r="GTW42" s="64"/>
      <c r="GTX42" s="64"/>
      <c r="GTY42" s="64"/>
      <c r="GTZ42" s="64"/>
      <c r="GUA42" s="64"/>
      <c r="GUB42" s="64"/>
      <c r="GUC42" s="64"/>
      <c r="GUD42" s="64"/>
      <c r="GUE42" s="64"/>
      <c r="GUF42" s="64"/>
      <c r="GUG42" s="64"/>
      <c r="GUH42" s="64"/>
      <c r="GUI42" s="64"/>
      <c r="GUJ42" s="64"/>
      <c r="GUK42" s="64"/>
      <c r="GUL42" s="64"/>
      <c r="GUM42" s="64"/>
      <c r="GUN42" s="64"/>
      <c r="GUO42" s="64"/>
      <c r="GUP42" s="64"/>
      <c r="GUQ42" s="64"/>
      <c r="GUR42" s="64"/>
      <c r="GUS42" s="64"/>
      <c r="GUT42" s="64"/>
      <c r="GUU42" s="64"/>
      <c r="GUV42" s="64"/>
      <c r="GUW42" s="64"/>
      <c r="GUX42" s="64"/>
      <c r="GUY42" s="64"/>
      <c r="GUZ42" s="64"/>
      <c r="GVA42" s="64"/>
      <c r="GVB42" s="64"/>
      <c r="GVC42" s="64"/>
      <c r="GVD42" s="64"/>
      <c r="GVE42" s="64"/>
      <c r="GVF42" s="64"/>
      <c r="GVG42" s="64"/>
      <c r="GVH42" s="64"/>
      <c r="GVI42" s="64"/>
      <c r="GVJ42" s="64"/>
      <c r="GVK42" s="64"/>
      <c r="GVL42" s="64"/>
      <c r="GVM42" s="64"/>
      <c r="GVN42" s="64"/>
      <c r="GVO42" s="64"/>
      <c r="GVP42" s="64"/>
      <c r="GVQ42" s="64"/>
      <c r="GVR42" s="64"/>
      <c r="GVS42" s="64"/>
      <c r="GVT42" s="64"/>
      <c r="GVU42" s="64"/>
      <c r="GVV42" s="64"/>
      <c r="GVW42" s="64"/>
      <c r="GVX42" s="64"/>
      <c r="GVY42" s="64"/>
      <c r="GVZ42" s="64"/>
      <c r="GWA42" s="64"/>
      <c r="GWB42" s="64"/>
      <c r="GWC42" s="64"/>
      <c r="GWD42" s="64"/>
      <c r="GWE42" s="64"/>
      <c r="GWF42" s="64"/>
      <c r="GWG42" s="64"/>
      <c r="GWH42" s="64"/>
      <c r="GWI42" s="64"/>
      <c r="GWJ42" s="64"/>
      <c r="GWK42" s="64"/>
      <c r="GWL42" s="64"/>
      <c r="GWM42" s="64"/>
      <c r="GWN42" s="64"/>
      <c r="GWO42" s="64"/>
      <c r="GWP42" s="64"/>
      <c r="GWQ42" s="64"/>
      <c r="GWR42" s="64"/>
      <c r="GWS42" s="64"/>
      <c r="GWT42" s="64"/>
      <c r="GWU42" s="64"/>
      <c r="GWV42" s="64"/>
      <c r="GWW42" s="64"/>
      <c r="GWX42" s="64"/>
      <c r="GWY42" s="64"/>
      <c r="GWZ42" s="64"/>
      <c r="GXA42" s="64"/>
      <c r="GXB42" s="64"/>
      <c r="GXC42" s="64"/>
      <c r="GXD42" s="64"/>
      <c r="GXE42" s="64"/>
      <c r="GXF42" s="64"/>
      <c r="GXG42" s="64"/>
      <c r="GXH42" s="64"/>
      <c r="GXI42" s="64"/>
      <c r="GXJ42" s="64"/>
      <c r="GXK42" s="64"/>
      <c r="GXL42" s="64"/>
      <c r="GXM42" s="64"/>
      <c r="GXN42" s="64"/>
      <c r="GXO42" s="64"/>
      <c r="GXP42" s="64"/>
      <c r="GXQ42" s="64"/>
      <c r="GXR42" s="64"/>
      <c r="GXS42" s="64"/>
      <c r="GXT42" s="64"/>
      <c r="GXU42" s="64"/>
      <c r="GXV42" s="64"/>
      <c r="GXW42" s="64"/>
      <c r="GXX42" s="64"/>
      <c r="GXY42" s="64"/>
      <c r="GXZ42" s="64"/>
      <c r="GYA42" s="64"/>
      <c r="GYB42" s="64"/>
      <c r="GYC42" s="64"/>
      <c r="GYD42" s="64"/>
      <c r="GYE42" s="64"/>
      <c r="GYF42" s="64"/>
      <c r="GYG42" s="64"/>
      <c r="GYH42" s="64"/>
      <c r="GYI42" s="64"/>
      <c r="GYJ42" s="64"/>
      <c r="GYK42" s="64"/>
      <c r="GYL42" s="64"/>
      <c r="GYM42" s="64"/>
      <c r="GYN42" s="64"/>
      <c r="GYO42" s="64"/>
      <c r="GYP42" s="64"/>
      <c r="GYQ42" s="64"/>
      <c r="GYR42" s="64"/>
      <c r="GYS42" s="64"/>
      <c r="GYT42" s="64"/>
      <c r="GYU42" s="64"/>
      <c r="GYV42" s="64"/>
      <c r="GYW42" s="64"/>
      <c r="GYX42" s="64"/>
      <c r="GYY42" s="64"/>
      <c r="GYZ42" s="64"/>
      <c r="GZA42" s="64"/>
      <c r="GZB42" s="64"/>
      <c r="GZC42" s="64"/>
      <c r="GZD42" s="64"/>
      <c r="GZE42" s="64"/>
      <c r="GZF42" s="64"/>
      <c r="GZG42" s="64"/>
      <c r="GZH42" s="64"/>
      <c r="GZI42" s="64"/>
      <c r="GZJ42" s="64"/>
      <c r="GZK42" s="64"/>
      <c r="GZL42" s="64"/>
      <c r="GZM42" s="64"/>
      <c r="GZN42" s="64"/>
      <c r="GZO42" s="64"/>
      <c r="GZP42" s="64"/>
      <c r="GZQ42" s="64"/>
      <c r="GZR42" s="64"/>
      <c r="GZS42" s="64"/>
      <c r="GZT42" s="64"/>
      <c r="GZU42" s="64"/>
      <c r="GZV42" s="64"/>
      <c r="GZW42" s="64"/>
      <c r="GZX42" s="64"/>
      <c r="GZY42" s="64"/>
      <c r="GZZ42" s="64"/>
      <c r="HAA42" s="64"/>
      <c r="HAB42" s="64"/>
      <c r="HAC42" s="64"/>
      <c r="HAD42" s="64"/>
      <c r="HAE42" s="64"/>
      <c r="HAF42" s="64"/>
      <c r="HAG42" s="64"/>
      <c r="HAH42" s="64"/>
      <c r="HAI42" s="64"/>
      <c r="HAJ42" s="64"/>
      <c r="HAK42" s="64"/>
      <c r="HAL42" s="64"/>
      <c r="HAM42" s="64"/>
      <c r="HAN42" s="64"/>
      <c r="HAO42" s="64"/>
      <c r="HAP42" s="64"/>
      <c r="HAQ42" s="64"/>
      <c r="HAR42" s="64"/>
      <c r="HAS42" s="64"/>
      <c r="HAT42" s="64"/>
      <c r="HAU42" s="64"/>
      <c r="HAV42" s="64"/>
      <c r="HAW42" s="64"/>
      <c r="HAX42" s="64"/>
      <c r="HAY42" s="64"/>
      <c r="HAZ42" s="64"/>
      <c r="HBA42" s="64"/>
      <c r="HBB42" s="64"/>
      <c r="HBC42" s="64"/>
      <c r="HBD42" s="64"/>
      <c r="HBE42" s="64"/>
      <c r="HBF42" s="64"/>
      <c r="HBG42" s="64"/>
      <c r="HBH42" s="64"/>
      <c r="HBI42" s="64"/>
      <c r="HBJ42" s="64"/>
      <c r="HBK42" s="64"/>
      <c r="HBL42" s="64"/>
      <c r="HBM42" s="64"/>
      <c r="HBN42" s="64"/>
      <c r="HBO42" s="64"/>
      <c r="HBP42" s="64"/>
      <c r="HBQ42" s="64"/>
      <c r="HBR42" s="64"/>
      <c r="HBS42" s="64"/>
      <c r="HBT42" s="64"/>
      <c r="HBU42" s="64"/>
      <c r="HBV42" s="64"/>
      <c r="HBW42" s="64"/>
      <c r="HBX42" s="64"/>
      <c r="HBY42" s="64"/>
      <c r="HBZ42" s="64"/>
      <c r="HCA42" s="64"/>
      <c r="HCB42" s="64"/>
      <c r="HCC42" s="64"/>
      <c r="HCD42" s="64"/>
      <c r="HCE42" s="64"/>
      <c r="HCF42" s="64"/>
      <c r="HCG42" s="64"/>
      <c r="HCH42" s="64"/>
      <c r="HCI42" s="64"/>
      <c r="HCJ42" s="64"/>
      <c r="HCK42" s="64"/>
      <c r="HCL42" s="64"/>
      <c r="HCM42" s="64"/>
      <c r="HCN42" s="64"/>
      <c r="HCO42" s="64"/>
      <c r="HCP42" s="64"/>
      <c r="HCQ42" s="64"/>
      <c r="HCR42" s="64"/>
      <c r="HCS42" s="64"/>
      <c r="HCT42" s="64"/>
      <c r="HCU42" s="64"/>
      <c r="HCV42" s="64"/>
      <c r="HCW42" s="64"/>
      <c r="HCX42" s="64"/>
      <c r="HCY42" s="64"/>
      <c r="HCZ42" s="64"/>
      <c r="HDA42" s="64"/>
      <c r="HDB42" s="64"/>
      <c r="HDC42" s="64"/>
      <c r="HDD42" s="64"/>
      <c r="HDE42" s="64"/>
      <c r="HDF42" s="64"/>
      <c r="HDG42" s="64"/>
      <c r="HDH42" s="64"/>
      <c r="HDI42" s="64"/>
      <c r="HDJ42" s="64"/>
      <c r="HDK42" s="64"/>
      <c r="HDL42" s="64"/>
      <c r="HDM42" s="64"/>
      <c r="HDN42" s="64"/>
      <c r="HDO42" s="64"/>
      <c r="HDP42" s="64"/>
      <c r="HDQ42" s="64"/>
      <c r="HDR42" s="64"/>
      <c r="HDS42" s="64"/>
      <c r="HDT42" s="64"/>
      <c r="HDU42" s="64"/>
      <c r="HDV42" s="64"/>
      <c r="HDW42" s="64"/>
      <c r="HDX42" s="64"/>
      <c r="HDY42" s="64"/>
      <c r="HDZ42" s="64"/>
      <c r="HEA42" s="64"/>
      <c r="HEB42" s="64"/>
      <c r="HEC42" s="64"/>
      <c r="HED42" s="64"/>
      <c r="HEE42" s="64"/>
      <c r="HEF42" s="64"/>
      <c r="HEG42" s="64"/>
      <c r="HEH42" s="64"/>
      <c r="HEI42" s="64"/>
      <c r="HEJ42" s="64"/>
      <c r="HEK42" s="64"/>
      <c r="HEL42" s="64"/>
      <c r="HEM42" s="64"/>
      <c r="HEN42" s="64"/>
      <c r="HEO42" s="64"/>
      <c r="HEP42" s="64"/>
      <c r="HEQ42" s="64"/>
      <c r="HER42" s="64"/>
      <c r="HES42" s="64"/>
      <c r="HET42" s="64"/>
      <c r="HEU42" s="64"/>
      <c r="HEV42" s="64"/>
      <c r="HEW42" s="64"/>
      <c r="HEX42" s="64"/>
      <c r="HEY42" s="64"/>
      <c r="HEZ42" s="64"/>
      <c r="HFA42" s="64"/>
      <c r="HFB42" s="64"/>
      <c r="HFC42" s="64"/>
      <c r="HFD42" s="64"/>
      <c r="HFE42" s="64"/>
      <c r="HFF42" s="64"/>
      <c r="HFG42" s="64"/>
      <c r="HFH42" s="64"/>
      <c r="HFI42" s="64"/>
      <c r="HFJ42" s="64"/>
      <c r="HFK42" s="64"/>
      <c r="HFL42" s="64"/>
      <c r="HFM42" s="64"/>
      <c r="HFN42" s="64"/>
      <c r="HFO42" s="64"/>
      <c r="HFP42" s="64"/>
      <c r="HFQ42" s="64"/>
      <c r="HFR42" s="64"/>
      <c r="HFS42" s="64"/>
      <c r="HFT42" s="64"/>
      <c r="HFU42" s="64"/>
      <c r="HFV42" s="64"/>
      <c r="HFW42" s="64"/>
      <c r="HFX42" s="64"/>
      <c r="HFY42" s="64"/>
      <c r="HFZ42" s="64"/>
      <c r="HGA42" s="64"/>
      <c r="HGB42" s="64"/>
      <c r="HGC42" s="64"/>
      <c r="HGD42" s="64"/>
      <c r="HGE42" s="64"/>
      <c r="HGF42" s="64"/>
      <c r="HGG42" s="64"/>
      <c r="HGH42" s="64"/>
      <c r="HGI42" s="64"/>
      <c r="HGJ42" s="64"/>
      <c r="HGK42" s="64"/>
      <c r="HGL42" s="64"/>
      <c r="HGM42" s="64"/>
      <c r="HGN42" s="64"/>
      <c r="HGO42" s="64"/>
      <c r="HGP42" s="64"/>
      <c r="HGQ42" s="64"/>
      <c r="HGR42" s="64"/>
      <c r="HGS42" s="64"/>
      <c r="HGT42" s="64"/>
      <c r="HGU42" s="64"/>
      <c r="HGV42" s="64"/>
      <c r="HGW42" s="64"/>
      <c r="HGX42" s="64"/>
      <c r="HGY42" s="64"/>
      <c r="HGZ42" s="64"/>
      <c r="HHA42" s="64"/>
      <c r="HHB42" s="64"/>
      <c r="HHC42" s="64"/>
      <c r="HHD42" s="64"/>
      <c r="HHE42" s="64"/>
      <c r="HHF42" s="64"/>
      <c r="HHG42" s="64"/>
      <c r="HHH42" s="64"/>
      <c r="HHI42" s="64"/>
      <c r="HHJ42" s="64"/>
      <c r="HHK42" s="64"/>
      <c r="HHL42" s="64"/>
      <c r="HHM42" s="64"/>
      <c r="HHN42" s="64"/>
      <c r="HHO42" s="64"/>
      <c r="HHP42" s="64"/>
      <c r="HHQ42" s="64"/>
      <c r="HHR42" s="64"/>
      <c r="HHS42" s="64"/>
      <c r="HHT42" s="64"/>
      <c r="HHU42" s="64"/>
      <c r="HHV42" s="64"/>
      <c r="HHW42" s="64"/>
      <c r="HHX42" s="64"/>
      <c r="HHY42" s="64"/>
      <c r="HHZ42" s="64"/>
      <c r="HIA42" s="64"/>
      <c r="HIB42" s="64"/>
      <c r="HIC42" s="64"/>
      <c r="HID42" s="64"/>
      <c r="HIE42" s="64"/>
      <c r="HIF42" s="64"/>
      <c r="HIG42" s="64"/>
      <c r="HIH42" s="64"/>
      <c r="HII42" s="64"/>
      <c r="HIJ42" s="64"/>
      <c r="HIK42" s="64"/>
      <c r="HIL42" s="64"/>
      <c r="HIM42" s="64"/>
      <c r="HIN42" s="64"/>
      <c r="HIO42" s="64"/>
      <c r="HIP42" s="64"/>
      <c r="HIQ42" s="64"/>
      <c r="HIR42" s="64"/>
      <c r="HIS42" s="64"/>
      <c r="HIT42" s="64"/>
      <c r="HIU42" s="64"/>
      <c r="HIV42" s="64"/>
      <c r="HIW42" s="64"/>
      <c r="HIX42" s="64"/>
      <c r="HIY42" s="64"/>
      <c r="HIZ42" s="64"/>
      <c r="HJA42" s="64"/>
      <c r="HJB42" s="64"/>
      <c r="HJC42" s="64"/>
      <c r="HJD42" s="64"/>
      <c r="HJE42" s="64"/>
      <c r="HJF42" s="64"/>
      <c r="HJG42" s="64"/>
      <c r="HJH42" s="64"/>
      <c r="HJI42" s="64"/>
      <c r="HJJ42" s="64"/>
      <c r="HJK42" s="64"/>
      <c r="HJL42" s="64"/>
      <c r="HJM42" s="64"/>
      <c r="HJN42" s="64"/>
      <c r="HJO42" s="64"/>
      <c r="HJP42" s="64"/>
      <c r="HJQ42" s="64"/>
      <c r="HJR42" s="64"/>
      <c r="HJS42" s="64"/>
      <c r="HJT42" s="64"/>
      <c r="HJU42" s="64"/>
      <c r="HJV42" s="64"/>
      <c r="HJW42" s="64"/>
      <c r="HJX42" s="64"/>
      <c r="HJY42" s="64"/>
      <c r="HJZ42" s="64"/>
      <c r="HKA42" s="64"/>
      <c r="HKB42" s="64"/>
      <c r="HKC42" s="64"/>
      <c r="HKD42" s="64"/>
      <c r="HKE42" s="64"/>
      <c r="HKF42" s="64"/>
      <c r="HKG42" s="64"/>
      <c r="HKH42" s="64"/>
      <c r="HKI42" s="64"/>
      <c r="HKJ42" s="64"/>
      <c r="HKK42" s="64"/>
      <c r="HKL42" s="64"/>
      <c r="HKM42" s="64"/>
      <c r="HKN42" s="64"/>
      <c r="HKO42" s="64"/>
      <c r="HKP42" s="64"/>
      <c r="HKQ42" s="64"/>
      <c r="HKR42" s="64"/>
      <c r="HKS42" s="64"/>
      <c r="HKT42" s="64"/>
      <c r="HKU42" s="64"/>
      <c r="HKV42" s="64"/>
      <c r="HKW42" s="64"/>
      <c r="HKX42" s="64"/>
      <c r="HKY42" s="64"/>
      <c r="HKZ42" s="64"/>
      <c r="HLA42" s="64"/>
      <c r="HLB42" s="64"/>
      <c r="HLC42" s="64"/>
      <c r="HLD42" s="64"/>
      <c r="HLE42" s="64"/>
      <c r="HLF42" s="64"/>
      <c r="HLG42" s="64"/>
      <c r="HLH42" s="64"/>
      <c r="HLI42" s="64"/>
      <c r="HLJ42" s="64"/>
      <c r="HLK42" s="64"/>
      <c r="HLL42" s="64"/>
      <c r="HLM42" s="64"/>
      <c r="HLN42" s="64"/>
      <c r="HLO42" s="64"/>
      <c r="HLP42" s="64"/>
      <c r="HLQ42" s="64"/>
      <c r="HLR42" s="64"/>
      <c r="HLS42" s="64"/>
      <c r="HLT42" s="64"/>
      <c r="HLU42" s="64"/>
      <c r="HLV42" s="64"/>
      <c r="HLW42" s="64"/>
      <c r="HLX42" s="64"/>
      <c r="HLY42" s="64"/>
      <c r="HLZ42" s="64"/>
      <c r="HMA42" s="64"/>
      <c r="HMB42" s="64"/>
      <c r="HMC42" s="64"/>
      <c r="HMD42" s="64"/>
      <c r="HME42" s="64"/>
      <c r="HMF42" s="64"/>
      <c r="HMG42" s="64"/>
      <c r="HMH42" s="64"/>
      <c r="HMI42" s="64"/>
      <c r="HMJ42" s="64"/>
      <c r="HMK42" s="64"/>
      <c r="HML42" s="64"/>
      <c r="HMM42" s="64"/>
      <c r="HMN42" s="64"/>
      <c r="HMO42" s="64"/>
      <c r="HMP42" s="64"/>
      <c r="HMQ42" s="64"/>
      <c r="HMR42" s="64"/>
      <c r="HMS42" s="64"/>
      <c r="HMT42" s="64"/>
      <c r="HMU42" s="64"/>
      <c r="HMV42" s="64"/>
      <c r="HMW42" s="64"/>
      <c r="HMX42" s="64"/>
      <c r="HMY42" s="64"/>
      <c r="HMZ42" s="64"/>
      <c r="HNA42" s="64"/>
      <c r="HNB42" s="64"/>
      <c r="HNC42" s="64"/>
      <c r="HND42" s="64"/>
      <c r="HNE42" s="64"/>
      <c r="HNF42" s="64"/>
      <c r="HNG42" s="64"/>
      <c r="HNH42" s="64"/>
      <c r="HNI42" s="64"/>
      <c r="HNJ42" s="64"/>
      <c r="HNK42" s="64"/>
      <c r="HNL42" s="64"/>
      <c r="HNM42" s="64"/>
      <c r="HNN42" s="64"/>
      <c r="HNO42" s="64"/>
      <c r="HNP42" s="64"/>
      <c r="HNQ42" s="64"/>
      <c r="HNR42" s="64"/>
      <c r="HNS42" s="64"/>
      <c r="HNT42" s="64"/>
      <c r="HNU42" s="64"/>
      <c r="HNV42" s="64"/>
      <c r="HNW42" s="64"/>
      <c r="HNX42" s="64"/>
      <c r="HNY42" s="64"/>
      <c r="HNZ42" s="64"/>
      <c r="HOA42" s="64"/>
      <c r="HOB42" s="64"/>
      <c r="HOC42" s="64"/>
      <c r="HOD42" s="64"/>
      <c r="HOE42" s="64"/>
      <c r="HOF42" s="64"/>
      <c r="HOG42" s="64"/>
      <c r="HOH42" s="64"/>
      <c r="HOI42" s="64"/>
      <c r="HOJ42" s="64"/>
      <c r="HOK42" s="64"/>
      <c r="HOL42" s="64"/>
      <c r="HOM42" s="64"/>
      <c r="HON42" s="64"/>
      <c r="HOO42" s="64"/>
      <c r="HOP42" s="64"/>
      <c r="HOQ42" s="64"/>
      <c r="HOR42" s="64"/>
      <c r="HOS42" s="64"/>
      <c r="HOT42" s="64"/>
      <c r="HOU42" s="64"/>
      <c r="HOV42" s="64"/>
      <c r="HOW42" s="64"/>
      <c r="HOX42" s="64"/>
      <c r="HOY42" s="64"/>
      <c r="HOZ42" s="64"/>
      <c r="HPA42" s="64"/>
      <c r="HPB42" s="64"/>
      <c r="HPC42" s="64"/>
      <c r="HPD42" s="64"/>
      <c r="HPE42" s="64"/>
      <c r="HPF42" s="64"/>
      <c r="HPG42" s="64"/>
      <c r="HPH42" s="64"/>
      <c r="HPI42" s="64"/>
      <c r="HPJ42" s="64"/>
      <c r="HPK42" s="64"/>
      <c r="HPL42" s="64"/>
      <c r="HPM42" s="64"/>
      <c r="HPN42" s="64"/>
      <c r="HPO42" s="64"/>
      <c r="HPP42" s="64"/>
      <c r="HPQ42" s="64"/>
      <c r="HPR42" s="64"/>
      <c r="HPS42" s="64"/>
      <c r="HPT42" s="64"/>
      <c r="HPU42" s="64"/>
      <c r="HPV42" s="64"/>
      <c r="HPW42" s="64"/>
      <c r="HPX42" s="64"/>
      <c r="HPY42" s="64"/>
      <c r="HPZ42" s="64"/>
      <c r="HQA42" s="64"/>
      <c r="HQB42" s="64"/>
      <c r="HQC42" s="64"/>
      <c r="HQD42" s="64"/>
      <c r="HQE42" s="64"/>
      <c r="HQF42" s="64"/>
      <c r="HQG42" s="64"/>
      <c r="HQH42" s="64"/>
      <c r="HQI42" s="64"/>
      <c r="HQJ42" s="64"/>
      <c r="HQK42" s="64"/>
      <c r="HQL42" s="64"/>
      <c r="HQM42" s="64"/>
      <c r="HQN42" s="64"/>
      <c r="HQO42" s="64"/>
      <c r="HQP42" s="64"/>
      <c r="HQQ42" s="64"/>
      <c r="HQR42" s="64"/>
      <c r="HQS42" s="64"/>
      <c r="HQT42" s="64"/>
      <c r="HQU42" s="64"/>
      <c r="HQV42" s="64"/>
      <c r="HQW42" s="64"/>
      <c r="HQX42" s="64"/>
      <c r="HQY42" s="64"/>
      <c r="HQZ42" s="64"/>
      <c r="HRA42" s="64"/>
      <c r="HRB42" s="64"/>
      <c r="HRC42" s="64"/>
      <c r="HRD42" s="64"/>
      <c r="HRE42" s="64"/>
      <c r="HRF42" s="64"/>
      <c r="HRG42" s="64"/>
      <c r="HRH42" s="64"/>
      <c r="HRI42" s="64"/>
      <c r="HRJ42" s="64"/>
      <c r="HRK42" s="64"/>
      <c r="HRL42" s="64"/>
      <c r="HRM42" s="64"/>
      <c r="HRN42" s="64"/>
      <c r="HRO42" s="64"/>
      <c r="HRP42" s="64"/>
      <c r="HRQ42" s="64"/>
      <c r="HRR42" s="64"/>
      <c r="HRS42" s="64"/>
      <c r="HRT42" s="64"/>
      <c r="HRU42" s="64"/>
      <c r="HRV42" s="64"/>
      <c r="HRW42" s="64"/>
      <c r="HRX42" s="64"/>
      <c r="HRY42" s="64"/>
      <c r="HRZ42" s="64"/>
      <c r="HSA42" s="64"/>
      <c r="HSB42" s="64"/>
      <c r="HSC42" s="64"/>
      <c r="HSD42" s="64"/>
      <c r="HSE42" s="64"/>
      <c r="HSF42" s="64"/>
      <c r="HSG42" s="64"/>
      <c r="HSH42" s="64"/>
      <c r="HSI42" s="64"/>
      <c r="HSJ42" s="64"/>
      <c r="HSK42" s="64"/>
      <c r="HSL42" s="64"/>
      <c r="HSM42" s="64"/>
      <c r="HSN42" s="64"/>
      <c r="HSO42" s="64"/>
      <c r="HSP42" s="64"/>
      <c r="HSQ42" s="64"/>
      <c r="HSR42" s="64"/>
      <c r="HSS42" s="64"/>
      <c r="HST42" s="64"/>
      <c r="HSU42" s="64"/>
      <c r="HSV42" s="64"/>
      <c r="HSW42" s="64"/>
      <c r="HSX42" s="64"/>
      <c r="HSY42" s="64"/>
      <c r="HSZ42" s="64"/>
      <c r="HTA42" s="64"/>
      <c r="HTB42" s="64"/>
      <c r="HTC42" s="64"/>
      <c r="HTD42" s="64"/>
      <c r="HTE42" s="64"/>
      <c r="HTF42" s="64"/>
      <c r="HTG42" s="64"/>
      <c r="HTH42" s="64"/>
      <c r="HTI42" s="64"/>
      <c r="HTJ42" s="64"/>
      <c r="HTK42" s="64"/>
      <c r="HTL42" s="64"/>
      <c r="HTM42" s="64"/>
      <c r="HTN42" s="64"/>
      <c r="HTO42" s="64"/>
      <c r="HTP42" s="64"/>
      <c r="HTQ42" s="64"/>
      <c r="HTR42" s="64"/>
      <c r="HTS42" s="64"/>
      <c r="HTT42" s="64"/>
      <c r="HTU42" s="64"/>
      <c r="HTV42" s="64"/>
      <c r="HTW42" s="64"/>
      <c r="HTX42" s="64"/>
      <c r="HTY42" s="64"/>
      <c r="HTZ42" s="64"/>
      <c r="HUA42" s="64"/>
      <c r="HUB42" s="64"/>
      <c r="HUC42" s="64"/>
      <c r="HUD42" s="64"/>
      <c r="HUE42" s="64"/>
      <c r="HUF42" s="64"/>
      <c r="HUG42" s="64"/>
      <c r="HUH42" s="64"/>
      <c r="HUI42" s="64"/>
      <c r="HUJ42" s="64"/>
      <c r="HUK42" s="64"/>
      <c r="HUL42" s="64"/>
      <c r="HUM42" s="64"/>
      <c r="HUN42" s="64"/>
      <c r="HUO42" s="64"/>
      <c r="HUP42" s="64"/>
      <c r="HUQ42" s="64"/>
      <c r="HUR42" s="64"/>
      <c r="HUS42" s="64"/>
      <c r="HUT42" s="64"/>
      <c r="HUU42" s="64"/>
      <c r="HUV42" s="64"/>
      <c r="HUW42" s="64"/>
      <c r="HUX42" s="64"/>
      <c r="HUY42" s="64"/>
      <c r="HUZ42" s="64"/>
      <c r="HVA42" s="64"/>
      <c r="HVB42" s="64"/>
      <c r="HVC42" s="64"/>
      <c r="HVD42" s="64"/>
      <c r="HVE42" s="64"/>
      <c r="HVF42" s="64"/>
      <c r="HVG42" s="64"/>
      <c r="HVH42" s="64"/>
      <c r="HVI42" s="64"/>
      <c r="HVJ42" s="64"/>
      <c r="HVK42" s="64"/>
      <c r="HVL42" s="64"/>
      <c r="HVM42" s="64"/>
      <c r="HVN42" s="64"/>
      <c r="HVO42" s="64"/>
      <c r="HVP42" s="64"/>
      <c r="HVQ42" s="64"/>
      <c r="HVR42" s="64"/>
      <c r="HVS42" s="64"/>
      <c r="HVT42" s="64"/>
      <c r="HVU42" s="64"/>
      <c r="HVV42" s="64"/>
      <c r="HVW42" s="64"/>
      <c r="HVX42" s="64"/>
      <c r="HVY42" s="64"/>
      <c r="HVZ42" s="64"/>
      <c r="HWA42" s="64"/>
      <c r="HWB42" s="64"/>
      <c r="HWC42" s="64"/>
      <c r="HWD42" s="64"/>
      <c r="HWE42" s="64"/>
      <c r="HWF42" s="64"/>
      <c r="HWG42" s="64"/>
      <c r="HWH42" s="64"/>
      <c r="HWI42" s="64"/>
      <c r="HWJ42" s="64"/>
      <c r="HWK42" s="64"/>
      <c r="HWL42" s="64"/>
      <c r="HWM42" s="64"/>
      <c r="HWN42" s="64"/>
      <c r="HWO42" s="64"/>
      <c r="HWP42" s="64"/>
      <c r="HWQ42" s="64"/>
      <c r="HWR42" s="64"/>
      <c r="HWS42" s="64"/>
      <c r="HWT42" s="64"/>
      <c r="HWU42" s="64"/>
      <c r="HWV42" s="64"/>
      <c r="HWW42" s="64"/>
      <c r="HWX42" s="64"/>
      <c r="HWY42" s="64"/>
      <c r="HWZ42" s="64"/>
      <c r="HXA42" s="64"/>
      <c r="HXB42" s="64"/>
      <c r="HXC42" s="64"/>
      <c r="HXD42" s="64"/>
      <c r="HXE42" s="64"/>
      <c r="HXF42" s="64"/>
      <c r="HXG42" s="64"/>
      <c r="HXH42" s="64"/>
      <c r="HXI42" s="64"/>
      <c r="HXJ42" s="64"/>
      <c r="HXK42" s="64"/>
      <c r="HXL42" s="64"/>
      <c r="HXM42" s="64"/>
      <c r="HXN42" s="64"/>
      <c r="HXO42" s="64"/>
      <c r="HXP42" s="64"/>
      <c r="HXQ42" s="64"/>
      <c r="HXR42" s="64"/>
      <c r="HXS42" s="64"/>
      <c r="HXT42" s="64"/>
      <c r="HXU42" s="64"/>
      <c r="HXV42" s="64"/>
      <c r="HXW42" s="64"/>
      <c r="HXX42" s="64"/>
      <c r="HXY42" s="64"/>
      <c r="HXZ42" s="64"/>
      <c r="HYA42" s="64"/>
      <c r="HYB42" s="64"/>
      <c r="HYC42" s="64"/>
      <c r="HYD42" s="64"/>
      <c r="HYE42" s="64"/>
      <c r="HYF42" s="64"/>
      <c r="HYG42" s="64"/>
      <c r="HYH42" s="64"/>
      <c r="HYI42" s="64"/>
      <c r="HYJ42" s="64"/>
      <c r="HYK42" s="64"/>
      <c r="HYL42" s="64"/>
      <c r="HYM42" s="64"/>
      <c r="HYN42" s="64"/>
      <c r="HYO42" s="64"/>
      <c r="HYP42" s="64"/>
      <c r="HYQ42" s="64"/>
      <c r="HYR42" s="64"/>
      <c r="HYS42" s="64"/>
      <c r="HYT42" s="64"/>
      <c r="HYU42" s="64"/>
      <c r="HYV42" s="64"/>
      <c r="HYW42" s="64"/>
      <c r="HYX42" s="64"/>
      <c r="HYY42" s="64"/>
      <c r="HYZ42" s="64"/>
      <c r="HZA42" s="64"/>
      <c r="HZB42" s="64"/>
      <c r="HZC42" s="64"/>
      <c r="HZD42" s="64"/>
      <c r="HZE42" s="64"/>
      <c r="HZF42" s="64"/>
      <c r="HZG42" s="64"/>
      <c r="HZH42" s="64"/>
      <c r="HZI42" s="64"/>
      <c r="HZJ42" s="64"/>
      <c r="HZK42" s="64"/>
      <c r="HZL42" s="64"/>
      <c r="HZM42" s="64"/>
      <c r="HZN42" s="64"/>
      <c r="HZO42" s="64"/>
      <c r="HZP42" s="64"/>
      <c r="HZQ42" s="64"/>
      <c r="HZR42" s="64"/>
      <c r="HZS42" s="64"/>
      <c r="HZT42" s="64"/>
      <c r="HZU42" s="64"/>
      <c r="HZV42" s="64"/>
      <c r="HZW42" s="64"/>
      <c r="HZX42" s="64"/>
      <c r="HZY42" s="64"/>
      <c r="HZZ42" s="64"/>
      <c r="IAA42" s="64"/>
      <c r="IAB42" s="64"/>
      <c r="IAC42" s="64"/>
      <c r="IAD42" s="64"/>
      <c r="IAE42" s="64"/>
      <c r="IAF42" s="64"/>
      <c r="IAG42" s="64"/>
      <c r="IAH42" s="64"/>
      <c r="IAI42" s="64"/>
      <c r="IAJ42" s="64"/>
      <c r="IAK42" s="64"/>
      <c r="IAL42" s="64"/>
      <c r="IAM42" s="64"/>
      <c r="IAN42" s="64"/>
      <c r="IAO42" s="64"/>
      <c r="IAP42" s="64"/>
      <c r="IAQ42" s="64"/>
      <c r="IAR42" s="64"/>
      <c r="IAS42" s="64"/>
      <c r="IAT42" s="64"/>
      <c r="IAU42" s="64"/>
      <c r="IAV42" s="64"/>
      <c r="IAW42" s="64"/>
      <c r="IAX42" s="64"/>
      <c r="IAY42" s="64"/>
      <c r="IAZ42" s="64"/>
      <c r="IBA42" s="64"/>
      <c r="IBB42" s="64"/>
      <c r="IBC42" s="64"/>
      <c r="IBD42" s="64"/>
      <c r="IBE42" s="64"/>
      <c r="IBF42" s="64"/>
      <c r="IBG42" s="64"/>
      <c r="IBH42" s="64"/>
      <c r="IBI42" s="64"/>
      <c r="IBJ42" s="64"/>
      <c r="IBK42" s="64"/>
      <c r="IBL42" s="64"/>
      <c r="IBM42" s="64"/>
      <c r="IBN42" s="64"/>
      <c r="IBO42" s="64"/>
      <c r="IBP42" s="64"/>
      <c r="IBQ42" s="64"/>
      <c r="IBR42" s="64"/>
      <c r="IBS42" s="64"/>
      <c r="IBT42" s="64"/>
      <c r="IBU42" s="64"/>
      <c r="IBV42" s="64"/>
      <c r="IBW42" s="64"/>
      <c r="IBX42" s="64"/>
      <c r="IBY42" s="64"/>
      <c r="IBZ42" s="64"/>
      <c r="ICA42" s="64"/>
      <c r="ICB42" s="64"/>
      <c r="ICC42" s="64"/>
      <c r="ICD42" s="64"/>
      <c r="ICE42" s="64"/>
      <c r="ICF42" s="64"/>
      <c r="ICG42" s="64"/>
      <c r="ICH42" s="64"/>
      <c r="ICI42" s="64"/>
      <c r="ICJ42" s="64"/>
      <c r="ICK42" s="64"/>
      <c r="ICL42" s="64"/>
      <c r="ICM42" s="64"/>
      <c r="ICN42" s="64"/>
      <c r="ICO42" s="64"/>
      <c r="ICP42" s="64"/>
      <c r="ICQ42" s="64"/>
      <c r="ICR42" s="64"/>
      <c r="ICS42" s="64"/>
      <c r="ICT42" s="64"/>
      <c r="ICU42" s="64"/>
      <c r="ICV42" s="64"/>
      <c r="ICW42" s="64"/>
      <c r="ICX42" s="64"/>
      <c r="ICY42" s="64"/>
      <c r="ICZ42" s="64"/>
      <c r="IDA42" s="64"/>
      <c r="IDB42" s="64"/>
      <c r="IDC42" s="64"/>
      <c r="IDD42" s="64"/>
      <c r="IDE42" s="64"/>
      <c r="IDF42" s="64"/>
      <c r="IDG42" s="64"/>
      <c r="IDH42" s="64"/>
      <c r="IDI42" s="64"/>
      <c r="IDJ42" s="64"/>
      <c r="IDK42" s="64"/>
      <c r="IDL42" s="64"/>
      <c r="IDM42" s="64"/>
      <c r="IDN42" s="64"/>
      <c r="IDO42" s="64"/>
      <c r="IDP42" s="64"/>
      <c r="IDQ42" s="64"/>
      <c r="IDR42" s="64"/>
      <c r="IDS42" s="64"/>
      <c r="IDT42" s="64"/>
      <c r="IDU42" s="64"/>
      <c r="IDV42" s="64"/>
      <c r="IDW42" s="64"/>
      <c r="IDX42" s="64"/>
      <c r="IDY42" s="64"/>
      <c r="IDZ42" s="64"/>
      <c r="IEA42" s="64"/>
      <c r="IEB42" s="64"/>
      <c r="IEC42" s="64"/>
      <c r="IED42" s="64"/>
      <c r="IEE42" s="64"/>
      <c r="IEF42" s="64"/>
      <c r="IEG42" s="64"/>
      <c r="IEH42" s="64"/>
      <c r="IEI42" s="64"/>
      <c r="IEJ42" s="64"/>
      <c r="IEK42" s="64"/>
      <c r="IEL42" s="64"/>
      <c r="IEM42" s="64"/>
      <c r="IEN42" s="64"/>
      <c r="IEO42" s="64"/>
      <c r="IEP42" s="64"/>
      <c r="IEQ42" s="64"/>
      <c r="IER42" s="64"/>
      <c r="IES42" s="64"/>
      <c r="IET42" s="64"/>
      <c r="IEU42" s="64"/>
      <c r="IEV42" s="64"/>
      <c r="IEW42" s="64"/>
      <c r="IEX42" s="64"/>
      <c r="IEY42" s="64"/>
      <c r="IEZ42" s="64"/>
      <c r="IFA42" s="64"/>
      <c r="IFB42" s="64"/>
      <c r="IFC42" s="64"/>
      <c r="IFD42" s="64"/>
      <c r="IFE42" s="64"/>
      <c r="IFF42" s="64"/>
      <c r="IFG42" s="64"/>
      <c r="IFH42" s="64"/>
      <c r="IFI42" s="64"/>
      <c r="IFJ42" s="64"/>
      <c r="IFK42" s="64"/>
      <c r="IFL42" s="64"/>
      <c r="IFM42" s="64"/>
      <c r="IFN42" s="64"/>
      <c r="IFO42" s="64"/>
      <c r="IFP42" s="64"/>
      <c r="IFQ42" s="64"/>
      <c r="IFR42" s="64"/>
      <c r="IFS42" s="64"/>
      <c r="IFT42" s="64"/>
      <c r="IFU42" s="64"/>
      <c r="IFV42" s="64"/>
      <c r="IFW42" s="64"/>
      <c r="IFX42" s="64"/>
      <c r="IFY42" s="64"/>
      <c r="IFZ42" s="64"/>
      <c r="IGA42" s="64"/>
      <c r="IGB42" s="64"/>
      <c r="IGC42" s="64"/>
      <c r="IGD42" s="64"/>
      <c r="IGE42" s="64"/>
      <c r="IGF42" s="64"/>
      <c r="IGG42" s="64"/>
      <c r="IGH42" s="64"/>
      <c r="IGI42" s="64"/>
      <c r="IGJ42" s="64"/>
      <c r="IGK42" s="64"/>
      <c r="IGL42" s="64"/>
      <c r="IGM42" s="64"/>
      <c r="IGN42" s="64"/>
      <c r="IGO42" s="64"/>
      <c r="IGP42" s="64"/>
      <c r="IGQ42" s="64"/>
      <c r="IGR42" s="64"/>
      <c r="IGS42" s="64"/>
      <c r="IGT42" s="64"/>
      <c r="IGU42" s="64"/>
      <c r="IGV42" s="64"/>
      <c r="IGW42" s="64"/>
      <c r="IGX42" s="64"/>
      <c r="IGY42" s="64"/>
      <c r="IGZ42" s="64"/>
      <c r="IHA42" s="64"/>
      <c r="IHB42" s="64"/>
      <c r="IHC42" s="64"/>
      <c r="IHD42" s="64"/>
      <c r="IHE42" s="64"/>
      <c r="IHF42" s="64"/>
      <c r="IHG42" s="64"/>
      <c r="IHH42" s="64"/>
      <c r="IHI42" s="64"/>
      <c r="IHJ42" s="64"/>
      <c r="IHK42" s="64"/>
      <c r="IHL42" s="64"/>
      <c r="IHM42" s="64"/>
      <c r="IHN42" s="64"/>
      <c r="IHO42" s="64"/>
      <c r="IHP42" s="64"/>
      <c r="IHQ42" s="64"/>
      <c r="IHR42" s="64"/>
      <c r="IHS42" s="64"/>
      <c r="IHT42" s="64"/>
      <c r="IHU42" s="64"/>
      <c r="IHV42" s="64"/>
      <c r="IHW42" s="64"/>
      <c r="IHX42" s="64"/>
      <c r="IHY42" s="64"/>
      <c r="IHZ42" s="64"/>
      <c r="IIA42" s="64"/>
      <c r="IIB42" s="64"/>
      <c r="IIC42" s="64"/>
      <c r="IID42" s="64"/>
      <c r="IIE42" s="64"/>
      <c r="IIF42" s="64"/>
      <c r="IIG42" s="64"/>
      <c r="IIH42" s="64"/>
      <c r="III42" s="64"/>
      <c r="IIJ42" s="64"/>
      <c r="IIK42" s="64"/>
      <c r="IIL42" s="64"/>
      <c r="IIM42" s="64"/>
      <c r="IIN42" s="64"/>
      <c r="IIO42" s="64"/>
      <c r="IIP42" s="64"/>
      <c r="IIQ42" s="64"/>
      <c r="IIR42" s="64"/>
      <c r="IIS42" s="64"/>
      <c r="IIT42" s="64"/>
      <c r="IIU42" s="64"/>
      <c r="IIV42" s="64"/>
      <c r="IIW42" s="64"/>
      <c r="IIX42" s="64"/>
      <c r="IIY42" s="64"/>
      <c r="IIZ42" s="64"/>
      <c r="IJA42" s="64"/>
      <c r="IJB42" s="64"/>
      <c r="IJC42" s="64"/>
      <c r="IJD42" s="64"/>
      <c r="IJE42" s="64"/>
      <c r="IJF42" s="64"/>
      <c r="IJG42" s="64"/>
      <c r="IJH42" s="64"/>
      <c r="IJI42" s="64"/>
      <c r="IJJ42" s="64"/>
      <c r="IJK42" s="64"/>
      <c r="IJL42" s="64"/>
      <c r="IJM42" s="64"/>
      <c r="IJN42" s="64"/>
      <c r="IJO42" s="64"/>
      <c r="IJP42" s="64"/>
      <c r="IJQ42" s="64"/>
      <c r="IJR42" s="64"/>
      <c r="IJS42" s="64"/>
      <c r="IJT42" s="64"/>
      <c r="IJU42" s="64"/>
      <c r="IJV42" s="64"/>
      <c r="IJW42" s="64"/>
      <c r="IJX42" s="64"/>
      <c r="IJY42" s="64"/>
      <c r="IJZ42" s="64"/>
      <c r="IKA42" s="64"/>
      <c r="IKB42" s="64"/>
      <c r="IKC42" s="64"/>
      <c r="IKD42" s="64"/>
      <c r="IKE42" s="64"/>
      <c r="IKF42" s="64"/>
      <c r="IKG42" s="64"/>
      <c r="IKH42" s="64"/>
      <c r="IKI42" s="64"/>
      <c r="IKJ42" s="64"/>
      <c r="IKK42" s="64"/>
      <c r="IKL42" s="64"/>
      <c r="IKM42" s="64"/>
      <c r="IKN42" s="64"/>
      <c r="IKO42" s="64"/>
      <c r="IKP42" s="64"/>
      <c r="IKQ42" s="64"/>
      <c r="IKR42" s="64"/>
      <c r="IKS42" s="64"/>
      <c r="IKT42" s="64"/>
      <c r="IKU42" s="64"/>
      <c r="IKV42" s="64"/>
      <c r="IKW42" s="64"/>
      <c r="IKX42" s="64"/>
      <c r="IKY42" s="64"/>
      <c r="IKZ42" s="64"/>
      <c r="ILA42" s="64"/>
      <c r="ILB42" s="64"/>
      <c r="ILC42" s="64"/>
      <c r="ILD42" s="64"/>
      <c r="ILE42" s="64"/>
      <c r="ILF42" s="64"/>
      <c r="ILG42" s="64"/>
      <c r="ILH42" s="64"/>
      <c r="ILI42" s="64"/>
      <c r="ILJ42" s="64"/>
      <c r="ILK42" s="64"/>
      <c r="ILL42" s="64"/>
      <c r="ILM42" s="64"/>
      <c r="ILN42" s="64"/>
      <c r="ILO42" s="64"/>
      <c r="ILP42" s="64"/>
      <c r="ILQ42" s="64"/>
      <c r="ILR42" s="64"/>
      <c r="ILS42" s="64"/>
      <c r="ILT42" s="64"/>
      <c r="ILU42" s="64"/>
      <c r="ILV42" s="64"/>
      <c r="ILW42" s="64"/>
      <c r="ILX42" s="64"/>
      <c r="ILY42" s="64"/>
      <c r="ILZ42" s="64"/>
      <c r="IMA42" s="64"/>
      <c r="IMB42" s="64"/>
      <c r="IMC42" s="64"/>
      <c r="IMD42" s="64"/>
      <c r="IME42" s="64"/>
      <c r="IMF42" s="64"/>
      <c r="IMG42" s="64"/>
      <c r="IMH42" s="64"/>
      <c r="IMI42" s="64"/>
      <c r="IMJ42" s="64"/>
      <c r="IMK42" s="64"/>
      <c r="IML42" s="64"/>
      <c r="IMM42" s="64"/>
      <c r="IMN42" s="64"/>
      <c r="IMO42" s="64"/>
      <c r="IMP42" s="64"/>
      <c r="IMQ42" s="64"/>
      <c r="IMR42" s="64"/>
      <c r="IMS42" s="64"/>
      <c r="IMT42" s="64"/>
      <c r="IMU42" s="64"/>
      <c r="IMV42" s="64"/>
      <c r="IMW42" s="64"/>
      <c r="IMX42" s="64"/>
      <c r="IMY42" s="64"/>
      <c r="IMZ42" s="64"/>
      <c r="INA42" s="64"/>
      <c r="INB42" s="64"/>
      <c r="INC42" s="64"/>
      <c r="IND42" s="64"/>
      <c r="INE42" s="64"/>
      <c r="INF42" s="64"/>
      <c r="ING42" s="64"/>
      <c r="INH42" s="64"/>
      <c r="INI42" s="64"/>
      <c r="INJ42" s="64"/>
      <c r="INK42" s="64"/>
      <c r="INL42" s="64"/>
      <c r="INM42" s="64"/>
      <c r="INN42" s="64"/>
      <c r="INO42" s="64"/>
      <c r="INP42" s="64"/>
      <c r="INQ42" s="64"/>
      <c r="INR42" s="64"/>
      <c r="INS42" s="64"/>
      <c r="INT42" s="64"/>
      <c r="INU42" s="64"/>
      <c r="INV42" s="64"/>
      <c r="INW42" s="64"/>
      <c r="INX42" s="64"/>
      <c r="INY42" s="64"/>
      <c r="INZ42" s="64"/>
      <c r="IOA42" s="64"/>
      <c r="IOB42" s="64"/>
      <c r="IOC42" s="64"/>
      <c r="IOD42" s="64"/>
      <c r="IOE42" s="64"/>
      <c r="IOF42" s="64"/>
      <c r="IOG42" s="64"/>
      <c r="IOH42" s="64"/>
      <c r="IOI42" s="64"/>
      <c r="IOJ42" s="64"/>
      <c r="IOK42" s="64"/>
      <c r="IOL42" s="64"/>
      <c r="IOM42" s="64"/>
      <c r="ION42" s="64"/>
      <c r="IOO42" s="64"/>
      <c r="IOP42" s="64"/>
      <c r="IOQ42" s="64"/>
      <c r="IOR42" s="64"/>
      <c r="IOS42" s="64"/>
      <c r="IOT42" s="64"/>
      <c r="IOU42" s="64"/>
      <c r="IOV42" s="64"/>
      <c r="IOW42" s="64"/>
      <c r="IOX42" s="64"/>
      <c r="IOY42" s="64"/>
      <c r="IOZ42" s="64"/>
      <c r="IPA42" s="64"/>
      <c r="IPB42" s="64"/>
      <c r="IPC42" s="64"/>
      <c r="IPD42" s="64"/>
      <c r="IPE42" s="64"/>
      <c r="IPF42" s="64"/>
      <c r="IPG42" s="64"/>
      <c r="IPH42" s="64"/>
      <c r="IPI42" s="64"/>
      <c r="IPJ42" s="64"/>
      <c r="IPK42" s="64"/>
      <c r="IPL42" s="64"/>
      <c r="IPM42" s="64"/>
      <c r="IPN42" s="64"/>
      <c r="IPO42" s="64"/>
      <c r="IPP42" s="64"/>
      <c r="IPQ42" s="64"/>
      <c r="IPR42" s="64"/>
      <c r="IPS42" s="64"/>
      <c r="IPT42" s="64"/>
      <c r="IPU42" s="64"/>
      <c r="IPV42" s="64"/>
      <c r="IPW42" s="64"/>
      <c r="IPX42" s="64"/>
      <c r="IPY42" s="64"/>
      <c r="IPZ42" s="64"/>
      <c r="IQA42" s="64"/>
      <c r="IQB42" s="64"/>
      <c r="IQC42" s="64"/>
      <c r="IQD42" s="64"/>
      <c r="IQE42" s="64"/>
      <c r="IQF42" s="64"/>
      <c r="IQG42" s="64"/>
      <c r="IQH42" s="64"/>
      <c r="IQI42" s="64"/>
      <c r="IQJ42" s="64"/>
      <c r="IQK42" s="64"/>
      <c r="IQL42" s="64"/>
      <c r="IQM42" s="64"/>
      <c r="IQN42" s="64"/>
      <c r="IQO42" s="64"/>
      <c r="IQP42" s="64"/>
      <c r="IQQ42" s="64"/>
      <c r="IQR42" s="64"/>
      <c r="IQS42" s="64"/>
      <c r="IQT42" s="64"/>
      <c r="IQU42" s="64"/>
      <c r="IQV42" s="64"/>
      <c r="IQW42" s="64"/>
      <c r="IQX42" s="64"/>
      <c r="IQY42" s="64"/>
      <c r="IQZ42" s="64"/>
      <c r="IRA42" s="64"/>
      <c r="IRB42" s="64"/>
      <c r="IRC42" s="64"/>
      <c r="IRD42" s="64"/>
      <c r="IRE42" s="64"/>
      <c r="IRF42" s="64"/>
      <c r="IRG42" s="64"/>
      <c r="IRH42" s="64"/>
      <c r="IRI42" s="64"/>
      <c r="IRJ42" s="64"/>
      <c r="IRK42" s="64"/>
      <c r="IRL42" s="64"/>
      <c r="IRM42" s="64"/>
      <c r="IRN42" s="64"/>
      <c r="IRO42" s="64"/>
      <c r="IRP42" s="64"/>
      <c r="IRQ42" s="64"/>
      <c r="IRR42" s="64"/>
      <c r="IRS42" s="64"/>
      <c r="IRT42" s="64"/>
      <c r="IRU42" s="64"/>
      <c r="IRV42" s="64"/>
      <c r="IRW42" s="64"/>
      <c r="IRX42" s="64"/>
      <c r="IRY42" s="64"/>
      <c r="IRZ42" s="64"/>
      <c r="ISA42" s="64"/>
      <c r="ISB42" s="64"/>
      <c r="ISC42" s="64"/>
      <c r="ISD42" s="64"/>
      <c r="ISE42" s="64"/>
      <c r="ISF42" s="64"/>
      <c r="ISG42" s="64"/>
      <c r="ISH42" s="64"/>
      <c r="ISI42" s="64"/>
      <c r="ISJ42" s="64"/>
      <c r="ISK42" s="64"/>
      <c r="ISL42" s="64"/>
      <c r="ISM42" s="64"/>
      <c r="ISN42" s="64"/>
      <c r="ISO42" s="64"/>
      <c r="ISP42" s="64"/>
      <c r="ISQ42" s="64"/>
      <c r="ISR42" s="64"/>
      <c r="ISS42" s="64"/>
      <c r="IST42" s="64"/>
      <c r="ISU42" s="64"/>
      <c r="ISV42" s="64"/>
      <c r="ISW42" s="64"/>
      <c r="ISX42" s="64"/>
      <c r="ISY42" s="64"/>
      <c r="ISZ42" s="64"/>
      <c r="ITA42" s="64"/>
      <c r="ITB42" s="64"/>
      <c r="ITC42" s="64"/>
      <c r="ITD42" s="64"/>
      <c r="ITE42" s="64"/>
      <c r="ITF42" s="64"/>
      <c r="ITG42" s="64"/>
      <c r="ITH42" s="64"/>
      <c r="ITI42" s="64"/>
      <c r="ITJ42" s="64"/>
      <c r="ITK42" s="64"/>
      <c r="ITL42" s="64"/>
      <c r="ITM42" s="64"/>
      <c r="ITN42" s="64"/>
      <c r="ITO42" s="64"/>
      <c r="ITP42" s="64"/>
      <c r="ITQ42" s="64"/>
      <c r="ITR42" s="64"/>
      <c r="ITS42" s="64"/>
      <c r="ITT42" s="64"/>
      <c r="ITU42" s="64"/>
      <c r="ITV42" s="64"/>
      <c r="ITW42" s="64"/>
      <c r="ITX42" s="64"/>
      <c r="ITY42" s="64"/>
      <c r="ITZ42" s="64"/>
      <c r="IUA42" s="64"/>
      <c r="IUB42" s="64"/>
      <c r="IUC42" s="64"/>
      <c r="IUD42" s="64"/>
      <c r="IUE42" s="64"/>
      <c r="IUF42" s="64"/>
      <c r="IUG42" s="64"/>
      <c r="IUH42" s="64"/>
      <c r="IUI42" s="64"/>
      <c r="IUJ42" s="64"/>
      <c r="IUK42" s="64"/>
      <c r="IUL42" s="64"/>
      <c r="IUM42" s="64"/>
      <c r="IUN42" s="64"/>
      <c r="IUO42" s="64"/>
      <c r="IUP42" s="64"/>
      <c r="IUQ42" s="64"/>
      <c r="IUR42" s="64"/>
      <c r="IUS42" s="64"/>
      <c r="IUT42" s="64"/>
      <c r="IUU42" s="64"/>
      <c r="IUV42" s="64"/>
      <c r="IUW42" s="64"/>
      <c r="IUX42" s="64"/>
      <c r="IUY42" s="64"/>
      <c r="IUZ42" s="64"/>
      <c r="IVA42" s="64"/>
      <c r="IVB42" s="64"/>
      <c r="IVC42" s="64"/>
      <c r="IVD42" s="64"/>
      <c r="IVE42" s="64"/>
      <c r="IVF42" s="64"/>
      <c r="IVG42" s="64"/>
      <c r="IVH42" s="64"/>
      <c r="IVI42" s="64"/>
      <c r="IVJ42" s="64"/>
      <c r="IVK42" s="64"/>
      <c r="IVL42" s="64"/>
      <c r="IVM42" s="64"/>
      <c r="IVN42" s="64"/>
      <c r="IVO42" s="64"/>
      <c r="IVP42" s="64"/>
      <c r="IVQ42" s="64"/>
      <c r="IVR42" s="64"/>
      <c r="IVS42" s="64"/>
      <c r="IVT42" s="64"/>
      <c r="IVU42" s="64"/>
      <c r="IVV42" s="64"/>
      <c r="IVW42" s="64"/>
      <c r="IVX42" s="64"/>
      <c r="IVY42" s="64"/>
      <c r="IVZ42" s="64"/>
      <c r="IWA42" s="64"/>
      <c r="IWB42" s="64"/>
      <c r="IWC42" s="64"/>
      <c r="IWD42" s="64"/>
      <c r="IWE42" s="64"/>
      <c r="IWF42" s="64"/>
      <c r="IWG42" s="64"/>
      <c r="IWH42" s="64"/>
      <c r="IWI42" s="64"/>
      <c r="IWJ42" s="64"/>
      <c r="IWK42" s="64"/>
      <c r="IWL42" s="64"/>
      <c r="IWM42" s="64"/>
      <c r="IWN42" s="64"/>
      <c r="IWO42" s="64"/>
      <c r="IWP42" s="64"/>
      <c r="IWQ42" s="64"/>
      <c r="IWR42" s="64"/>
      <c r="IWS42" s="64"/>
      <c r="IWT42" s="64"/>
      <c r="IWU42" s="64"/>
      <c r="IWV42" s="64"/>
      <c r="IWW42" s="64"/>
      <c r="IWX42" s="64"/>
      <c r="IWY42" s="64"/>
      <c r="IWZ42" s="64"/>
      <c r="IXA42" s="64"/>
      <c r="IXB42" s="64"/>
      <c r="IXC42" s="64"/>
      <c r="IXD42" s="64"/>
      <c r="IXE42" s="64"/>
      <c r="IXF42" s="64"/>
      <c r="IXG42" s="64"/>
      <c r="IXH42" s="64"/>
      <c r="IXI42" s="64"/>
      <c r="IXJ42" s="64"/>
      <c r="IXK42" s="64"/>
      <c r="IXL42" s="64"/>
      <c r="IXM42" s="64"/>
      <c r="IXN42" s="64"/>
      <c r="IXO42" s="64"/>
      <c r="IXP42" s="64"/>
      <c r="IXQ42" s="64"/>
      <c r="IXR42" s="64"/>
      <c r="IXS42" s="64"/>
      <c r="IXT42" s="64"/>
      <c r="IXU42" s="64"/>
      <c r="IXV42" s="64"/>
      <c r="IXW42" s="64"/>
      <c r="IXX42" s="64"/>
      <c r="IXY42" s="64"/>
      <c r="IXZ42" s="64"/>
      <c r="IYA42" s="64"/>
      <c r="IYB42" s="64"/>
      <c r="IYC42" s="64"/>
      <c r="IYD42" s="64"/>
      <c r="IYE42" s="64"/>
      <c r="IYF42" s="64"/>
      <c r="IYG42" s="64"/>
      <c r="IYH42" s="64"/>
      <c r="IYI42" s="64"/>
      <c r="IYJ42" s="64"/>
      <c r="IYK42" s="64"/>
      <c r="IYL42" s="64"/>
      <c r="IYM42" s="64"/>
      <c r="IYN42" s="64"/>
      <c r="IYO42" s="64"/>
      <c r="IYP42" s="64"/>
      <c r="IYQ42" s="64"/>
      <c r="IYR42" s="64"/>
      <c r="IYS42" s="64"/>
      <c r="IYT42" s="64"/>
      <c r="IYU42" s="64"/>
      <c r="IYV42" s="64"/>
      <c r="IYW42" s="64"/>
      <c r="IYX42" s="64"/>
      <c r="IYY42" s="64"/>
      <c r="IYZ42" s="64"/>
      <c r="IZA42" s="64"/>
      <c r="IZB42" s="64"/>
      <c r="IZC42" s="64"/>
      <c r="IZD42" s="64"/>
      <c r="IZE42" s="64"/>
      <c r="IZF42" s="64"/>
      <c r="IZG42" s="64"/>
      <c r="IZH42" s="64"/>
      <c r="IZI42" s="64"/>
      <c r="IZJ42" s="64"/>
      <c r="IZK42" s="64"/>
      <c r="IZL42" s="64"/>
      <c r="IZM42" s="64"/>
      <c r="IZN42" s="64"/>
      <c r="IZO42" s="64"/>
      <c r="IZP42" s="64"/>
      <c r="IZQ42" s="64"/>
      <c r="IZR42" s="64"/>
      <c r="IZS42" s="64"/>
      <c r="IZT42" s="64"/>
      <c r="IZU42" s="64"/>
      <c r="IZV42" s="64"/>
      <c r="IZW42" s="64"/>
      <c r="IZX42" s="64"/>
      <c r="IZY42" s="64"/>
      <c r="IZZ42" s="64"/>
      <c r="JAA42" s="64"/>
      <c r="JAB42" s="64"/>
      <c r="JAC42" s="64"/>
      <c r="JAD42" s="64"/>
      <c r="JAE42" s="64"/>
      <c r="JAF42" s="64"/>
      <c r="JAG42" s="64"/>
      <c r="JAH42" s="64"/>
      <c r="JAI42" s="64"/>
      <c r="JAJ42" s="64"/>
      <c r="JAK42" s="64"/>
      <c r="JAL42" s="64"/>
      <c r="JAM42" s="64"/>
      <c r="JAN42" s="64"/>
      <c r="JAO42" s="64"/>
      <c r="JAP42" s="64"/>
      <c r="JAQ42" s="64"/>
      <c r="JAR42" s="64"/>
      <c r="JAS42" s="64"/>
      <c r="JAT42" s="64"/>
      <c r="JAU42" s="64"/>
      <c r="JAV42" s="64"/>
      <c r="JAW42" s="64"/>
      <c r="JAX42" s="64"/>
      <c r="JAY42" s="64"/>
      <c r="JAZ42" s="64"/>
      <c r="JBA42" s="64"/>
      <c r="JBB42" s="64"/>
      <c r="JBC42" s="64"/>
      <c r="JBD42" s="64"/>
      <c r="JBE42" s="64"/>
      <c r="JBF42" s="64"/>
      <c r="JBG42" s="64"/>
      <c r="JBH42" s="64"/>
      <c r="JBI42" s="64"/>
      <c r="JBJ42" s="64"/>
      <c r="JBK42" s="64"/>
      <c r="JBL42" s="64"/>
      <c r="JBM42" s="64"/>
      <c r="JBN42" s="64"/>
      <c r="JBO42" s="64"/>
      <c r="JBP42" s="64"/>
      <c r="JBQ42" s="64"/>
      <c r="JBR42" s="64"/>
      <c r="JBS42" s="64"/>
      <c r="JBT42" s="64"/>
      <c r="JBU42" s="64"/>
      <c r="JBV42" s="64"/>
      <c r="JBW42" s="64"/>
      <c r="JBX42" s="64"/>
      <c r="JBY42" s="64"/>
      <c r="JBZ42" s="64"/>
      <c r="JCA42" s="64"/>
      <c r="JCB42" s="64"/>
      <c r="JCC42" s="64"/>
      <c r="JCD42" s="64"/>
      <c r="JCE42" s="64"/>
      <c r="JCF42" s="64"/>
      <c r="JCG42" s="64"/>
      <c r="JCH42" s="64"/>
      <c r="JCI42" s="64"/>
      <c r="JCJ42" s="64"/>
      <c r="JCK42" s="64"/>
      <c r="JCL42" s="64"/>
      <c r="JCM42" s="64"/>
      <c r="JCN42" s="64"/>
      <c r="JCO42" s="64"/>
      <c r="JCP42" s="64"/>
      <c r="JCQ42" s="64"/>
      <c r="JCR42" s="64"/>
      <c r="JCS42" s="64"/>
      <c r="JCT42" s="64"/>
      <c r="JCU42" s="64"/>
      <c r="JCV42" s="64"/>
      <c r="JCW42" s="64"/>
      <c r="JCX42" s="64"/>
      <c r="JCY42" s="64"/>
      <c r="JCZ42" s="64"/>
      <c r="JDA42" s="64"/>
      <c r="JDB42" s="64"/>
      <c r="JDC42" s="64"/>
      <c r="JDD42" s="64"/>
      <c r="JDE42" s="64"/>
      <c r="JDF42" s="64"/>
      <c r="JDG42" s="64"/>
      <c r="JDH42" s="64"/>
      <c r="JDI42" s="64"/>
      <c r="JDJ42" s="64"/>
      <c r="JDK42" s="64"/>
      <c r="JDL42" s="64"/>
      <c r="JDM42" s="64"/>
      <c r="JDN42" s="64"/>
      <c r="JDO42" s="64"/>
      <c r="JDP42" s="64"/>
      <c r="JDQ42" s="64"/>
      <c r="JDR42" s="64"/>
      <c r="JDS42" s="64"/>
      <c r="JDT42" s="64"/>
      <c r="JDU42" s="64"/>
      <c r="JDV42" s="64"/>
      <c r="JDW42" s="64"/>
      <c r="JDX42" s="64"/>
      <c r="JDY42" s="64"/>
      <c r="JDZ42" s="64"/>
      <c r="JEA42" s="64"/>
      <c r="JEB42" s="64"/>
      <c r="JEC42" s="64"/>
      <c r="JED42" s="64"/>
      <c r="JEE42" s="64"/>
      <c r="JEF42" s="64"/>
      <c r="JEG42" s="64"/>
      <c r="JEH42" s="64"/>
      <c r="JEI42" s="64"/>
      <c r="JEJ42" s="64"/>
      <c r="JEK42" s="64"/>
      <c r="JEL42" s="64"/>
      <c r="JEM42" s="64"/>
      <c r="JEN42" s="64"/>
      <c r="JEO42" s="64"/>
      <c r="JEP42" s="64"/>
      <c r="JEQ42" s="64"/>
      <c r="JER42" s="64"/>
      <c r="JES42" s="64"/>
      <c r="JET42" s="64"/>
      <c r="JEU42" s="64"/>
      <c r="JEV42" s="64"/>
      <c r="JEW42" s="64"/>
      <c r="JEX42" s="64"/>
      <c r="JEY42" s="64"/>
      <c r="JEZ42" s="64"/>
      <c r="JFA42" s="64"/>
      <c r="JFB42" s="64"/>
      <c r="JFC42" s="64"/>
      <c r="JFD42" s="64"/>
      <c r="JFE42" s="64"/>
      <c r="JFF42" s="64"/>
      <c r="JFG42" s="64"/>
      <c r="JFH42" s="64"/>
      <c r="JFI42" s="64"/>
      <c r="JFJ42" s="64"/>
      <c r="JFK42" s="64"/>
      <c r="JFL42" s="64"/>
      <c r="JFM42" s="64"/>
      <c r="JFN42" s="64"/>
      <c r="JFO42" s="64"/>
      <c r="JFP42" s="64"/>
      <c r="JFQ42" s="64"/>
      <c r="JFR42" s="64"/>
      <c r="JFS42" s="64"/>
      <c r="JFT42" s="64"/>
      <c r="JFU42" s="64"/>
      <c r="JFV42" s="64"/>
      <c r="JFW42" s="64"/>
      <c r="JFX42" s="64"/>
      <c r="JFY42" s="64"/>
      <c r="JFZ42" s="64"/>
      <c r="JGA42" s="64"/>
      <c r="JGB42" s="64"/>
      <c r="JGC42" s="64"/>
      <c r="JGD42" s="64"/>
      <c r="JGE42" s="64"/>
      <c r="JGF42" s="64"/>
      <c r="JGG42" s="64"/>
      <c r="JGH42" s="64"/>
      <c r="JGI42" s="64"/>
      <c r="JGJ42" s="64"/>
      <c r="JGK42" s="64"/>
      <c r="JGL42" s="64"/>
      <c r="JGM42" s="64"/>
      <c r="JGN42" s="64"/>
      <c r="JGO42" s="64"/>
      <c r="JGP42" s="64"/>
      <c r="JGQ42" s="64"/>
      <c r="JGR42" s="64"/>
      <c r="JGS42" s="64"/>
      <c r="JGT42" s="64"/>
      <c r="JGU42" s="64"/>
      <c r="JGV42" s="64"/>
      <c r="JGW42" s="64"/>
      <c r="JGX42" s="64"/>
      <c r="JGY42" s="64"/>
      <c r="JGZ42" s="64"/>
      <c r="JHA42" s="64"/>
      <c r="JHB42" s="64"/>
      <c r="JHC42" s="64"/>
      <c r="JHD42" s="64"/>
      <c r="JHE42" s="64"/>
      <c r="JHF42" s="64"/>
      <c r="JHG42" s="64"/>
      <c r="JHH42" s="64"/>
      <c r="JHI42" s="64"/>
      <c r="JHJ42" s="64"/>
      <c r="JHK42" s="64"/>
      <c r="JHL42" s="64"/>
      <c r="JHM42" s="64"/>
      <c r="JHN42" s="64"/>
      <c r="JHO42" s="64"/>
      <c r="JHP42" s="64"/>
      <c r="JHQ42" s="64"/>
      <c r="JHR42" s="64"/>
      <c r="JHS42" s="64"/>
      <c r="JHT42" s="64"/>
      <c r="JHU42" s="64"/>
      <c r="JHV42" s="64"/>
      <c r="JHW42" s="64"/>
      <c r="JHX42" s="64"/>
      <c r="JHY42" s="64"/>
      <c r="JHZ42" s="64"/>
      <c r="JIA42" s="64"/>
      <c r="JIB42" s="64"/>
      <c r="JIC42" s="64"/>
      <c r="JID42" s="64"/>
      <c r="JIE42" s="64"/>
      <c r="JIF42" s="64"/>
      <c r="JIG42" s="64"/>
      <c r="JIH42" s="64"/>
      <c r="JII42" s="64"/>
      <c r="JIJ42" s="64"/>
      <c r="JIK42" s="64"/>
      <c r="JIL42" s="64"/>
      <c r="JIM42" s="64"/>
      <c r="JIN42" s="64"/>
      <c r="JIO42" s="64"/>
      <c r="JIP42" s="64"/>
      <c r="JIQ42" s="64"/>
      <c r="JIR42" s="64"/>
      <c r="JIS42" s="64"/>
      <c r="JIT42" s="64"/>
      <c r="JIU42" s="64"/>
      <c r="JIV42" s="64"/>
      <c r="JIW42" s="64"/>
      <c r="JIX42" s="64"/>
      <c r="JIY42" s="64"/>
      <c r="JIZ42" s="64"/>
      <c r="JJA42" s="64"/>
      <c r="JJB42" s="64"/>
      <c r="JJC42" s="64"/>
      <c r="JJD42" s="64"/>
      <c r="JJE42" s="64"/>
      <c r="JJF42" s="64"/>
      <c r="JJG42" s="64"/>
      <c r="JJH42" s="64"/>
      <c r="JJI42" s="64"/>
      <c r="JJJ42" s="64"/>
      <c r="JJK42" s="64"/>
      <c r="JJL42" s="64"/>
      <c r="JJM42" s="64"/>
      <c r="JJN42" s="64"/>
      <c r="JJO42" s="64"/>
      <c r="JJP42" s="64"/>
      <c r="JJQ42" s="64"/>
      <c r="JJR42" s="64"/>
      <c r="JJS42" s="64"/>
      <c r="JJT42" s="64"/>
      <c r="JJU42" s="64"/>
      <c r="JJV42" s="64"/>
      <c r="JJW42" s="64"/>
      <c r="JJX42" s="64"/>
      <c r="JJY42" s="64"/>
      <c r="JJZ42" s="64"/>
      <c r="JKA42" s="64"/>
      <c r="JKB42" s="64"/>
      <c r="JKC42" s="64"/>
      <c r="JKD42" s="64"/>
      <c r="JKE42" s="64"/>
      <c r="JKF42" s="64"/>
      <c r="JKG42" s="64"/>
      <c r="JKH42" s="64"/>
      <c r="JKI42" s="64"/>
      <c r="JKJ42" s="64"/>
      <c r="JKK42" s="64"/>
      <c r="JKL42" s="64"/>
      <c r="JKM42" s="64"/>
      <c r="JKN42" s="64"/>
      <c r="JKO42" s="64"/>
      <c r="JKP42" s="64"/>
      <c r="JKQ42" s="64"/>
      <c r="JKR42" s="64"/>
      <c r="JKS42" s="64"/>
      <c r="JKT42" s="64"/>
      <c r="JKU42" s="64"/>
      <c r="JKV42" s="64"/>
      <c r="JKW42" s="64"/>
      <c r="JKX42" s="64"/>
      <c r="JKY42" s="64"/>
      <c r="JKZ42" s="64"/>
      <c r="JLA42" s="64"/>
      <c r="JLB42" s="64"/>
      <c r="JLC42" s="64"/>
      <c r="JLD42" s="64"/>
      <c r="JLE42" s="64"/>
      <c r="JLF42" s="64"/>
      <c r="JLG42" s="64"/>
      <c r="JLH42" s="64"/>
      <c r="JLI42" s="64"/>
      <c r="JLJ42" s="64"/>
      <c r="JLK42" s="64"/>
      <c r="JLL42" s="64"/>
      <c r="JLM42" s="64"/>
      <c r="JLN42" s="64"/>
      <c r="JLO42" s="64"/>
      <c r="JLP42" s="64"/>
      <c r="JLQ42" s="64"/>
      <c r="JLR42" s="64"/>
      <c r="JLS42" s="64"/>
      <c r="JLT42" s="64"/>
      <c r="JLU42" s="64"/>
      <c r="JLV42" s="64"/>
      <c r="JLW42" s="64"/>
      <c r="JLX42" s="64"/>
      <c r="JLY42" s="64"/>
      <c r="JLZ42" s="64"/>
      <c r="JMA42" s="64"/>
      <c r="JMB42" s="64"/>
      <c r="JMC42" s="64"/>
      <c r="JMD42" s="64"/>
      <c r="JME42" s="64"/>
      <c r="JMF42" s="64"/>
      <c r="JMG42" s="64"/>
      <c r="JMH42" s="64"/>
      <c r="JMI42" s="64"/>
      <c r="JMJ42" s="64"/>
      <c r="JMK42" s="64"/>
      <c r="JML42" s="64"/>
      <c r="JMM42" s="64"/>
      <c r="JMN42" s="64"/>
      <c r="JMO42" s="64"/>
      <c r="JMP42" s="64"/>
      <c r="JMQ42" s="64"/>
      <c r="JMR42" s="64"/>
      <c r="JMS42" s="64"/>
      <c r="JMT42" s="64"/>
      <c r="JMU42" s="64"/>
      <c r="JMV42" s="64"/>
      <c r="JMW42" s="64"/>
      <c r="JMX42" s="64"/>
      <c r="JMY42" s="64"/>
      <c r="JMZ42" s="64"/>
      <c r="JNA42" s="64"/>
      <c r="JNB42" s="64"/>
      <c r="JNC42" s="64"/>
      <c r="JND42" s="64"/>
      <c r="JNE42" s="64"/>
      <c r="JNF42" s="64"/>
      <c r="JNG42" s="64"/>
      <c r="JNH42" s="64"/>
      <c r="JNI42" s="64"/>
      <c r="JNJ42" s="64"/>
      <c r="JNK42" s="64"/>
      <c r="JNL42" s="64"/>
      <c r="JNM42" s="64"/>
      <c r="JNN42" s="64"/>
      <c r="JNO42" s="64"/>
      <c r="JNP42" s="64"/>
      <c r="JNQ42" s="64"/>
      <c r="JNR42" s="64"/>
      <c r="JNS42" s="64"/>
      <c r="JNT42" s="64"/>
      <c r="JNU42" s="64"/>
      <c r="JNV42" s="64"/>
      <c r="JNW42" s="64"/>
      <c r="JNX42" s="64"/>
      <c r="JNY42" s="64"/>
      <c r="JNZ42" s="64"/>
      <c r="JOA42" s="64"/>
      <c r="JOB42" s="64"/>
      <c r="JOC42" s="64"/>
      <c r="JOD42" s="64"/>
      <c r="JOE42" s="64"/>
      <c r="JOF42" s="64"/>
      <c r="JOG42" s="64"/>
      <c r="JOH42" s="64"/>
      <c r="JOI42" s="64"/>
      <c r="JOJ42" s="64"/>
      <c r="JOK42" s="64"/>
      <c r="JOL42" s="64"/>
      <c r="JOM42" s="64"/>
      <c r="JON42" s="64"/>
      <c r="JOO42" s="64"/>
      <c r="JOP42" s="64"/>
      <c r="JOQ42" s="64"/>
      <c r="JOR42" s="64"/>
      <c r="JOS42" s="64"/>
      <c r="JOT42" s="64"/>
      <c r="JOU42" s="64"/>
      <c r="JOV42" s="64"/>
      <c r="JOW42" s="64"/>
      <c r="JOX42" s="64"/>
      <c r="JOY42" s="64"/>
      <c r="JOZ42" s="64"/>
      <c r="JPA42" s="64"/>
      <c r="JPB42" s="64"/>
      <c r="JPC42" s="64"/>
      <c r="JPD42" s="64"/>
      <c r="JPE42" s="64"/>
      <c r="JPF42" s="64"/>
      <c r="JPG42" s="64"/>
      <c r="JPH42" s="64"/>
      <c r="JPI42" s="64"/>
      <c r="JPJ42" s="64"/>
      <c r="JPK42" s="64"/>
      <c r="JPL42" s="64"/>
      <c r="JPM42" s="64"/>
      <c r="JPN42" s="64"/>
      <c r="JPO42" s="64"/>
      <c r="JPP42" s="64"/>
      <c r="JPQ42" s="64"/>
      <c r="JPR42" s="64"/>
      <c r="JPS42" s="64"/>
      <c r="JPT42" s="64"/>
      <c r="JPU42" s="64"/>
      <c r="JPV42" s="64"/>
      <c r="JPW42" s="64"/>
      <c r="JPX42" s="64"/>
      <c r="JPY42" s="64"/>
      <c r="JPZ42" s="64"/>
      <c r="JQA42" s="64"/>
      <c r="JQB42" s="64"/>
      <c r="JQC42" s="64"/>
      <c r="JQD42" s="64"/>
      <c r="JQE42" s="64"/>
      <c r="JQF42" s="64"/>
      <c r="JQG42" s="64"/>
      <c r="JQH42" s="64"/>
      <c r="JQI42" s="64"/>
      <c r="JQJ42" s="64"/>
      <c r="JQK42" s="64"/>
      <c r="JQL42" s="64"/>
      <c r="JQM42" s="64"/>
      <c r="JQN42" s="64"/>
      <c r="JQO42" s="64"/>
      <c r="JQP42" s="64"/>
      <c r="JQQ42" s="64"/>
      <c r="JQR42" s="64"/>
      <c r="JQS42" s="64"/>
      <c r="JQT42" s="64"/>
      <c r="JQU42" s="64"/>
      <c r="JQV42" s="64"/>
      <c r="JQW42" s="64"/>
      <c r="JQX42" s="64"/>
      <c r="JQY42" s="64"/>
      <c r="JQZ42" s="64"/>
      <c r="JRA42" s="64"/>
      <c r="JRB42" s="64"/>
      <c r="JRC42" s="64"/>
      <c r="JRD42" s="64"/>
      <c r="JRE42" s="64"/>
      <c r="JRF42" s="64"/>
      <c r="JRG42" s="64"/>
      <c r="JRH42" s="64"/>
      <c r="JRI42" s="64"/>
      <c r="JRJ42" s="64"/>
      <c r="JRK42" s="64"/>
      <c r="JRL42" s="64"/>
      <c r="JRM42" s="64"/>
      <c r="JRN42" s="64"/>
      <c r="JRO42" s="64"/>
      <c r="JRP42" s="64"/>
      <c r="JRQ42" s="64"/>
      <c r="JRR42" s="64"/>
      <c r="JRS42" s="64"/>
      <c r="JRT42" s="64"/>
      <c r="JRU42" s="64"/>
      <c r="JRV42" s="64"/>
      <c r="JRW42" s="64"/>
      <c r="JRX42" s="64"/>
      <c r="JRY42" s="64"/>
      <c r="JRZ42" s="64"/>
      <c r="JSA42" s="64"/>
      <c r="JSB42" s="64"/>
      <c r="JSC42" s="64"/>
      <c r="JSD42" s="64"/>
      <c r="JSE42" s="64"/>
      <c r="JSF42" s="64"/>
      <c r="JSG42" s="64"/>
      <c r="JSH42" s="64"/>
      <c r="JSI42" s="64"/>
      <c r="JSJ42" s="64"/>
      <c r="JSK42" s="64"/>
      <c r="JSL42" s="64"/>
      <c r="JSM42" s="64"/>
      <c r="JSN42" s="64"/>
      <c r="JSO42" s="64"/>
      <c r="JSP42" s="64"/>
      <c r="JSQ42" s="64"/>
      <c r="JSR42" s="64"/>
      <c r="JSS42" s="64"/>
      <c r="JST42" s="64"/>
      <c r="JSU42" s="64"/>
      <c r="JSV42" s="64"/>
      <c r="JSW42" s="64"/>
      <c r="JSX42" s="64"/>
      <c r="JSY42" s="64"/>
      <c r="JSZ42" s="64"/>
      <c r="JTA42" s="64"/>
      <c r="JTB42" s="64"/>
      <c r="JTC42" s="64"/>
      <c r="JTD42" s="64"/>
      <c r="JTE42" s="64"/>
      <c r="JTF42" s="64"/>
      <c r="JTG42" s="64"/>
      <c r="JTH42" s="64"/>
      <c r="JTI42" s="64"/>
      <c r="JTJ42" s="64"/>
      <c r="JTK42" s="64"/>
      <c r="JTL42" s="64"/>
      <c r="JTM42" s="64"/>
      <c r="JTN42" s="64"/>
      <c r="JTO42" s="64"/>
      <c r="JTP42" s="64"/>
      <c r="JTQ42" s="64"/>
      <c r="JTR42" s="64"/>
      <c r="JTS42" s="64"/>
      <c r="JTT42" s="64"/>
      <c r="JTU42" s="64"/>
      <c r="JTV42" s="64"/>
      <c r="JTW42" s="64"/>
      <c r="JTX42" s="64"/>
      <c r="JTY42" s="64"/>
      <c r="JTZ42" s="64"/>
      <c r="JUA42" s="64"/>
      <c r="JUB42" s="64"/>
      <c r="JUC42" s="64"/>
      <c r="JUD42" s="64"/>
      <c r="JUE42" s="64"/>
      <c r="JUF42" s="64"/>
      <c r="JUG42" s="64"/>
      <c r="JUH42" s="64"/>
      <c r="JUI42" s="64"/>
      <c r="JUJ42" s="64"/>
      <c r="JUK42" s="64"/>
      <c r="JUL42" s="64"/>
      <c r="JUM42" s="64"/>
      <c r="JUN42" s="64"/>
      <c r="JUO42" s="64"/>
      <c r="JUP42" s="64"/>
      <c r="JUQ42" s="64"/>
      <c r="JUR42" s="64"/>
      <c r="JUS42" s="64"/>
      <c r="JUT42" s="64"/>
      <c r="JUU42" s="64"/>
      <c r="JUV42" s="64"/>
      <c r="JUW42" s="64"/>
      <c r="JUX42" s="64"/>
      <c r="JUY42" s="64"/>
      <c r="JUZ42" s="64"/>
      <c r="JVA42" s="64"/>
      <c r="JVB42" s="64"/>
      <c r="JVC42" s="64"/>
      <c r="JVD42" s="64"/>
      <c r="JVE42" s="64"/>
      <c r="JVF42" s="64"/>
      <c r="JVG42" s="64"/>
      <c r="JVH42" s="64"/>
      <c r="JVI42" s="64"/>
      <c r="JVJ42" s="64"/>
      <c r="JVK42" s="64"/>
      <c r="JVL42" s="64"/>
      <c r="JVM42" s="64"/>
      <c r="JVN42" s="64"/>
      <c r="JVO42" s="64"/>
      <c r="JVP42" s="64"/>
      <c r="JVQ42" s="64"/>
      <c r="JVR42" s="64"/>
      <c r="JVS42" s="64"/>
      <c r="JVT42" s="64"/>
      <c r="JVU42" s="64"/>
      <c r="JVV42" s="64"/>
      <c r="JVW42" s="64"/>
      <c r="JVX42" s="64"/>
      <c r="JVY42" s="64"/>
      <c r="JVZ42" s="64"/>
      <c r="JWA42" s="64"/>
      <c r="JWB42" s="64"/>
      <c r="JWC42" s="64"/>
      <c r="JWD42" s="64"/>
      <c r="JWE42" s="64"/>
      <c r="JWF42" s="64"/>
      <c r="JWG42" s="64"/>
      <c r="JWH42" s="64"/>
      <c r="JWI42" s="64"/>
      <c r="JWJ42" s="64"/>
      <c r="JWK42" s="64"/>
      <c r="JWL42" s="64"/>
      <c r="JWM42" s="64"/>
      <c r="JWN42" s="64"/>
      <c r="JWO42" s="64"/>
      <c r="JWP42" s="64"/>
      <c r="JWQ42" s="64"/>
      <c r="JWR42" s="64"/>
      <c r="JWS42" s="64"/>
      <c r="JWT42" s="64"/>
      <c r="JWU42" s="64"/>
      <c r="JWV42" s="64"/>
      <c r="JWW42" s="64"/>
      <c r="JWX42" s="64"/>
      <c r="JWY42" s="64"/>
      <c r="JWZ42" s="64"/>
      <c r="JXA42" s="64"/>
      <c r="JXB42" s="64"/>
      <c r="JXC42" s="64"/>
      <c r="JXD42" s="64"/>
      <c r="JXE42" s="64"/>
      <c r="JXF42" s="64"/>
      <c r="JXG42" s="64"/>
      <c r="JXH42" s="64"/>
      <c r="JXI42" s="64"/>
      <c r="JXJ42" s="64"/>
      <c r="JXK42" s="64"/>
      <c r="JXL42" s="64"/>
      <c r="JXM42" s="64"/>
      <c r="JXN42" s="64"/>
      <c r="JXO42" s="64"/>
      <c r="JXP42" s="64"/>
      <c r="JXQ42" s="64"/>
      <c r="JXR42" s="64"/>
      <c r="JXS42" s="64"/>
      <c r="JXT42" s="64"/>
      <c r="JXU42" s="64"/>
      <c r="JXV42" s="64"/>
      <c r="JXW42" s="64"/>
      <c r="JXX42" s="64"/>
      <c r="JXY42" s="64"/>
      <c r="JXZ42" s="64"/>
      <c r="JYA42" s="64"/>
      <c r="JYB42" s="64"/>
      <c r="JYC42" s="64"/>
      <c r="JYD42" s="64"/>
      <c r="JYE42" s="64"/>
      <c r="JYF42" s="64"/>
      <c r="JYG42" s="64"/>
      <c r="JYH42" s="64"/>
      <c r="JYI42" s="64"/>
      <c r="JYJ42" s="64"/>
      <c r="JYK42" s="64"/>
      <c r="JYL42" s="64"/>
      <c r="JYM42" s="64"/>
      <c r="JYN42" s="64"/>
      <c r="JYO42" s="64"/>
      <c r="JYP42" s="64"/>
      <c r="JYQ42" s="64"/>
      <c r="JYR42" s="64"/>
      <c r="JYS42" s="64"/>
      <c r="JYT42" s="64"/>
      <c r="JYU42" s="64"/>
      <c r="JYV42" s="64"/>
      <c r="JYW42" s="64"/>
      <c r="JYX42" s="64"/>
      <c r="JYY42" s="64"/>
      <c r="JYZ42" s="64"/>
      <c r="JZA42" s="64"/>
      <c r="JZB42" s="64"/>
      <c r="JZC42" s="64"/>
      <c r="JZD42" s="64"/>
      <c r="JZE42" s="64"/>
      <c r="JZF42" s="64"/>
      <c r="JZG42" s="64"/>
      <c r="JZH42" s="64"/>
      <c r="JZI42" s="64"/>
      <c r="JZJ42" s="64"/>
      <c r="JZK42" s="64"/>
      <c r="JZL42" s="64"/>
      <c r="JZM42" s="64"/>
      <c r="JZN42" s="64"/>
      <c r="JZO42" s="64"/>
      <c r="JZP42" s="64"/>
      <c r="JZQ42" s="64"/>
      <c r="JZR42" s="64"/>
      <c r="JZS42" s="64"/>
      <c r="JZT42" s="64"/>
      <c r="JZU42" s="64"/>
      <c r="JZV42" s="64"/>
      <c r="JZW42" s="64"/>
      <c r="JZX42" s="64"/>
      <c r="JZY42" s="64"/>
      <c r="JZZ42" s="64"/>
      <c r="KAA42" s="64"/>
      <c r="KAB42" s="64"/>
      <c r="KAC42" s="64"/>
      <c r="KAD42" s="64"/>
      <c r="KAE42" s="64"/>
      <c r="KAF42" s="64"/>
      <c r="KAG42" s="64"/>
      <c r="KAH42" s="64"/>
      <c r="KAI42" s="64"/>
      <c r="KAJ42" s="64"/>
      <c r="KAK42" s="64"/>
      <c r="KAL42" s="64"/>
      <c r="KAM42" s="64"/>
      <c r="KAN42" s="64"/>
      <c r="KAO42" s="64"/>
      <c r="KAP42" s="64"/>
      <c r="KAQ42" s="64"/>
      <c r="KAR42" s="64"/>
      <c r="KAS42" s="64"/>
      <c r="KAT42" s="64"/>
      <c r="KAU42" s="64"/>
      <c r="KAV42" s="64"/>
      <c r="KAW42" s="64"/>
      <c r="KAX42" s="64"/>
      <c r="KAY42" s="64"/>
      <c r="KAZ42" s="64"/>
      <c r="KBA42" s="64"/>
      <c r="KBB42" s="64"/>
      <c r="KBC42" s="64"/>
      <c r="KBD42" s="64"/>
      <c r="KBE42" s="64"/>
      <c r="KBF42" s="64"/>
      <c r="KBG42" s="64"/>
      <c r="KBH42" s="64"/>
      <c r="KBI42" s="64"/>
      <c r="KBJ42" s="64"/>
      <c r="KBK42" s="64"/>
      <c r="KBL42" s="64"/>
      <c r="KBM42" s="64"/>
      <c r="KBN42" s="64"/>
      <c r="KBO42" s="64"/>
      <c r="KBP42" s="64"/>
      <c r="KBQ42" s="64"/>
      <c r="KBR42" s="64"/>
      <c r="KBS42" s="64"/>
      <c r="KBT42" s="64"/>
      <c r="KBU42" s="64"/>
      <c r="KBV42" s="64"/>
      <c r="KBW42" s="64"/>
      <c r="KBX42" s="64"/>
      <c r="KBY42" s="64"/>
      <c r="KBZ42" s="64"/>
      <c r="KCA42" s="64"/>
      <c r="KCB42" s="64"/>
      <c r="KCC42" s="64"/>
      <c r="KCD42" s="64"/>
      <c r="KCE42" s="64"/>
      <c r="KCF42" s="64"/>
      <c r="KCG42" s="64"/>
      <c r="KCH42" s="64"/>
      <c r="KCI42" s="64"/>
      <c r="KCJ42" s="64"/>
      <c r="KCK42" s="64"/>
      <c r="KCL42" s="64"/>
      <c r="KCM42" s="64"/>
      <c r="KCN42" s="64"/>
      <c r="KCO42" s="64"/>
      <c r="KCP42" s="64"/>
      <c r="KCQ42" s="64"/>
      <c r="KCR42" s="64"/>
      <c r="KCS42" s="64"/>
      <c r="KCT42" s="64"/>
      <c r="KCU42" s="64"/>
      <c r="KCV42" s="64"/>
      <c r="KCW42" s="64"/>
      <c r="KCX42" s="64"/>
      <c r="KCY42" s="64"/>
      <c r="KCZ42" s="64"/>
      <c r="KDA42" s="64"/>
      <c r="KDB42" s="64"/>
      <c r="KDC42" s="64"/>
      <c r="KDD42" s="64"/>
      <c r="KDE42" s="64"/>
      <c r="KDF42" s="64"/>
      <c r="KDG42" s="64"/>
      <c r="KDH42" s="64"/>
      <c r="KDI42" s="64"/>
      <c r="KDJ42" s="64"/>
      <c r="KDK42" s="64"/>
      <c r="KDL42" s="64"/>
      <c r="KDM42" s="64"/>
      <c r="KDN42" s="64"/>
      <c r="KDO42" s="64"/>
      <c r="KDP42" s="64"/>
      <c r="KDQ42" s="64"/>
      <c r="KDR42" s="64"/>
      <c r="KDS42" s="64"/>
      <c r="KDT42" s="64"/>
      <c r="KDU42" s="64"/>
      <c r="KDV42" s="64"/>
      <c r="KDW42" s="64"/>
      <c r="KDX42" s="64"/>
      <c r="KDY42" s="64"/>
      <c r="KDZ42" s="64"/>
      <c r="KEA42" s="64"/>
      <c r="KEB42" s="64"/>
      <c r="KEC42" s="64"/>
      <c r="KED42" s="64"/>
      <c r="KEE42" s="64"/>
      <c r="KEF42" s="64"/>
      <c r="KEG42" s="64"/>
      <c r="KEH42" s="64"/>
      <c r="KEI42" s="64"/>
      <c r="KEJ42" s="64"/>
      <c r="KEK42" s="64"/>
      <c r="KEL42" s="64"/>
      <c r="KEM42" s="64"/>
      <c r="KEN42" s="64"/>
      <c r="KEO42" s="64"/>
      <c r="KEP42" s="64"/>
      <c r="KEQ42" s="64"/>
      <c r="KER42" s="64"/>
      <c r="KES42" s="64"/>
      <c r="KET42" s="64"/>
      <c r="KEU42" s="64"/>
      <c r="KEV42" s="64"/>
      <c r="KEW42" s="64"/>
      <c r="KEX42" s="64"/>
      <c r="KEY42" s="64"/>
      <c r="KEZ42" s="64"/>
      <c r="KFA42" s="64"/>
      <c r="KFB42" s="64"/>
      <c r="KFC42" s="64"/>
      <c r="KFD42" s="64"/>
      <c r="KFE42" s="64"/>
      <c r="KFF42" s="64"/>
      <c r="KFG42" s="64"/>
      <c r="KFH42" s="64"/>
      <c r="KFI42" s="64"/>
      <c r="KFJ42" s="64"/>
      <c r="KFK42" s="64"/>
      <c r="KFL42" s="64"/>
      <c r="KFM42" s="64"/>
      <c r="KFN42" s="64"/>
      <c r="KFO42" s="64"/>
      <c r="KFP42" s="64"/>
      <c r="KFQ42" s="64"/>
      <c r="KFR42" s="64"/>
      <c r="KFS42" s="64"/>
      <c r="KFT42" s="64"/>
      <c r="KFU42" s="64"/>
      <c r="KFV42" s="64"/>
      <c r="KFW42" s="64"/>
      <c r="KFX42" s="64"/>
      <c r="KFY42" s="64"/>
      <c r="KFZ42" s="64"/>
      <c r="KGA42" s="64"/>
      <c r="KGB42" s="64"/>
      <c r="KGC42" s="64"/>
      <c r="KGD42" s="64"/>
      <c r="KGE42" s="64"/>
      <c r="KGF42" s="64"/>
      <c r="KGG42" s="64"/>
      <c r="KGH42" s="64"/>
      <c r="KGI42" s="64"/>
      <c r="KGJ42" s="64"/>
      <c r="KGK42" s="64"/>
      <c r="KGL42" s="64"/>
      <c r="KGM42" s="64"/>
      <c r="KGN42" s="64"/>
      <c r="KGO42" s="64"/>
      <c r="KGP42" s="64"/>
      <c r="KGQ42" s="64"/>
      <c r="KGR42" s="64"/>
      <c r="KGS42" s="64"/>
      <c r="KGT42" s="64"/>
      <c r="KGU42" s="64"/>
      <c r="KGV42" s="64"/>
      <c r="KGW42" s="64"/>
      <c r="KGX42" s="64"/>
      <c r="KGY42" s="64"/>
      <c r="KGZ42" s="64"/>
      <c r="KHA42" s="64"/>
      <c r="KHB42" s="64"/>
      <c r="KHC42" s="64"/>
      <c r="KHD42" s="64"/>
      <c r="KHE42" s="64"/>
      <c r="KHF42" s="64"/>
      <c r="KHG42" s="64"/>
      <c r="KHH42" s="64"/>
      <c r="KHI42" s="64"/>
      <c r="KHJ42" s="64"/>
      <c r="KHK42" s="64"/>
      <c r="KHL42" s="64"/>
      <c r="KHM42" s="64"/>
      <c r="KHN42" s="64"/>
      <c r="KHO42" s="64"/>
      <c r="KHP42" s="64"/>
      <c r="KHQ42" s="64"/>
      <c r="KHR42" s="64"/>
      <c r="KHS42" s="64"/>
      <c r="KHT42" s="64"/>
      <c r="KHU42" s="64"/>
      <c r="KHV42" s="64"/>
      <c r="KHW42" s="64"/>
      <c r="KHX42" s="64"/>
      <c r="KHY42" s="64"/>
      <c r="KHZ42" s="64"/>
      <c r="KIA42" s="64"/>
      <c r="KIB42" s="64"/>
      <c r="KIC42" s="64"/>
      <c r="KID42" s="64"/>
      <c r="KIE42" s="64"/>
      <c r="KIF42" s="64"/>
      <c r="KIG42" s="64"/>
      <c r="KIH42" s="64"/>
      <c r="KII42" s="64"/>
      <c r="KIJ42" s="64"/>
      <c r="KIK42" s="64"/>
      <c r="KIL42" s="64"/>
      <c r="KIM42" s="64"/>
      <c r="KIN42" s="64"/>
      <c r="KIO42" s="64"/>
      <c r="KIP42" s="64"/>
      <c r="KIQ42" s="64"/>
      <c r="KIR42" s="64"/>
      <c r="KIS42" s="64"/>
      <c r="KIT42" s="64"/>
      <c r="KIU42" s="64"/>
      <c r="KIV42" s="64"/>
      <c r="KIW42" s="64"/>
      <c r="KIX42" s="64"/>
      <c r="KIY42" s="64"/>
      <c r="KIZ42" s="64"/>
      <c r="KJA42" s="64"/>
      <c r="KJB42" s="64"/>
      <c r="KJC42" s="64"/>
      <c r="KJD42" s="64"/>
      <c r="KJE42" s="64"/>
      <c r="KJF42" s="64"/>
      <c r="KJG42" s="64"/>
      <c r="KJH42" s="64"/>
      <c r="KJI42" s="64"/>
      <c r="KJJ42" s="64"/>
      <c r="KJK42" s="64"/>
      <c r="KJL42" s="64"/>
      <c r="KJM42" s="64"/>
      <c r="KJN42" s="64"/>
      <c r="KJO42" s="64"/>
      <c r="KJP42" s="64"/>
      <c r="KJQ42" s="64"/>
      <c r="KJR42" s="64"/>
      <c r="KJS42" s="64"/>
      <c r="KJT42" s="64"/>
      <c r="KJU42" s="64"/>
      <c r="KJV42" s="64"/>
      <c r="KJW42" s="64"/>
      <c r="KJX42" s="64"/>
      <c r="KJY42" s="64"/>
      <c r="KJZ42" s="64"/>
      <c r="KKA42" s="64"/>
      <c r="KKB42" s="64"/>
      <c r="KKC42" s="64"/>
      <c r="KKD42" s="64"/>
      <c r="KKE42" s="64"/>
      <c r="KKF42" s="64"/>
      <c r="KKG42" s="64"/>
      <c r="KKH42" s="64"/>
      <c r="KKI42" s="64"/>
      <c r="KKJ42" s="64"/>
      <c r="KKK42" s="64"/>
      <c r="KKL42" s="64"/>
      <c r="KKM42" s="64"/>
      <c r="KKN42" s="64"/>
      <c r="KKO42" s="64"/>
      <c r="KKP42" s="64"/>
      <c r="KKQ42" s="64"/>
      <c r="KKR42" s="64"/>
      <c r="KKS42" s="64"/>
      <c r="KKT42" s="64"/>
      <c r="KKU42" s="64"/>
      <c r="KKV42" s="64"/>
      <c r="KKW42" s="64"/>
      <c r="KKX42" s="64"/>
      <c r="KKY42" s="64"/>
      <c r="KKZ42" s="64"/>
      <c r="KLA42" s="64"/>
      <c r="KLB42" s="64"/>
      <c r="KLC42" s="64"/>
      <c r="KLD42" s="64"/>
      <c r="KLE42" s="64"/>
      <c r="KLF42" s="64"/>
      <c r="KLG42" s="64"/>
      <c r="KLH42" s="64"/>
      <c r="KLI42" s="64"/>
      <c r="KLJ42" s="64"/>
      <c r="KLK42" s="64"/>
      <c r="KLL42" s="64"/>
      <c r="KLM42" s="64"/>
      <c r="KLN42" s="64"/>
      <c r="KLO42" s="64"/>
      <c r="KLP42" s="64"/>
      <c r="KLQ42" s="64"/>
      <c r="KLR42" s="64"/>
      <c r="KLS42" s="64"/>
      <c r="KLT42" s="64"/>
      <c r="KLU42" s="64"/>
      <c r="KLV42" s="64"/>
      <c r="KLW42" s="64"/>
      <c r="KLX42" s="64"/>
      <c r="KLY42" s="64"/>
      <c r="KLZ42" s="64"/>
      <c r="KMA42" s="64"/>
      <c r="KMB42" s="64"/>
      <c r="KMC42" s="64"/>
      <c r="KMD42" s="64"/>
      <c r="KME42" s="64"/>
      <c r="KMF42" s="64"/>
      <c r="KMG42" s="64"/>
      <c r="KMH42" s="64"/>
      <c r="KMI42" s="64"/>
      <c r="KMJ42" s="64"/>
      <c r="KMK42" s="64"/>
      <c r="KML42" s="64"/>
      <c r="KMM42" s="64"/>
      <c r="KMN42" s="64"/>
      <c r="KMO42" s="64"/>
      <c r="KMP42" s="64"/>
      <c r="KMQ42" s="64"/>
      <c r="KMR42" s="64"/>
      <c r="KMS42" s="64"/>
      <c r="KMT42" s="64"/>
      <c r="KMU42" s="64"/>
      <c r="KMV42" s="64"/>
      <c r="KMW42" s="64"/>
      <c r="KMX42" s="64"/>
      <c r="KMY42" s="64"/>
      <c r="KMZ42" s="64"/>
      <c r="KNA42" s="64"/>
      <c r="KNB42" s="64"/>
      <c r="KNC42" s="64"/>
      <c r="KND42" s="64"/>
      <c r="KNE42" s="64"/>
      <c r="KNF42" s="64"/>
      <c r="KNG42" s="64"/>
      <c r="KNH42" s="64"/>
      <c r="KNI42" s="64"/>
      <c r="KNJ42" s="64"/>
      <c r="KNK42" s="64"/>
      <c r="KNL42" s="64"/>
      <c r="KNM42" s="64"/>
      <c r="KNN42" s="64"/>
      <c r="KNO42" s="64"/>
      <c r="KNP42" s="64"/>
      <c r="KNQ42" s="64"/>
      <c r="KNR42" s="64"/>
      <c r="KNS42" s="64"/>
      <c r="KNT42" s="64"/>
      <c r="KNU42" s="64"/>
      <c r="KNV42" s="64"/>
      <c r="KNW42" s="64"/>
      <c r="KNX42" s="64"/>
      <c r="KNY42" s="64"/>
      <c r="KNZ42" s="64"/>
      <c r="KOA42" s="64"/>
      <c r="KOB42" s="64"/>
      <c r="KOC42" s="64"/>
      <c r="KOD42" s="64"/>
      <c r="KOE42" s="64"/>
      <c r="KOF42" s="64"/>
      <c r="KOG42" s="64"/>
      <c r="KOH42" s="64"/>
      <c r="KOI42" s="64"/>
      <c r="KOJ42" s="64"/>
      <c r="KOK42" s="64"/>
      <c r="KOL42" s="64"/>
      <c r="KOM42" s="64"/>
      <c r="KON42" s="64"/>
      <c r="KOO42" s="64"/>
      <c r="KOP42" s="64"/>
      <c r="KOQ42" s="64"/>
      <c r="KOR42" s="64"/>
      <c r="KOS42" s="64"/>
      <c r="KOT42" s="64"/>
      <c r="KOU42" s="64"/>
      <c r="KOV42" s="64"/>
      <c r="KOW42" s="64"/>
      <c r="KOX42" s="64"/>
      <c r="KOY42" s="64"/>
      <c r="KOZ42" s="64"/>
      <c r="KPA42" s="64"/>
      <c r="KPB42" s="64"/>
      <c r="KPC42" s="64"/>
      <c r="KPD42" s="64"/>
      <c r="KPE42" s="64"/>
      <c r="KPF42" s="64"/>
      <c r="KPG42" s="64"/>
      <c r="KPH42" s="64"/>
      <c r="KPI42" s="64"/>
      <c r="KPJ42" s="64"/>
      <c r="KPK42" s="64"/>
      <c r="KPL42" s="64"/>
      <c r="KPM42" s="64"/>
      <c r="KPN42" s="64"/>
      <c r="KPO42" s="64"/>
      <c r="KPP42" s="64"/>
      <c r="KPQ42" s="64"/>
      <c r="KPR42" s="64"/>
      <c r="KPS42" s="64"/>
      <c r="KPT42" s="64"/>
      <c r="KPU42" s="64"/>
      <c r="KPV42" s="64"/>
      <c r="KPW42" s="64"/>
      <c r="KPX42" s="64"/>
      <c r="KPY42" s="64"/>
      <c r="KPZ42" s="64"/>
      <c r="KQA42" s="64"/>
      <c r="KQB42" s="64"/>
      <c r="KQC42" s="64"/>
      <c r="KQD42" s="64"/>
      <c r="KQE42" s="64"/>
      <c r="KQF42" s="64"/>
      <c r="KQG42" s="64"/>
      <c r="KQH42" s="64"/>
      <c r="KQI42" s="64"/>
      <c r="KQJ42" s="64"/>
      <c r="KQK42" s="64"/>
      <c r="KQL42" s="64"/>
      <c r="KQM42" s="64"/>
      <c r="KQN42" s="64"/>
      <c r="KQO42" s="64"/>
      <c r="KQP42" s="64"/>
      <c r="KQQ42" s="64"/>
      <c r="KQR42" s="64"/>
      <c r="KQS42" s="64"/>
      <c r="KQT42" s="64"/>
      <c r="KQU42" s="64"/>
      <c r="KQV42" s="64"/>
      <c r="KQW42" s="64"/>
      <c r="KQX42" s="64"/>
      <c r="KQY42" s="64"/>
      <c r="KQZ42" s="64"/>
      <c r="KRA42" s="64"/>
      <c r="KRB42" s="64"/>
      <c r="KRC42" s="64"/>
      <c r="KRD42" s="64"/>
      <c r="KRE42" s="64"/>
      <c r="KRF42" s="64"/>
      <c r="KRG42" s="64"/>
      <c r="KRH42" s="64"/>
      <c r="KRI42" s="64"/>
      <c r="KRJ42" s="64"/>
      <c r="KRK42" s="64"/>
      <c r="KRL42" s="64"/>
      <c r="KRM42" s="64"/>
      <c r="KRN42" s="64"/>
      <c r="KRO42" s="64"/>
      <c r="KRP42" s="64"/>
      <c r="KRQ42" s="64"/>
      <c r="KRR42" s="64"/>
      <c r="KRS42" s="64"/>
      <c r="KRT42" s="64"/>
      <c r="KRU42" s="64"/>
      <c r="KRV42" s="64"/>
      <c r="KRW42" s="64"/>
      <c r="KRX42" s="64"/>
      <c r="KRY42" s="64"/>
      <c r="KRZ42" s="64"/>
      <c r="KSA42" s="64"/>
      <c r="KSB42" s="64"/>
      <c r="KSC42" s="64"/>
      <c r="KSD42" s="64"/>
      <c r="KSE42" s="64"/>
      <c r="KSF42" s="64"/>
      <c r="KSG42" s="64"/>
      <c r="KSH42" s="64"/>
      <c r="KSI42" s="64"/>
      <c r="KSJ42" s="64"/>
      <c r="KSK42" s="64"/>
      <c r="KSL42" s="64"/>
      <c r="KSM42" s="64"/>
      <c r="KSN42" s="64"/>
      <c r="KSO42" s="64"/>
      <c r="KSP42" s="64"/>
      <c r="KSQ42" s="64"/>
      <c r="KSR42" s="64"/>
      <c r="KSS42" s="64"/>
      <c r="KST42" s="64"/>
      <c r="KSU42" s="64"/>
      <c r="KSV42" s="64"/>
      <c r="KSW42" s="64"/>
      <c r="KSX42" s="64"/>
      <c r="KSY42" s="64"/>
      <c r="KSZ42" s="64"/>
      <c r="KTA42" s="64"/>
      <c r="KTB42" s="64"/>
      <c r="KTC42" s="64"/>
      <c r="KTD42" s="64"/>
      <c r="KTE42" s="64"/>
      <c r="KTF42" s="64"/>
      <c r="KTG42" s="64"/>
      <c r="KTH42" s="64"/>
      <c r="KTI42" s="64"/>
      <c r="KTJ42" s="64"/>
      <c r="KTK42" s="64"/>
      <c r="KTL42" s="64"/>
      <c r="KTM42" s="64"/>
      <c r="KTN42" s="64"/>
      <c r="KTO42" s="64"/>
      <c r="KTP42" s="64"/>
      <c r="KTQ42" s="64"/>
      <c r="KTR42" s="64"/>
      <c r="KTS42" s="64"/>
      <c r="KTT42" s="64"/>
      <c r="KTU42" s="64"/>
      <c r="KTV42" s="64"/>
      <c r="KTW42" s="64"/>
      <c r="KTX42" s="64"/>
      <c r="KTY42" s="64"/>
      <c r="KTZ42" s="64"/>
      <c r="KUA42" s="64"/>
      <c r="KUB42" s="64"/>
      <c r="KUC42" s="64"/>
      <c r="KUD42" s="64"/>
      <c r="KUE42" s="64"/>
      <c r="KUF42" s="64"/>
      <c r="KUG42" s="64"/>
      <c r="KUH42" s="64"/>
      <c r="KUI42" s="64"/>
      <c r="KUJ42" s="64"/>
      <c r="KUK42" s="64"/>
      <c r="KUL42" s="64"/>
      <c r="KUM42" s="64"/>
      <c r="KUN42" s="64"/>
      <c r="KUO42" s="64"/>
      <c r="KUP42" s="64"/>
      <c r="KUQ42" s="64"/>
      <c r="KUR42" s="64"/>
      <c r="KUS42" s="64"/>
      <c r="KUT42" s="64"/>
      <c r="KUU42" s="64"/>
      <c r="KUV42" s="64"/>
      <c r="KUW42" s="64"/>
      <c r="KUX42" s="64"/>
      <c r="KUY42" s="64"/>
      <c r="KUZ42" s="64"/>
      <c r="KVA42" s="64"/>
      <c r="KVB42" s="64"/>
      <c r="KVC42" s="64"/>
      <c r="KVD42" s="64"/>
      <c r="KVE42" s="64"/>
      <c r="KVF42" s="64"/>
      <c r="KVG42" s="64"/>
      <c r="KVH42" s="64"/>
      <c r="KVI42" s="64"/>
      <c r="KVJ42" s="64"/>
      <c r="KVK42" s="64"/>
      <c r="KVL42" s="64"/>
      <c r="KVM42" s="64"/>
      <c r="KVN42" s="64"/>
      <c r="KVO42" s="64"/>
      <c r="KVP42" s="64"/>
      <c r="KVQ42" s="64"/>
      <c r="KVR42" s="64"/>
      <c r="KVS42" s="64"/>
      <c r="KVT42" s="64"/>
      <c r="KVU42" s="64"/>
      <c r="KVV42" s="64"/>
      <c r="KVW42" s="64"/>
      <c r="KVX42" s="64"/>
      <c r="KVY42" s="64"/>
      <c r="KVZ42" s="64"/>
      <c r="KWA42" s="64"/>
      <c r="KWB42" s="64"/>
      <c r="KWC42" s="64"/>
      <c r="KWD42" s="64"/>
      <c r="KWE42" s="64"/>
      <c r="KWF42" s="64"/>
      <c r="KWG42" s="64"/>
      <c r="KWH42" s="64"/>
      <c r="KWI42" s="64"/>
      <c r="KWJ42" s="64"/>
      <c r="KWK42" s="64"/>
      <c r="KWL42" s="64"/>
      <c r="KWM42" s="64"/>
      <c r="KWN42" s="64"/>
      <c r="KWO42" s="64"/>
      <c r="KWP42" s="64"/>
      <c r="KWQ42" s="64"/>
      <c r="KWR42" s="64"/>
      <c r="KWS42" s="64"/>
      <c r="KWT42" s="64"/>
      <c r="KWU42" s="64"/>
      <c r="KWV42" s="64"/>
      <c r="KWW42" s="64"/>
      <c r="KWX42" s="64"/>
      <c r="KWY42" s="64"/>
      <c r="KWZ42" s="64"/>
      <c r="KXA42" s="64"/>
      <c r="KXB42" s="64"/>
      <c r="KXC42" s="64"/>
      <c r="KXD42" s="64"/>
      <c r="KXE42" s="64"/>
      <c r="KXF42" s="64"/>
      <c r="KXG42" s="64"/>
      <c r="KXH42" s="64"/>
      <c r="KXI42" s="64"/>
      <c r="KXJ42" s="64"/>
      <c r="KXK42" s="64"/>
      <c r="KXL42" s="64"/>
      <c r="KXM42" s="64"/>
      <c r="KXN42" s="64"/>
      <c r="KXO42" s="64"/>
      <c r="KXP42" s="64"/>
      <c r="KXQ42" s="64"/>
      <c r="KXR42" s="64"/>
      <c r="KXS42" s="64"/>
      <c r="KXT42" s="64"/>
      <c r="KXU42" s="64"/>
      <c r="KXV42" s="64"/>
      <c r="KXW42" s="64"/>
      <c r="KXX42" s="64"/>
      <c r="KXY42" s="64"/>
      <c r="KXZ42" s="64"/>
      <c r="KYA42" s="64"/>
      <c r="KYB42" s="64"/>
      <c r="KYC42" s="64"/>
      <c r="KYD42" s="64"/>
      <c r="KYE42" s="64"/>
      <c r="KYF42" s="64"/>
      <c r="KYG42" s="64"/>
      <c r="KYH42" s="64"/>
      <c r="KYI42" s="64"/>
      <c r="KYJ42" s="64"/>
      <c r="KYK42" s="64"/>
      <c r="KYL42" s="64"/>
      <c r="KYM42" s="64"/>
      <c r="KYN42" s="64"/>
      <c r="KYO42" s="64"/>
      <c r="KYP42" s="64"/>
      <c r="KYQ42" s="64"/>
      <c r="KYR42" s="64"/>
      <c r="KYS42" s="64"/>
      <c r="KYT42" s="64"/>
      <c r="KYU42" s="64"/>
      <c r="KYV42" s="64"/>
      <c r="KYW42" s="64"/>
      <c r="KYX42" s="64"/>
      <c r="KYY42" s="64"/>
      <c r="KYZ42" s="64"/>
      <c r="KZA42" s="64"/>
      <c r="KZB42" s="64"/>
      <c r="KZC42" s="64"/>
      <c r="KZD42" s="64"/>
      <c r="KZE42" s="64"/>
      <c r="KZF42" s="64"/>
      <c r="KZG42" s="64"/>
      <c r="KZH42" s="64"/>
      <c r="KZI42" s="64"/>
      <c r="KZJ42" s="64"/>
      <c r="KZK42" s="64"/>
      <c r="KZL42" s="64"/>
      <c r="KZM42" s="64"/>
      <c r="KZN42" s="64"/>
      <c r="KZO42" s="64"/>
      <c r="KZP42" s="64"/>
      <c r="KZQ42" s="64"/>
      <c r="KZR42" s="64"/>
      <c r="KZS42" s="64"/>
      <c r="KZT42" s="64"/>
      <c r="KZU42" s="64"/>
      <c r="KZV42" s="64"/>
      <c r="KZW42" s="64"/>
      <c r="KZX42" s="64"/>
      <c r="KZY42" s="64"/>
      <c r="KZZ42" s="64"/>
      <c r="LAA42" s="64"/>
      <c r="LAB42" s="64"/>
      <c r="LAC42" s="64"/>
      <c r="LAD42" s="64"/>
      <c r="LAE42" s="64"/>
      <c r="LAF42" s="64"/>
      <c r="LAG42" s="64"/>
      <c r="LAH42" s="64"/>
      <c r="LAI42" s="64"/>
      <c r="LAJ42" s="64"/>
      <c r="LAK42" s="64"/>
      <c r="LAL42" s="64"/>
      <c r="LAM42" s="64"/>
      <c r="LAN42" s="64"/>
      <c r="LAO42" s="64"/>
      <c r="LAP42" s="64"/>
      <c r="LAQ42" s="64"/>
      <c r="LAR42" s="64"/>
      <c r="LAS42" s="64"/>
      <c r="LAT42" s="64"/>
      <c r="LAU42" s="64"/>
      <c r="LAV42" s="64"/>
      <c r="LAW42" s="64"/>
      <c r="LAX42" s="64"/>
      <c r="LAY42" s="64"/>
      <c r="LAZ42" s="64"/>
      <c r="LBA42" s="64"/>
      <c r="LBB42" s="64"/>
      <c r="LBC42" s="64"/>
      <c r="LBD42" s="64"/>
      <c r="LBE42" s="64"/>
      <c r="LBF42" s="64"/>
      <c r="LBG42" s="64"/>
      <c r="LBH42" s="64"/>
      <c r="LBI42" s="64"/>
      <c r="LBJ42" s="64"/>
      <c r="LBK42" s="64"/>
      <c r="LBL42" s="64"/>
      <c r="LBM42" s="64"/>
      <c r="LBN42" s="64"/>
      <c r="LBO42" s="64"/>
      <c r="LBP42" s="64"/>
      <c r="LBQ42" s="64"/>
      <c r="LBR42" s="64"/>
      <c r="LBS42" s="64"/>
      <c r="LBT42" s="64"/>
      <c r="LBU42" s="64"/>
      <c r="LBV42" s="64"/>
      <c r="LBW42" s="64"/>
      <c r="LBX42" s="64"/>
      <c r="LBY42" s="64"/>
      <c r="LBZ42" s="64"/>
      <c r="LCA42" s="64"/>
      <c r="LCB42" s="64"/>
      <c r="LCC42" s="64"/>
      <c r="LCD42" s="64"/>
      <c r="LCE42" s="64"/>
      <c r="LCF42" s="64"/>
      <c r="LCG42" s="64"/>
      <c r="LCH42" s="64"/>
      <c r="LCI42" s="64"/>
      <c r="LCJ42" s="64"/>
      <c r="LCK42" s="64"/>
      <c r="LCL42" s="64"/>
      <c r="LCM42" s="64"/>
      <c r="LCN42" s="64"/>
      <c r="LCO42" s="64"/>
      <c r="LCP42" s="64"/>
      <c r="LCQ42" s="64"/>
      <c r="LCR42" s="64"/>
      <c r="LCS42" s="64"/>
      <c r="LCT42" s="64"/>
      <c r="LCU42" s="64"/>
      <c r="LCV42" s="64"/>
      <c r="LCW42" s="64"/>
      <c r="LCX42" s="64"/>
      <c r="LCY42" s="64"/>
      <c r="LCZ42" s="64"/>
      <c r="LDA42" s="64"/>
      <c r="LDB42" s="64"/>
      <c r="LDC42" s="64"/>
      <c r="LDD42" s="64"/>
      <c r="LDE42" s="64"/>
      <c r="LDF42" s="64"/>
      <c r="LDG42" s="64"/>
      <c r="LDH42" s="64"/>
      <c r="LDI42" s="64"/>
      <c r="LDJ42" s="64"/>
      <c r="LDK42" s="64"/>
      <c r="LDL42" s="64"/>
      <c r="LDM42" s="64"/>
      <c r="LDN42" s="64"/>
      <c r="LDO42" s="64"/>
      <c r="LDP42" s="64"/>
      <c r="LDQ42" s="64"/>
      <c r="LDR42" s="64"/>
      <c r="LDS42" s="64"/>
      <c r="LDT42" s="64"/>
      <c r="LDU42" s="64"/>
      <c r="LDV42" s="64"/>
      <c r="LDW42" s="64"/>
      <c r="LDX42" s="64"/>
      <c r="LDY42" s="64"/>
      <c r="LDZ42" s="64"/>
      <c r="LEA42" s="64"/>
      <c r="LEB42" s="64"/>
      <c r="LEC42" s="64"/>
      <c r="LED42" s="64"/>
      <c r="LEE42" s="64"/>
      <c r="LEF42" s="64"/>
      <c r="LEG42" s="64"/>
      <c r="LEH42" s="64"/>
      <c r="LEI42" s="64"/>
      <c r="LEJ42" s="64"/>
      <c r="LEK42" s="64"/>
      <c r="LEL42" s="64"/>
      <c r="LEM42" s="64"/>
      <c r="LEN42" s="64"/>
      <c r="LEO42" s="64"/>
      <c r="LEP42" s="64"/>
      <c r="LEQ42" s="64"/>
      <c r="LER42" s="64"/>
      <c r="LES42" s="64"/>
      <c r="LET42" s="64"/>
      <c r="LEU42" s="64"/>
      <c r="LEV42" s="64"/>
      <c r="LEW42" s="64"/>
      <c r="LEX42" s="64"/>
      <c r="LEY42" s="64"/>
      <c r="LEZ42" s="64"/>
      <c r="LFA42" s="64"/>
      <c r="LFB42" s="64"/>
      <c r="LFC42" s="64"/>
      <c r="LFD42" s="64"/>
      <c r="LFE42" s="64"/>
      <c r="LFF42" s="64"/>
      <c r="LFG42" s="64"/>
      <c r="LFH42" s="64"/>
      <c r="LFI42" s="64"/>
      <c r="LFJ42" s="64"/>
      <c r="LFK42" s="64"/>
      <c r="LFL42" s="64"/>
      <c r="LFM42" s="64"/>
      <c r="LFN42" s="64"/>
      <c r="LFO42" s="64"/>
      <c r="LFP42" s="64"/>
      <c r="LFQ42" s="64"/>
      <c r="LFR42" s="64"/>
      <c r="LFS42" s="64"/>
      <c r="LFT42" s="64"/>
      <c r="LFU42" s="64"/>
      <c r="LFV42" s="64"/>
      <c r="LFW42" s="64"/>
      <c r="LFX42" s="64"/>
      <c r="LFY42" s="64"/>
      <c r="LFZ42" s="64"/>
      <c r="LGA42" s="64"/>
      <c r="LGB42" s="64"/>
      <c r="LGC42" s="64"/>
      <c r="LGD42" s="64"/>
      <c r="LGE42" s="64"/>
      <c r="LGF42" s="64"/>
      <c r="LGG42" s="64"/>
      <c r="LGH42" s="64"/>
      <c r="LGI42" s="64"/>
      <c r="LGJ42" s="64"/>
      <c r="LGK42" s="64"/>
      <c r="LGL42" s="64"/>
      <c r="LGM42" s="64"/>
      <c r="LGN42" s="64"/>
      <c r="LGO42" s="64"/>
      <c r="LGP42" s="64"/>
      <c r="LGQ42" s="64"/>
      <c r="LGR42" s="64"/>
      <c r="LGS42" s="64"/>
      <c r="LGT42" s="64"/>
      <c r="LGU42" s="64"/>
      <c r="LGV42" s="64"/>
      <c r="LGW42" s="64"/>
      <c r="LGX42" s="64"/>
      <c r="LGY42" s="64"/>
      <c r="LGZ42" s="64"/>
      <c r="LHA42" s="64"/>
      <c r="LHB42" s="64"/>
      <c r="LHC42" s="64"/>
      <c r="LHD42" s="64"/>
      <c r="LHE42" s="64"/>
      <c r="LHF42" s="64"/>
      <c r="LHG42" s="64"/>
      <c r="LHH42" s="64"/>
      <c r="LHI42" s="64"/>
      <c r="LHJ42" s="64"/>
      <c r="LHK42" s="64"/>
      <c r="LHL42" s="64"/>
      <c r="LHM42" s="64"/>
      <c r="LHN42" s="64"/>
      <c r="LHO42" s="64"/>
      <c r="LHP42" s="64"/>
      <c r="LHQ42" s="64"/>
      <c r="LHR42" s="64"/>
      <c r="LHS42" s="64"/>
      <c r="LHT42" s="64"/>
      <c r="LHU42" s="64"/>
      <c r="LHV42" s="64"/>
      <c r="LHW42" s="64"/>
      <c r="LHX42" s="64"/>
      <c r="LHY42" s="64"/>
      <c r="LHZ42" s="64"/>
      <c r="LIA42" s="64"/>
      <c r="LIB42" s="64"/>
      <c r="LIC42" s="64"/>
      <c r="LID42" s="64"/>
      <c r="LIE42" s="64"/>
      <c r="LIF42" s="64"/>
      <c r="LIG42" s="64"/>
      <c r="LIH42" s="64"/>
      <c r="LII42" s="64"/>
      <c r="LIJ42" s="64"/>
      <c r="LIK42" s="64"/>
      <c r="LIL42" s="64"/>
      <c r="LIM42" s="64"/>
      <c r="LIN42" s="64"/>
      <c r="LIO42" s="64"/>
      <c r="LIP42" s="64"/>
      <c r="LIQ42" s="64"/>
      <c r="LIR42" s="64"/>
      <c r="LIS42" s="64"/>
      <c r="LIT42" s="64"/>
      <c r="LIU42" s="64"/>
      <c r="LIV42" s="64"/>
      <c r="LIW42" s="64"/>
      <c r="LIX42" s="64"/>
      <c r="LIY42" s="64"/>
      <c r="LIZ42" s="64"/>
      <c r="LJA42" s="64"/>
      <c r="LJB42" s="64"/>
      <c r="LJC42" s="64"/>
      <c r="LJD42" s="64"/>
      <c r="LJE42" s="64"/>
      <c r="LJF42" s="64"/>
      <c r="LJG42" s="64"/>
      <c r="LJH42" s="64"/>
      <c r="LJI42" s="64"/>
      <c r="LJJ42" s="64"/>
      <c r="LJK42" s="64"/>
      <c r="LJL42" s="64"/>
      <c r="LJM42" s="64"/>
      <c r="LJN42" s="64"/>
      <c r="LJO42" s="64"/>
      <c r="LJP42" s="64"/>
      <c r="LJQ42" s="64"/>
      <c r="LJR42" s="64"/>
      <c r="LJS42" s="64"/>
      <c r="LJT42" s="64"/>
      <c r="LJU42" s="64"/>
      <c r="LJV42" s="64"/>
      <c r="LJW42" s="64"/>
      <c r="LJX42" s="64"/>
      <c r="LJY42" s="64"/>
      <c r="LJZ42" s="64"/>
      <c r="LKA42" s="64"/>
      <c r="LKB42" s="64"/>
      <c r="LKC42" s="64"/>
      <c r="LKD42" s="64"/>
      <c r="LKE42" s="64"/>
      <c r="LKF42" s="64"/>
      <c r="LKG42" s="64"/>
      <c r="LKH42" s="64"/>
      <c r="LKI42" s="64"/>
      <c r="LKJ42" s="64"/>
      <c r="LKK42" s="64"/>
      <c r="LKL42" s="64"/>
      <c r="LKM42" s="64"/>
      <c r="LKN42" s="64"/>
      <c r="LKO42" s="64"/>
      <c r="LKP42" s="64"/>
      <c r="LKQ42" s="64"/>
      <c r="LKR42" s="64"/>
      <c r="LKS42" s="64"/>
      <c r="LKT42" s="64"/>
      <c r="LKU42" s="64"/>
      <c r="LKV42" s="64"/>
      <c r="LKW42" s="64"/>
      <c r="LKX42" s="64"/>
      <c r="LKY42" s="64"/>
      <c r="LKZ42" s="64"/>
      <c r="LLA42" s="64"/>
      <c r="LLB42" s="64"/>
      <c r="LLC42" s="64"/>
      <c r="LLD42" s="64"/>
      <c r="LLE42" s="64"/>
      <c r="LLF42" s="64"/>
      <c r="LLG42" s="64"/>
      <c r="LLH42" s="64"/>
      <c r="LLI42" s="64"/>
      <c r="LLJ42" s="64"/>
      <c r="LLK42" s="64"/>
      <c r="LLL42" s="64"/>
      <c r="LLM42" s="64"/>
      <c r="LLN42" s="64"/>
      <c r="LLO42" s="64"/>
      <c r="LLP42" s="64"/>
      <c r="LLQ42" s="64"/>
      <c r="LLR42" s="64"/>
      <c r="LLS42" s="64"/>
      <c r="LLT42" s="64"/>
      <c r="LLU42" s="64"/>
      <c r="LLV42" s="64"/>
      <c r="LLW42" s="64"/>
      <c r="LLX42" s="64"/>
      <c r="LLY42" s="64"/>
      <c r="LLZ42" s="64"/>
      <c r="LMA42" s="64"/>
      <c r="LMB42" s="64"/>
      <c r="LMC42" s="64"/>
      <c r="LMD42" s="64"/>
      <c r="LME42" s="64"/>
      <c r="LMF42" s="64"/>
      <c r="LMG42" s="64"/>
      <c r="LMH42" s="64"/>
      <c r="LMI42" s="64"/>
      <c r="LMJ42" s="64"/>
      <c r="LMK42" s="64"/>
      <c r="LML42" s="64"/>
      <c r="LMM42" s="64"/>
      <c r="LMN42" s="64"/>
      <c r="LMO42" s="64"/>
      <c r="LMP42" s="64"/>
      <c r="LMQ42" s="64"/>
      <c r="LMR42" s="64"/>
      <c r="LMS42" s="64"/>
      <c r="LMT42" s="64"/>
      <c r="LMU42" s="64"/>
      <c r="LMV42" s="64"/>
      <c r="LMW42" s="64"/>
      <c r="LMX42" s="64"/>
      <c r="LMY42" s="64"/>
      <c r="LMZ42" s="64"/>
      <c r="LNA42" s="64"/>
      <c r="LNB42" s="64"/>
      <c r="LNC42" s="64"/>
      <c r="LND42" s="64"/>
      <c r="LNE42" s="64"/>
      <c r="LNF42" s="64"/>
      <c r="LNG42" s="64"/>
      <c r="LNH42" s="64"/>
      <c r="LNI42" s="64"/>
      <c r="LNJ42" s="64"/>
      <c r="LNK42" s="64"/>
      <c r="LNL42" s="64"/>
      <c r="LNM42" s="64"/>
      <c r="LNN42" s="64"/>
      <c r="LNO42" s="64"/>
      <c r="LNP42" s="64"/>
      <c r="LNQ42" s="64"/>
      <c r="LNR42" s="64"/>
      <c r="LNS42" s="64"/>
      <c r="LNT42" s="64"/>
      <c r="LNU42" s="64"/>
      <c r="LNV42" s="64"/>
      <c r="LNW42" s="64"/>
      <c r="LNX42" s="64"/>
      <c r="LNY42" s="64"/>
      <c r="LNZ42" s="64"/>
      <c r="LOA42" s="64"/>
      <c r="LOB42" s="64"/>
      <c r="LOC42" s="64"/>
      <c r="LOD42" s="64"/>
      <c r="LOE42" s="64"/>
      <c r="LOF42" s="64"/>
      <c r="LOG42" s="64"/>
      <c r="LOH42" s="64"/>
      <c r="LOI42" s="64"/>
      <c r="LOJ42" s="64"/>
      <c r="LOK42" s="64"/>
      <c r="LOL42" s="64"/>
      <c r="LOM42" s="64"/>
      <c r="LON42" s="64"/>
      <c r="LOO42" s="64"/>
      <c r="LOP42" s="64"/>
      <c r="LOQ42" s="64"/>
      <c r="LOR42" s="64"/>
      <c r="LOS42" s="64"/>
      <c r="LOT42" s="64"/>
      <c r="LOU42" s="64"/>
      <c r="LOV42" s="64"/>
      <c r="LOW42" s="64"/>
      <c r="LOX42" s="64"/>
      <c r="LOY42" s="64"/>
      <c r="LOZ42" s="64"/>
      <c r="LPA42" s="64"/>
      <c r="LPB42" s="64"/>
      <c r="LPC42" s="64"/>
      <c r="LPD42" s="64"/>
      <c r="LPE42" s="64"/>
      <c r="LPF42" s="64"/>
      <c r="LPG42" s="64"/>
      <c r="LPH42" s="64"/>
      <c r="LPI42" s="64"/>
      <c r="LPJ42" s="64"/>
      <c r="LPK42" s="64"/>
      <c r="LPL42" s="64"/>
      <c r="LPM42" s="64"/>
      <c r="LPN42" s="64"/>
      <c r="LPO42" s="64"/>
      <c r="LPP42" s="64"/>
      <c r="LPQ42" s="64"/>
      <c r="LPR42" s="64"/>
      <c r="LPS42" s="64"/>
      <c r="LPT42" s="64"/>
      <c r="LPU42" s="64"/>
      <c r="LPV42" s="64"/>
      <c r="LPW42" s="64"/>
      <c r="LPX42" s="64"/>
      <c r="LPY42" s="64"/>
      <c r="LPZ42" s="64"/>
      <c r="LQA42" s="64"/>
      <c r="LQB42" s="64"/>
      <c r="LQC42" s="64"/>
      <c r="LQD42" s="64"/>
      <c r="LQE42" s="64"/>
      <c r="LQF42" s="64"/>
      <c r="LQG42" s="64"/>
      <c r="LQH42" s="64"/>
      <c r="LQI42" s="64"/>
      <c r="LQJ42" s="64"/>
      <c r="LQK42" s="64"/>
      <c r="LQL42" s="64"/>
      <c r="LQM42" s="64"/>
      <c r="LQN42" s="64"/>
      <c r="LQO42" s="64"/>
      <c r="LQP42" s="64"/>
      <c r="LQQ42" s="64"/>
      <c r="LQR42" s="64"/>
      <c r="LQS42" s="64"/>
      <c r="LQT42" s="64"/>
      <c r="LQU42" s="64"/>
      <c r="LQV42" s="64"/>
      <c r="LQW42" s="64"/>
      <c r="LQX42" s="64"/>
      <c r="LQY42" s="64"/>
      <c r="LQZ42" s="64"/>
      <c r="LRA42" s="64"/>
      <c r="LRB42" s="64"/>
      <c r="LRC42" s="64"/>
      <c r="LRD42" s="64"/>
      <c r="LRE42" s="64"/>
      <c r="LRF42" s="64"/>
      <c r="LRG42" s="64"/>
      <c r="LRH42" s="64"/>
      <c r="LRI42" s="64"/>
      <c r="LRJ42" s="64"/>
      <c r="LRK42" s="64"/>
      <c r="LRL42" s="64"/>
      <c r="LRM42" s="64"/>
      <c r="LRN42" s="64"/>
      <c r="LRO42" s="64"/>
      <c r="LRP42" s="64"/>
      <c r="LRQ42" s="64"/>
      <c r="LRR42" s="64"/>
      <c r="LRS42" s="64"/>
      <c r="LRT42" s="64"/>
      <c r="LRU42" s="64"/>
      <c r="LRV42" s="64"/>
      <c r="LRW42" s="64"/>
      <c r="LRX42" s="64"/>
      <c r="LRY42" s="64"/>
      <c r="LRZ42" s="64"/>
      <c r="LSA42" s="64"/>
      <c r="LSB42" s="64"/>
      <c r="LSC42" s="64"/>
      <c r="LSD42" s="64"/>
      <c r="LSE42" s="64"/>
      <c r="LSF42" s="64"/>
      <c r="LSG42" s="64"/>
      <c r="LSH42" s="64"/>
      <c r="LSI42" s="64"/>
      <c r="LSJ42" s="64"/>
      <c r="LSK42" s="64"/>
      <c r="LSL42" s="64"/>
      <c r="LSM42" s="64"/>
      <c r="LSN42" s="64"/>
      <c r="LSO42" s="64"/>
      <c r="LSP42" s="64"/>
      <c r="LSQ42" s="64"/>
      <c r="LSR42" s="64"/>
      <c r="LSS42" s="64"/>
      <c r="LST42" s="64"/>
      <c r="LSU42" s="64"/>
      <c r="LSV42" s="64"/>
      <c r="LSW42" s="64"/>
      <c r="LSX42" s="64"/>
      <c r="LSY42" s="64"/>
      <c r="LSZ42" s="64"/>
      <c r="LTA42" s="64"/>
      <c r="LTB42" s="64"/>
      <c r="LTC42" s="64"/>
      <c r="LTD42" s="64"/>
      <c r="LTE42" s="64"/>
      <c r="LTF42" s="64"/>
      <c r="LTG42" s="64"/>
      <c r="LTH42" s="64"/>
      <c r="LTI42" s="64"/>
      <c r="LTJ42" s="64"/>
      <c r="LTK42" s="64"/>
      <c r="LTL42" s="64"/>
      <c r="LTM42" s="64"/>
      <c r="LTN42" s="64"/>
      <c r="LTO42" s="64"/>
      <c r="LTP42" s="64"/>
      <c r="LTQ42" s="64"/>
      <c r="LTR42" s="64"/>
      <c r="LTS42" s="64"/>
      <c r="LTT42" s="64"/>
      <c r="LTU42" s="64"/>
      <c r="LTV42" s="64"/>
      <c r="LTW42" s="64"/>
      <c r="LTX42" s="64"/>
      <c r="LTY42" s="64"/>
      <c r="LTZ42" s="64"/>
      <c r="LUA42" s="64"/>
      <c r="LUB42" s="64"/>
      <c r="LUC42" s="64"/>
      <c r="LUD42" s="64"/>
      <c r="LUE42" s="64"/>
      <c r="LUF42" s="64"/>
      <c r="LUG42" s="64"/>
      <c r="LUH42" s="64"/>
      <c r="LUI42" s="64"/>
      <c r="LUJ42" s="64"/>
      <c r="LUK42" s="64"/>
      <c r="LUL42" s="64"/>
      <c r="LUM42" s="64"/>
      <c r="LUN42" s="64"/>
      <c r="LUO42" s="64"/>
      <c r="LUP42" s="64"/>
      <c r="LUQ42" s="64"/>
      <c r="LUR42" s="64"/>
      <c r="LUS42" s="64"/>
      <c r="LUT42" s="64"/>
      <c r="LUU42" s="64"/>
      <c r="LUV42" s="64"/>
      <c r="LUW42" s="64"/>
      <c r="LUX42" s="64"/>
      <c r="LUY42" s="64"/>
      <c r="LUZ42" s="64"/>
      <c r="LVA42" s="64"/>
      <c r="LVB42" s="64"/>
      <c r="LVC42" s="64"/>
      <c r="LVD42" s="64"/>
      <c r="LVE42" s="64"/>
      <c r="LVF42" s="64"/>
      <c r="LVG42" s="64"/>
      <c r="LVH42" s="64"/>
      <c r="LVI42" s="64"/>
      <c r="LVJ42" s="64"/>
      <c r="LVK42" s="64"/>
      <c r="LVL42" s="64"/>
      <c r="LVM42" s="64"/>
      <c r="LVN42" s="64"/>
      <c r="LVO42" s="64"/>
      <c r="LVP42" s="64"/>
      <c r="LVQ42" s="64"/>
      <c r="LVR42" s="64"/>
      <c r="LVS42" s="64"/>
      <c r="LVT42" s="64"/>
      <c r="LVU42" s="64"/>
      <c r="LVV42" s="64"/>
      <c r="LVW42" s="64"/>
      <c r="LVX42" s="64"/>
      <c r="LVY42" s="64"/>
      <c r="LVZ42" s="64"/>
      <c r="LWA42" s="64"/>
      <c r="LWB42" s="64"/>
      <c r="LWC42" s="64"/>
      <c r="LWD42" s="64"/>
      <c r="LWE42" s="64"/>
      <c r="LWF42" s="64"/>
      <c r="LWG42" s="64"/>
      <c r="LWH42" s="64"/>
      <c r="LWI42" s="64"/>
      <c r="LWJ42" s="64"/>
      <c r="LWK42" s="64"/>
      <c r="LWL42" s="64"/>
      <c r="LWM42" s="64"/>
      <c r="LWN42" s="64"/>
      <c r="LWO42" s="64"/>
      <c r="LWP42" s="64"/>
      <c r="LWQ42" s="64"/>
      <c r="LWR42" s="64"/>
      <c r="LWS42" s="64"/>
      <c r="LWT42" s="64"/>
      <c r="LWU42" s="64"/>
      <c r="LWV42" s="64"/>
      <c r="LWW42" s="64"/>
      <c r="LWX42" s="64"/>
      <c r="LWY42" s="64"/>
      <c r="LWZ42" s="64"/>
      <c r="LXA42" s="64"/>
      <c r="LXB42" s="64"/>
      <c r="LXC42" s="64"/>
      <c r="LXD42" s="64"/>
      <c r="LXE42" s="64"/>
      <c r="LXF42" s="64"/>
      <c r="LXG42" s="64"/>
      <c r="LXH42" s="64"/>
      <c r="LXI42" s="64"/>
      <c r="LXJ42" s="64"/>
      <c r="LXK42" s="64"/>
      <c r="LXL42" s="64"/>
      <c r="LXM42" s="64"/>
      <c r="LXN42" s="64"/>
      <c r="LXO42" s="64"/>
      <c r="LXP42" s="64"/>
      <c r="LXQ42" s="64"/>
      <c r="LXR42" s="64"/>
      <c r="LXS42" s="64"/>
      <c r="LXT42" s="64"/>
      <c r="LXU42" s="64"/>
      <c r="LXV42" s="64"/>
      <c r="LXW42" s="64"/>
      <c r="LXX42" s="64"/>
      <c r="LXY42" s="64"/>
      <c r="LXZ42" s="64"/>
      <c r="LYA42" s="64"/>
      <c r="LYB42" s="64"/>
      <c r="LYC42" s="64"/>
      <c r="LYD42" s="64"/>
      <c r="LYE42" s="64"/>
      <c r="LYF42" s="64"/>
      <c r="LYG42" s="64"/>
      <c r="LYH42" s="64"/>
      <c r="LYI42" s="64"/>
      <c r="LYJ42" s="64"/>
      <c r="LYK42" s="64"/>
      <c r="LYL42" s="64"/>
      <c r="LYM42" s="64"/>
      <c r="LYN42" s="64"/>
      <c r="LYO42" s="64"/>
      <c r="LYP42" s="64"/>
      <c r="LYQ42" s="64"/>
      <c r="LYR42" s="64"/>
      <c r="LYS42" s="64"/>
      <c r="LYT42" s="64"/>
      <c r="LYU42" s="64"/>
      <c r="LYV42" s="64"/>
      <c r="LYW42" s="64"/>
      <c r="LYX42" s="64"/>
      <c r="LYY42" s="64"/>
      <c r="LYZ42" s="64"/>
      <c r="LZA42" s="64"/>
      <c r="LZB42" s="64"/>
      <c r="LZC42" s="64"/>
      <c r="LZD42" s="64"/>
      <c r="LZE42" s="64"/>
      <c r="LZF42" s="64"/>
      <c r="LZG42" s="64"/>
      <c r="LZH42" s="64"/>
      <c r="LZI42" s="64"/>
      <c r="LZJ42" s="64"/>
      <c r="LZK42" s="64"/>
      <c r="LZL42" s="64"/>
      <c r="LZM42" s="64"/>
      <c r="LZN42" s="64"/>
      <c r="LZO42" s="64"/>
      <c r="LZP42" s="64"/>
      <c r="LZQ42" s="64"/>
      <c r="LZR42" s="64"/>
      <c r="LZS42" s="64"/>
      <c r="LZT42" s="64"/>
      <c r="LZU42" s="64"/>
      <c r="LZV42" s="64"/>
      <c r="LZW42" s="64"/>
      <c r="LZX42" s="64"/>
      <c r="LZY42" s="64"/>
      <c r="LZZ42" s="64"/>
      <c r="MAA42" s="64"/>
      <c r="MAB42" s="64"/>
      <c r="MAC42" s="64"/>
      <c r="MAD42" s="64"/>
      <c r="MAE42" s="64"/>
      <c r="MAF42" s="64"/>
      <c r="MAG42" s="64"/>
      <c r="MAH42" s="64"/>
      <c r="MAI42" s="64"/>
      <c r="MAJ42" s="64"/>
      <c r="MAK42" s="64"/>
      <c r="MAL42" s="64"/>
      <c r="MAM42" s="64"/>
      <c r="MAN42" s="64"/>
      <c r="MAO42" s="64"/>
      <c r="MAP42" s="64"/>
      <c r="MAQ42" s="64"/>
      <c r="MAR42" s="64"/>
      <c r="MAS42" s="64"/>
      <c r="MAT42" s="64"/>
      <c r="MAU42" s="64"/>
      <c r="MAV42" s="64"/>
      <c r="MAW42" s="64"/>
      <c r="MAX42" s="64"/>
      <c r="MAY42" s="64"/>
      <c r="MAZ42" s="64"/>
      <c r="MBA42" s="64"/>
      <c r="MBB42" s="64"/>
      <c r="MBC42" s="64"/>
      <c r="MBD42" s="64"/>
      <c r="MBE42" s="64"/>
      <c r="MBF42" s="64"/>
      <c r="MBG42" s="64"/>
      <c r="MBH42" s="64"/>
      <c r="MBI42" s="64"/>
      <c r="MBJ42" s="64"/>
      <c r="MBK42" s="64"/>
      <c r="MBL42" s="64"/>
      <c r="MBM42" s="64"/>
      <c r="MBN42" s="64"/>
      <c r="MBO42" s="64"/>
      <c r="MBP42" s="64"/>
      <c r="MBQ42" s="64"/>
      <c r="MBR42" s="64"/>
      <c r="MBS42" s="64"/>
      <c r="MBT42" s="64"/>
      <c r="MBU42" s="64"/>
      <c r="MBV42" s="64"/>
      <c r="MBW42" s="64"/>
      <c r="MBX42" s="64"/>
      <c r="MBY42" s="64"/>
      <c r="MBZ42" s="64"/>
      <c r="MCA42" s="64"/>
      <c r="MCB42" s="64"/>
      <c r="MCC42" s="64"/>
      <c r="MCD42" s="64"/>
      <c r="MCE42" s="64"/>
      <c r="MCF42" s="64"/>
      <c r="MCG42" s="64"/>
      <c r="MCH42" s="64"/>
      <c r="MCI42" s="64"/>
      <c r="MCJ42" s="64"/>
      <c r="MCK42" s="64"/>
      <c r="MCL42" s="64"/>
      <c r="MCM42" s="64"/>
      <c r="MCN42" s="64"/>
      <c r="MCO42" s="64"/>
      <c r="MCP42" s="64"/>
      <c r="MCQ42" s="64"/>
      <c r="MCR42" s="64"/>
      <c r="MCS42" s="64"/>
      <c r="MCT42" s="64"/>
      <c r="MCU42" s="64"/>
      <c r="MCV42" s="64"/>
      <c r="MCW42" s="64"/>
      <c r="MCX42" s="64"/>
      <c r="MCY42" s="64"/>
      <c r="MCZ42" s="64"/>
      <c r="MDA42" s="64"/>
      <c r="MDB42" s="64"/>
      <c r="MDC42" s="64"/>
      <c r="MDD42" s="64"/>
      <c r="MDE42" s="64"/>
      <c r="MDF42" s="64"/>
      <c r="MDG42" s="64"/>
      <c r="MDH42" s="64"/>
      <c r="MDI42" s="64"/>
      <c r="MDJ42" s="64"/>
      <c r="MDK42" s="64"/>
      <c r="MDL42" s="64"/>
      <c r="MDM42" s="64"/>
      <c r="MDN42" s="64"/>
      <c r="MDO42" s="64"/>
      <c r="MDP42" s="64"/>
      <c r="MDQ42" s="64"/>
      <c r="MDR42" s="64"/>
      <c r="MDS42" s="64"/>
      <c r="MDT42" s="64"/>
      <c r="MDU42" s="64"/>
      <c r="MDV42" s="64"/>
      <c r="MDW42" s="64"/>
      <c r="MDX42" s="64"/>
      <c r="MDY42" s="64"/>
      <c r="MDZ42" s="64"/>
      <c r="MEA42" s="64"/>
      <c r="MEB42" s="64"/>
      <c r="MEC42" s="64"/>
      <c r="MED42" s="64"/>
      <c r="MEE42" s="64"/>
      <c r="MEF42" s="64"/>
      <c r="MEG42" s="64"/>
      <c r="MEH42" s="64"/>
      <c r="MEI42" s="64"/>
      <c r="MEJ42" s="64"/>
      <c r="MEK42" s="64"/>
      <c r="MEL42" s="64"/>
      <c r="MEM42" s="64"/>
      <c r="MEN42" s="64"/>
      <c r="MEO42" s="64"/>
      <c r="MEP42" s="64"/>
      <c r="MEQ42" s="64"/>
      <c r="MER42" s="64"/>
      <c r="MES42" s="64"/>
      <c r="MET42" s="64"/>
      <c r="MEU42" s="64"/>
      <c r="MEV42" s="64"/>
      <c r="MEW42" s="64"/>
      <c r="MEX42" s="64"/>
      <c r="MEY42" s="64"/>
      <c r="MEZ42" s="64"/>
      <c r="MFA42" s="64"/>
      <c r="MFB42" s="64"/>
      <c r="MFC42" s="64"/>
      <c r="MFD42" s="64"/>
      <c r="MFE42" s="64"/>
      <c r="MFF42" s="64"/>
      <c r="MFG42" s="64"/>
      <c r="MFH42" s="64"/>
      <c r="MFI42" s="64"/>
      <c r="MFJ42" s="64"/>
      <c r="MFK42" s="64"/>
      <c r="MFL42" s="64"/>
      <c r="MFM42" s="64"/>
      <c r="MFN42" s="64"/>
      <c r="MFO42" s="64"/>
      <c r="MFP42" s="64"/>
      <c r="MFQ42" s="64"/>
      <c r="MFR42" s="64"/>
      <c r="MFS42" s="64"/>
      <c r="MFT42" s="64"/>
      <c r="MFU42" s="64"/>
      <c r="MFV42" s="64"/>
      <c r="MFW42" s="64"/>
      <c r="MFX42" s="64"/>
      <c r="MFY42" s="64"/>
      <c r="MFZ42" s="64"/>
      <c r="MGA42" s="64"/>
      <c r="MGB42" s="64"/>
      <c r="MGC42" s="64"/>
      <c r="MGD42" s="64"/>
      <c r="MGE42" s="64"/>
      <c r="MGF42" s="64"/>
      <c r="MGG42" s="64"/>
      <c r="MGH42" s="64"/>
      <c r="MGI42" s="64"/>
      <c r="MGJ42" s="64"/>
      <c r="MGK42" s="64"/>
      <c r="MGL42" s="64"/>
      <c r="MGM42" s="64"/>
      <c r="MGN42" s="64"/>
      <c r="MGO42" s="64"/>
      <c r="MGP42" s="64"/>
      <c r="MGQ42" s="64"/>
      <c r="MGR42" s="64"/>
      <c r="MGS42" s="64"/>
      <c r="MGT42" s="64"/>
      <c r="MGU42" s="64"/>
      <c r="MGV42" s="64"/>
      <c r="MGW42" s="64"/>
      <c r="MGX42" s="64"/>
      <c r="MGY42" s="64"/>
      <c r="MGZ42" s="64"/>
      <c r="MHA42" s="64"/>
      <c r="MHB42" s="64"/>
      <c r="MHC42" s="64"/>
      <c r="MHD42" s="64"/>
      <c r="MHE42" s="64"/>
      <c r="MHF42" s="64"/>
      <c r="MHG42" s="64"/>
      <c r="MHH42" s="64"/>
      <c r="MHI42" s="64"/>
      <c r="MHJ42" s="64"/>
      <c r="MHK42" s="64"/>
      <c r="MHL42" s="64"/>
      <c r="MHM42" s="64"/>
      <c r="MHN42" s="64"/>
      <c r="MHO42" s="64"/>
      <c r="MHP42" s="64"/>
      <c r="MHQ42" s="64"/>
      <c r="MHR42" s="64"/>
      <c r="MHS42" s="64"/>
      <c r="MHT42" s="64"/>
      <c r="MHU42" s="64"/>
      <c r="MHV42" s="64"/>
      <c r="MHW42" s="64"/>
      <c r="MHX42" s="64"/>
      <c r="MHY42" s="64"/>
      <c r="MHZ42" s="64"/>
      <c r="MIA42" s="64"/>
      <c r="MIB42" s="64"/>
      <c r="MIC42" s="64"/>
      <c r="MID42" s="64"/>
      <c r="MIE42" s="64"/>
      <c r="MIF42" s="64"/>
      <c r="MIG42" s="64"/>
      <c r="MIH42" s="64"/>
      <c r="MII42" s="64"/>
      <c r="MIJ42" s="64"/>
      <c r="MIK42" s="64"/>
      <c r="MIL42" s="64"/>
      <c r="MIM42" s="64"/>
      <c r="MIN42" s="64"/>
      <c r="MIO42" s="64"/>
      <c r="MIP42" s="64"/>
      <c r="MIQ42" s="64"/>
      <c r="MIR42" s="64"/>
      <c r="MIS42" s="64"/>
      <c r="MIT42" s="64"/>
      <c r="MIU42" s="64"/>
      <c r="MIV42" s="64"/>
      <c r="MIW42" s="64"/>
      <c r="MIX42" s="64"/>
      <c r="MIY42" s="64"/>
      <c r="MIZ42" s="64"/>
      <c r="MJA42" s="64"/>
      <c r="MJB42" s="64"/>
      <c r="MJC42" s="64"/>
      <c r="MJD42" s="64"/>
      <c r="MJE42" s="64"/>
      <c r="MJF42" s="64"/>
      <c r="MJG42" s="64"/>
      <c r="MJH42" s="64"/>
      <c r="MJI42" s="64"/>
      <c r="MJJ42" s="64"/>
      <c r="MJK42" s="64"/>
      <c r="MJL42" s="64"/>
      <c r="MJM42" s="64"/>
      <c r="MJN42" s="64"/>
      <c r="MJO42" s="64"/>
      <c r="MJP42" s="64"/>
      <c r="MJQ42" s="64"/>
      <c r="MJR42" s="64"/>
      <c r="MJS42" s="64"/>
      <c r="MJT42" s="64"/>
      <c r="MJU42" s="64"/>
      <c r="MJV42" s="64"/>
      <c r="MJW42" s="64"/>
      <c r="MJX42" s="64"/>
      <c r="MJY42" s="64"/>
      <c r="MJZ42" s="64"/>
      <c r="MKA42" s="64"/>
      <c r="MKB42" s="64"/>
      <c r="MKC42" s="64"/>
      <c r="MKD42" s="64"/>
      <c r="MKE42" s="64"/>
      <c r="MKF42" s="64"/>
      <c r="MKG42" s="64"/>
      <c r="MKH42" s="64"/>
      <c r="MKI42" s="64"/>
      <c r="MKJ42" s="64"/>
      <c r="MKK42" s="64"/>
      <c r="MKL42" s="64"/>
      <c r="MKM42" s="64"/>
      <c r="MKN42" s="64"/>
      <c r="MKO42" s="64"/>
      <c r="MKP42" s="64"/>
      <c r="MKQ42" s="64"/>
      <c r="MKR42" s="64"/>
      <c r="MKS42" s="64"/>
      <c r="MKT42" s="64"/>
      <c r="MKU42" s="64"/>
      <c r="MKV42" s="64"/>
      <c r="MKW42" s="64"/>
      <c r="MKX42" s="64"/>
      <c r="MKY42" s="64"/>
      <c r="MKZ42" s="64"/>
      <c r="MLA42" s="64"/>
      <c r="MLB42" s="64"/>
      <c r="MLC42" s="64"/>
      <c r="MLD42" s="64"/>
      <c r="MLE42" s="64"/>
      <c r="MLF42" s="64"/>
      <c r="MLG42" s="64"/>
      <c r="MLH42" s="64"/>
      <c r="MLI42" s="64"/>
      <c r="MLJ42" s="64"/>
      <c r="MLK42" s="64"/>
      <c r="MLL42" s="64"/>
      <c r="MLM42" s="64"/>
      <c r="MLN42" s="64"/>
      <c r="MLO42" s="64"/>
      <c r="MLP42" s="64"/>
      <c r="MLQ42" s="64"/>
      <c r="MLR42" s="64"/>
      <c r="MLS42" s="64"/>
      <c r="MLT42" s="64"/>
      <c r="MLU42" s="64"/>
      <c r="MLV42" s="64"/>
      <c r="MLW42" s="64"/>
      <c r="MLX42" s="64"/>
      <c r="MLY42" s="64"/>
      <c r="MLZ42" s="64"/>
      <c r="MMA42" s="64"/>
      <c r="MMB42" s="64"/>
      <c r="MMC42" s="64"/>
      <c r="MMD42" s="64"/>
      <c r="MME42" s="64"/>
      <c r="MMF42" s="64"/>
      <c r="MMG42" s="64"/>
      <c r="MMH42" s="64"/>
      <c r="MMI42" s="64"/>
      <c r="MMJ42" s="64"/>
      <c r="MMK42" s="64"/>
      <c r="MML42" s="64"/>
      <c r="MMM42" s="64"/>
      <c r="MMN42" s="64"/>
      <c r="MMO42" s="64"/>
      <c r="MMP42" s="64"/>
      <c r="MMQ42" s="64"/>
      <c r="MMR42" s="64"/>
      <c r="MMS42" s="64"/>
      <c r="MMT42" s="64"/>
      <c r="MMU42" s="64"/>
      <c r="MMV42" s="64"/>
      <c r="MMW42" s="64"/>
      <c r="MMX42" s="64"/>
      <c r="MMY42" s="64"/>
      <c r="MMZ42" s="64"/>
      <c r="MNA42" s="64"/>
      <c r="MNB42" s="64"/>
      <c r="MNC42" s="64"/>
      <c r="MND42" s="64"/>
      <c r="MNE42" s="64"/>
      <c r="MNF42" s="64"/>
      <c r="MNG42" s="64"/>
      <c r="MNH42" s="64"/>
      <c r="MNI42" s="64"/>
      <c r="MNJ42" s="64"/>
      <c r="MNK42" s="64"/>
      <c r="MNL42" s="64"/>
      <c r="MNM42" s="64"/>
      <c r="MNN42" s="64"/>
      <c r="MNO42" s="64"/>
      <c r="MNP42" s="64"/>
      <c r="MNQ42" s="64"/>
      <c r="MNR42" s="64"/>
      <c r="MNS42" s="64"/>
      <c r="MNT42" s="64"/>
      <c r="MNU42" s="64"/>
      <c r="MNV42" s="64"/>
      <c r="MNW42" s="64"/>
      <c r="MNX42" s="64"/>
      <c r="MNY42" s="64"/>
      <c r="MNZ42" s="64"/>
      <c r="MOA42" s="64"/>
      <c r="MOB42" s="64"/>
      <c r="MOC42" s="64"/>
      <c r="MOD42" s="64"/>
      <c r="MOE42" s="64"/>
      <c r="MOF42" s="64"/>
      <c r="MOG42" s="64"/>
      <c r="MOH42" s="64"/>
      <c r="MOI42" s="64"/>
      <c r="MOJ42" s="64"/>
      <c r="MOK42" s="64"/>
      <c r="MOL42" s="64"/>
      <c r="MOM42" s="64"/>
      <c r="MON42" s="64"/>
      <c r="MOO42" s="64"/>
      <c r="MOP42" s="64"/>
      <c r="MOQ42" s="64"/>
      <c r="MOR42" s="64"/>
      <c r="MOS42" s="64"/>
      <c r="MOT42" s="64"/>
      <c r="MOU42" s="64"/>
      <c r="MOV42" s="64"/>
      <c r="MOW42" s="64"/>
      <c r="MOX42" s="64"/>
      <c r="MOY42" s="64"/>
      <c r="MOZ42" s="64"/>
      <c r="MPA42" s="64"/>
      <c r="MPB42" s="64"/>
      <c r="MPC42" s="64"/>
      <c r="MPD42" s="64"/>
      <c r="MPE42" s="64"/>
      <c r="MPF42" s="64"/>
      <c r="MPG42" s="64"/>
      <c r="MPH42" s="64"/>
      <c r="MPI42" s="64"/>
      <c r="MPJ42" s="64"/>
      <c r="MPK42" s="64"/>
      <c r="MPL42" s="64"/>
      <c r="MPM42" s="64"/>
      <c r="MPN42" s="64"/>
      <c r="MPO42" s="64"/>
      <c r="MPP42" s="64"/>
      <c r="MPQ42" s="64"/>
      <c r="MPR42" s="64"/>
      <c r="MPS42" s="64"/>
      <c r="MPT42" s="64"/>
      <c r="MPU42" s="64"/>
      <c r="MPV42" s="64"/>
      <c r="MPW42" s="64"/>
      <c r="MPX42" s="64"/>
      <c r="MPY42" s="64"/>
      <c r="MPZ42" s="64"/>
      <c r="MQA42" s="64"/>
      <c r="MQB42" s="64"/>
      <c r="MQC42" s="64"/>
      <c r="MQD42" s="64"/>
      <c r="MQE42" s="64"/>
      <c r="MQF42" s="64"/>
      <c r="MQG42" s="64"/>
      <c r="MQH42" s="64"/>
      <c r="MQI42" s="64"/>
      <c r="MQJ42" s="64"/>
      <c r="MQK42" s="64"/>
      <c r="MQL42" s="64"/>
      <c r="MQM42" s="64"/>
      <c r="MQN42" s="64"/>
      <c r="MQO42" s="64"/>
      <c r="MQP42" s="64"/>
      <c r="MQQ42" s="64"/>
      <c r="MQR42" s="64"/>
      <c r="MQS42" s="64"/>
      <c r="MQT42" s="64"/>
      <c r="MQU42" s="64"/>
      <c r="MQV42" s="64"/>
      <c r="MQW42" s="64"/>
      <c r="MQX42" s="64"/>
      <c r="MQY42" s="64"/>
      <c r="MQZ42" s="64"/>
      <c r="MRA42" s="64"/>
      <c r="MRB42" s="64"/>
      <c r="MRC42" s="64"/>
      <c r="MRD42" s="64"/>
      <c r="MRE42" s="64"/>
      <c r="MRF42" s="64"/>
      <c r="MRG42" s="64"/>
      <c r="MRH42" s="64"/>
      <c r="MRI42" s="64"/>
      <c r="MRJ42" s="64"/>
      <c r="MRK42" s="64"/>
      <c r="MRL42" s="64"/>
      <c r="MRM42" s="64"/>
      <c r="MRN42" s="64"/>
      <c r="MRO42" s="64"/>
      <c r="MRP42" s="64"/>
      <c r="MRQ42" s="64"/>
      <c r="MRR42" s="64"/>
      <c r="MRS42" s="64"/>
      <c r="MRT42" s="64"/>
      <c r="MRU42" s="64"/>
      <c r="MRV42" s="64"/>
      <c r="MRW42" s="64"/>
      <c r="MRX42" s="64"/>
      <c r="MRY42" s="64"/>
      <c r="MRZ42" s="64"/>
      <c r="MSA42" s="64"/>
      <c r="MSB42" s="64"/>
      <c r="MSC42" s="64"/>
      <c r="MSD42" s="64"/>
      <c r="MSE42" s="64"/>
      <c r="MSF42" s="64"/>
      <c r="MSG42" s="64"/>
      <c r="MSH42" s="64"/>
      <c r="MSI42" s="64"/>
      <c r="MSJ42" s="64"/>
      <c r="MSK42" s="64"/>
      <c r="MSL42" s="64"/>
      <c r="MSM42" s="64"/>
      <c r="MSN42" s="64"/>
      <c r="MSO42" s="64"/>
      <c r="MSP42" s="64"/>
      <c r="MSQ42" s="64"/>
      <c r="MSR42" s="64"/>
      <c r="MSS42" s="64"/>
      <c r="MST42" s="64"/>
      <c r="MSU42" s="64"/>
      <c r="MSV42" s="64"/>
      <c r="MSW42" s="64"/>
      <c r="MSX42" s="64"/>
      <c r="MSY42" s="64"/>
      <c r="MSZ42" s="64"/>
      <c r="MTA42" s="64"/>
      <c r="MTB42" s="64"/>
      <c r="MTC42" s="64"/>
      <c r="MTD42" s="64"/>
      <c r="MTE42" s="64"/>
      <c r="MTF42" s="64"/>
      <c r="MTG42" s="64"/>
      <c r="MTH42" s="64"/>
      <c r="MTI42" s="64"/>
      <c r="MTJ42" s="64"/>
      <c r="MTK42" s="64"/>
      <c r="MTL42" s="64"/>
      <c r="MTM42" s="64"/>
      <c r="MTN42" s="64"/>
      <c r="MTO42" s="64"/>
      <c r="MTP42" s="64"/>
      <c r="MTQ42" s="64"/>
      <c r="MTR42" s="64"/>
      <c r="MTS42" s="64"/>
      <c r="MTT42" s="64"/>
      <c r="MTU42" s="64"/>
      <c r="MTV42" s="64"/>
      <c r="MTW42" s="64"/>
      <c r="MTX42" s="64"/>
      <c r="MTY42" s="64"/>
      <c r="MTZ42" s="64"/>
      <c r="MUA42" s="64"/>
      <c r="MUB42" s="64"/>
      <c r="MUC42" s="64"/>
      <c r="MUD42" s="64"/>
      <c r="MUE42" s="64"/>
      <c r="MUF42" s="64"/>
      <c r="MUG42" s="64"/>
      <c r="MUH42" s="64"/>
      <c r="MUI42" s="64"/>
      <c r="MUJ42" s="64"/>
      <c r="MUK42" s="64"/>
      <c r="MUL42" s="64"/>
      <c r="MUM42" s="64"/>
      <c r="MUN42" s="64"/>
      <c r="MUO42" s="64"/>
      <c r="MUP42" s="64"/>
      <c r="MUQ42" s="64"/>
      <c r="MUR42" s="64"/>
      <c r="MUS42" s="64"/>
      <c r="MUT42" s="64"/>
      <c r="MUU42" s="64"/>
      <c r="MUV42" s="64"/>
      <c r="MUW42" s="64"/>
      <c r="MUX42" s="64"/>
      <c r="MUY42" s="64"/>
      <c r="MUZ42" s="64"/>
      <c r="MVA42" s="64"/>
      <c r="MVB42" s="64"/>
      <c r="MVC42" s="64"/>
      <c r="MVD42" s="64"/>
      <c r="MVE42" s="64"/>
      <c r="MVF42" s="64"/>
      <c r="MVG42" s="64"/>
      <c r="MVH42" s="64"/>
      <c r="MVI42" s="64"/>
      <c r="MVJ42" s="64"/>
      <c r="MVK42" s="64"/>
      <c r="MVL42" s="64"/>
      <c r="MVM42" s="64"/>
      <c r="MVN42" s="64"/>
      <c r="MVO42" s="64"/>
      <c r="MVP42" s="64"/>
      <c r="MVQ42" s="64"/>
      <c r="MVR42" s="64"/>
      <c r="MVS42" s="64"/>
      <c r="MVT42" s="64"/>
      <c r="MVU42" s="64"/>
      <c r="MVV42" s="64"/>
      <c r="MVW42" s="64"/>
      <c r="MVX42" s="64"/>
      <c r="MVY42" s="64"/>
      <c r="MVZ42" s="64"/>
      <c r="MWA42" s="64"/>
      <c r="MWB42" s="64"/>
      <c r="MWC42" s="64"/>
      <c r="MWD42" s="64"/>
      <c r="MWE42" s="64"/>
      <c r="MWF42" s="64"/>
      <c r="MWG42" s="64"/>
      <c r="MWH42" s="64"/>
      <c r="MWI42" s="64"/>
      <c r="MWJ42" s="64"/>
      <c r="MWK42" s="64"/>
      <c r="MWL42" s="64"/>
      <c r="MWM42" s="64"/>
      <c r="MWN42" s="64"/>
      <c r="MWO42" s="64"/>
      <c r="MWP42" s="64"/>
      <c r="MWQ42" s="64"/>
      <c r="MWR42" s="64"/>
      <c r="MWS42" s="64"/>
      <c r="MWT42" s="64"/>
      <c r="MWU42" s="64"/>
      <c r="MWV42" s="64"/>
      <c r="MWW42" s="64"/>
      <c r="MWX42" s="64"/>
      <c r="MWY42" s="64"/>
      <c r="MWZ42" s="64"/>
      <c r="MXA42" s="64"/>
      <c r="MXB42" s="64"/>
      <c r="MXC42" s="64"/>
      <c r="MXD42" s="64"/>
      <c r="MXE42" s="64"/>
      <c r="MXF42" s="64"/>
      <c r="MXG42" s="64"/>
      <c r="MXH42" s="64"/>
      <c r="MXI42" s="64"/>
      <c r="MXJ42" s="64"/>
      <c r="MXK42" s="64"/>
      <c r="MXL42" s="64"/>
      <c r="MXM42" s="64"/>
      <c r="MXN42" s="64"/>
      <c r="MXO42" s="64"/>
      <c r="MXP42" s="64"/>
      <c r="MXQ42" s="64"/>
      <c r="MXR42" s="64"/>
      <c r="MXS42" s="64"/>
      <c r="MXT42" s="64"/>
      <c r="MXU42" s="64"/>
      <c r="MXV42" s="64"/>
      <c r="MXW42" s="64"/>
      <c r="MXX42" s="64"/>
      <c r="MXY42" s="64"/>
      <c r="MXZ42" s="64"/>
      <c r="MYA42" s="64"/>
      <c r="MYB42" s="64"/>
      <c r="MYC42" s="64"/>
      <c r="MYD42" s="64"/>
      <c r="MYE42" s="64"/>
      <c r="MYF42" s="64"/>
      <c r="MYG42" s="64"/>
      <c r="MYH42" s="64"/>
      <c r="MYI42" s="64"/>
      <c r="MYJ42" s="64"/>
      <c r="MYK42" s="64"/>
      <c r="MYL42" s="64"/>
      <c r="MYM42" s="64"/>
      <c r="MYN42" s="64"/>
      <c r="MYO42" s="64"/>
      <c r="MYP42" s="64"/>
      <c r="MYQ42" s="64"/>
      <c r="MYR42" s="64"/>
      <c r="MYS42" s="64"/>
      <c r="MYT42" s="64"/>
      <c r="MYU42" s="64"/>
      <c r="MYV42" s="64"/>
      <c r="MYW42" s="64"/>
      <c r="MYX42" s="64"/>
      <c r="MYY42" s="64"/>
      <c r="MYZ42" s="64"/>
      <c r="MZA42" s="64"/>
      <c r="MZB42" s="64"/>
      <c r="MZC42" s="64"/>
      <c r="MZD42" s="64"/>
      <c r="MZE42" s="64"/>
      <c r="MZF42" s="64"/>
      <c r="MZG42" s="64"/>
      <c r="MZH42" s="64"/>
      <c r="MZI42" s="64"/>
      <c r="MZJ42" s="64"/>
      <c r="MZK42" s="64"/>
      <c r="MZL42" s="64"/>
      <c r="MZM42" s="64"/>
      <c r="MZN42" s="64"/>
      <c r="MZO42" s="64"/>
      <c r="MZP42" s="64"/>
      <c r="MZQ42" s="64"/>
      <c r="MZR42" s="64"/>
      <c r="MZS42" s="64"/>
      <c r="MZT42" s="64"/>
      <c r="MZU42" s="64"/>
      <c r="MZV42" s="64"/>
      <c r="MZW42" s="64"/>
      <c r="MZX42" s="64"/>
      <c r="MZY42" s="64"/>
      <c r="MZZ42" s="64"/>
      <c r="NAA42" s="64"/>
      <c r="NAB42" s="64"/>
      <c r="NAC42" s="64"/>
      <c r="NAD42" s="64"/>
      <c r="NAE42" s="64"/>
      <c r="NAF42" s="64"/>
      <c r="NAG42" s="64"/>
      <c r="NAH42" s="64"/>
      <c r="NAI42" s="64"/>
      <c r="NAJ42" s="64"/>
      <c r="NAK42" s="64"/>
      <c r="NAL42" s="64"/>
      <c r="NAM42" s="64"/>
      <c r="NAN42" s="64"/>
      <c r="NAO42" s="64"/>
      <c r="NAP42" s="64"/>
      <c r="NAQ42" s="64"/>
      <c r="NAR42" s="64"/>
      <c r="NAS42" s="64"/>
      <c r="NAT42" s="64"/>
      <c r="NAU42" s="64"/>
      <c r="NAV42" s="64"/>
      <c r="NAW42" s="64"/>
      <c r="NAX42" s="64"/>
      <c r="NAY42" s="64"/>
      <c r="NAZ42" s="64"/>
      <c r="NBA42" s="64"/>
      <c r="NBB42" s="64"/>
      <c r="NBC42" s="64"/>
      <c r="NBD42" s="64"/>
      <c r="NBE42" s="64"/>
      <c r="NBF42" s="64"/>
      <c r="NBG42" s="64"/>
      <c r="NBH42" s="64"/>
      <c r="NBI42" s="64"/>
      <c r="NBJ42" s="64"/>
      <c r="NBK42" s="64"/>
      <c r="NBL42" s="64"/>
      <c r="NBM42" s="64"/>
      <c r="NBN42" s="64"/>
      <c r="NBO42" s="64"/>
      <c r="NBP42" s="64"/>
      <c r="NBQ42" s="64"/>
      <c r="NBR42" s="64"/>
      <c r="NBS42" s="64"/>
      <c r="NBT42" s="64"/>
      <c r="NBU42" s="64"/>
      <c r="NBV42" s="64"/>
      <c r="NBW42" s="64"/>
      <c r="NBX42" s="64"/>
      <c r="NBY42" s="64"/>
      <c r="NBZ42" s="64"/>
      <c r="NCA42" s="64"/>
      <c r="NCB42" s="64"/>
      <c r="NCC42" s="64"/>
      <c r="NCD42" s="64"/>
      <c r="NCE42" s="64"/>
      <c r="NCF42" s="64"/>
      <c r="NCG42" s="64"/>
      <c r="NCH42" s="64"/>
      <c r="NCI42" s="64"/>
      <c r="NCJ42" s="64"/>
      <c r="NCK42" s="64"/>
      <c r="NCL42" s="64"/>
      <c r="NCM42" s="64"/>
      <c r="NCN42" s="64"/>
      <c r="NCO42" s="64"/>
      <c r="NCP42" s="64"/>
      <c r="NCQ42" s="64"/>
      <c r="NCR42" s="64"/>
      <c r="NCS42" s="64"/>
      <c r="NCT42" s="64"/>
      <c r="NCU42" s="64"/>
      <c r="NCV42" s="64"/>
      <c r="NCW42" s="64"/>
      <c r="NCX42" s="64"/>
      <c r="NCY42" s="64"/>
      <c r="NCZ42" s="64"/>
      <c r="NDA42" s="64"/>
      <c r="NDB42" s="64"/>
      <c r="NDC42" s="64"/>
      <c r="NDD42" s="64"/>
      <c r="NDE42" s="64"/>
      <c r="NDF42" s="64"/>
      <c r="NDG42" s="64"/>
      <c r="NDH42" s="64"/>
      <c r="NDI42" s="64"/>
      <c r="NDJ42" s="64"/>
      <c r="NDK42" s="64"/>
      <c r="NDL42" s="64"/>
      <c r="NDM42" s="64"/>
      <c r="NDN42" s="64"/>
      <c r="NDO42" s="64"/>
      <c r="NDP42" s="64"/>
      <c r="NDQ42" s="64"/>
      <c r="NDR42" s="64"/>
      <c r="NDS42" s="64"/>
      <c r="NDT42" s="64"/>
      <c r="NDU42" s="64"/>
      <c r="NDV42" s="64"/>
      <c r="NDW42" s="64"/>
      <c r="NDX42" s="64"/>
      <c r="NDY42" s="64"/>
      <c r="NDZ42" s="64"/>
      <c r="NEA42" s="64"/>
      <c r="NEB42" s="64"/>
      <c r="NEC42" s="64"/>
      <c r="NED42" s="64"/>
      <c r="NEE42" s="64"/>
      <c r="NEF42" s="64"/>
      <c r="NEG42" s="64"/>
      <c r="NEH42" s="64"/>
      <c r="NEI42" s="64"/>
      <c r="NEJ42" s="64"/>
      <c r="NEK42" s="64"/>
      <c r="NEL42" s="64"/>
      <c r="NEM42" s="64"/>
      <c r="NEN42" s="64"/>
      <c r="NEO42" s="64"/>
      <c r="NEP42" s="64"/>
      <c r="NEQ42" s="64"/>
      <c r="NER42" s="64"/>
      <c r="NES42" s="64"/>
      <c r="NET42" s="64"/>
      <c r="NEU42" s="64"/>
      <c r="NEV42" s="64"/>
      <c r="NEW42" s="64"/>
      <c r="NEX42" s="64"/>
      <c r="NEY42" s="64"/>
      <c r="NEZ42" s="64"/>
      <c r="NFA42" s="64"/>
      <c r="NFB42" s="64"/>
      <c r="NFC42" s="64"/>
      <c r="NFD42" s="64"/>
      <c r="NFE42" s="64"/>
      <c r="NFF42" s="64"/>
      <c r="NFG42" s="64"/>
      <c r="NFH42" s="64"/>
      <c r="NFI42" s="64"/>
      <c r="NFJ42" s="64"/>
      <c r="NFK42" s="64"/>
      <c r="NFL42" s="64"/>
      <c r="NFM42" s="64"/>
      <c r="NFN42" s="64"/>
      <c r="NFO42" s="64"/>
      <c r="NFP42" s="64"/>
      <c r="NFQ42" s="64"/>
      <c r="NFR42" s="64"/>
      <c r="NFS42" s="64"/>
      <c r="NFT42" s="64"/>
      <c r="NFU42" s="64"/>
      <c r="NFV42" s="64"/>
      <c r="NFW42" s="64"/>
      <c r="NFX42" s="64"/>
      <c r="NFY42" s="64"/>
      <c r="NFZ42" s="64"/>
      <c r="NGA42" s="64"/>
      <c r="NGB42" s="64"/>
      <c r="NGC42" s="64"/>
      <c r="NGD42" s="64"/>
      <c r="NGE42" s="64"/>
      <c r="NGF42" s="64"/>
      <c r="NGG42" s="64"/>
      <c r="NGH42" s="64"/>
      <c r="NGI42" s="64"/>
      <c r="NGJ42" s="64"/>
      <c r="NGK42" s="64"/>
      <c r="NGL42" s="64"/>
      <c r="NGM42" s="64"/>
      <c r="NGN42" s="64"/>
      <c r="NGO42" s="64"/>
      <c r="NGP42" s="64"/>
      <c r="NGQ42" s="64"/>
      <c r="NGR42" s="64"/>
      <c r="NGS42" s="64"/>
      <c r="NGT42" s="64"/>
      <c r="NGU42" s="64"/>
      <c r="NGV42" s="64"/>
      <c r="NGW42" s="64"/>
      <c r="NGX42" s="64"/>
      <c r="NGY42" s="64"/>
      <c r="NGZ42" s="64"/>
      <c r="NHA42" s="64"/>
      <c r="NHB42" s="64"/>
      <c r="NHC42" s="64"/>
      <c r="NHD42" s="64"/>
      <c r="NHE42" s="64"/>
      <c r="NHF42" s="64"/>
      <c r="NHG42" s="64"/>
      <c r="NHH42" s="64"/>
      <c r="NHI42" s="64"/>
      <c r="NHJ42" s="64"/>
      <c r="NHK42" s="64"/>
      <c r="NHL42" s="64"/>
      <c r="NHM42" s="64"/>
      <c r="NHN42" s="64"/>
      <c r="NHO42" s="64"/>
      <c r="NHP42" s="64"/>
      <c r="NHQ42" s="64"/>
      <c r="NHR42" s="64"/>
      <c r="NHS42" s="64"/>
      <c r="NHT42" s="64"/>
      <c r="NHU42" s="64"/>
      <c r="NHV42" s="64"/>
      <c r="NHW42" s="64"/>
      <c r="NHX42" s="64"/>
      <c r="NHY42" s="64"/>
      <c r="NHZ42" s="64"/>
      <c r="NIA42" s="64"/>
      <c r="NIB42" s="64"/>
      <c r="NIC42" s="64"/>
      <c r="NID42" s="64"/>
      <c r="NIE42" s="64"/>
      <c r="NIF42" s="64"/>
      <c r="NIG42" s="64"/>
      <c r="NIH42" s="64"/>
      <c r="NII42" s="64"/>
      <c r="NIJ42" s="64"/>
      <c r="NIK42" s="64"/>
      <c r="NIL42" s="64"/>
      <c r="NIM42" s="64"/>
      <c r="NIN42" s="64"/>
      <c r="NIO42" s="64"/>
      <c r="NIP42" s="64"/>
      <c r="NIQ42" s="64"/>
      <c r="NIR42" s="64"/>
      <c r="NIS42" s="64"/>
      <c r="NIT42" s="64"/>
      <c r="NIU42" s="64"/>
      <c r="NIV42" s="64"/>
      <c r="NIW42" s="64"/>
      <c r="NIX42" s="64"/>
      <c r="NIY42" s="64"/>
      <c r="NIZ42" s="64"/>
      <c r="NJA42" s="64"/>
      <c r="NJB42" s="64"/>
      <c r="NJC42" s="64"/>
      <c r="NJD42" s="64"/>
      <c r="NJE42" s="64"/>
      <c r="NJF42" s="64"/>
      <c r="NJG42" s="64"/>
      <c r="NJH42" s="64"/>
      <c r="NJI42" s="64"/>
      <c r="NJJ42" s="64"/>
      <c r="NJK42" s="64"/>
      <c r="NJL42" s="64"/>
      <c r="NJM42" s="64"/>
      <c r="NJN42" s="64"/>
      <c r="NJO42" s="64"/>
      <c r="NJP42" s="64"/>
      <c r="NJQ42" s="64"/>
      <c r="NJR42" s="64"/>
      <c r="NJS42" s="64"/>
      <c r="NJT42" s="64"/>
      <c r="NJU42" s="64"/>
      <c r="NJV42" s="64"/>
      <c r="NJW42" s="64"/>
      <c r="NJX42" s="64"/>
      <c r="NJY42" s="64"/>
      <c r="NJZ42" s="64"/>
      <c r="NKA42" s="64"/>
      <c r="NKB42" s="64"/>
      <c r="NKC42" s="64"/>
      <c r="NKD42" s="64"/>
      <c r="NKE42" s="64"/>
      <c r="NKF42" s="64"/>
      <c r="NKG42" s="64"/>
      <c r="NKH42" s="64"/>
      <c r="NKI42" s="64"/>
      <c r="NKJ42" s="64"/>
      <c r="NKK42" s="64"/>
      <c r="NKL42" s="64"/>
      <c r="NKM42" s="64"/>
      <c r="NKN42" s="64"/>
      <c r="NKO42" s="64"/>
      <c r="NKP42" s="64"/>
      <c r="NKQ42" s="64"/>
      <c r="NKR42" s="64"/>
      <c r="NKS42" s="64"/>
      <c r="NKT42" s="64"/>
      <c r="NKU42" s="64"/>
      <c r="NKV42" s="64"/>
      <c r="NKW42" s="64"/>
      <c r="NKX42" s="64"/>
      <c r="NKY42" s="64"/>
      <c r="NKZ42" s="64"/>
      <c r="NLA42" s="64"/>
      <c r="NLB42" s="64"/>
      <c r="NLC42" s="64"/>
      <c r="NLD42" s="64"/>
      <c r="NLE42" s="64"/>
      <c r="NLF42" s="64"/>
      <c r="NLG42" s="64"/>
      <c r="NLH42" s="64"/>
      <c r="NLI42" s="64"/>
      <c r="NLJ42" s="64"/>
      <c r="NLK42" s="64"/>
      <c r="NLL42" s="64"/>
      <c r="NLM42" s="64"/>
      <c r="NLN42" s="64"/>
      <c r="NLO42" s="64"/>
      <c r="NLP42" s="64"/>
      <c r="NLQ42" s="64"/>
      <c r="NLR42" s="64"/>
      <c r="NLS42" s="64"/>
      <c r="NLT42" s="64"/>
      <c r="NLU42" s="64"/>
      <c r="NLV42" s="64"/>
      <c r="NLW42" s="64"/>
      <c r="NLX42" s="64"/>
      <c r="NLY42" s="64"/>
      <c r="NLZ42" s="64"/>
      <c r="NMA42" s="64"/>
      <c r="NMB42" s="64"/>
      <c r="NMC42" s="64"/>
      <c r="NMD42" s="64"/>
      <c r="NME42" s="64"/>
      <c r="NMF42" s="64"/>
      <c r="NMG42" s="64"/>
      <c r="NMH42" s="64"/>
      <c r="NMI42" s="64"/>
      <c r="NMJ42" s="64"/>
      <c r="NMK42" s="64"/>
      <c r="NML42" s="64"/>
      <c r="NMM42" s="64"/>
      <c r="NMN42" s="64"/>
      <c r="NMO42" s="64"/>
      <c r="NMP42" s="64"/>
      <c r="NMQ42" s="64"/>
      <c r="NMR42" s="64"/>
      <c r="NMS42" s="64"/>
      <c r="NMT42" s="64"/>
      <c r="NMU42" s="64"/>
      <c r="NMV42" s="64"/>
      <c r="NMW42" s="64"/>
      <c r="NMX42" s="64"/>
      <c r="NMY42" s="64"/>
      <c r="NMZ42" s="64"/>
      <c r="NNA42" s="64"/>
      <c r="NNB42" s="64"/>
      <c r="NNC42" s="64"/>
      <c r="NND42" s="64"/>
      <c r="NNE42" s="64"/>
      <c r="NNF42" s="64"/>
      <c r="NNG42" s="64"/>
      <c r="NNH42" s="64"/>
      <c r="NNI42" s="64"/>
      <c r="NNJ42" s="64"/>
      <c r="NNK42" s="64"/>
      <c r="NNL42" s="64"/>
      <c r="NNM42" s="64"/>
      <c r="NNN42" s="64"/>
      <c r="NNO42" s="64"/>
      <c r="NNP42" s="64"/>
      <c r="NNQ42" s="64"/>
      <c r="NNR42" s="64"/>
      <c r="NNS42" s="64"/>
      <c r="NNT42" s="64"/>
      <c r="NNU42" s="64"/>
      <c r="NNV42" s="64"/>
      <c r="NNW42" s="64"/>
      <c r="NNX42" s="64"/>
      <c r="NNY42" s="64"/>
      <c r="NNZ42" s="64"/>
      <c r="NOA42" s="64"/>
      <c r="NOB42" s="64"/>
      <c r="NOC42" s="64"/>
      <c r="NOD42" s="64"/>
      <c r="NOE42" s="64"/>
      <c r="NOF42" s="64"/>
      <c r="NOG42" s="64"/>
      <c r="NOH42" s="64"/>
      <c r="NOI42" s="64"/>
      <c r="NOJ42" s="64"/>
      <c r="NOK42" s="64"/>
      <c r="NOL42" s="64"/>
      <c r="NOM42" s="64"/>
      <c r="NON42" s="64"/>
      <c r="NOO42" s="64"/>
      <c r="NOP42" s="64"/>
      <c r="NOQ42" s="64"/>
      <c r="NOR42" s="64"/>
      <c r="NOS42" s="64"/>
      <c r="NOT42" s="64"/>
      <c r="NOU42" s="64"/>
      <c r="NOV42" s="64"/>
      <c r="NOW42" s="64"/>
      <c r="NOX42" s="64"/>
      <c r="NOY42" s="64"/>
      <c r="NOZ42" s="64"/>
      <c r="NPA42" s="64"/>
      <c r="NPB42" s="64"/>
      <c r="NPC42" s="64"/>
      <c r="NPD42" s="64"/>
      <c r="NPE42" s="64"/>
      <c r="NPF42" s="64"/>
      <c r="NPG42" s="64"/>
      <c r="NPH42" s="64"/>
      <c r="NPI42" s="64"/>
      <c r="NPJ42" s="64"/>
      <c r="NPK42" s="64"/>
      <c r="NPL42" s="64"/>
      <c r="NPM42" s="64"/>
      <c r="NPN42" s="64"/>
      <c r="NPO42" s="64"/>
      <c r="NPP42" s="64"/>
      <c r="NPQ42" s="64"/>
      <c r="NPR42" s="64"/>
      <c r="NPS42" s="64"/>
      <c r="NPT42" s="64"/>
      <c r="NPU42" s="64"/>
      <c r="NPV42" s="64"/>
      <c r="NPW42" s="64"/>
      <c r="NPX42" s="64"/>
      <c r="NPY42" s="64"/>
      <c r="NPZ42" s="64"/>
      <c r="NQA42" s="64"/>
      <c r="NQB42" s="64"/>
      <c r="NQC42" s="64"/>
      <c r="NQD42" s="64"/>
      <c r="NQE42" s="64"/>
      <c r="NQF42" s="64"/>
      <c r="NQG42" s="64"/>
      <c r="NQH42" s="64"/>
      <c r="NQI42" s="64"/>
      <c r="NQJ42" s="64"/>
      <c r="NQK42" s="64"/>
      <c r="NQL42" s="64"/>
      <c r="NQM42" s="64"/>
      <c r="NQN42" s="64"/>
      <c r="NQO42" s="64"/>
      <c r="NQP42" s="64"/>
      <c r="NQQ42" s="64"/>
      <c r="NQR42" s="64"/>
      <c r="NQS42" s="64"/>
      <c r="NQT42" s="64"/>
      <c r="NQU42" s="64"/>
      <c r="NQV42" s="64"/>
      <c r="NQW42" s="64"/>
      <c r="NQX42" s="64"/>
      <c r="NQY42" s="64"/>
      <c r="NQZ42" s="64"/>
      <c r="NRA42" s="64"/>
      <c r="NRB42" s="64"/>
      <c r="NRC42" s="64"/>
      <c r="NRD42" s="64"/>
      <c r="NRE42" s="64"/>
      <c r="NRF42" s="64"/>
      <c r="NRG42" s="64"/>
      <c r="NRH42" s="64"/>
      <c r="NRI42" s="64"/>
      <c r="NRJ42" s="64"/>
      <c r="NRK42" s="64"/>
      <c r="NRL42" s="64"/>
      <c r="NRM42" s="64"/>
      <c r="NRN42" s="64"/>
      <c r="NRO42" s="64"/>
      <c r="NRP42" s="64"/>
      <c r="NRQ42" s="64"/>
      <c r="NRR42" s="64"/>
      <c r="NRS42" s="64"/>
      <c r="NRT42" s="64"/>
      <c r="NRU42" s="64"/>
      <c r="NRV42" s="64"/>
      <c r="NRW42" s="64"/>
      <c r="NRX42" s="64"/>
      <c r="NRY42" s="64"/>
      <c r="NRZ42" s="64"/>
      <c r="NSA42" s="64"/>
      <c r="NSB42" s="64"/>
      <c r="NSC42" s="64"/>
      <c r="NSD42" s="64"/>
      <c r="NSE42" s="64"/>
      <c r="NSF42" s="64"/>
      <c r="NSG42" s="64"/>
      <c r="NSH42" s="64"/>
      <c r="NSI42" s="64"/>
      <c r="NSJ42" s="64"/>
      <c r="NSK42" s="64"/>
      <c r="NSL42" s="64"/>
      <c r="NSM42" s="64"/>
      <c r="NSN42" s="64"/>
      <c r="NSO42" s="64"/>
      <c r="NSP42" s="64"/>
      <c r="NSQ42" s="64"/>
      <c r="NSR42" s="64"/>
      <c r="NSS42" s="64"/>
      <c r="NST42" s="64"/>
      <c r="NSU42" s="64"/>
      <c r="NSV42" s="64"/>
      <c r="NSW42" s="64"/>
      <c r="NSX42" s="64"/>
      <c r="NSY42" s="64"/>
      <c r="NSZ42" s="64"/>
      <c r="NTA42" s="64"/>
      <c r="NTB42" s="64"/>
      <c r="NTC42" s="64"/>
      <c r="NTD42" s="64"/>
      <c r="NTE42" s="64"/>
      <c r="NTF42" s="64"/>
      <c r="NTG42" s="64"/>
      <c r="NTH42" s="64"/>
      <c r="NTI42" s="64"/>
      <c r="NTJ42" s="64"/>
      <c r="NTK42" s="64"/>
      <c r="NTL42" s="64"/>
      <c r="NTM42" s="64"/>
      <c r="NTN42" s="64"/>
      <c r="NTO42" s="64"/>
      <c r="NTP42" s="64"/>
      <c r="NTQ42" s="64"/>
      <c r="NTR42" s="64"/>
      <c r="NTS42" s="64"/>
      <c r="NTT42" s="64"/>
      <c r="NTU42" s="64"/>
      <c r="NTV42" s="64"/>
      <c r="NTW42" s="64"/>
      <c r="NTX42" s="64"/>
      <c r="NTY42" s="64"/>
      <c r="NTZ42" s="64"/>
      <c r="NUA42" s="64"/>
      <c r="NUB42" s="64"/>
      <c r="NUC42" s="64"/>
      <c r="NUD42" s="64"/>
      <c r="NUE42" s="64"/>
      <c r="NUF42" s="64"/>
      <c r="NUG42" s="64"/>
      <c r="NUH42" s="64"/>
      <c r="NUI42" s="64"/>
      <c r="NUJ42" s="64"/>
      <c r="NUK42" s="64"/>
      <c r="NUL42" s="64"/>
      <c r="NUM42" s="64"/>
      <c r="NUN42" s="64"/>
      <c r="NUO42" s="64"/>
      <c r="NUP42" s="64"/>
      <c r="NUQ42" s="64"/>
      <c r="NUR42" s="64"/>
      <c r="NUS42" s="64"/>
      <c r="NUT42" s="64"/>
      <c r="NUU42" s="64"/>
      <c r="NUV42" s="64"/>
      <c r="NUW42" s="64"/>
      <c r="NUX42" s="64"/>
      <c r="NUY42" s="64"/>
      <c r="NUZ42" s="64"/>
      <c r="NVA42" s="64"/>
      <c r="NVB42" s="64"/>
      <c r="NVC42" s="64"/>
      <c r="NVD42" s="64"/>
      <c r="NVE42" s="64"/>
      <c r="NVF42" s="64"/>
      <c r="NVG42" s="64"/>
      <c r="NVH42" s="64"/>
      <c r="NVI42" s="64"/>
      <c r="NVJ42" s="64"/>
      <c r="NVK42" s="64"/>
      <c r="NVL42" s="64"/>
      <c r="NVM42" s="64"/>
      <c r="NVN42" s="64"/>
      <c r="NVO42" s="64"/>
      <c r="NVP42" s="64"/>
      <c r="NVQ42" s="64"/>
      <c r="NVR42" s="64"/>
      <c r="NVS42" s="64"/>
      <c r="NVT42" s="64"/>
      <c r="NVU42" s="64"/>
      <c r="NVV42" s="64"/>
      <c r="NVW42" s="64"/>
      <c r="NVX42" s="64"/>
      <c r="NVY42" s="64"/>
      <c r="NVZ42" s="64"/>
      <c r="NWA42" s="64"/>
      <c r="NWB42" s="64"/>
      <c r="NWC42" s="64"/>
      <c r="NWD42" s="64"/>
      <c r="NWE42" s="64"/>
      <c r="NWF42" s="64"/>
      <c r="NWG42" s="64"/>
      <c r="NWH42" s="64"/>
      <c r="NWI42" s="64"/>
      <c r="NWJ42" s="64"/>
      <c r="NWK42" s="64"/>
      <c r="NWL42" s="64"/>
      <c r="NWM42" s="64"/>
      <c r="NWN42" s="64"/>
      <c r="NWO42" s="64"/>
      <c r="NWP42" s="64"/>
      <c r="NWQ42" s="64"/>
      <c r="NWR42" s="64"/>
      <c r="NWS42" s="64"/>
      <c r="NWT42" s="64"/>
      <c r="NWU42" s="64"/>
      <c r="NWV42" s="64"/>
      <c r="NWW42" s="64"/>
      <c r="NWX42" s="64"/>
      <c r="NWY42" s="64"/>
      <c r="NWZ42" s="64"/>
      <c r="NXA42" s="64"/>
      <c r="NXB42" s="64"/>
      <c r="NXC42" s="64"/>
      <c r="NXD42" s="64"/>
      <c r="NXE42" s="64"/>
      <c r="NXF42" s="64"/>
      <c r="NXG42" s="64"/>
      <c r="NXH42" s="64"/>
      <c r="NXI42" s="64"/>
      <c r="NXJ42" s="64"/>
      <c r="NXK42" s="64"/>
      <c r="NXL42" s="64"/>
      <c r="NXM42" s="64"/>
      <c r="NXN42" s="64"/>
      <c r="NXO42" s="64"/>
      <c r="NXP42" s="64"/>
      <c r="NXQ42" s="64"/>
      <c r="NXR42" s="64"/>
      <c r="NXS42" s="64"/>
      <c r="NXT42" s="64"/>
      <c r="NXU42" s="64"/>
      <c r="NXV42" s="64"/>
      <c r="NXW42" s="64"/>
      <c r="NXX42" s="64"/>
      <c r="NXY42" s="64"/>
      <c r="NXZ42" s="64"/>
      <c r="NYA42" s="64"/>
      <c r="NYB42" s="64"/>
      <c r="NYC42" s="64"/>
      <c r="NYD42" s="64"/>
      <c r="NYE42" s="64"/>
      <c r="NYF42" s="64"/>
      <c r="NYG42" s="64"/>
      <c r="NYH42" s="64"/>
      <c r="NYI42" s="64"/>
      <c r="NYJ42" s="64"/>
      <c r="NYK42" s="64"/>
      <c r="NYL42" s="64"/>
      <c r="NYM42" s="64"/>
      <c r="NYN42" s="64"/>
      <c r="NYO42" s="64"/>
      <c r="NYP42" s="64"/>
      <c r="NYQ42" s="64"/>
      <c r="NYR42" s="64"/>
      <c r="NYS42" s="64"/>
      <c r="NYT42" s="64"/>
      <c r="NYU42" s="64"/>
      <c r="NYV42" s="64"/>
      <c r="NYW42" s="64"/>
      <c r="NYX42" s="64"/>
      <c r="NYY42" s="64"/>
      <c r="NYZ42" s="64"/>
      <c r="NZA42" s="64"/>
      <c r="NZB42" s="64"/>
      <c r="NZC42" s="64"/>
      <c r="NZD42" s="64"/>
      <c r="NZE42" s="64"/>
      <c r="NZF42" s="64"/>
      <c r="NZG42" s="64"/>
      <c r="NZH42" s="64"/>
      <c r="NZI42" s="64"/>
      <c r="NZJ42" s="64"/>
      <c r="NZK42" s="64"/>
      <c r="NZL42" s="64"/>
      <c r="NZM42" s="64"/>
      <c r="NZN42" s="64"/>
      <c r="NZO42" s="64"/>
      <c r="NZP42" s="64"/>
      <c r="NZQ42" s="64"/>
      <c r="NZR42" s="64"/>
      <c r="NZS42" s="64"/>
      <c r="NZT42" s="64"/>
      <c r="NZU42" s="64"/>
      <c r="NZV42" s="64"/>
      <c r="NZW42" s="64"/>
      <c r="NZX42" s="64"/>
      <c r="NZY42" s="64"/>
      <c r="NZZ42" s="64"/>
      <c r="OAA42" s="64"/>
      <c r="OAB42" s="64"/>
      <c r="OAC42" s="64"/>
      <c r="OAD42" s="64"/>
      <c r="OAE42" s="64"/>
      <c r="OAF42" s="64"/>
      <c r="OAG42" s="64"/>
      <c r="OAH42" s="64"/>
      <c r="OAI42" s="64"/>
      <c r="OAJ42" s="64"/>
      <c r="OAK42" s="64"/>
      <c r="OAL42" s="64"/>
      <c r="OAM42" s="64"/>
      <c r="OAN42" s="64"/>
      <c r="OAO42" s="64"/>
      <c r="OAP42" s="64"/>
      <c r="OAQ42" s="64"/>
      <c r="OAR42" s="64"/>
      <c r="OAS42" s="64"/>
      <c r="OAT42" s="64"/>
      <c r="OAU42" s="64"/>
      <c r="OAV42" s="64"/>
      <c r="OAW42" s="64"/>
      <c r="OAX42" s="64"/>
      <c r="OAY42" s="64"/>
      <c r="OAZ42" s="64"/>
      <c r="OBA42" s="64"/>
      <c r="OBB42" s="64"/>
      <c r="OBC42" s="64"/>
      <c r="OBD42" s="64"/>
      <c r="OBE42" s="64"/>
      <c r="OBF42" s="64"/>
      <c r="OBG42" s="64"/>
      <c r="OBH42" s="64"/>
      <c r="OBI42" s="64"/>
      <c r="OBJ42" s="64"/>
      <c r="OBK42" s="64"/>
      <c r="OBL42" s="64"/>
      <c r="OBM42" s="64"/>
      <c r="OBN42" s="64"/>
      <c r="OBO42" s="64"/>
      <c r="OBP42" s="64"/>
      <c r="OBQ42" s="64"/>
      <c r="OBR42" s="64"/>
      <c r="OBS42" s="64"/>
      <c r="OBT42" s="64"/>
      <c r="OBU42" s="64"/>
      <c r="OBV42" s="64"/>
      <c r="OBW42" s="64"/>
      <c r="OBX42" s="64"/>
      <c r="OBY42" s="64"/>
      <c r="OBZ42" s="64"/>
      <c r="OCA42" s="64"/>
      <c r="OCB42" s="64"/>
      <c r="OCC42" s="64"/>
      <c r="OCD42" s="64"/>
      <c r="OCE42" s="64"/>
      <c r="OCF42" s="64"/>
      <c r="OCG42" s="64"/>
      <c r="OCH42" s="64"/>
      <c r="OCI42" s="64"/>
      <c r="OCJ42" s="64"/>
      <c r="OCK42" s="64"/>
      <c r="OCL42" s="64"/>
      <c r="OCM42" s="64"/>
      <c r="OCN42" s="64"/>
      <c r="OCO42" s="64"/>
      <c r="OCP42" s="64"/>
      <c r="OCQ42" s="64"/>
      <c r="OCR42" s="64"/>
      <c r="OCS42" s="64"/>
      <c r="OCT42" s="64"/>
      <c r="OCU42" s="64"/>
      <c r="OCV42" s="64"/>
      <c r="OCW42" s="64"/>
      <c r="OCX42" s="64"/>
      <c r="OCY42" s="64"/>
      <c r="OCZ42" s="64"/>
      <c r="ODA42" s="64"/>
      <c r="ODB42" s="64"/>
      <c r="ODC42" s="64"/>
      <c r="ODD42" s="64"/>
      <c r="ODE42" s="64"/>
      <c r="ODF42" s="64"/>
      <c r="ODG42" s="64"/>
      <c r="ODH42" s="64"/>
      <c r="ODI42" s="64"/>
      <c r="ODJ42" s="64"/>
      <c r="ODK42" s="64"/>
      <c r="ODL42" s="64"/>
      <c r="ODM42" s="64"/>
      <c r="ODN42" s="64"/>
      <c r="ODO42" s="64"/>
      <c r="ODP42" s="64"/>
      <c r="ODQ42" s="64"/>
      <c r="ODR42" s="64"/>
      <c r="ODS42" s="64"/>
      <c r="ODT42" s="64"/>
      <c r="ODU42" s="64"/>
      <c r="ODV42" s="64"/>
      <c r="ODW42" s="64"/>
      <c r="ODX42" s="64"/>
      <c r="ODY42" s="64"/>
      <c r="ODZ42" s="64"/>
      <c r="OEA42" s="64"/>
      <c r="OEB42" s="64"/>
      <c r="OEC42" s="64"/>
      <c r="OED42" s="64"/>
      <c r="OEE42" s="64"/>
      <c r="OEF42" s="64"/>
      <c r="OEG42" s="64"/>
      <c r="OEH42" s="64"/>
      <c r="OEI42" s="64"/>
      <c r="OEJ42" s="64"/>
      <c r="OEK42" s="64"/>
      <c r="OEL42" s="64"/>
      <c r="OEM42" s="64"/>
      <c r="OEN42" s="64"/>
      <c r="OEO42" s="64"/>
      <c r="OEP42" s="64"/>
      <c r="OEQ42" s="64"/>
      <c r="OER42" s="64"/>
      <c r="OES42" s="64"/>
      <c r="OET42" s="64"/>
      <c r="OEU42" s="64"/>
      <c r="OEV42" s="64"/>
      <c r="OEW42" s="64"/>
      <c r="OEX42" s="64"/>
      <c r="OEY42" s="64"/>
      <c r="OEZ42" s="64"/>
      <c r="OFA42" s="64"/>
      <c r="OFB42" s="64"/>
      <c r="OFC42" s="64"/>
      <c r="OFD42" s="64"/>
      <c r="OFE42" s="64"/>
      <c r="OFF42" s="64"/>
      <c r="OFG42" s="64"/>
      <c r="OFH42" s="64"/>
      <c r="OFI42" s="64"/>
      <c r="OFJ42" s="64"/>
      <c r="OFK42" s="64"/>
      <c r="OFL42" s="64"/>
      <c r="OFM42" s="64"/>
      <c r="OFN42" s="64"/>
      <c r="OFO42" s="64"/>
      <c r="OFP42" s="64"/>
      <c r="OFQ42" s="64"/>
      <c r="OFR42" s="64"/>
      <c r="OFS42" s="64"/>
      <c r="OFT42" s="64"/>
      <c r="OFU42" s="64"/>
      <c r="OFV42" s="64"/>
      <c r="OFW42" s="64"/>
      <c r="OFX42" s="64"/>
      <c r="OFY42" s="64"/>
      <c r="OFZ42" s="64"/>
      <c r="OGA42" s="64"/>
      <c r="OGB42" s="64"/>
      <c r="OGC42" s="64"/>
      <c r="OGD42" s="64"/>
      <c r="OGE42" s="64"/>
      <c r="OGF42" s="64"/>
      <c r="OGG42" s="64"/>
      <c r="OGH42" s="64"/>
      <c r="OGI42" s="64"/>
      <c r="OGJ42" s="64"/>
      <c r="OGK42" s="64"/>
      <c r="OGL42" s="64"/>
      <c r="OGM42" s="64"/>
      <c r="OGN42" s="64"/>
      <c r="OGO42" s="64"/>
      <c r="OGP42" s="64"/>
      <c r="OGQ42" s="64"/>
      <c r="OGR42" s="64"/>
      <c r="OGS42" s="64"/>
      <c r="OGT42" s="64"/>
      <c r="OGU42" s="64"/>
      <c r="OGV42" s="64"/>
      <c r="OGW42" s="64"/>
      <c r="OGX42" s="64"/>
      <c r="OGY42" s="64"/>
      <c r="OGZ42" s="64"/>
      <c r="OHA42" s="64"/>
      <c r="OHB42" s="64"/>
      <c r="OHC42" s="64"/>
      <c r="OHD42" s="64"/>
      <c r="OHE42" s="64"/>
      <c r="OHF42" s="64"/>
      <c r="OHG42" s="64"/>
      <c r="OHH42" s="64"/>
      <c r="OHI42" s="64"/>
      <c r="OHJ42" s="64"/>
      <c r="OHK42" s="64"/>
      <c r="OHL42" s="64"/>
      <c r="OHM42" s="64"/>
      <c r="OHN42" s="64"/>
      <c r="OHO42" s="64"/>
      <c r="OHP42" s="64"/>
      <c r="OHQ42" s="64"/>
      <c r="OHR42" s="64"/>
      <c r="OHS42" s="64"/>
      <c r="OHT42" s="64"/>
      <c r="OHU42" s="64"/>
      <c r="OHV42" s="64"/>
      <c r="OHW42" s="64"/>
      <c r="OHX42" s="64"/>
      <c r="OHY42" s="64"/>
      <c r="OHZ42" s="64"/>
      <c r="OIA42" s="64"/>
      <c r="OIB42" s="64"/>
      <c r="OIC42" s="64"/>
      <c r="OID42" s="64"/>
      <c r="OIE42" s="64"/>
      <c r="OIF42" s="64"/>
      <c r="OIG42" s="64"/>
      <c r="OIH42" s="64"/>
      <c r="OII42" s="64"/>
      <c r="OIJ42" s="64"/>
      <c r="OIK42" s="64"/>
      <c r="OIL42" s="64"/>
      <c r="OIM42" s="64"/>
      <c r="OIN42" s="64"/>
      <c r="OIO42" s="64"/>
      <c r="OIP42" s="64"/>
      <c r="OIQ42" s="64"/>
      <c r="OIR42" s="64"/>
      <c r="OIS42" s="64"/>
      <c r="OIT42" s="64"/>
      <c r="OIU42" s="64"/>
      <c r="OIV42" s="64"/>
      <c r="OIW42" s="64"/>
      <c r="OIX42" s="64"/>
      <c r="OIY42" s="64"/>
      <c r="OIZ42" s="64"/>
      <c r="OJA42" s="64"/>
      <c r="OJB42" s="64"/>
      <c r="OJC42" s="64"/>
      <c r="OJD42" s="64"/>
      <c r="OJE42" s="64"/>
      <c r="OJF42" s="64"/>
      <c r="OJG42" s="64"/>
      <c r="OJH42" s="64"/>
      <c r="OJI42" s="64"/>
      <c r="OJJ42" s="64"/>
      <c r="OJK42" s="64"/>
      <c r="OJL42" s="64"/>
      <c r="OJM42" s="64"/>
      <c r="OJN42" s="64"/>
      <c r="OJO42" s="64"/>
      <c r="OJP42" s="64"/>
      <c r="OJQ42" s="64"/>
      <c r="OJR42" s="64"/>
      <c r="OJS42" s="64"/>
      <c r="OJT42" s="64"/>
      <c r="OJU42" s="64"/>
      <c r="OJV42" s="64"/>
      <c r="OJW42" s="64"/>
      <c r="OJX42" s="64"/>
      <c r="OJY42" s="64"/>
      <c r="OJZ42" s="64"/>
      <c r="OKA42" s="64"/>
      <c r="OKB42" s="64"/>
      <c r="OKC42" s="64"/>
      <c r="OKD42" s="64"/>
      <c r="OKE42" s="64"/>
      <c r="OKF42" s="64"/>
      <c r="OKG42" s="64"/>
      <c r="OKH42" s="64"/>
      <c r="OKI42" s="64"/>
      <c r="OKJ42" s="64"/>
      <c r="OKK42" s="64"/>
      <c r="OKL42" s="64"/>
      <c r="OKM42" s="64"/>
      <c r="OKN42" s="64"/>
      <c r="OKO42" s="64"/>
      <c r="OKP42" s="64"/>
      <c r="OKQ42" s="64"/>
      <c r="OKR42" s="64"/>
      <c r="OKS42" s="64"/>
      <c r="OKT42" s="64"/>
      <c r="OKU42" s="64"/>
      <c r="OKV42" s="64"/>
      <c r="OKW42" s="64"/>
      <c r="OKX42" s="64"/>
      <c r="OKY42" s="64"/>
      <c r="OKZ42" s="64"/>
      <c r="OLA42" s="64"/>
      <c r="OLB42" s="64"/>
      <c r="OLC42" s="64"/>
      <c r="OLD42" s="64"/>
      <c r="OLE42" s="64"/>
      <c r="OLF42" s="64"/>
      <c r="OLG42" s="64"/>
      <c r="OLH42" s="64"/>
      <c r="OLI42" s="64"/>
      <c r="OLJ42" s="64"/>
      <c r="OLK42" s="64"/>
      <c r="OLL42" s="64"/>
      <c r="OLM42" s="64"/>
      <c r="OLN42" s="64"/>
      <c r="OLO42" s="64"/>
      <c r="OLP42" s="64"/>
      <c r="OLQ42" s="64"/>
      <c r="OLR42" s="64"/>
      <c r="OLS42" s="64"/>
      <c r="OLT42" s="64"/>
      <c r="OLU42" s="64"/>
      <c r="OLV42" s="64"/>
      <c r="OLW42" s="64"/>
      <c r="OLX42" s="64"/>
      <c r="OLY42" s="64"/>
      <c r="OLZ42" s="64"/>
      <c r="OMA42" s="64"/>
      <c r="OMB42" s="64"/>
      <c r="OMC42" s="64"/>
      <c r="OMD42" s="64"/>
      <c r="OME42" s="64"/>
      <c r="OMF42" s="64"/>
      <c r="OMG42" s="64"/>
      <c r="OMH42" s="64"/>
      <c r="OMI42" s="64"/>
      <c r="OMJ42" s="64"/>
      <c r="OMK42" s="64"/>
      <c r="OML42" s="64"/>
      <c r="OMM42" s="64"/>
      <c r="OMN42" s="64"/>
      <c r="OMO42" s="64"/>
      <c r="OMP42" s="64"/>
      <c r="OMQ42" s="64"/>
      <c r="OMR42" s="64"/>
      <c r="OMS42" s="64"/>
      <c r="OMT42" s="64"/>
      <c r="OMU42" s="64"/>
      <c r="OMV42" s="64"/>
      <c r="OMW42" s="64"/>
      <c r="OMX42" s="64"/>
      <c r="OMY42" s="64"/>
      <c r="OMZ42" s="64"/>
      <c r="ONA42" s="64"/>
      <c r="ONB42" s="64"/>
      <c r="ONC42" s="64"/>
      <c r="OND42" s="64"/>
      <c r="ONE42" s="64"/>
      <c r="ONF42" s="64"/>
      <c r="ONG42" s="64"/>
      <c r="ONH42" s="64"/>
      <c r="ONI42" s="64"/>
      <c r="ONJ42" s="64"/>
      <c r="ONK42" s="64"/>
      <c r="ONL42" s="64"/>
      <c r="ONM42" s="64"/>
      <c r="ONN42" s="64"/>
      <c r="ONO42" s="64"/>
      <c r="ONP42" s="64"/>
      <c r="ONQ42" s="64"/>
      <c r="ONR42" s="64"/>
      <c r="ONS42" s="64"/>
      <c r="ONT42" s="64"/>
      <c r="ONU42" s="64"/>
      <c r="ONV42" s="64"/>
      <c r="ONW42" s="64"/>
      <c r="ONX42" s="64"/>
      <c r="ONY42" s="64"/>
      <c r="ONZ42" s="64"/>
      <c r="OOA42" s="64"/>
      <c r="OOB42" s="64"/>
      <c r="OOC42" s="64"/>
      <c r="OOD42" s="64"/>
      <c r="OOE42" s="64"/>
      <c r="OOF42" s="64"/>
      <c r="OOG42" s="64"/>
      <c r="OOH42" s="64"/>
      <c r="OOI42" s="64"/>
      <c r="OOJ42" s="64"/>
      <c r="OOK42" s="64"/>
      <c r="OOL42" s="64"/>
      <c r="OOM42" s="64"/>
      <c r="OON42" s="64"/>
      <c r="OOO42" s="64"/>
      <c r="OOP42" s="64"/>
      <c r="OOQ42" s="64"/>
      <c r="OOR42" s="64"/>
      <c r="OOS42" s="64"/>
      <c r="OOT42" s="64"/>
      <c r="OOU42" s="64"/>
      <c r="OOV42" s="64"/>
      <c r="OOW42" s="64"/>
      <c r="OOX42" s="64"/>
      <c r="OOY42" s="64"/>
      <c r="OOZ42" s="64"/>
      <c r="OPA42" s="64"/>
      <c r="OPB42" s="64"/>
      <c r="OPC42" s="64"/>
      <c r="OPD42" s="64"/>
      <c r="OPE42" s="64"/>
      <c r="OPF42" s="64"/>
      <c r="OPG42" s="64"/>
      <c r="OPH42" s="64"/>
      <c r="OPI42" s="64"/>
      <c r="OPJ42" s="64"/>
      <c r="OPK42" s="64"/>
      <c r="OPL42" s="64"/>
      <c r="OPM42" s="64"/>
      <c r="OPN42" s="64"/>
      <c r="OPO42" s="64"/>
      <c r="OPP42" s="64"/>
      <c r="OPQ42" s="64"/>
      <c r="OPR42" s="64"/>
      <c r="OPS42" s="64"/>
      <c r="OPT42" s="64"/>
      <c r="OPU42" s="64"/>
      <c r="OPV42" s="64"/>
      <c r="OPW42" s="64"/>
      <c r="OPX42" s="64"/>
      <c r="OPY42" s="64"/>
      <c r="OPZ42" s="64"/>
      <c r="OQA42" s="64"/>
      <c r="OQB42" s="64"/>
      <c r="OQC42" s="64"/>
      <c r="OQD42" s="64"/>
      <c r="OQE42" s="64"/>
      <c r="OQF42" s="64"/>
      <c r="OQG42" s="64"/>
      <c r="OQH42" s="64"/>
      <c r="OQI42" s="64"/>
      <c r="OQJ42" s="64"/>
      <c r="OQK42" s="64"/>
      <c r="OQL42" s="64"/>
      <c r="OQM42" s="64"/>
      <c r="OQN42" s="64"/>
      <c r="OQO42" s="64"/>
      <c r="OQP42" s="64"/>
      <c r="OQQ42" s="64"/>
      <c r="OQR42" s="64"/>
      <c r="OQS42" s="64"/>
      <c r="OQT42" s="64"/>
      <c r="OQU42" s="64"/>
      <c r="OQV42" s="64"/>
      <c r="OQW42" s="64"/>
      <c r="OQX42" s="64"/>
      <c r="OQY42" s="64"/>
      <c r="OQZ42" s="64"/>
      <c r="ORA42" s="64"/>
      <c r="ORB42" s="64"/>
      <c r="ORC42" s="64"/>
      <c r="ORD42" s="64"/>
      <c r="ORE42" s="64"/>
      <c r="ORF42" s="64"/>
      <c r="ORG42" s="64"/>
      <c r="ORH42" s="64"/>
      <c r="ORI42" s="64"/>
      <c r="ORJ42" s="64"/>
      <c r="ORK42" s="64"/>
      <c r="ORL42" s="64"/>
      <c r="ORM42" s="64"/>
      <c r="ORN42" s="64"/>
      <c r="ORO42" s="64"/>
      <c r="ORP42" s="64"/>
      <c r="ORQ42" s="64"/>
      <c r="ORR42" s="64"/>
      <c r="ORS42" s="64"/>
      <c r="ORT42" s="64"/>
      <c r="ORU42" s="64"/>
      <c r="ORV42" s="64"/>
      <c r="ORW42" s="64"/>
      <c r="ORX42" s="64"/>
      <c r="ORY42" s="64"/>
      <c r="ORZ42" s="64"/>
      <c r="OSA42" s="64"/>
      <c r="OSB42" s="64"/>
      <c r="OSC42" s="64"/>
      <c r="OSD42" s="64"/>
      <c r="OSE42" s="64"/>
      <c r="OSF42" s="64"/>
      <c r="OSG42" s="64"/>
      <c r="OSH42" s="64"/>
      <c r="OSI42" s="64"/>
      <c r="OSJ42" s="64"/>
      <c r="OSK42" s="64"/>
      <c r="OSL42" s="64"/>
      <c r="OSM42" s="64"/>
      <c r="OSN42" s="64"/>
      <c r="OSO42" s="64"/>
      <c r="OSP42" s="64"/>
      <c r="OSQ42" s="64"/>
      <c r="OSR42" s="64"/>
      <c r="OSS42" s="64"/>
      <c r="OST42" s="64"/>
      <c r="OSU42" s="64"/>
      <c r="OSV42" s="64"/>
      <c r="OSW42" s="64"/>
      <c r="OSX42" s="64"/>
      <c r="OSY42" s="64"/>
      <c r="OSZ42" s="64"/>
      <c r="OTA42" s="64"/>
      <c r="OTB42" s="64"/>
      <c r="OTC42" s="64"/>
      <c r="OTD42" s="64"/>
      <c r="OTE42" s="64"/>
      <c r="OTF42" s="64"/>
      <c r="OTG42" s="64"/>
      <c r="OTH42" s="64"/>
      <c r="OTI42" s="64"/>
      <c r="OTJ42" s="64"/>
      <c r="OTK42" s="64"/>
      <c r="OTL42" s="64"/>
      <c r="OTM42" s="64"/>
      <c r="OTN42" s="64"/>
      <c r="OTO42" s="64"/>
      <c r="OTP42" s="64"/>
      <c r="OTQ42" s="64"/>
      <c r="OTR42" s="64"/>
      <c r="OTS42" s="64"/>
      <c r="OTT42" s="64"/>
      <c r="OTU42" s="64"/>
      <c r="OTV42" s="64"/>
      <c r="OTW42" s="64"/>
      <c r="OTX42" s="64"/>
      <c r="OTY42" s="64"/>
      <c r="OTZ42" s="64"/>
      <c r="OUA42" s="64"/>
      <c r="OUB42" s="64"/>
      <c r="OUC42" s="64"/>
      <c r="OUD42" s="64"/>
      <c r="OUE42" s="64"/>
      <c r="OUF42" s="64"/>
      <c r="OUG42" s="64"/>
      <c r="OUH42" s="64"/>
      <c r="OUI42" s="64"/>
      <c r="OUJ42" s="64"/>
      <c r="OUK42" s="64"/>
      <c r="OUL42" s="64"/>
      <c r="OUM42" s="64"/>
      <c r="OUN42" s="64"/>
      <c r="OUO42" s="64"/>
      <c r="OUP42" s="64"/>
      <c r="OUQ42" s="64"/>
      <c r="OUR42" s="64"/>
      <c r="OUS42" s="64"/>
      <c r="OUT42" s="64"/>
      <c r="OUU42" s="64"/>
      <c r="OUV42" s="64"/>
      <c r="OUW42" s="64"/>
      <c r="OUX42" s="64"/>
      <c r="OUY42" s="64"/>
      <c r="OUZ42" s="64"/>
      <c r="OVA42" s="64"/>
      <c r="OVB42" s="64"/>
      <c r="OVC42" s="64"/>
      <c r="OVD42" s="64"/>
      <c r="OVE42" s="64"/>
      <c r="OVF42" s="64"/>
      <c r="OVG42" s="64"/>
      <c r="OVH42" s="64"/>
      <c r="OVI42" s="64"/>
      <c r="OVJ42" s="64"/>
      <c r="OVK42" s="64"/>
      <c r="OVL42" s="64"/>
      <c r="OVM42" s="64"/>
      <c r="OVN42" s="64"/>
      <c r="OVO42" s="64"/>
      <c r="OVP42" s="64"/>
      <c r="OVQ42" s="64"/>
      <c r="OVR42" s="64"/>
      <c r="OVS42" s="64"/>
      <c r="OVT42" s="64"/>
      <c r="OVU42" s="64"/>
      <c r="OVV42" s="64"/>
      <c r="OVW42" s="64"/>
      <c r="OVX42" s="64"/>
      <c r="OVY42" s="64"/>
      <c r="OVZ42" s="64"/>
      <c r="OWA42" s="64"/>
      <c r="OWB42" s="64"/>
      <c r="OWC42" s="64"/>
      <c r="OWD42" s="64"/>
      <c r="OWE42" s="64"/>
      <c r="OWF42" s="64"/>
      <c r="OWG42" s="64"/>
      <c r="OWH42" s="64"/>
      <c r="OWI42" s="64"/>
      <c r="OWJ42" s="64"/>
      <c r="OWK42" s="64"/>
      <c r="OWL42" s="64"/>
      <c r="OWM42" s="64"/>
      <c r="OWN42" s="64"/>
      <c r="OWO42" s="64"/>
      <c r="OWP42" s="64"/>
      <c r="OWQ42" s="64"/>
      <c r="OWR42" s="64"/>
      <c r="OWS42" s="64"/>
      <c r="OWT42" s="64"/>
      <c r="OWU42" s="64"/>
      <c r="OWV42" s="64"/>
      <c r="OWW42" s="64"/>
      <c r="OWX42" s="64"/>
      <c r="OWY42" s="64"/>
      <c r="OWZ42" s="64"/>
      <c r="OXA42" s="64"/>
      <c r="OXB42" s="64"/>
      <c r="OXC42" s="64"/>
      <c r="OXD42" s="64"/>
      <c r="OXE42" s="64"/>
      <c r="OXF42" s="64"/>
      <c r="OXG42" s="64"/>
      <c r="OXH42" s="64"/>
      <c r="OXI42" s="64"/>
      <c r="OXJ42" s="64"/>
      <c r="OXK42" s="64"/>
      <c r="OXL42" s="64"/>
      <c r="OXM42" s="64"/>
      <c r="OXN42" s="64"/>
      <c r="OXO42" s="64"/>
      <c r="OXP42" s="64"/>
      <c r="OXQ42" s="64"/>
      <c r="OXR42" s="64"/>
      <c r="OXS42" s="64"/>
      <c r="OXT42" s="64"/>
      <c r="OXU42" s="64"/>
      <c r="OXV42" s="64"/>
      <c r="OXW42" s="64"/>
      <c r="OXX42" s="64"/>
      <c r="OXY42" s="64"/>
      <c r="OXZ42" s="64"/>
      <c r="OYA42" s="64"/>
      <c r="OYB42" s="64"/>
      <c r="OYC42" s="64"/>
      <c r="OYD42" s="64"/>
      <c r="OYE42" s="64"/>
      <c r="OYF42" s="64"/>
      <c r="OYG42" s="64"/>
      <c r="OYH42" s="64"/>
      <c r="OYI42" s="64"/>
      <c r="OYJ42" s="64"/>
      <c r="OYK42" s="64"/>
      <c r="OYL42" s="64"/>
      <c r="OYM42" s="64"/>
      <c r="OYN42" s="64"/>
      <c r="OYO42" s="64"/>
      <c r="OYP42" s="64"/>
      <c r="OYQ42" s="64"/>
      <c r="OYR42" s="64"/>
      <c r="OYS42" s="64"/>
      <c r="OYT42" s="64"/>
      <c r="OYU42" s="64"/>
      <c r="OYV42" s="64"/>
      <c r="OYW42" s="64"/>
      <c r="OYX42" s="64"/>
      <c r="OYY42" s="64"/>
      <c r="OYZ42" s="64"/>
      <c r="OZA42" s="64"/>
      <c r="OZB42" s="64"/>
      <c r="OZC42" s="64"/>
      <c r="OZD42" s="64"/>
      <c r="OZE42" s="64"/>
      <c r="OZF42" s="64"/>
      <c r="OZG42" s="64"/>
      <c r="OZH42" s="64"/>
      <c r="OZI42" s="64"/>
      <c r="OZJ42" s="64"/>
      <c r="OZK42" s="64"/>
      <c r="OZL42" s="64"/>
      <c r="OZM42" s="64"/>
      <c r="OZN42" s="64"/>
      <c r="OZO42" s="64"/>
      <c r="OZP42" s="64"/>
      <c r="OZQ42" s="64"/>
      <c r="OZR42" s="64"/>
      <c r="OZS42" s="64"/>
      <c r="OZT42" s="64"/>
      <c r="OZU42" s="64"/>
      <c r="OZV42" s="64"/>
      <c r="OZW42" s="64"/>
      <c r="OZX42" s="64"/>
      <c r="OZY42" s="64"/>
      <c r="OZZ42" s="64"/>
      <c r="PAA42" s="64"/>
      <c r="PAB42" s="64"/>
      <c r="PAC42" s="64"/>
      <c r="PAD42" s="64"/>
      <c r="PAE42" s="64"/>
      <c r="PAF42" s="64"/>
      <c r="PAG42" s="64"/>
      <c r="PAH42" s="64"/>
      <c r="PAI42" s="64"/>
      <c r="PAJ42" s="64"/>
      <c r="PAK42" s="64"/>
      <c r="PAL42" s="64"/>
      <c r="PAM42" s="64"/>
      <c r="PAN42" s="64"/>
      <c r="PAO42" s="64"/>
      <c r="PAP42" s="64"/>
      <c r="PAQ42" s="64"/>
      <c r="PAR42" s="64"/>
      <c r="PAS42" s="64"/>
      <c r="PAT42" s="64"/>
      <c r="PAU42" s="64"/>
      <c r="PAV42" s="64"/>
      <c r="PAW42" s="64"/>
      <c r="PAX42" s="64"/>
      <c r="PAY42" s="64"/>
      <c r="PAZ42" s="64"/>
      <c r="PBA42" s="64"/>
      <c r="PBB42" s="64"/>
      <c r="PBC42" s="64"/>
      <c r="PBD42" s="64"/>
      <c r="PBE42" s="64"/>
      <c r="PBF42" s="64"/>
      <c r="PBG42" s="64"/>
      <c r="PBH42" s="64"/>
      <c r="PBI42" s="64"/>
      <c r="PBJ42" s="64"/>
      <c r="PBK42" s="64"/>
      <c r="PBL42" s="64"/>
      <c r="PBM42" s="64"/>
      <c r="PBN42" s="64"/>
      <c r="PBO42" s="64"/>
      <c r="PBP42" s="64"/>
      <c r="PBQ42" s="64"/>
      <c r="PBR42" s="64"/>
      <c r="PBS42" s="64"/>
      <c r="PBT42" s="64"/>
      <c r="PBU42" s="64"/>
      <c r="PBV42" s="64"/>
      <c r="PBW42" s="64"/>
      <c r="PBX42" s="64"/>
      <c r="PBY42" s="64"/>
      <c r="PBZ42" s="64"/>
      <c r="PCA42" s="64"/>
      <c r="PCB42" s="64"/>
      <c r="PCC42" s="64"/>
      <c r="PCD42" s="64"/>
      <c r="PCE42" s="64"/>
      <c r="PCF42" s="64"/>
      <c r="PCG42" s="64"/>
      <c r="PCH42" s="64"/>
      <c r="PCI42" s="64"/>
      <c r="PCJ42" s="64"/>
      <c r="PCK42" s="64"/>
      <c r="PCL42" s="64"/>
      <c r="PCM42" s="64"/>
      <c r="PCN42" s="64"/>
      <c r="PCO42" s="64"/>
      <c r="PCP42" s="64"/>
      <c r="PCQ42" s="64"/>
      <c r="PCR42" s="64"/>
      <c r="PCS42" s="64"/>
      <c r="PCT42" s="64"/>
      <c r="PCU42" s="64"/>
      <c r="PCV42" s="64"/>
      <c r="PCW42" s="64"/>
      <c r="PCX42" s="64"/>
      <c r="PCY42" s="64"/>
      <c r="PCZ42" s="64"/>
      <c r="PDA42" s="64"/>
      <c r="PDB42" s="64"/>
      <c r="PDC42" s="64"/>
      <c r="PDD42" s="64"/>
      <c r="PDE42" s="64"/>
      <c r="PDF42" s="64"/>
      <c r="PDG42" s="64"/>
      <c r="PDH42" s="64"/>
      <c r="PDI42" s="64"/>
      <c r="PDJ42" s="64"/>
      <c r="PDK42" s="64"/>
      <c r="PDL42" s="64"/>
      <c r="PDM42" s="64"/>
      <c r="PDN42" s="64"/>
      <c r="PDO42" s="64"/>
      <c r="PDP42" s="64"/>
      <c r="PDQ42" s="64"/>
      <c r="PDR42" s="64"/>
      <c r="PDS42" s="64"/>
      <c r="PDT42" s="64"/>
      <c r="PDU42" s="64"/>
      <c r="PDV42" s="64"/>
      <c r="PDW42" s="64"/>
      <c r="PDX42" s="64"/>
      <c r="PDY42" s="64"/>
      <c r="PDZ42" s="64"/>
      <c r="PEA42" s="64"/>
      <c r="PEB42" s="64"/>
      <c r="PEC42" s="64"/>
      <c r="PED42" s="64"/>
      <c r="PEE42" s="64"/>
      <c r="PEF42" s="64"/>
      <c r="PEG42" s="64"/>
      <c r="PEH42" s="64"/>
      <c r="PEI42" s="64"/>
      <c r="PEJ42" s="64"/>
      <c r="PEK42" s="64"/>
      <c r="PEL42" s="64"/>
      <c r="PEM42" s="64"/>
      <c r="PEN42" s="64"/>
      <c r="PEO42" s="64"/>
      <c r="PEP42" s="64"/>
      <c r="PEQ42" s="64"/>
      <c r="PER42" s="64"/>
      <c r="PES42" s="64"/>
      <c r="PET42" s="64"/>
      <c r="PEU42" s="64"/>
      <c r="PEV42" s="64"/>
      <c r="PEW42" s="64"/>
      <c r="PEX42" s="64"/>
      <c r="PEY42" s="64"/>
      <c r="PEZ42" s="64"/>
      <c r="PFA42" s="64"/>
      <c r="PFB42" s="64"/>
      <c r="PFC42" s="64"/>
      <c r="PFD42" s="64"/>
      <c r="PFE42" s="64"/>
      <c r="PFF42" s="64"/>
      <c r="PFG42" s="64"/>
      <c r="PFH42" s="64"/>
      <c r="PFI42" s="64"/>
      <c r="PFJ42" s="64"/>
      <c r="PFK42" s="64"/>
      <c r="PFL42" s="64"/>
      <c r="PFM42" s="64"/>
      <c r="PFN42" s="64"/>
      <c r="PFO42" s="64"/>
      <c r="PFP42" s="64"/>
      <c r="PFQ42" s="64"/>
      <c r="PFR42" s="64"/>
      <c r="PFS42" s="64"/>
      <c r="PFT42" s="64"/>
      <c r="PFU42" s="64"/>
      <c r="PFV42" s="64"/>
      <c r="PFW42" s="64"/>
      <c r="PFX42" s="64"/>
      <c r="PFY42" s="64"/>
      <c r="PFZ42" s="64"/>
      <c r="PGA42" s="64"/>
      <c r="PGB42" s="64"/>
      <c r="PGC42" s="64"/>
      <c r="PGD42" s="64"/>
      <c r="PGE42" s="64"/>
      <c r="PGF42" s="64"/>
      <c r="PGG42" s="64"/>
      <c r="PGH42" s="64"/>
      <c r="PGI42" s="64"/>
      <c r="PGJ42" s="64"/>
      <c r="PGK42" s="64"/>
      <c r="PGL42" s="64"/>
      <c r="PGM42" s="64"/>
      <c r="PGN42" s="64"/>
      <c r="PGO42" s="64"/>
      <c r="PGP42" s="64"/>
      <c r="PGQ42" s="64"/>
      <c r="PGR42" s="64"/>
      <c r="PGS42" s="64"/>
      <c r="PGT42" s="64"/>
      <c r="PGU42" s="64"/>
      <c r="PGV42" s="64"/>
      <c r="PGW42" s="64"/>
      <c r="PGX42" s="64"/>
      <c r="PGY42" s="64"/>
      <c r="PGZ42" s="64"/>
      <c r="PHA42" s="64"/>
      <c r="PHB42" s="64"/>
      <c r="PHC42" s="64"/>
      <c r="PHD42" s="64"/>
      <c r="PHE42" s="64"/>
      <c r="PHF42" s="64"/>
      <c r="PHG42" s="64"/>
      <c r="PHH42" s="64"/>
      <c r="PHI42" s="64"/>
      <c r="PHJ42" s="64"/>
      <c r="PHK42" s="64"/>
      <c r="PHL42" s="64"/>
      <c r="PHM42" s="64"/>
      <c r="PHN42" s="64"/>
      <c r="PHO42" s="64"/>
      <c r="PHP42" s="64"/>
      <c r="PHQ42" s="64"/>
      <c r="PHR42" s="64"/>
      <c r="PHS42" s="64"/>
      <c r="PHT42" s="64"/>
      <c r="PHU42" s="64"/>
      <c r="PHV42" s="64"/>
      <c r="PHW42" s="64"/>
      <c r="PHX42" s="64"/>
      <c r="PHY42" s="64"/>
      <c r="PHZ42" s="64"/>
      <c r="PIA42" s="64"/>
      <c r="PIB42" s="64"/>
      <c r="PIC42" s="64"/>
      <c r="PID42" s="64"/>
      <c r="PIE42" s="64"/>
      <c r="PIF42" s="64"/>
      <c r="PIG42" s="64"/>
      <c r="PIH42" s="64"/>
      <c r="PII42" s="64"/>
      <c r="PIJ42" s="64"/>
      <c r="PIK42" s="64"/>
      <c r="PIL42" s="64"/>
      <c r="PIM42" s="64"/>
      <c r="PIN42" s="64"/>
      <c r="PIO42" s="64"/>
      <c r="PIP42" s="64"/>
      <c r="PIQ42" s="64"/>
      <c r="PIR42" s="64"/>
      <c r="PIS42" s="64"/>
      <c r="PIT42" s="64"/>
      <c r="PIU42" s="64"/>
      <c r="PIV42" s="64"/>
      <c r="PIW42" s="64"/>
      <c r="PIX42" s="64"/>
      <c r="PIY42" s="64"/>
      <c r="PIZ42" s="64"/>
      <c r="PJA42" s="64"/>
      <c r="PJB42" s="64"/>
      <c r="PJC42" s="64"/>
      <c r="PJD42" s="64"/>
      <c r="PJE42" s="64"/>
      <c r="PJF42" s="64"/>
      <c r="PJG42" s="64"/>
      <c r="PJH42" s="64"/>
      <c r="PJI42" s="64"/>
      <c r="PJJ42" s="64"/>
      <c r="PJK42" s="64"/>
      <c r="PJL42" s="64"/>
      <c r="PJM42" s="64"/>
      <c r="PJN42" s="64"/>
      <c r="PJO42" s="64"/>
      <c r="PJP42" s="64"/>
      <c r="PJQ42" s="64"/>
      <c r="PJR42" s="64"/>
      <c r="PJS42" s="64"/>
      <c r="PJT42" s="64"/>
      <c r="PJU42" s="64"/>
      <c r="PJV42" s="64"/>
      <c r="PJW42" s="64"/>
      <c r="PJX42" s="64"/>
      <c r="PJY42" s="64"/>
      <c r="PJZ42" s="64"/>
      <c r="PKA42" s="64"/>
      <c r="PKB42" s="64"/>
      <c r="PKC42" s="64"/>
      <c r="PKD42" s="64"/>
      <c r="PKE42" s="64"/>
      <c r="PKF42" s="64"/>
      <c r="PKG42" s="64"/>
      <c r="PKH42" s="64"/>
      <c r="PKI42" s="64"/>
      <c r="PKJ42" s="64"/>
      <c r="PKK42" s="64"/>
      <c r="PKL42" s="64"/>
      <c r="PKM42" s="64"/>
      <c r="PKN42" s="64"/>
      <c r="PKO42" s="64"/>
      <c r="PKP42" s="64"/>
      <c r="PKQ42" s="64"/>
      <c r="PKR42" s="64"/>
      <c r="PKS42" s="64"/>
      <c r="PKT42" s="64"/>
      <c r="PKU42" s="64"/>
      <c r="PKV42" s="64"/>
      <c r="PKW42" s="64"/>
      <c r="PKX42" s="64"/>
      <c r="PKY42" s="64"/>
      <c r="PKZ42" s="64"/>
      <c r="PLA42" s="64"/>
      <c r="PLB42" s="64"/>
      <c r="PLC42" s="64"/>
      <c r="PLD42" s="64"/>
      <c r="PLE42" s="64"/>
      <c r="PLF42" s="64"/>
      <c r="PLG42" s="64"/>
      <c r="PLH42" s="64"/>
      <c r="PLI42" s="64"/>
      <c r="PLJ42" s="64"/>
      <c r="PLK42" s="64"/>
      <c r="PLL42" s="64"/>
      <c r="PLM42" s="64"/>
      <c r="PLN42" s="64"/>
      <c r="PLO42" s="64"/>
      <c r="PLP42" s="64"/>
      <c r="PLQ42" s="64"/>
      <c r="PLR42" s="64"/>
      <c r="PLS42" s="64"/>
      <c r="PLT42" s="64"/>
      <c r="PLU42" s="64"/>
      <c r="PLV42" s="64"/>
      <c r="PLW42" s="64"/>
      <c r="PLX42" s="64"/>
      <c r="PLY42" s="64"/>
      <c r="PLZ42" s="64"/>
      <c r="PMA42" s="64"/>
      <c r="PMB42" s="64"/>
      <c r="PMC42" s="64"/>
      <c r="PMD42" s="64"/>
      <c r="PME42" s="64"/>
      <c r="PMF42" s="64"/>
      <c r="PMG42" s="64"/>
      <c r="PMH42" s="64"/>
      <c r="PMI42" s="64"/>
      <c r="PMJ42" s="64"/>
      <c r="PMK42" s="64"/>
      <c r="PML42" s="64"/>
      <c r="PMM42" s="64"/>
      <c r="PMN42" s="64"/>
      <c r="PMO42" s="64"/>
      <c r="PMP42" s="64"/>
      <c r="PMQ42" s="64"/>
      <c r="PMR42" s="64"/>
      <c r="PMS42" s="64"/>
      <c r="PMT42" s="64"/>
      <c r="PMU42" s="64"/>
      <c r="PMV42" s="64"/>
      <c r="PMW42" s="64"/>
      <c r="PMX42" s="64"/>
      <c r="PMY42" s="64"/>
      <c r="PMZ42" s="64"/>
      <c r="PNA42" s="64"/>
      <c r="PNB42" s="64"/>
      <c r="PNC42" s="64"/>
      <c r="PND42" s="64"/>
      <c r="PNE42" s="64"/>
      <c r="PNF42" s="64"/>
      <c r="PNG42" s="64"/>
      <c r="PNH42" s="64"/>
      <c r="PNI42" s="64"/>
      <c r="PNJ42" s="64"/>
      <c r="PNK42" s="64"/>
      <c r="PNL42" s="64"/>
      <c r="PNM42" s="64"/>
      <c r="PNN42" s="64"/>
      <c r="PNO42" s="64"/>
      <c r="PNP42" s="64"/>
      <c r="PNQ42" s="64"/>
      <c r="PNR42" s="64"/>
      <c r="PNS42" s="64"/>
      <c r="PNT42" s="64"/>
      <c r="PNU42" s="64"/>
      <c r="PNV42" s="64"/>
      <c r="PNW42" s="64"/>
      <c r="PNX42" s="64"/>
      <c r="PNY42" s="64"/>
      <c r="PNZ42" s="64"/>
      <c r="POA42" s="64"/>
      <c r="POB42" s="64"/>
      <c r="POC42" s="64"/>
      <c r="POD42" s="64"/>
      <c r="POE42" s="64"/>
      <c r="POF42" s="64"/>
      <c r="POG42" s="64"/>
      <c r="POH42" s="64"/>
      <c r="POI42" s="64"/>
      <c r="POJ42" s="64"/>
      <c r="POK42" s="64"/>
      <c r="POL42" s="64"/>
      <c r="POM42" s="64"/>
      <c r="PON42" s="64"/>
      <c r="POO42" s="64"/>
      <c r="POP42" s="64"/>
      <c r="POQ42" s="64"/>
      <c r="POR42" s="64"/>
      <c r="POS42" s="64"/>
      <c r="POT42" s="64"/>
      <c r="POU42" s="64"/>
      <c r="POV42" s="64"/>
      <c r="POW42" s="64"/>
      <c r="POX42" s="64"/>
      <c r="POY42" s="64"/>
      <c r="POZ42" s="64"/>
      <c r="PPA42" s="64"/>
      <c r="PPB42" s="64"/>
      <c r="PPC42" s="64"/>
      <c r="PPD42" s="64"/>
      <c r="PPE42" s="64"/>
      <c r="PPF42" s="64"/>
      <c r="PPG42" s="64"/>
      <c r="PPH42" s="64"/>
      <c r="PPI42" s="64"/>
      <c r="PPJ42" s="64"/>
      <c r="PPK42" s="64"/>
      <c r="PPL42" s="64"/>
      <c r="PPM42" s="64"/>
      <c r="PPN42" s="64"/>
      <c r="PPO42" s="64"/>
      <c r="PPP42" s="64"/>
      <c r="PPQ42" s="64"/>
      <c r="PPR42" s="64"/>
      <c r="PPS42" s="64"/>
      <c r="PPT42" s="64"/>
      <c r="PPU42" s="64"/>
      <c r="PPV42" s="64"/>
      <c r="PPW42" s="64"/>
      <c r="PPX42" s="64"/>
      <c r="PPY42" s="64"/>
      <c r="PPZ42" s="64"/>
      <c r="PQA42" s="64"/>
      <c r="PQB42" s="64"/>
      <c r="PQC42" s="64"/>
      <c r="PQD42" s="64"/>
      <c r="PQE42" s="64"/>
      <c r="PQF42" s="64"/>
      <c r="PQG42" s="64"/>
      <c r="PQH42" s="64"/>
      <c r="PQI42" s="64"/>
      <c r="PQJ42" s="64"/>
      <c r="PQK42" s="64"/>
      <c r="PQL42" s="64"/>
      <c r="PQM42" s="64"/>
      <c r="PQN42" s="64"/>
      <c r="PQO42" s="64"/>
      <c r="PQP42" s="64"/>
      <c r="PQQ42" s="64"/>
      <c r="PQR42" s="64"/>
      <c r="PQS42" s="64"/>
      <c r="PQT42" s="64"/>
      <c r="PQU42" s="64"/>
      <c r="PQV42" s="64"/>
      <c r="PQW42" s="64"/>
      <c r="PQX42" s="64"/>
      <c r="PQY42" s="64"/>
      <c r="PQZ42" s="64"/>
      <c r="PRA42" s="64"/>
      <c r="PRB42" s="64"/>
      <c r="PRC42" s="64"/>
      <c r="PRD42" s="64"/>
      <c r="PRE42" s="64"/>
      <c r="PRF42" s="64"/>
      <c r="PRG42" s="64"/>
      <c r="PRH42" s="64"/>
      <c r="PRI42" s="64"/>
      <c r="PRJ42" s="64"/>
      <c r="PRK42" s="64"/>
      <c r="PRL42" s="64"/>
      <c r="PRM42" s="64"/>
      <c r="PRN42" s="64"/>
      <c r="PRO42" s="64"/>
      <c r="PRP42" s="64"/>
      <c r="PRQ42" s="64"/>
      <c r="PRR42" s="64"/>
      <c r="PRS42" s="64"/>
      <c r="PRT42" s="64"/>
      <c r="PRU42" s="64"/>
      <c r="PRV42" s="64"/>
      <c r="PRW42" s="64"/>
      <c r="PRX42" s="64"/>
      <c r="PRY42" s="64"/>
      <c r="PRZ42" s="64"/>
      <c r="PSA42" s="64"/>
      <c r="PSB42" s="64"/>
      <c r="PSC42" s="64"/>
      <c r="PSD42" s="64"/>
      <c r="PSE42" s="64"/>
      <c r="PSF42" s="64"/>
      <c r="PSG42" s="64"/>
      <c r="PSH42" s="64"/>
      <c r="PSI42" s="64"/>
      <c r="PSJ42" s="64"/>
      <c r="PSK42" s="64"/>
      <c r="PSL42" s="64"/>
      <c r="PSM42" s="64"/>
      <c r="PSN42" s="64"/>
      <c r="PSO42" s="64"/>
      <c r="PSP42" s="64"/>
      <c r="PSQ42" s="64"/>
      <c r="PSR42" s="64"/>
      <c r="PSS42" s="64"/>
      <c r="PST42" s="64"/>
      <c r="PSU42" s="64"/>
      <c r="PSV42" s="64"/>
      <c r="PSW42" s="64"/>
      <c r="PSX42" s="64"/>
      <c r="PSY42" s="64"/>
      <c r="PSZ42" s="64"/>
      <c r="PTA42" s="64"/>
      <c r="PTB42" s="64"/>
      <c r="PTC42" s="64"/>
      <c r="PTD42" s="64"/>
      <c r="PTE42" s="64"/>
      <c r="PTF42" s="64"/>
      <c r="PTG42" s="64"/>
      <c r="PTH42" s="64"/>
      <c r="PTI42" s="64"/>
      <c r="PTJ42" s="64"/>
      <c r="PTK42" s="64"/>
      <c r="PTL42" s="64"/>
      <c r="PTM42" s="64"/>
      <c r="PTN42" s="64"/>
      <c r="PTO42" s="64"/>
      <c r="PTP42" s="64"/>
      <c r="PTQ42" s="64"/>
      <c r="PTR42" s="64"/>
      <c r="PTS42" s="64"/>
      <c r="PTT42" s="64"/>
      <c r="PTU42" s="64"/>
      <c r="PTV42" s="64"/>
      <c r="PTW42" s="64"/>
      <c r="PTX42" s="64"/>
      <c r="PTY42" s="64"/>
      <c r="PTZ42" s="64"/>
      <c r="PUA42" s="64"/>
      <c r="PUB42" s="64"/>
      <c r="PUC42" s="64"/>
      <c r="PUD42" s="64"/>
      <c r="PUE42" s="64"/>
      <c r="PUF42" s="64"/>
      <c r="PUG42" s="64"/>
      <c r="PUH42" s="64"/>
      <c r="PUI42" s="64"/>
      <c r="PUJ42" s="64"/>
      <c r="PUK42" s="64"/>
      <c r="PUL42" s="64"/>
      <c r="PUM42" s="64"/>
      <c r="PUN42" s="64"/>
      <c r="PUO42" s="64"/>
      <c r="PUP42" s="64"/>
      <c r="PUQ42" s="64"/>
      <c r="PUR42" s="64"/>
      <c r="PUS42" s="64"/>
      <c r="PUT42" s="64"/>
      <c r="PUU42" s="64"/>
      <c r="PUV42" s="64"/>
      <c r="PUW42" s="64"/>
      <c r="PUX42" s="64"/>
      <c r="PUY42" s="64"/>
      <c r="PUZ42" s="64"/>
      <c r="PVA42" s="64"/>
      <c r="PVB42" s="64"/>
      <c r="PVC42" s="64"/>
      <c r="PVD42" s="64"/>
      <c r="PVE42" s="64"/>
      <c r="PVF42" s="64"/>
      <c r="PVG42" s="64"/>
      <c r="PVH42" s="64"/>
      <c r="PVI42" s="64"/>
      <c r="PVJ42" s="64"/>
      <c r="PVK42" s="64"/>
      <c r="PVL42" s="64"/>
      <c r="PVM42" s="64"/>
      <c r="PVN42" s="64"/>
      <c r="PVO42" s="64"/>
      <c r="PVP42" s="64"/>
      <c r="PVQ42" s="64"/>
      <c r="PVR42" s="64"/>
      <c r="PVS42" s="64"/>
      <c r="PVT42" s="64"/>
      <c r="PVU42" s="64"/>
      <c r="PVV42" s="64"/>
      <c r="PVW42" s="64"/>
      <c r="PVX42" s="64"/>
      <c r="PVY42" s="64"/>
      <c r="PVZ42" s="64"/>
      <c r="PWA42" s="64"/>
      <c r="PWB42" s="64"/>
      <c r="PWC42" s="64"/>
      <c r="PWD42" s="64"/>
      <c r="PWE42" s="64"/>
      <c r="PWF42" s="64"/>
      <c r="PWG42" s="64"/>
      <c r="PWH42" s="64"/>
      <c r="PWI42" s="64"/>
      <c r="PWJ42" s="64"/>
      <c r="PWK42" s="64"/>
      <c r="PWL42" s="64"/>
      <c r="PWM42" s="64"/>
      <c r="PWN42" s="64"/>
      <c r="PWO42" s="64"/>
      <c r="PWP42" s="64"/>
      <c r="PWQ42" s="64"/>
      <c r="PWR42" s="64"/>
      <c r="PWS42" s="64"/>
      <c r="PWT42" s="64"/>
      <c r="PWU42" s="64"/>
      <c r="PWV42" s="64"/>
      <c r="PWW42" s="64"/>
      <c r="PWX42" s="64"/>
      <c r="PWY42" s="64"/>
      <c r="PWZ42" s="64"/>
      <c r="PXA42" s="64"/>
      <c r="PXB42" s="64"/>
      <c r="PXC42" s="64"/>
      <c r="PXD42" s="64"/>
      <c r="PXE42" s="64"/>
      <c r="PXF42" s="64"/>
      <c r="PXG42" s="64"/>
      <c r="PXH42" s="64"/>
      <c r="PXI42" s="64"/>
      <c r="PXJ42" s="64"/>
      <c r="PXK42" s="64"/>
      <c r="PXL42" s="64"/>
      <c r="PXM42" s="64"/>
      <c r="PXN42" s="64"/>
      <c r="PXO42" s="64"/>
      <c r="PXP42" s="64"/>
      <c r="PXQ42" s="64"/>
      <c r="PXR42" s="64"/>
      <c r="PXS42" s="64"/>
      <c r="PXT42" s="64"/>
      <c r="PXU42" s="64"/>
      <c r="PXV42" s="64"/>
      <c r="PXW42" s="64"/>
      <c r="PXX42" s="64"/>
      <c r="PXY42" s="64"/>
      <c r="PXZ42" s="64"/>
      <c r="PYA42" s="64"/>
      <c r="PYB42" s="64"/>
      <c r="PYC42" s="64"/>
      <c r="PYD42" s="64"/>
      <c r="PYE42" s="64"/>
      <c r="PYF42" s="64"/>
      <c r="PYG42" s="64"/>
      <c r="PYH42" s="64"/>
      <c r="PYI42" s="64"/>
      <c r="PYJ42" s="64"/>
      <c r="PYK42" s="64"/>
      <c r="PYL42" s="64"/>
      <c r="PYM42" s="64"/>
      <c r="PYN42" s="64"/>
      <c r="PYO42" s="64"/>
      <c r="PYP42" s="64"/>
      <c r="PYQ42" s="64"/>
      <c r="PYR42" s="64"/>
      <c r="PYS42" s="64"/>
      <c r="PYT42" s="64"/>
      <c r="PYU42" s="64"/>
      <c r="PYV42" s="64"/>
      <c r="PYW42" s="64"/>
      <c r="PYX42" s="64"/>
      <c r="PYY42" s="64"/>
      <c r="PYZ42" s="64"/>
      <c r="PZA42" s="64"/>
      <c r="PZB42" s="64"/>
      <c r="PZC42" s="64"/>
      <c r="PZD42" s="64"/>
      <c r="PZE42" s="64"/>
      <c r="PZF42" s="64"/>
      <c r="PZG42" s="64"/>
      <c r="PZH42" s="64"/>
      <c r="PZI42" s="64"/>
      <c r="PZJ42" s="64"/>
      <c r="PZK42" s="64"/>
      <c r="PZL42" s="64"/>
      <c r="PZM42" s="64"/>
      <c r="PZN42" s="64"/>
      <c r="PZO42" s="64"/>
      <c r="PZP42" s="64"/>
      <c r="PZQ42" s="64"/>
      <c r="PZR42" s="64"/>
      <c r="PZS42" s="64"/>
      <c r="PZT42" s="64"/>
      <c r="PZU42" s="64"/>
      <c r="PZV42" s="64"/>
      <c r="PZW42" s="64"/>
      <c r="PZX42" s="64"/>
      <c r="PZY42" s="64"/>
      <c r="PZZ42" s="64"/>
      <c r="QAA42" s="64"/>
      <c r="QAB42" s="64"/>
      <c r="QAC42" s="64"/>
      <c r="QAD42" s="64"/>
      <c r="QAE42" s="64"/>
      <c r="QAF42" s="64"/>
      <c r="QAG42" s="64"/>
      <c r="QAH42" s="64"/>
      <c r="QAI42" s="64"/>
      <c r="QAJ42" s="64"/>
      <c r="QAK42" s="64"/>
      <c r="QAL42" s="64"/>
      <c r="QAM42" s="64"/>
      <c r="QAN42" s="64"/>
      <c r="QAO42" s="64"/>
      <c r="QAP42" s="64"/>
      <c r="QAQ42" s="64"/>
      <c r="QAR42" s="64"/>
      <c r="QAS42" s="64"/>
      <c r="QAT42" s="64"/>
      <c r="QAU42" s="64"/>
      <c r="QAV42" s="64"/>
      <c r="QAW42" s="64"/>
      <c r="QAX42" s="64"/>
      <c r="QAY42" s="64"/>
      <c r="QAZ42" s="64"/>
      <c r="QBA42" s="64"/>
      <c r="QBB42" s="64"/>
      <c r="QBC42" s="64"/>
      <c r="QBD42" s="64"/>
      <c r="QBE42" s="64"/>
      <c r="QBF42" s="64"/>
      <c r="QBG42" s="64"/>
      <c r="QBH42" s="64"/>
      <c r="QBI42" s="64"/>
      <c r="QBJ42" s="64"/>
      <c r="QBK42" s="64"/>
      <c r="QBL42" s="64"/>
      <c r="QBM42" s="64"/>
      <c r="QBN42" s="64"/>
      <c r="QBO42" s="64"/>
      <c r="QBP42" s="64"/>
      <c r="QBQ42" s="64"/>
      <c r="QBR42" s="64"/>
      <c r="QBS42" s="64"/>
      <c r="QBT42" s="64"/>
      <c r="QBU42" s="64"/>
      <c r="QBV42" s="64"/>
      <c r="QBW42" s="64"/>
      <c r="QBX42" s="64"/>
      <c r="QBY42" s="64"/>
      <c r="QBZ42" s="64"/>
      <c r="QCA42" s="64"/>
      <c r="QCB42" s="64"/>
      <c r="QCC42" s="64"/>
      <c r="QCD42" s="64"/>
      <c r="QCE42" s="64"/>
      <c r="QCF42" s="64"/>
      <c r="QCG42" s="64"/>
      <c r="QCH42" s="64"/>
      <c r="QCI42" s="64"/>
      <c r="QCJ42" s="64"/>
      <c r="QCK42" s="64"/>
      <c r="QCL42" s="64"/>
      <c r="QCM42" s="64"/>
      <c r="QCN42" s="64"/>
      <c r="QCO42" s="64"/>
      <c r="QCP42" s="64"/>
      <c r="QCQ42" s="64"/>
      <c r="QCR42" s="64"/>
      <c r="QCS42" s="64"/>
      <c r="QCT42" s="64"/>
      <c r="QCU42" s="64"/>
      <c r="QCV42" s="64"/>
      <c r="QCW42" s="64"/>
      <c r="QCX42" s="64"/>
      <c r="QCY42" s="64"/>
      <c r="QCZ42" s="64"/>
      <c r="QDA42" s="64"/>
      <c r="QDB42" s="64"/>
      <c r="QDC42" s="64"/>
      <c r="QDD42" s="64"/>
      <c r="QDE42" s="64"/>
      <c r="QDF42" s="64"/>
      <c r="QDG42" s="64"/>
      <c r="QDH42" s="64"/>
      <c r="QDI42" s="64"/>
      <c r="QDJ42" s="64"/>
      <c r="QDK42" s="64"/>
      <c r="QDL42" s="64"/>
      <c r="QDM42" s="64"/>
      <c r="QDN42" s="64"/>
      <c r="QDO42" s="64"/>
      <c r="QDP42" s="64"/>
      <c r="QDQ42" s="64"/>
      <c r="QDR42" s="64"/>
      <c r="QDS42" s="64"/>
      <c r="QDT42" s="64"/>
      <c r="QDU42" s="64"/>
      <c r="QDV42" s="64"/>
      <c r="QDW42" s="64"/>
      <c r="QDX42" s="64"/>
      <c r="QDY42" s="64"/>
      <c r="QDZ42" s="64"/>
      <c r="QEA42" s="64"/>
      <c r="QEB42" s="64"/>
      <c r="QEC42" s="64"/>
      <c r="QED42" s="64"/>
      <c r="QEE42" s="64"/>
      <c r="QEF42" s="64"/>
      <c r="QEG42" s="64"/>
      <c r="QEH42" s="64"/>
      <c r="QEI42" s="64"/>
      <c r="QEJ42" s="64"/>
      <c r="QEK42" s="64"/>
      <c r="QEL42" s="64"/>
      <c r="QEM42" s="64"/>
      <c r="QEN42" s="64"/>
      <c r="QEO42" s="64"/>
      <c r="QEP42" s="64"/>
      <c r="QEQ42" s="64"/>
      <c r="QER42" s="64"/>
      <c r="QES42" s="64"/>
      <c r="QET42" s="64"/>
      <c r="QEU42" s="64"/>
      <c r="QEV42" s="64"/>
      <c r="QEW42" s="64"/>
      <c r="QEX42" s="64"/>
      <c r="QEY42" s="64"/>
      <c r="QEZ42" s="64"/>
      <c r="QFA42" s="64"/>
      <c r="QFB42" s="64"/>
      <c r="QFC42" s="64"/>
      <c r="QFD42" s="64"/>
      <c r="QFE42" s="64"/>
      <c r="QFF42" s="64"/>
      <c r="QFG42" s="64"/>
      <c r="QFH42" s="64"/>
      <c r="QFI42" s="64"/>
      <c r="QFJ42" s="64"/>
      <c r="QFK42" s="64"/>
      <c r="QFL42" s="64"/>
      <c r="QFM42" s="64"/>
      <c r="QFN42" s="64"/>
      <c r="QFO42" s="64"/>
      <c r="QFP42" s="64"/>
      <c r="QFQ42" s="64"/>
      <c r="QFR42" s="64"/>
      <c r="QFS42" s="64"/>
      <c r="QFT42" s="64"/>
      <c r="QFU42" s="64"/>
      <c r="QFV42" s="64"/>
      <c r="QFW42" s="64"/>
      <c r="QFX42" s="64"/>
      <c r="QFY42" s="64"/>
      <c r="QFZ42" s="64"/>
      <c r="QGA42" s="64"/>
      <c r="QGB42" s="64"/>
      <c r="QGC42" s="64"/>
      <c r="QGD42" s="64"/>
      <c r="QGE42" s="64"/>
      <c r="QGF42" s="64"/>
      <c r="QGG42" s="64"/>
      <c r="QGH42" s="64"/>
      <c r="QGI42" s="64"/>
      <c r="QGJ42" s="64"/>
      <c r="QGK42" s="64"/>
      <c r="QGL42" s="64"/>
      <c r="QGM42" s="64"/>
      <c r="QGN42" s="64"/>
      <c r="QGO42" s="64"/>
      <c r="QGP42" s="64"/>
      <c r="QGQ42" s="64"/>
      <c r="QGR42" s="64"/>
      <c r="QGS42" s="64"/>
      <c r="QGT42" s="64"/>
      <c r="QGU42" s="64"/>
      <c r="QGV42" s="64"/>
      <c r="QGW42" s="64"/>
      <c r="QGX42" s="64"/>
      <c r="QGY42" s="64"/>
      <c r="QGZ42" s="64"/>
      <c r="QHA42" s="64"/>
      <c r="QHB42" s="64"/>
      <c r="QHC42" s="64"/>
      <c r="QHD42" s="64"/>
      <c r="QHE42" s="64"/>
      <c r="QHF42" s="64"/>
      <c r="QHG42" s="64"/>
      <c r="QHH42" s="64"/>
      <c r="QHI42" s="64"/>
      <c r="QHJ42" s="64"/>
      <c r="QHK42" s="64"/>
      <c r="QHL42" s="64"/>
      <c r="QHM42" s="64"/>
      <c r="QHN42" s="64"/>
      <c r="QHO42" s="64"/>
      <c r="QHP42" s="64"/>
      <c r="QHQ42" s="64"/>
      <c r="QHR42" s="64"/>
      <c r="QHS42" s="64"/>
      <c r="QHT42" s="64"/>
      <c r="QHU42" s="64"/>
      <c r="QHV42" s="64"/>
      <c r="QHW42" s="64"/>
      <c r="QHX42" s="64"/>
      <c r="QHY42" s="64"/>
      <c r="QHZ42" s="64"/>
      <c r="QIA42" s="64"/>
      <c r="QIB42" s="64"/>
      <c r="QIC42" s="64"/>
      <c r="QID42" s="64"/>
      <c r="QIE42" s="64"/>
      <c r="QIF42" s="64"/>
      <c r="QIG42" s="64"/>
      <c r="QIH42" s="64"/>
      <c r="QII42" s="64"/>
      <c r="QIJ42" s="64"/>
      <c r="QIK42" s="64"/>
      <c r="QIL42" s="64"/>
      <c r="QIM42" s="64"/>
      <c r="QIN42" s="64"/>
      <c r="QIO42" s="64"/>
      <c r="QIP42" s="64"/>
      <c r="QIQ42" s="64"/>
      <c r="QIR42" s="64"/>
      <c r="QIS42" s="64"/>
      <c r="QIT42" s="64"/>
      <c r="QIU42" s="64"/>
      <c r="QIV42" s="64"/>
      <c r="QIW42" s="64"/>
      <c r="QIX42" s="64"/>
      <c r="QIY42" s="64"/>
      <c r="QIZ42" s="64"/>
      <c r="QJA42" s="64"/>
      <c r="QJB42" s="64"/>
      <c r="QJC42" s="64"/>
      <c r="QJD42" s="64"/>
      <c r="QJE42" s="64"/>
      <c r="QJF42" s="64"/>
      <c r="QJG42" s="64"/>
      <c r="QJH42" s="64"/>
      <c r="QJI42" s="64"/>
      <c r="QJJ42" s="64"/>
      <c r="QJK42" s="64"/>
      <c r="QJL42" s="64"/>
      <c r="QJM42" s="64"/>
      <c r="QJN42" s="64"/>
      <c r="QJO42" s="64"/>
      <c r="QJP42" s="64"/>
      <c r="QJQ42" s="64"/>
      <c r="QJR42" s="64"/>
      <c r="QJS42" s="64"/>
      <c r="QJT42" s="64"/>
      <c r="QJU42" s="64"/>
      <c r="QJV42" s="64"/>
      <c r="QJW42" s="64"/>
      <c r="QJX42" s="64"/>
      <c r="QJY42" s="64"/>
      <c r="QJZ42" s="64"/>
      <c r="QKA42" s="64"/>
      <c r="QKB42" s="64"/>
      <c r="QKC42" s="64"/>
      <c r="QKD42" s="64"/>
      <c r="QKE42" s="64"/>
      <c r="QKF42" s="64"/>
      <c r="QKG42" s="64"/>
      <c r="QKH42" s="64"/>
      <c r="QKI42" s="64"/>
      <c r="QKJ42" s="64"/>
      <c r="QKK42" s="64"/>
      <c r="QKL42" s="64"/>
      <c r="QKM42" s="64"/>
      <c r="QKN42" s="64"/>
      <c r="QKO42" s="64"/>
      <c r="QKP42" s="64"/>
      <c r="QKQ42" s="64"/>
      <c r="QKR42" s="64"/>
      <c r="QKS42" s="64"/>
      <c r="QKT42" s="64"/>
      <c r="QKU42" s="64"/>
      <c r="QKV42" s="64"/>
      <c r="QKW42" s="64"/>
      <c r="QKX42" s="64"/>
      <c r="QKY42" s="64"/>
      <c r="QKZ42" s="64"/>
      <c r="QLA42" s="64"/>
      <c r="QLB42" s="64"/>
      <c r="QLC42" s="64"/>
      <c r="QLD42" s="64"/>
      <c r="QLE42" s="64"/>
      <c r="QLF42" s="64"/>
      <c r="QLG42" s="64"/>
      <c r="QLH42" s="64"/>
      <c r="QLI42" s="64"/>
      <c r="QLJ42" s="64"/>
      <c r="QLK42" s="64"/>
      <c r="QLL42" s="64"/>
      <c r="QLM42" s="64"/>
      <c r="QLN42" s="64"/>
      <c r="QLO42" s="64"/>
      <c r="QLP42" s="64"/>
      <c r="QLQ42" s="64"/>
      <c r="QLR42" s="64"/>
      <c r="QLS42" s="64"/>
      <c r="QLT42" s="64"/>
      <c r="QLU42" s="64"/>
      <c r="QLV42" s="64"/>
      <c r="QLW42" s="64"/>
      <c r="QLX42" s="64"/>
      <c r="QLY42" s="64"/>
      <c r="QLZ42" s="64"/>
      <c r="QMA42" s="64"/>
      <c r="QMB42" s="64"/>
      <c r="QMC42" s="64"/>
      <c r="QMD42" s="64"/>
      <c r="QME42" s="64"/>
      <c r="QMF42" s="64"/>
      <c r="QMG42" s="64"/>
      <c r="QMH42" s="64"/>
      <c r="QMI42" s="64"/>
      <c r="QMJ42" s="64"/>
      <c r="QMK42" s="64"/>
      <c r="QML42" s="64"/>
      <c r="QMM42" s="64"/>
      <c r="QMN42" s="64"/>
      <c r="QMO42" s="64"/>
      <c r="QMP42" s="64"/>
      <c r="QMQ42" s="64"/>
      <c r="QMR42" s="64"/>
      <c r="QMS42" s="64"/>
      <c r="QMT42" s="64"/>
      <c r="QMU42" s="64"/>
      <c r="QMV42" s="64"/>
      <c r="QMW42" s="64"/>
      <c r="QMX42" s="64"/>
      <c r="QMY42" s="64"/>
      <c r="QMZ42" s="64"/>
      <c r="QNA42" s="64"/>
      <c r="QNB42" s="64"/>
      <c r="QNC42" s="64"/>
      <c r="QND42" s="64"/>
      <c r="QNE42" s="64"/>
      <c r="QNF42" s="64"/>
      <c r="QNG42" s="64"/>
      <c r="QNH42" s="64"/>
      <c r="QNI42" s="64"/>
      <c r="QNJ42" s="64"/>
      <c r="QNK42" s="64"/>
      <c r="QNL42" s="64"/>
      <c r="QNM42" s="64"/>
      <c r="QNN42" s="64"/>
      <c r="QNO42" s="64"/>
      <c r="QNP42" s="64"/>
      <c r="QNQ42" s="64"/>
      <c r="QNR42" s="64"/>
      <c r="QNS42" s="64"/>
      <c r="QNT42" s="64"/>
      <c r="QNU42" s="64"/>
      <c r="QNV42" s="64"/>
      <c r="QNW42" s="64"/>
      <c r="QNX42" s="64"/>
      <c r="QNY42" s="64"/>
      <c r="QNZ42" s="64"/>
      <c r="QOA42" s="64"/>
      <c r="QOB42" s="64"/>
      <c r="QOC42" s="64"/>
      <c r="QOD42" s="64"/>
      <c r="QOE42" s="64"/>
      <c r="QOF42" s="64"/>
      <c r="QOG42" s="64"/>
      <c r="QOH42" s="64"/>
      <c r="QOI42" s="64"/>
      <c r="QOJ42" s="64"/>
      <c r="QOK42" s="64"/>
      <c r="QOL42" s="64"/>
      <c r="QOM42" s="64"/>
      <c r="QON42" s="64"/>
      <c r="QOO42" s="64"/>
      <c r="QOP42" s="64"/>
      <c r="QOQ42" s="64"/>
      <c r="QOR42" s="64"/>
      <c r="QOS42" s="64"/>
      <c r="QOT42" s="64"/>
      <c r="QOU42" s="64"/>
      <c r="QOV42" s="64"/>
      <c r="QOW42" s="64"/>
      <c r="QOX42" s="64"/>
      <c r="QOY42" s="64"/>
      <c r="QOZ42" s="64"/>
      <c r="QPA42" s="64"/>
      <c r="QPB42" s="64"/>
      <c r="QPC42" s="64"/>
      <c r="QPD42" s="64"/>
      <c r="QPE42" s="64"/>
      <c r="QPF42" s="64"/>
      <c r="QPG42" s="64"/>
      <c r="QPH42" s="64"/>
      <c r="QPI42" s="64"/>
      <c r="QPJ42" s="64"/>
      <c r="QPK42" s="64"/>
      <c r="QPL42" s="64"/>
      <c r="QPM42" s="64"/>
      <c r="QPN42" s="64"/>
      <c r="QPO42" s="64"/>
      <c r="QPP42" s="64"/>
      <c r="QPQ42" s="64"/>
      <c r="QPR42" s="64"/>
      <c r="QPS42" s="64"/>
      <c r="QPT42" s="64"/>
      <c r="QPU42" s="64"/>
      <c r="QPV42" s="64"/>
      <c r="QPW42" s="64"/>
      <c r="QPX42" s="64"/>
      <c r="QPY42" s="64"/>
      <c r="QPZ42" s="64"/>
      <c r="QQA42" s="64"/>
      <c r="QQB42" s="64"/>
      <c r="QQC42" s="64"/>
      <c r="QQD42" s="64"/>
      <c r="QQE42" s="64"/>
      <c r="QQF42" s="64"/>
      <c r="QQG42" s="64"/>
      <c r="QQH42" s="64"/>
      <c r="QQI42" s="64"/>
      <c r="QQJ42" s="64"/>
      <c r="QQK42" s="64"/>
      <c r="QQL42" s="64"/>
      <c r="QQM42" s="64"/>
      <c r="QQN42" s="64"/>
      <c r="QQO42" s="64"/>
      <c r="QQP42" s="64"/>
      <c r="QQQ42" s="64"/>
      <c r="QQR42" s="64"/>
      <c r="QQS42" s="64"/>
      <c r="QQT42" s="64"/>
      <c r="QQU42" s="64"/>
      <c r="QQV42" s="64"/>
      <c r="QQW42" s="64"/>
      <c r="QQX42" s="64"/>
      <c r="QQY42" s="64"/>
      <c r="QQZ42" s="64"/>
      <c r="QRA42" s="64"/>
      <c r="QRB42" s="64"/>
      <c r="QRC42" s="64"/>
      <c r="QRD42" s="64"/>
      <c r="QRE42" s="64"/>
      <c r="QRF42" s="64"/>
      <c r="QRG42" s="64"/>
      <c r="QRH42" s="64"/>
      <c r="QRI42" s="64"/>
      <c r="QRJ42" s="64"/>
      <c r="QRK42" s="64"/>
      <c r="QRL42" s="64"/>
      <c r="QRM42" s="64"/>
      <c r="QRN42" s="64"/>
      <c r="QRO42" s="64"/>
      <c r="QRP42" s="64"/>
      <c r="QRQ42" s="64"/>
      <c r="QRR42" s="64"/>
      <c r="QRS42" s="64"/>
      <c r="QRT42" s="64"/>
      <c r="QRU42" s="64"/>
      <c r="QRV42" s="64"/>
      <c r="QRW42" s="64"/>
      <c r="QRX42" s="64"/>
      <c r="QRY42" s="64"/>
      <c r="QRZ42" s="64"/>
      <c r="QSA42" s="64"/>
      <c r="QSB42" s="64"/>
      <c r="QSC42" s="64"/>
      <c r="QSD42" s="64"/>
      <c r="QSE42" s="64"/>
      <c r="QSF42" s="64"/>
      <c r="QSG42" s="64"/>
      <c r="QSH42" s="64"/>
      <c r="QSI42" s="64"/>
      <c r="QSJ42" s="64"/>
      <c r="QSK42" s="64"/>
      <c r="QSL42" s="64"/>
      <c r="QSM42" s="64"/>
      <c r="QSN42" s="64"/>
      <c r="QSO42" s="64"/>
      <c r="QSP42" s="64"/>
      <c r="QSQ42" s="64"/>
      <c r="QSR42" s="64"/>
      <c r="QSS42" s="64"/>
      <c r="QST42" s="64"/>
      <c r="QSU42" s="64"/>
      <c r="QSV42" s="64"/>
      <c r="QSW42" s="64"/>
      <c r="QSX42" s="64"/>
      <c r="QSY42" s="64"/>
      <c r="QSZ42" s="64"/>
      <c r="QTA42" s="64"/>
      <c r="QTB42" s="64"/>
      <c r="QTC42" s="64"/>
      <c r="QTD42" s="64"/>
      <c r="QTE42" s="64"/>
      <c r="QTF42" s="64"/>
      <c r="QTG42" s="64"/>
      <c r="QTH42" s="64"/>
      <c r="QTI42" s="64"/>
      <c r="QTJ42" s="64"/>
      <c r="QTK42" s="64"/>
      <c r="QTL42" s="64"/>
      <c r="QTM42" s="64"/>
      <c r="QTN42" s="64"/>
      <c r="QTO42" s="64"/>
      <c r="QTP42" s="64"/>
      <c r="QTQ42" s="64"/>
      <c r="QTR42" s="64"/>
      <c r="QTS42" s="64"/>
      <c r="QTT42" s="64"/>
      <c r="QTU42" s="64"/>
      <c r="QTV42" s="64"/>
      <c r="QTW42" s="64"/>
      <c r="QTX42" s="64"/>
      <c r="QTY42" s="64"/>
      <c r="QTZ42" s="64"/>
      <c r="QUA42" s="64"/>
      <c r="QUB42" s="64"/>
      <c r="QUC42" s="64"/>
      <c r="QUD42" s="64"/>
      <c r="QUE42" s="64"/>
      <c r="QUF42" s="64"/>
      <c r="QUG42" s="64"/>
      <c r="QUH42" s="64"/>
      <c r="QUI42" s="64"/>
      <c r="QUJ42" s="64"/>
      <c r="QUK42" s="64"/>
      <c r="QUL42" s="64"/>
      <c r="QUM42" s="64"/>
      <c r="QUN42" s="64"/>
      <c r="QUO42" s="64"/>
      <c r="QUP42" s="64"/>
      <c r="QUQ42" s="64"/>
      <c r="QUR42" s="64"/>
      <c r="QUS42" s="64"/>
      <c r="QUT42" s="64"/>
      <c r="QUU42" s="64"/>
      <c r="QUV42" s="64"/>
      <c r="QUW42" s="64"/>
      <c r="QUX42" s="64"/>
      <c r="QUY42" s="64"/>
      <c r="QUZ42" s="64"/>
      <c r="QVA42" s="64"/>
      <c r="QVB42" s="64"/>
      <c r="QVC42" s="64"/>
      <c r="QVD42" s="64"/>
      <c r="QVE42" s="64"/>
      <c r="QVF42" s="64"/>
      <c r="QVG42" s="64"/>
      <c r="QVH42" s="64"/>
      <c r="QVI42" s="64"/>
      <c r="QVJ42" s="64"/>
      <c r="QVK42" s="64"/>
      <c r="QVL42" s="64"/>
      <c r="QVM42" s="64"/>
      <c r="QVN42" s="64"/>
      <c r="QVO42" s="64"/>
      <c r="QVP42" s="64"/>
      <c r="QVQ42" s="64"/>
      <c r="QVR42" s="64"/>
      <c r="QVS42" s="64"/>
      <c r="QVT42" s="64"/>
      <c r="QVU42" s="64"/>
      <c r="QVV42" s="64"/>
      <c r="QVW42" s="64"/>
      <c r="QVX42" s="64"/>
      <c r="QVY42" s="64"/>
      <c r="QVZ42" s="64"/>
      <c r="QWA42" s="64"/>
      <c r="QWB42" s="64"/>
      <c r="QWC42" s="64"/>
      <c r="QWD42" s="64"/>
      <c r="QWE42" s="64"/>
      <c r="QWF42" s="64"/>
      <c r="QWG42" s="64"/>
      <c r="QWH42" s="64"/>
      <c r="QWI42" s="64"/>
      <c r="QWJ42" s="64"/>
      <c r="QWK42" s="64"/>
      <c r="QWL42" s="64"/>
      <c r="QWM42" s="64"/>
      <c r="QWN42" s="64"/>
      <c r="QWO42" s="64"/>
      <c r="QWP42" s="64"/>
      <c r="QWQ42" s="64"/>
      <c r="QWR42" s="64"/>
      <c r="QWS42" s="64"/>
      <c r="QWT42" s="64"/>
      <c r="QWU42" s="64"/>
      <c r="QWV42" s="64"/>
      <c r="QWW42" s="64"/>
      <c r="QWX42" s="64"/>
      <c r="QWY42" s="64"/>
      <c r="QWZ42" s="64"/>
      <c r="QXA42" s="64"/>
      <c r="QXB42" s="64"/>
      <c r="QXC42" s="64"/>
      <c r="QXD42" s="64"/>
      <c r="QXE42" s="64"/>
      <c r="QXF42" s="64"/>
      <c r="QXG42" s="64"/>
      <c r="QXH42" s="64"/>
      <c r="QXI42" s="64"/>
      <c r="QXJ42" s="64"/>
      <c r="QXK42" s="64"/>
      <c r="QXL42" s="64"/>
      <c r="QXM42" s="64"/>
      <c r="QXN42" s="64"/>
      <c r="QXO42" s="64"/>
      <c r="QXP42" s="64"/>
      <c r="QXQ42" s="64"/>
      <c r="QXR42" s="64"/>
      <c r="QXS42" s="64"/>
      <c r="QXT42" s="64"/>
      <c r="QXU42" s="64"/>
      <c r="QXV42" s="64"/>
      <c r="QXW42" s="64"/>
      <c r="QXX42" s="64"/>
      <c r="QXY42" s="64"/>
      <c r="QXZ42" s="64"/>
      <c r="QYA42" s="64"/>
      <c r="QYB42" s="64"/>
      <c r="QYC42" s="64"/>
      <c r="QYD42" s="64"/>
      <c r="QYE42" s="64"/>
      <c r="QYF42" s="64"/>
      <c r="QYG42" s="64"/>
      <c r="QYH42" s="64"/>
      <c r="QYI42" s="64"/>
      <c r="QYJ42" s="64"/>
      <c r="QYK42" s="64"/>
      <c r="QYL42" s="64"/>
      <c r="QYM42" s="64"/>
      <c r="QYN42" s="64"/>
      <c r="QYO42" s="64"/>
      <c r="QYP42" s="64"/>
      <c r="QYQ42" s="64"/>
      <c r="QYR42" s="64"/>
      <c r="QYS42" s="64"/>
      <c r="QYT42" s="64"/>
      <c r="QYU42" s="64"/>
      <c r="QYV42" s="64"/>
      <c r="QYW42" s="64"/>
      <c r="QYX42" s="64"/>
      <c r="QYY42" s="64"/>
      <c r="QYZ42" s="64"/>
      <c r="QZA42" s="64"/>
      <c r="QZB42" s="64"/>
      <c r="QZC42" s="64"/>
      <c r="QZD42" s="64"/>
      <c r="QZE42" s="64"/>
      <c r="QZF42" s="64"/>
      <c r="QZG42" s="64"/>
      <c r="QZH42" s="64"/>
      <c r="QZI42" s="64"/>
      <c r="QZJ42" s="64"/>
      <c r="QZK42" s="64"/>
      <c r="QZL42" s="64"/>
      <c r="QZM42" s="64"/>
      <c r="QZN42" s="64"/>
      <c r="QZO42" s="64"/>
      <c r="QZP42" s="64"/>
      <c r="QZQ42" s="64"/>
      <c r="QZR42" s="64"/>
      <c r="QZS42" s="64"/>
      <c r="QZT42" s="64"/>
      <c r="QZU42" s="64"/>
      <c r="QZV42" s="64"/>
      <c r="QZW42" s="64"/>
      <c r="QZX42" s="64"/>
      <c r="QZY42" s="64"/>
      <c r="QZZ42" s="64"/>
      <c r="RAA42" s="64"/>
      <c r="RAB42" s="64"/>
      <c r="RAC42" s="64"/>
      <c r="RAD42" s="64"/>
      <c r="RAE42" s="64"/>
      <c r="RAF42" s="64"/>
      <c r="RAG42" s="64"/>
      <c r="RAH42" s="64"/>
      <c r="RAI42" s="64"/>
      <c r="RAJ42" s="64"/>
      <c r="RAK42" s="64"/>
      <c r="RAL42" s="64"/>
      <c r="RAM42" s="64"/>
      <c r="RAN42" s="64"/>
      <c r="RAO42" s="64"/>
      <c r="RAP42" s="64"/>
      <c r="RAQ42" s="64"/>
      <c r="RAR42" s="64"/>
      <c r="RAS42" s="64"/>
      <c r="RAT42" s="64"/>
      <c r="RAU42" s="64"/>
      <c r="RAV42" s="64"/>
      <c r="RAW42" s="64"/>
      <c r="RAX42" s="64"/>
      <c r="RAY42" s="64"/>
      <c r="RAZ42" s="64"/>
      <c r="RBA42" s="64"/>
      <c r="RBB42" s="64"/>
      <c r="RBC42" s="64"/>
      <c r="RBD42" s="64"/>
      <c r="RBE42" s="64"/>
      <c r="RBF42" s="64"/>
      <c r="RBG42" s="64"/>
      <c r="RBH42" s="64"/>
      <c r="RBI42" s="64"/>
      <c r="RBJ42" s="64"/>
      <c r="RBK42" s="64"/>
      <c r="RBL42" s="64"/>
      <c r="RBM42" s="64"/>
      <c r="RBN42" s="64"/>
      <c r="RBO42" s="64"/>
      <c r="RBP42" s="64"/>
      <c r="RBQ42" s="64"/>
      <c r="RBR42" s="64"/>
      <c r="RBS42" s="64"/>
      <c r="RBT42" s="64"/>
      <c r="RBU42" s="64"/>
      <c r="RBV42" s="64"/>
      <c r="RBW42" s="64"/>
      <c r="RBX42" s="64"/>
      <c r="RBY42" s="64"/>
      <c r="RBZ42" s="64"/>
      <c r="RCA42" s="64"/>
      <c r="RCB42" s="64"/>
      <c r="RCC42" s="64"/>
      <c r="RCD42" s="64"/>
      <c r="RCE42" s="64"/>
      <c r="RCF42" s="64"/>
      <c r="RCG42" s="64"/>
      <c r="RCH42" s="64"/>
      <c r="RCI42" s="64"/>
      <c r="RCJ42" s="64"/>
      <c r="RCK42" s="64"/>
      <c r="RCL42" s="64"/>
      <c r="RCM42" s="64"/>
      <c r="RCN42" s="64"/>
      <c r="RCO42" s="64"/>
      <c r="RCP42" s="64"/>
      <c r="RCQ42" s="64"/>
      <c r="RCR42" s="64"/>
      <c r="RCS42" s="64"/>
      <c r="RCT42" s="64"/>
      <c r="RCU42" s="64"/>
      <c r="RCV42" s="64"/>
      <c r="RCW42" s="64"/>
      <c r="RCX42" s="64"/>
      <c r="RCY42" s="64"/>
      <c r="RCZ42" s="64"/>
      <c r="RDA42" s="64"/>
      <c r="RDB42" s="64"/>
      <c r="RDC42" s="64"/>
      <c r="RDD42" s="64"/>
      <c r="RDE42" s="64"/>
      <c r="RDF42" s="64"/>
      <c r="RDG42" s="64"/>
      <c r="RDH42" s="64"/>
      <c r="RDI42" s="64"/>
      <c r="RDJ42" s="64"/>
      <c r="RDK42" s="64"/>
      <c r="RDL42" s="64"/>
      <c r="RDM42" s="64"/>
      <c r="RDN42" s="64"/>
      <c r="RDO42" s="64"/>
      <c r="RDP42" s="64"/>
      <c r="RDQ42" s="64"/>
      <c r="RDR42" s="64"/>
      <c r="RDS42" s="64"/>
      <c r="RDT42" s="64"/>
      <c r="RDU42" s="64"/>
      <c r="RDV42" s="64"/>
      <c r="RDW42" s="64"/>
      <c r="RDX42" s="64"/>
      <c r="RDY42" s="64"/>
      <c r="RDZ42" s="64"/>
      <c r="REA42" s="64"/>
      <c r="REB42" s="64"/>
      <c r="REC42" s="64"/>
      <c r="RED42" s="64"/>
      <c r="REE42" s="64"/>
      <c r="REF42" s="64"/>
      <c r="REG42" s="64"/>
      <c r="REH42" s="64"/>
      <c r="REI42" s="64"/>
      <c r="REJ42" s="64"/>
      <c r="REK42" s="64"/>
      <c r="REL42" s="64"/>
      <c r="REM42" s="64"/>
      <c r="REN42" s="64"/>
      <c r="REO42" s="64"/>
      <c r="REP42" s="64"/>
      <c r="REQ42" s="64"/>
      <c r="RER42" s="64"/>
      <c r="RES42" s="64"/>
      <c r="RET42" s="64"/>
      <c r="REU42" s="64"/>
      <c r="REV42" s="64"/>
      <c r="REW42" s="64"/>
      <c r="REX42" s="64"/>
      <c r="REY42" s="64"/>
      <c r="REZ42" s="64"/>
      <c r="RFA42" s="64"/>
      <c r="RFB42" s="64"/>
      <c r="RFC42" s="64"/>
      <c r="RFD42" s="64"/>
      <c r="RFE42" s="64"/>
      <c r="RFF42" s="64"/>
      <c r="RFG42" s="64"/>
      <c r="RFH42" s="64"/>
      <c r="RFI42" s="64"/>
      <c r="RFJ42" s="64"/>
      <c r="RFK42" s="64"/>
      <c r="RFL42" s="64"/>
      <c r="RFM42" s="64"/>
      <c r="RFN42" s="64"/>
      <c r="RFO42" s="64"/>
      <c r="RFP42" s="64"/>
      <c r="RFQ42" s="64"/>
      <c r="RFR42" s="64"/>
      <c r="RFS42" s="64"/>
      <c r="RFT42" s="64"/>
      <c r="RFU42" s="64"/>
      <c r="RFV42" s="64"/>
      <c r="RFW42" s="64"/>
      <c r="RFX42" s="64"/>
      <c r="RFY42" s="64"/>
      <c r="RFZ42" s="64"/>
      <c r="RGA42" s="64"/>
      <c r="RGB42" s="64"/>
      <c r="RGC42" s="64"/>
      <c r="RGD42" s="64"/>
      <c r="RGE42" s="64"/>
      <c r="RGF42" s="64"/>
      <c r="RGG42" s="64"/>
      <c r="RGH42" s="64"/>
      <c r="RGI42" s="64"/>
      <c r="RGJ42" s="64"/>
      <c r="RGK42" s="64"/>
      <c r="RGL42" s="64"/>
      <c r="RGM42" s="64"/>
      <c r="RGN42" s="64"/>
      <c r="RGO42" s="64"/>
      <c r="RGP42" s="64"/>
      <c r="RGQ42" s="64"/>
      <c r="RGR42" s="64"/>
      <c r="RGS42" s="64"/>
      <c r="RGT42" s="64"/>
      <c r="RGU42" s="64"/>
      <c r="RGV42" s="64"/>
      <c r="RGW42" s="64"/>
      <c r="RGX42" s="64"/>
      <c r="RGY42" s="64"/>
      <c r="RGZ42" s="64"/>
      <c r="RHA42" s="64"/>
      <c r="RHB42" s="64"/>
      <c r="RHC42" s="64"/>
      <c r="RHD42" s="64"/>
      <c r="RHE42" s="64"/>
      <c r="RHF42" s="64"/>
      <c r="RHG42" s="64"/>
      <c r="RHH42" s="64"/>
      <c r="RHI42" s="64"/>
      <c r="RHJ42" s="64"/>
      <c r="RHK42" s="64"/>
      <c r="RHL42" s="64"/>
      <c r="RHM42" s="64"/>
      <c r="RHN42" s="64"/>
      <c r="RHO42" s="64"/>
      <c r="RHP42" s="64"/>
      <c r="RHQ42" s="64"/>
      <c r="RHR42" s="64"/>
      <c r="RHS42" s="64"/>
      <c r="RHT42" s="64"/>
      <c r="RHU42" s="64"/>
      <c r="RHV42" s="64"/>
      <c r="RHW42" s="64"/>
      <c r="RHX42" s="64"/>
      <c r="RHY42" s="64"/>
      <c r="RHZ42" s="64"/>
      <c r="RIA42" s="64"/>
      <c r="RIB42" s="64"/>
      <c r="RIC42" s="64"/>
      <c r="RID42" s="64"/>
      <c r="RIE42" s="64"/>
      <c r="RIF42" s="64"/>
      <c r="RIG42" s="64"/>
      <c r="RIH42" s="64"/>
      <c r="RII42" s="64"/>
      <c r="RIJ42" s="64"/>
      <c r="RIK42" s="64"/>
      <c r="RIL42" s="64"/>
      <c r="RIM42" s="64"/>
      <c r="RIN42" s="64"/>
      <c r="RIO42" s="64"/>
      <c r="RIP42" s="64"/>
      <c r="RIQ42" s="64"/>
      <c r="RIR42" s="64"/>
      <c r="RIS42" s="64"/>
      <c r="RIT42" s="64"/>
      <c r="RIU42" s="64"/>
      <c r="RIV42" s="64"/>
      <c r="RIW42" s="64"/>
      <c r="RIX42" s="64"/>
      <c r="RIY42" s="64"/>
      <c r="RIZ42" s="64"/>
      <c r="RJA42" s="64"/>
      <c r="RJB42" s="64"/>
      <c r="RJC42" s="64"/>
      <c r="RJD42" s="64"/>
      <c r="RJE42" s="64"/>
      <c r="RJF42" s="64"/>
      <c r="RJG42" s="64"/>
      <c r="RJH42" s="64"/>
      <c r="RJI42" s="64"/>
      <c r="RJJ42" s="64"/>
      <c r="RJK42" s="64"/>
      <c r="RJL42" s="64"/>
      <c r="RJM42" s="64"/>
      <c r="RJN42" s="64"/>
      <c r="RJO42" s="64"/>
      <c r="RJP42" s="64"/>
      <c r="RJQ42" s="64"/>
      <c r="RJR42" s="64"/>
      <c r="RJS42" s="64"/>
      <c r="RJT42" s="64"/>
      <c r="RJU42" s="64"/>
      <c r="RJV42" s="64"/>
      <c r="RJW42" s="64"/>
      <c r="RJX42" s="64"/>
      <c r="RJY42" s="64"/>
      <c r="RJZ42" s="64"/>
      <c r="RKA42" s="64"/>
      <c r="RKB42" s="64"/>
      <c r="RKC42" s="64"/>
      <c r="RKD42" s="64"/>
      <c r="RKE42" s="64"/>
      <c r="RKF42" s="64"/>
      <c r="RKG42" s="64"/>
      <c r="RKH42" s="64"/>
      <c r="RKI42" s="64"/>
      <c r="RKJ42" s="64"/>
      <c r="RKK42" s="64"/>
      <c r="RKL42" s="64"/>
      <c r="RKM42" s="64"/>
      <c r="RKN42" s="64"/>
      <c r="RKO42" s="64"/>
      <c r="RKP42" s="64"/>
      <c r="RKQ42" s="64"/>
      <c r="RKR42" s="64"/>
      <c r="RKS42" s="64"/>
      <c r="RKT42" s="64"/>
      <c r="RKU42" s="64"/>
      <c r="RKV42" s="64"/>
      <c r="RKW42" s="64"/>
      <c r="RKX42" s="64"/>
      <c r="RKY42" s="64"/>
      <c r="RKZ42" s="64"/>
      <c r="RLA42" s="64"/>
      <c r="RLB42" s="64"/>
      <c r="RLC42" s="64"/>
      <c r="RLD42" s="64"/>
      <c r="RLE42" s="64"/>
      <c r="RLF42" s="64"/>
      <c r="RLG42" s="64"/>
      <c r="RLH42" s="64"/>
      <c r="RLI42" s="64"/>
      <c r="RLJ42" s="64"/>
      <c r="RLK42" s="64"/>
      <c r="RLL42" s="64"/>
      <c r="RLM42" s="64"/>
      <c r="RLN42" s="64"/>
      <c r="RLO42" s="64"/>
      <c r="RLP42" s="64"/>
      <c r="RLQ42" s="64"/>
      <c r="RLR42" s="64"/>
      <c r="RLS42" s="64"/>
      <c r="RLT42" s="64"/>
      <c r="RLU42" s="64"/>
      <c r="RLV42" s="64"/>
      <c r="RLW42" s="64"/>
      <c r="RLX42" s="64"/>
      <c r="RLY42" s="64"/>
      <c r="RLZ42" s="64"/>
      <c r="RMA42" s="64"/>
      <c r="RMB42" s="64"/>
      <c r="RMC42" s="64"/>
      <c r="RMD42" s="64"/>
      <c r="RME42" s="64"/>
      <c r="RMF42" s="64"/>
      <c r="RMG42" s="64"/>
      <c r="RMH42" s="64"/>
      <c r="RMI42" s="64"/>
      <c r="RMJ42" s="64"/>
      <c r="RMK42" s="64"/>
      <c r="RML42" s="64"/>
      <c r="RMM42" s="64"/>
      <c r="RMN42" s="64"/>
      <c r="RMO42" s="64"/>
      <c r="RMP42" s="64"/>
      <c r="RMQ42" s="64"/>
      <c r="RMR42" s="64"/>
      <c r="RMS42" s="64"/>
      <c r="RMT42" s="64"/>
      <c r="RMU42" s="64"/>
      <c r="RMV42" s="64"/>
      <c r="RMW42" s="64"/>
      <c r="RMX42" s="64"/>
      <c r="RMY42" s="64"/>
      <c r="RMZ42" s="64"/>
      <c r="RNA42" s="64"/>
      <c r="RNB42" s="64"/>
      <c r="RNC42" s="64"/>
      <c r="RND42" s="64"/>
      <c r="RNE42" s="64"/>
      <c r="RNF42" s="64"/>
      <c r="RNG42" s="64"/>
      <c r="RNH42" s="64"/>
      <c r="RNI42" s="64"/>
      <c r="RNJ42" s="64"/>
      <c r="RNK42" s="64"/>
      <c r="RNL42" s="64"/>
      <c r="RNM42" s="64"/>
      <c r="RNN42" s="64"/>
      <c r="RNO42" s="64"/>
      <c r="RNP42" s="64"/>
      <c r="RNQ42" s="64"/>
      <c r="RNR42" s="64"/>
      <c r="RNS42" s="64"/>
      <c r="RNT42" s="64"/>
      <c r="RNU42" s="64"/>
      <c r="RNV42" s="64"/>
      <c r="RNW42" s="64"/>
      <c r="RNX42" s="64"/>
      <c r="RNY42" s="64"/>
      <c r="RNZ42" s="64"/>
      <c r="ROA42" s="64"/>
      <c r="ROB42" s="64"/>
      <c r="ROC42" s="64"/>
      <c r="ROD42" s="64"/>
      <c r="ROE42" s="64"/>
      <c r="ROF42" s="64"/>
      <c r="ROG42" s="64"/>
      <c r="ROH42" s="64"/>
      <c r="ROI42" s="64"/>
      <c r="ROJ42" s="64"/>
      <c r="ROK42" s="64"/>
      <c r="ROL42" s="64"/>
      <c r="ROM42" s="64"/>
      <c r="RON42" s="64"/>
      <c r="ROO42" s="64"/>
      <c r="ROP42" s="64"/>
      <c r="ROQ42" s="64"/>
      <c r="ROR42" s="64"/>
      <c r="ROS42" s="64"/>
      <c r="ROT42" s="64"/>
      <c r="ROU42" s="64"/>
      <c r="ROV42" s="64"/>
      <c r="ROW42" s="64"/>
      <c r="ROX42" s="64"/>
      <c r="ROY42" s="64"/>
      <c r="ROZ42" s="64"/>
      <c r="RPA42" s="64"/>
      <c r="RPB42" s="64"/>
      <c r="RPC42" s="64"/>
      <c r="RPD42" s="64"/>
      <c r="RPE42" s="64"/>
      <c r="RPF42" s="64"/>
      <c r="RPG42" s="64"/>
      <c r="RPH42" s="64"/>
      <c r="RPI42" s="64"/>
      <c r="RPJ42" s="64"/>
      <c r="RPK42" s="64"/>
      <c r="RPL42" s="64"/>
      <c r="RPM42" s="64"/>
      <c r="RPN42" s="64"/>
      <c r="RPO42" s="64"/>
      <c r="RPP42" s="64"/>
      <c r="RPQ42" s="64"/>
      <c r="RPR42" s="64"/>
      <c r="RPS42" s="64"/>
      <c r="RPT42" s="64"/>
      <c r="RPU42" s="64"/>
      <c r="RPV42" s="64"/>
      <c r="RPW42" s="64"/>
      <c r="RPX42" s="64"/>
      <c r="RPY42" s="64"/>
      <c r="RPZ42" s="64"/>
      <c r="RQA42" s="64"/>
      <c r="RQB42" s="64"/>
      <c r="RQC42" s="64"/>
      <c r="RQD42" s="64"/>
      <c r="RQE42" s="64"/>
      <c r="RQF42" s="64"/>
      <c r="RQG42" s="64"/>
      <c r="RQH42" s="64"/>
      <c r="RQI42" s="64"/>
      <c r="RQJ42" s="64"/>
      <c r="RQK42" s="64"/>
      <c r="RQL42" s="64"/>
      <c r="RQM42" s="64"/>
      <c r="RQN42" s="64"/>
      <c r="RQO42" s="64"/>
      <c r="RQP42" s="64"/>
      <c r="RQQ42" s="64"/>
      <c r="RQR42" s="64"/>
      <c r="RQS42" s="64"/>
      <c r="RQT42" s="64"/>
      <c r="RQU42" s="64"/>
      <c r="RQV42" s="64"/>
      <c r="RQW42" s="64"/>
      <c r="RQX42" s="64"/>
      <c r="RQY42" s="64"/>
      <c r="RQZ42" s="64"/>
      <c r="RRA42" s="64"/>
      <c r="RRB42" s="64"/>
      <c r="RRC42" s="64"/>
      <c r="RRD42" s="64"/>
      <c r="RRE42" s="64"/>
      <c r="RRF42" s="64"/>
      <c r="RRG42" s="64"/>
      <c r="RRH42" s="64"/>
      <c r="RRI42" s="64"/>
      <c r="RRJ42" s="64"/>
      <c r="RRK42" s="64"/>
      <c r="RRL42" s="64"/>
      <c r="RRM42" s="64"/>
      <c r="RRN42" s="64"/>
      <c r="RRO42" s="64"/>
      <c r="RRP42" s="64"/>
      <c r="RRQ42" s="64"/>
      <c r="RRR42" s="64"/>
      <c r="RRS42" s="64"/>
      <c r="RRT42" s="64"/>
      <c r="RRU42" s="64"/>
      <c r="RRV42" s="64"/>
      <c r="RRW42" s="64"/>
      <c r="RRX42" s="64"/>
      <c r="RRY42" s="64"/>
      <c r="RRZ42" s="64"/>
      <c r="RSA42" s="64"/>
      <c r="RSB42" s="64"/>
      <c r="RSC42" s="64"/>
      <c r="RSD42" s="64"/>
      <c r="RSE42" s="64"/>
      <c r="RSF42" s="64"/>
      <c r="RSG42" s="64"/>
      <c r="RSH42" s="64"/>
      <c r="RSI42" s="64"/>
      <c r="RSJ42" s="64"/>
      <c r="RSK42" s="64"/>
      <c r="RSL42" s="64"/>
      <c r="RSM42" s="64"/>
      <c r="RSN42" s="64"/>
      <c r="RSO42" s="64"/>
      <c r="RSP42" s="64"/>
      <c r="RSQ42" s="64"/>
      <c r="RSR42" s="64"/>
      <c r="RSS42" s="64"/>
      <c r="RST42" s="64"/>
      <c r="RSU42" s="64"/>
      <c r="RSV42" s="64"/>
      <c r="RSW42" s="64"/>
      <c r="RSX42" s="64"/>
      <c r="RSY42" s="64"/>
      <c r="RSZ42" s="64"/>
      <c r="RTA42" s="64"/>
      <c r="RTB42" s="64"/>
      <c r="RTC42" s="64"/>
      <c r="RTD42" s="64"/>
      <c r="RTE42" s="64"/>
      <c r="RTF42" s="64"/>
      <c r="RTG42" s="64"/>
      <c r="RTH42" s="64"/>
      <c r="RTI42" s="64"/>
      <c r="RTJ42" s="64"/>
      <c r="RTK42" s="64"/>
      <c r="RTL42" s="64"/>
      <c r="RTM42" s="64"/>
      <c r="RTN42" s="64"/>
      <c r="RTO42" s="64"/>
      <c r="RTP42" s="64"/>
      <c r="RTQ42" s="64"/>
      <c r="RTR42" s="64"/>
      <c r="RTS42" s="64"/>
      <c r="RTT42" s="64"/>
      <c r="RTU42" s="64"/>
      <c r="RTV42" s="64"/>
      <c r="RTW42" s="64"/>
      <c r="RTX42" s="64"/>
      <c r="RTY42" s="64"/>
      <c r="RTZ42" s="64"/>
      <c r="RUA42" s="64"/>
      <c r="RUB42" s="64"/>
      <c r="RUC42" s="64"/>
      <c r="RUD42" s="64"/>
      <c r="RUE42" s="64"/>
      <c r="RUF42" s="64"/>
      <c r="RUG42" s="64"/>
      <c r="RUH42" s="64"/>
      <c r="RUI42" s="64"/>
      <c r="RUJ42" s="64"/>
      <c r="RUK42" s="64"/>
      <c r="RUL42" s="64"/>
      <c r="RUM42" s="64"/>
      <c r="RUN42" s="64"/>
      <c r="RUO42" s="64"/>
      <c r="RUP42" s="64"/>
      <c r="RUQ42" s="64"/>
      <c r="RUR42" s="64"/>
      <c r="RUS42" s="64"/>
      <c r="RUT42" s="64"/>
      <c r="RUU42" s="64"/>
      <c r="RUV42" s="64"/>
      <c r="RUW42" s="64"/>
      <c r="RUX42" s="64"/>
      <c r="RUY42" s="64"/>
      <c r="RUZ42" s="64"/>
      <c r="RVA42" s="64"/>
      <c r="RVB42" s="64"/>
      <c r="RVC42" s="64"/>
      <c r="RVD42" s="64"/>
      <c r="RVE42" s="64"/>
      <c r="RVF42" s="64"/>
      <c r="RVG42" s="64"/>
      <c r="RVH42" s="64"/>
      <c r="RVI42" s="64"/>
      <c r="RVJ42" s="64"/>
      <c r="RVK42" s="64"/>
      <c r="RVL42" s="64"/>
      <c r="RVM42" s="64"/>
      <c r="RVN42" s="64"/>
      <c r="RVO42" s="64"/>
      <c r="RVP42" s="64"/>
      <c r="RVQ42" s="64"/>
      <c r="RVR42" s="64"/>
      <c r="RVS42" s="64"/>
      <c r="RVT42" s="64"/>
      <c r="RVU42" s="64"/>
      <c r="RVV42" s="64"/>
      <c r="RVW42" s="64"/>
      <c r="RVX42" s="64"/>
      <c r="RVY42" s="64"/>
      <c r="RVZ42" s="64"/>
      <c r="RWA42" s="64"/>
      <c r="RWB42" s="64"/>
      <c r="RWC42" s="64"/>
      <c r="RWD42" s="64"/>
      <c r="RWE42" s="64"/>
      <c r="RWF42" s="64"/>
      <c r="RWG42" s="64"/>
      <c r="RWH42" s="64"/>
      <c r="RWI42" s="64"/>
      <c r="RWJ42" s="64"/>
      <c r="RWK42" s="64"/>
      <c r="RWL42" s="64"/>
      <c r="RWM42" s="64"/>
      <c r="RWN42" s="64"/>
      <c r="RWO42" s="64"/>
      <c r="RWP42" s="64"/>
      <c r="RWQ42" s="64"/>
      <c r="RWR42" s="64"/>
      <c r="RWS42" s="64"/>
      <c r="RWT42" s="64"/>
      <c r="RWU42" s="64"/>
      <c r="RWV42" s="64"/>
      <c r="RWW42" s="64"/>
      <c r="RWX42" s="64"/>
      <c r="RWY42" s="64"/>
      <c r="RWZ42" s="64"/>
      <c r="RXA42" s="64"/>
      <c r="RXB42" s="64"/>
      <c r="RXC42" s="64"/>
      <c r="RXD42" s="64"/>
      <c r="RXE42" s="64"/>
      <c r="RXF42" s="64"/>
      <c r="RXG42" s="64"/>
      <c r="RXH42" s="64"/>
      <c r="RXI42" s="64"/>
      <c r="RXJ42" s="64"/>
      <c r="RXK42" s="64"/>
      <c r="RXL42" s="64"/>
      <c r="RXM42" s="64"/>
      <c r="RXN42" s="64"/>
      <c r="RXO42" s="64"/>
      <c r="RXP42" s="64"/>
      <c r="RXQ42" s="64"/>
      <c r="RXR42" s="64"/>
      <c r="RXS42" s="64"/>
      <c r="RXT42" s="64"/>
      <c r="RXU42" s="64"/>
      <c r="RXV42" s="64"/>
      <c r="RXW42" s="64"/>
      <c r="RXX42" s="64"/>
      <c r="RXY42" s="64"/>
      <c r="RXZ42" s="64"/>
      <c r="RYA42" s="64"/>
      <c r="RYB42" s="64"/>
      <c r="RYC42" s="64"/>
      <c r="RYD42" s="64"/>
      <c r="RYE42" s="64"/>
      <c r="RYF42" s="64"/>
      <c r="RYG42" s="64"/>
      <c r="RYH42" s="64"/>
      <c r="RYI42" s="64"/>
      <c r="RYJ42" s="64"/>
      <c r="RYK42" s="64"/>
      <c r="RYL42" s="64"/>
      <c r="RYM42" s="64"/>
      <c r="RYN42" s="64"/>
      <c r="RYO42" s="64"/>
      <c r="RYP42" s="64"/>
      <c r="RYQ42" s="64"/>
      <c r="RYR42" s="64"/>
      <c r="RYS42" s="64"/>
      <c r="RYT42" s="64"/>
      <c r="RYU42" s="64"/>
      <c r="RYV42" s="64"/>
      <c r="RYW42" s="64"/>
      <c r="RYX42" s="64"/>
      <c r="RYY42" s="64"/>
      <c r="RYZ42" s="64"/>
      <c r="RZA42" s="64"/>
      <c r="RZB42" s="64"/>
      <c r="RZC42" s="64"/>
      <c r="RZD42" s="64"/>
      <c r="RZE42" s="64"/>
      <c r="RZF42" s="64"/>
      <c r="RZG42" s="64"/>
      <c r="RZH42" s="64"/>
      <c r="RZI42" s="64"/>
      <c r="RZJ42" s="64"/>
      <c r="RZK42" s="64"/>
      <c r="RZL42" s="64"/>
      <c r="RZM42" s="64"/>
      <c r="RZN42" s="64"/>
      <c r="RZO42" s="64"/>
      <c r="RZP42" s="64"/>
      <c r="RZQ42" s="64"/>
      <c r="RZR42" s="64"/>
      <c r="RZS42" s="64"/>
      <c r="RZT42" s="64"/>
      <c r="RZU42" s="64"/>
      <c r="RZV42" s="64"/>
      <c r="RZW42" s="64"/>
      <c r="RZX42" s="64"/>
      <c r="RZY42" s="64"/>
      <c r="RZZ42" s="64"/>
      <c r="SAA42" s="64"/>
      <c r="SAB42" s="64"/>
      <c r="SAC42" s="64"/>
      <c r="SAD42" s="64"/>
      <c r="SAE42" s="64"/>
      <c r="SAF42" s="64"/>
      <c r="SAG42" s="64"/>
      <c r="SAH42" s="64"/>
      <c r="SAI42" s="64"/>
      <c r="SAJ42" s="64"/>
      <c r="SAK42" s="64"/>
      <c r="SAL42" s="64"/>
      <c r="SAM42" s="64"/>
      <c r="SAN42" s="64"/>
      <c r="SAO42" s="64"/>
      <c r="SAP42" s="64"/>
      <c r="SAQ42" s="64"/>
      <c r="SAR42" s="64"/>
      <c r="SAS42" s="64"/>
      <c r="SAT42" s="64"/>
      <c r="SAU42" s="64"/>
      <c r="SAV42" s="64"/>
      <c r="SAW42" s="64"/>
      <c r="SAX42" s="64"/>
      <c r="SAY42" s="64"/>
      <c r="SAZ42" s="64"/>
      <c r="SBA42" s="64"/>
      <c r="SBB42" s="64"/>
      <c r="SBC42" s="64"/>
      <c r="SBD42" s="64"/>
      <c r="SBE42" s="64"/>
      <c r="SBF42" s="64"/>
      <c r="SBG42" s="64"/>
      <c r="SBH42" s="64"/>
      <c r="SBI42" s="64"/>
      <c r="SBJ42" s="64"/>
      <c r="SBK42" s="64"/>
      <c r="SBL42" s="64"/>
      <c r="SBM42" s="64"/>
      <c r="SBN42" s="64"/>
      <c r="SBO42" s="64"/>
      <c r="SBP42" s="64"/>
      <c r="SBQ42" s="64"/>
      <c r="SBR42" s="64"/>
      <c r="SBS42" s="64"/>
      <c r="SBT42" s="64"/>
      <c r="SBU42" s="64"/>
      <c r="SBV42" s="64"/>
      <c r="SBW42" s="64"/>
      <c r="SBX42" s="64"/>
      <c r="SBY42" s="64"/>
      <c r="SBZ42" s="64"/>
      <c r="SCA42" s="64"/>
      <c r="SCB42" s="64"/>
      <c r="SCC42" s="64"/>
      <c r="SCD42" s="64"/>
      <c r="SCE42" s="64"/>
      <c r="SCF42" s="64"/>
      <c r="SCG42" s="64"/>
      <c r="SCH42" s="64"/>
      <c r="SCI42" s="64"/>
      <c r="SCJ42" s="64"/>
      <c r="SCK42" s="64"/>
      <c r="SCL42" s="64"/>
      <c r="SCM42" s="64"/>
      <c r="SCN42" s="64"/>
      <c r="SCO42" s="64"/>
      <c r="SCP42" s="64"/>
      <c r="SCQ42" s="64"/>
      <c r="SCR42" s="64"/>
      <c r="SCS42" s="64"/>
      <c r="SCT42" s="64"/>
      <c r="SCU42" s="64"/>
      <c r="SCV42" s="64"/>
      <c r="SCW42" s="64"/>
      <c r="SCX42" s="64"/>
      <c r="SCY42" s="64"/>
      <c r="SCZ42" s="64"/>
      <c r="SDA42" s="64"/>
      <c r="SDB42" s="64"/>
      <c r="SDC42" s="64"/>
      <c r="SDD42" s="64"/>
      <c r="SDE42" s="64"/>
      <c r="SDF42" s="64"/>
      <c r="SDG42" s="64"/>
      <c r="SDH42" s="64"/>
      <c r="SDI42" s="64"/>
      <c r="SDJ42" s="64"/>
      <c r="SDK42" s="64"/>
      <c r="SDL42" s="64"/>
      <c r="SDM42" s="64"/>
      <c r="SDN42" s="64"/>
      <c r="SDO42" s="64"/>
      <c r="SDP42" s="64"/>
      <c r="SDQ42" s="64"/>
      <c r="SDR42" s="64"/>
      <c r="SDS42" s="64"/>
      <c r="SDT42" s="64"/>
      <c r="SDU42" s="64"/>
      <c r="SDV42" s="64"/>
      <c r="SDW42" s="64"/>
      <c r="SDX42" s="64"/>
      <c r="SDY42" s="64"/>
      <c r="SDZ42" s="64"/>
      <c r="SEA42" s="64"/>
      <c r="SEB42" s="64"/>
      <c r="SEC42" s="64"/>
      <c r="SED42" s="64"/>
      <c r="SEE42" s="64"/>
      <c r="SEF42" s="64"/>
      <c r="SEG42" s="64"/>
      <c r="SEH42" s="64"/>
      <c r="SEI42" s="64"/>
      <c r="SEJ42" s="64"/>
      <c r="SEK42" s="64"/>
      <c r="SEL42" s="64"/>
      <c r="SEM42" s="64"/>
      <c r="SEN42" s="64"/>
      <c r="SEO42" s="64"/>
      <c r="SEP42" s="64"/>
      <c r="SEQ42" s="64"/>
      <c r="SER42" s="64"/>
      <c r="SES42" s="64"/>
      <c r="SET42" s="64"/>
      <c r="SEU42" s="64"/>
      <c r="SEV42" s="64"/>
      <c r="SEW42" s="64"/>
      <c r="SEX42" s="64"/>
      <c r="SEY42" s="64"/>
      <c r="SEZ42" s="64"/>
      <c r="SFA42" s="64"/>
      <c r="SFB42" s="64"/>
      <c r="SFC42" s="64"/>
      <c r="SFD42" s="64"/>
      <c r="SFE42" s="64"/>
      <c r="SFF42" s="64"/>
      <c r="SFG42" s="64"/>
      <c r="SFH42" s="64"/>
      <c r="SFI42" s="64"/>
      <c r="SFJ42" s="64"/>
      <c r="SFK42" s="64"/>
      <c r="SFL42" s="64"/>
      <c r="SFM42" s="64"/>
      <c r="SFN42" s="64"/>
      <c r="SFO42" s="64"/>
      <c r="SFP42" s="64"/>
      <c r="SFQ42" s="64"/>
      <c r="SFR42" s="64"/>
      <c r="SFS42" s="64"/>
      <c r="SFT42" s="64"/>
      <c r="SFU42" s="64"/>
      <c r="SFV42" s="64"/>
      <c r="SFW42" s="64"/>
      <c r="SFX42" s="64"/>
      <c r="SFY42" s="64"/>
      <c r="SFZ42" s="64"/>
      <c r="SGA42" s="64"/>
      <c r="SGB42" s="64"/>
      <c r="SGC42" s="64"/>
      <c r="SGD42" s="64"/>
      <c r="SGE42" s="64"/>
      <c r="SGF42" s="64"/>
      <c r="SGG42" s="64"/>
      <c r="SGH42" s="64"/>
      <c r="SGI42" s="64"/>
      <c r="SGJ42" s="64"/>
      <c r="SGK42" s="64"/>
      <c r="SGL42" s="64"/>
      <c r="SGM42" s="64"/>
      <c r="SGN42" s="64"/>
      <c r="SGO42" s="64"/>
      <c r="SGP42" s="64"/>
      <c r="SGQ42" s="64"/>
      <c r="SGR42" s="64"/>
      <c r="SGS42" s="64"/>
      <c r="SGT42" s="64"/>
      <c r="SGU42" s="64"/>
      <c r="SGV42" s="64"/>
      <c r="SGW42" s="64"/>
      <c r="SGX42" s="64"/>
      <c r="SGY42" s="64"/>
      <c r="SGZ42" s="64"/>
      <c r="SHA42" s="64"/>
      <c r="SHB42" s="64"/>
      <c r="SHC42" s="64"/>
      <c r="SHD42" s="64"/>
      <c r="SHE42" s="64"/>
      <c r="SHF42" s="64"/>
      <c r="SHG42" s="64"/>
      <c r="SHH42" s="64"/>
      <c r="SHI42" s="64"/>
      <c r="SHJ42" s="64"/>
      <c r="SHK42" s="64"/>
      <c r="SHL42" s="64"/>
      <c r="SHM42" s="64"/>
      <c r="SHN42" s="64"/>
      <c r="SHO42" s="64"/>
      <c r="SHP42" s="64"/>
      <c r="SHQ42" s="64"/>
      <c r="SHR42" s="64"/>
      <c r="SHS42" s="64"/>
      <c r="SHT42" s="64"/>
      <c r="SHU42" s="64"/>
      <c r="SHV42" s="64"/>
      <c r="SHW42" s="64"/>
      <c r="SHX42" s="64"/>
      <c r="SHY42" s="64"/>
      <c r="SHZ42" s="64"/>
      <c r="SIA42" s="64"/>
      <c r="SIB42" s="64"/>
      <c r="SIC42" s="64"/>
      <c r="SID42" s="64"/>
      <c r="SIE42" s="64"/>
      <c r="SIF42" s="64"/>
      <c r="SIG42" s="64"/>
      <c r="SIH42" s="64"/>
      <c r="SII42" s="64"/>
      <c r="SIJ42" s="64"/>
      <c r="SIK42" s="64"/>
      <c r="SIL42" s="64"/>
      <c r="SIM42" s="64"/>
      <c r="SIN42" s="64"/>
      <c r="SIO42" s="64"/>
      <c r="SIP42" s="64"/>
      <c r="SIQ42" s="64"/>
      <c r="SIR42" s="64"/>
      <c r="SIS42" s="64"/>
      <c r="SIT42" s="64"/>
      <c r="SIU42" s="64"/>
      <c r="SIV42" s="64"/>
      <c r="SIW42" s="64"/>
      <c r="SIX42" s="64"/>
      <c r="SIY42" s="64"/>
      <c r="SIZ42" s="64"/>
      <c r="SJA42" s="64"/>
      <c r="SJB42" s="64"/>
      <c r="SJC42" s="64"/>
      <c r="SJD42" s="64"/>
      <c r="SJE42" s="64"/>
      <c r="SJF42" s="64"/>
      <c r="SJG42" s="64"/>
      <c r="SJH42" s="64"/>
      <c r="SJI42" s="64"/>
      <c r="SJJ42" s="64"/>
      <c r="SJK42" s="64"/>
      <c r="SJL42" s="64"/>
      <c r="SJM42" s="64"/>
      <c r="SJN42" s="64"/>
      <c r="SJO42" s="64"/>
      <c r="SJP42" s="64"/>
      <c r="SJQ42" s="64"/>
      <c r="SJR42" s="64"/>
      <c r="SJS42" s="64"/>
      <c r="SJT42" s="64"/>
      <c r="SJU42" s="64"/>
      <c r="SJV42" s="64"/>
      <c r="SJW42" s="64"/>
      <c r="SJX42" s="64"/>
      <c r="SJY42" s="64"/>
      <c r="SJZ42" s="64"/>
      <c r="SKA42" s="64"/>
      <c r="SKB42" s="64"/>
      <c r="SKC42" s="64"/>
      <c r="SKD42" s="64"/>
      <c r="SKE42" s="64"/>
      <c r="SKF42" s="64"/>
      <c r="SKG42" s="64"/>
      <c r="SKH42" s="64"/>
      <c r="SKI42" s="64"/>
      <c r="SKJ42" s="64"/>
      <c r="SKK42" s="64"/>
      <c r="SKL42" s="64"/>
      <c r="SKM42" s="64"/>
      <c r="SKN42" s="64"/>
      <c r="SKO42" s="64"/>
      <c r="SKP42" s="64"/>
      <c r="SKQ42" s="64"/>
      <c r="SKR42" s="64"/>
      <c r="SKS42" s="64"/>
      <c r="SKT42" s="64"/>
      <c r="SKU42" s="64"/>
      <c r="SKV42" s="64"/>
      <c r="SKW42" s="64"/>
      <c r="SKX42" s="64"/>
      <c r="SKY42" s="64"/>
      <c r="SKZ42" s="64"/>
      <c r="SLA42" s="64"/>
      <c r="SLB42" s="64"/>
      <c r="SLC42" s="64"/>
      <c r="SLD42" s="64"/>
      <c r="SLE42" s="64"/>
      <c r="SLF42" s="64"/>
      <c r="SLG42" s="64"/>
      <c r="SLH42" s="64"/>
      <c r="SLI42" s="64"/>
      <c r="SLJ42" s="64"/>
      <c r="SLK42" s="64"/>
      <c r="SLL42" s="64"/>
      <c r="SLM42" s="64"/>
      <c r="SLN42" s="64"/>
      <c r="SLO42" s="64"/>
      <c r="SLP42" s="64"/>
      <c r="SLQ42" s="64"/>
      <c r="SLR42" s="64"/>
      <c r="SLS42" s="64"/>
      <c r="SLT42" s="64"/>
      <c r="SLU42" s="64"/>
      <c r="SLV42" s="64"/>
      <c r="SLW42" s="64"/>
      <c r="SLX42" s="64"/>
      <c r="SLY42" s="64"/>
      <c r="SLZ42" s="64"/>
      <c r="SMA42" s="64"/>
      <c r="SMB42" s="64"/>
      <c r="SMC42" s="64"/>
      <c r="SMD42" s="64"/>
      <c r="SME42" s="64"/>
      <c r="SMF42" s="64"/>
      <c r="SMG42" s="64"/>
      <c r="SMH42" s="64"/>
      <c r="SMI42" s="64"/>
      <c r="SMJ42" s="64"/>
      <c r="SMK42" s="64"/>
      <c r="SML42" s="64"/>
      <c r="SMM42" s="64"/>
      <c r="SMN42" s="64"/>
      <c r="SMO42" s="64"/>
      <c r="SMP42" s="64"/>
      <c r="SMQ42" s="64"/>
      <c r="SMR42" s="64"/>
      <c r="SMS42" s="64"/>
      <c r="SMT42" s="64"/>
      <c r="SMU42" s="64"/>
      <c r="SMV42" s="64"/>
      <c r="SMW42" s="64"/>
      <c r="SMX42" s="64"/>
      <c r="SMY42" s="64"/>
      <c r="SMZ42" s="64"/>
      <c r="SNA42" s="64"/>
      <c r="SNB42" s="64"/>
      <c r="SNC42" s="64"/>
      <c r="SND42" s="64"/>
      <c r="SNE42" s="64"/>
      <c r="SNF42" s="64"/>
      <c r="SNG42" s="64"/>
      <c r="SNH42" s="64"/>
      <c r="SNI42" s="64"/>
      <c r="SNJ42" s="64"/>
      <c r="SNK42" s="64"/>
      <c r="SNL42" s="64"/>
      <c r="SNM42" s="64"/>
      <c r="SNN42" s="64"/>
      <c r="SNO42" s="64"/>
      <c r="SNP42" s="64"/>
      <c r="SNQ42" s="64"/>
      <c r="SNR42" s="64"/>
      <c r="SNS42" s="64"/>
      <c r="SNT42" s="64"/>
      <c r="SNU42" s="64"/>
      <c r="SNV42" s="64"/>
      <c r="SNW42" s="64"/>
      <c r="SNX42" s="64"/>
      <c r="SNY42" s="64"/>
      <c r="SNZ42" s="64"/>
      <c r="SOA42" s="64"/>
      <c r="SOB42" s="64"/>
      <c r="SOC42" s="64"/>
      <c r="SOD42" s="64"/>
      <c r="SOE42" s="64"/>
      <c r="SOF42" s="64"/>
      <c r="SOG42" s="64"/>
      <c r="SOH42" s="64"/>
      <c r="SOI42" s="64"/>
      <c r="SOJ42" s="64"/>
      <c r="SOK42" s="64"/>
      <c r="SOL42" s="64"/>
      <c r="SOM42" s="64"/>
      <c r="SON42" s="64"/>
      <c r="SOO42" s="64"/>
      <c r="SOP42" s="64"/>
      <c r="SOQ42" s="64"/>
      <c r="SOR42" s="64"/>
      <c r="SOS42" s="64"/>
      <c r="SOT42" s="64"/>
      <c r="SOU42" s="64"/>
      <c r="SOV42" s="64"/>
      <c r="SOW42" s="64"/>
      <c r="SOX42" s="64"/>
      <c r="SOY42" s="64"/>
      <c r="SOZ42" s="64"/>
      <c r="SPA42" s="64"/>
      <c r="SPB42" s="64"/>
      <c r="SPC42" s="64"/>
      <c r="SPD42" s="64"/>
      <c r="SPE42" s="64"/>
      <c r="SPF42" s="64"/>
      <c r="SPG42" s="64"/>
      <c r="SPH42" s="64"/>
      <c r="SPI42" s="64"/>
      <c r="SPJ42" s="64"/>
      <c r="SPK42" s="64"/>
      <c r="SPL42" s="64"/>
      <c r="SPM42" s="64"/>
      <c r="SPN42" s="64"/>
      <c r="SPO42" s="64"/>
      <c r="SPP42" s="64"/>
      <c r="SPQ42" s="64"/>
      <c r="SPR42" s="64"/>
      <c r="SPS42" s="64"/>
      <c r="SPT42" s="64"/>
      <c r="SPU42" s="64"/>
      <c r="SPV42" s="64"/>
      <c r="SPW42" s="64"/>
      <c r="SPX42" s="64"/>
      <c r="SPY42" s="64"/>
      <c r="SPZ42" s="64"/>
      <c r="SQA42" s="64"/>
      <c r="SQB42" s="64"/>
      <c r="SQC42" s="64"/>
      <c r="SQD42" s="64"/>
      <c r="SQE42" s="64"/>
      <c r="SQF42" s="64"/>
      <c r="SQG42" s="64"/>
      <c r="SQH42" s="64"/>
      <c r="SQI42" s="64"/>
      <c r="SQJ42" s="64"/>
      <c r="SQK42" s="64"/>
      <c r="SQL42" s="64"/>
      <c r="SQM42" s="64"/>
      <c r="SQN42" s="64"/>
      <c r="SQO42" s="64"/>
      <c r="SQP42" s="64"/>
      <c r="SQQ42" s="64"/>
      <c r="SQR42" s="64"/>
      <c r="SQS42" s="64"/>
      <c r="SQT42" s="64"/>
      <c r="SQU42" s="64"/>
      <c r="SQV42" s="64"/>
      <c r="SQW42" s="64"/>
      <c r="SQX42" s="64"/>
      <c r="SQY42" s="64"/>
      <c r="SQZ42" s="64"/>
      <c r="SRA42" s="64"/>
      <c r="SRB42" s="64"/>
      <c r="SRC42" s="64"/>
      <c r="SRD42" s="64"/>
      <c r="SRE42" s="64"/>
      <c r="SRF42" s="64"/>
      <c r="SRG42" s="64"/>
      <c r="SRH42" s="64"/>
      <c r="SRI42" s="64"/>
      <c r="SRJ42" s="64"/>
      <c r="SRK42" s="64"/>
      <c r="SRL42" s="64"/>
      <c r="SRM42" s="64"/>
      <c r="SRN42" s="64"/>
      <c r="SRO42" s="64"/>
      <c r="SRP42" s="64"/>
      <c r="SRQ42" s="64"/>
      <c r="SRR42" s="64"/>
      <c r="SRS42" s="64"/>
      <c r="SRT42" s="64"/>
      <c r="SRU42" s="64"/>
      <c r="SRV42" s="64"/>
      <c r="SRW42" s="64"/>
      <c r="SRX42" s="64"/>
      <c r="SRY42" s="64"/>
      <c r="SRZ42" s="64"/>
      <c r="SSA42" s="64"/>
      <c r="SSB42" s="64"/>
      <c r="SSC42" s="64"/>
      <c r="SSD42" s="64"/>
      <c r="SSE42" s="64"/>
      <c r="SSF42" s="64"/>
      <c r="SSG42" s="64"/>
      <c r="SSH42" s="64"/>
      <c r="SSI42" s="64"/>
      <c r="SSJ42" s="64"/>
      <c r="SSK42" s="64"/>
      <c r="SSL42" s="64"/>
      <c r="SSM42" s="64"/>
      <c r="SSN42" s="64"/>
      <c r="SSO42" s="64"/>
      <c r="SSP42" s="64"/>
      <c r="SSQ42" s="64"/>
      <c r="SSR42" s="64"/>
      <c r="SSS42" s="64"/>
      <c r="SST42" s="64"/>
      <c r="SSU42" s="64"/>
      <c r="SSV42" s="64"/>
      <c r="SSW42" s="64"/>
      <c r="SSX42" s="64"/>
      <c r="SSY42" s="64"/>
      <c r="SSZ42" s="64"/>
      <c r="STA42" s="64"/>
      <c r="STB42" s="64"/>
      <c r="STC42" s="64"/>
      <c r="STD42" s="64"/>
      <c r="STE42" s="64"/>
      <c r="STF42" s="64"/>
      <c r="STG42" s="64"/>
      <c r="STH42" s="64"/>
      <c r="STI42" s="64"/>
      <c r="STJ42" s="64"/>
      <c r="STK42" s="64"/>
      <c r="STL42" s="64"/>
      <c r="STM42" s="64"/>
      <c r="STN42" s="64"/>
      <c r="STO42" s="64"/>
      <c r="STP42" s="64"/>
      <c r="STQ42" s="64"/>
      <c r="STR42" s="64"/>
      <c r="STS42" s="64"/>
      <c r="STT42" s="64"/>
      <c r="STU42" s="64"/>
      <c r="STV42" s="64"/>
      <c r="STW42" s="64"/>
      <c r="STX42" s="64"/>
      <c r="STY42" s="64"/>
      <c r="STZ42" s="64"/>
      <c r="SUA42" s="64"/>
      <c r="SUB42" s="64"/>
      <c r="SUC42" s="64"/>
      <c r="SUD42" s="64"/>
      <c r="SUE42" s="64"/>
      <c r="SUF42" s="64"/>
      <c r="SUG42" s="64"/>
      <c r="SUH42" s="64"/>
      <c r="SUI42" s="64"/>
      <c r="SUJ42" s="64"/>
      <c r="SUK42" s="64"/>
      <c r="SUL42" s="64"/>
      <c r="SUM42" s="64"/>
      <c r="SUN42" s="64"/>
      <c r="SUO42" s="64"/>
      <c r="SUP42" s="64"/>
      <c r="SUQ42" s="64"/>
      <c r="SUR42" s="64"/>
      <c r="SUS42" s="64"/>
      <c r="SUT42" s="64"/>
      <c r="SUU42" s="64"/>
      <c r="SUV42" s="64"/>
      <c r="SUW42" s="64"/>
      <c r="SUX42" s="64"/>
      <c r="SUY42" s="64"/>
      <c r="SUZ42" s="64"/>
      <c r="SVA42" s="64"/>
      <c r="SVB42" s="64"/>
      <c r="SVC42" s="64"/>
      <c r="SVD42" s="64"/>
      <c r="SVE42" s="64"/>
      <c r="SVF42" s="64"/>
      <c r="SVG42" s="64"/>
      <c r="SVH42" s="64"/>
      <c r="SVI42" s="64"/>
      <c r="SVJ42" s="64"/>
      <c r="SVK42" s="64"/>
      <c r="SVL42" s="64"/>
      <c r="SVM42" s="64"/>
      <c r="SVN42" s="64"/>
      <c r="SVO42" s="64"/>
      <c r="SVP42" s="64"/>
      <c r="SVQ42" s="64"/>
      <c r="SVR42" s="64"/>
      <c r="SVS42" s="64"/>
      <c r="SVT42" s="64"/>
      <c r="SVU42" s="64"/>
      <c r="SVV42" s="64"/>
      <c r="SVW42" s="64"/>
      <c r="SVX42" s="64"/>
      <c r="SVY42" s="64"/>
      <c r="SVZ42" s="64"/>
      <c r="SWA42" s="64"/>
      <c r="SWB42" s="64"/>
      <c r="SWC42" s="64"/>
      <c r="SWD42" s="64"/>
      <c r="SWE42" s="64"/>
      <c r="SWF42" s="64"/>
      <c r="SWG42" s="64"/>
      <c r="SWH42" s="64"/>
      <c r="SWI42" s="64"/>
      <c r="SWJ42" s="64"/>
      <c r="SWK42" s="64"/>
      <c r="SWL42" s="64"/>
      <c r="SWM42" s="64"/>
      <c r="SWN42" s="64"/>
      <c r="SWO42" s="64"/>
      <c r="SWP42" s="64"/>
      <c r="SWQ42" s="64"/>
      <c r="SWR42" s="64"/>
      <c r="SWS42" s="64"/>
      <c r="SWT42" s="64"/>
      <c r="SWU42" s="64"/>
      <c r="SWV42" s="64"/>
      <c r="SWW42" s="64"/>
      <c r="SWX42" s="64"/>
      <c r="SWY42" s="64"/>
      <c r="SWZ42" s="64"/>
      <c r="SXA42" s="64"/>
      <c r="SXB42" s="64"/>
      <c r="SXC42" s="64"/>
      <c r="SXD42" s="64"/>
      <c r="SXE42" s="64"/>
      <c r="SXF42" s="64"/>
      <c r="SXG42" s="64"/>
      <c r="SXH42" s="64"/>
      <c r="SXI42" s="64"/>
      <c r="SXJ42" s="64"/>
      <c r="SXK42" s="64"/>
      <c r="SXL42" s="64"/>
      <c r="SXM42" s="64"/>
      <c r="SXN42" s="64"/>
      <c r="SXO42" s="64"/>
      <c r="SXP42" s="64"/>
      <c r="SXQ42" s="64"/>
      <c r="SXR42" s="64"/>
      <c r="SXS42" s="64"/>
      <c r="SXT42" s="64"/>
      <c r="SXU42" s="64"/>
      <c r="SXV42" s="64"/>
      <c r="SXW42" s="64"/>
      <c r="SXX42" s="64"/>
      <c r="SXY42" s="64"/>
      <c r="SXZ42" s="64"/>
      <c r="SYA42" s="64"/>
      <c r="SYB42" s="64"/>
      <c r="SYC42" s="64"/>
      <c r="SYD42" s="64"/>
      <c r="SYE42" s="64"/>
      <c r="SYF42" s="64"/>
      <c r="SYG42" s="64"/>
      <c r="SYH42" s="64"/>
      <c r="SYI42" s="64"/>
      <c r="SYJ42" s="64"/>
      <c r="SYK42" s="64"/>
      <c r="SYL42" s="64"/>
      <c r="SYM42" s="64"/>
      <c r="SYN42" s="64"/>
      <c r="SYO42" s="64"/>
      <c r="SYP42" s="64"/>
      <c r="SYQ42" s="64"/>
      <c r="SYR42" s="64"/>
      <c r="SYS42" s="64"/>
      <c r="SYT42" s="64"/>
      <c r="SYU42" s="64"/>
      <c r="SYV42" s="64"/>
      <c r="SYW42" s="64"/>
      <c r="SYX42" s="64"/>
      <c r="SYY42" s="64"/>
      <c r="SYZ42" s="64"/>
      <c r="SZA42" s="64"/>
      <c r="SZB42" s="64"/>
      <c r="SZC42" s="64"/>
      <c r="SZD42" s="64"/>
      <c r="SZE42" s="64"/>
      <c r="SZF42" s="64"/>
      <c r="SZG42" s="64"/>
      <c r="SZH42" s="64"/>
      <c r="SZI42" s="64"/>
      <c r="SZJ42" s="64"/>
      <c r="SZK42" s="64"/>
      <c r="SZL42" s="64"/>
      <c r="SZM42" s="64"/>
      <c r="SZN42" s="64"/>
      <c r="SZO42" s="64"/>
      <c r="SZP42" s="64"/>
      <c r="SZQ42" s="64"/>
      <c r="SZR42" s="64"/>
      <c r="SZS42" s="64"/>
      <c r="SZT42" s="64"/>
      <c r="SZU42" s="64"/>
      <c r="SZV42" s="64"/>
      <c r="SZW42" s="64"/>
      <c r="SZX42" s="64"/>
      <c r="SZY42" s="64"/>
      <c r="SZZ42" s="64"/>
      <c r="TAA42" s="64"/>
      <c r="TAB42" s="64"/>
      <c r="TAC42" s="64"/>
      <c r="TAD42" s="64"/>
      <c r="TAE42" s="64"/>
      <c r="TAF42" s="64"/>
      <c r="TAG42" s="64"/>
      <c r="TAH42" s="64"/>
      <c r="TAI42" s="64"/>
      <c r="TAJ42" s="64"/>
      <c r="TAK42" s="64"/>
      <c r="TAL42" s="64"/>
      <c r="TAM42" s="64"/>
      <c r="TAN42" s="64"/>
      <c r="TAO42" s="64"/>
      <c r="TAP42" s="64"/>
      <c r="TAQ42" s="64"/>
      <c r="TAR42" s="64"/>
      <c r="TAS42" s="64"/>
      <c r="TAT42" s="64"/>
      <c r="TAU42" s="64"/>
      <c r="TAV42" s="64"/>
      <c r="TAW42" s="64"/>
      <c r="TAX42" s="64"/>
      <c r="TAY42" s="64"/>
      <c r="TAZ42" s="64"/>
      <c r="TBA42" s="64"/>
      <c r="TBB42" s="64"/>
      <c r="TBC42" s="64"/>
      <c r="TBD42" s="64"/>
      <c r="TBE42" s="64"/>
      <c r="TBF42" s="64"/>
      <c r="TBG42" s="64"/>
      <c r="TBH42" s="64"/>
      <c r="TBI42" s="64"/>
      <c r="TBJ42" s="64"/>
      <c r="TBK42" s="64"/>
      <c r="TBL42" s="64"/>
      <c r="TBM42" s="64"/>
      <c r="TBN42" s="64"/>
      <c r="TBO42" s="64"/>
      <c r="TBP42" s="64"/>
      <c r="TBQ42" s="64"/>
      <c r="TBR42" s="64"/>
      <c r="TBS42" s="64"/>
      <c r="TBT42" s="64"/>
      <c r="TBU42" s="64"/>
      <c r="TBV42" s="64"/>
      <c r="TBW42" s="64"/>
      <c r="TBX42" s="64"/>
      <c r="TBY42" s="64"/>
      <c r="TBZ42" s="64"/>
      <c r="TCA42" s="64"/>
      <c r="TCB42" s="64"/>
      <c r="TCC42" s="64"/>
      <c r="TCD42" s="64"/>
      <c r="TCE42" s="64"/>
      <c r="TCF42" s="64"/>
      <c r="TCG42" s="64"/>
      <c r="TCH42" s="64"/>
      <c r="TCI42" s="64"/>
      <c r="TCJ42" s="64"/>
      <c r="TCK42" s="64"/>
      <c r="TCL42" s="64"/>
      <c r="TCM42" s="64"/>
      <c r="TCN42" s="64"/>
      <c r="TCO42" s="64"/>
      <c r="TCP42" s="64"/>
      <c r="TCQ42" s="64"/>
      <c r="TCR42" s="64"/>
      <c r="TCS42" s="64"/>
      <c r="TCT42" s="64"/>
      <c r="TCU42" s="64"/>
      <c r="TCV42" s="64"/>
      <c r="TCW42" s="64"/>
      <c r="TCX42" s="64"/>
      <c r="TCY42" s="64"/>
      <c r="TCZ42" s="64"/>
      <c r="TDA42" s="64"/>
      <c r="TDB42" s="64"/>
      <c r="TDC42" s="64"/>
      <c r="TDD42" s="64"/>
      <c r="TDE42" s="64"/>
      <c r="TDF42" s="64"/>
      <c r="TDG42" s="64"/>
      <c r="TDH42" s="64"/>
      <c r="TDI42" s="64"/>
      <c r="TDJ42" s="64"/>
      <c r="TDK42" s="64"/>
      <c r="TDL42" s="64"/>
      <c r="TDM42" s="64"/>
      <c r="TDN42" s="64"/>
      <c r="TDO42" s="64"/>
      <c r="TDP42" s="64"/>
      <c r="TDQ42" s="64"/>
      <c r="TDR42" s="64"/>
      <c r="TDS42" s="64"/>
      <c r="TDT42" s="64"/>
      <c r="TDU42" s="64"/>
      <c r="TDV42" s="64"/>
      <c r="TDW42" s="64"/>
      <c r="TDX42" s="64"/>
      <c r="TDY42" s="64"/>
      <c r="TDZ42" s="64"/>
      <c r="TEA42" s="64"/>
      <c r="TEB42" s="64"/>
      <c r="TEC42" s="64"/>
      <c r="TED42" s="64"/>
      <c r="TEE42" s="64"/>
      <c r="TEF42" s="64"/>
      <c r="TEG42" s="64"/>
      <c r="TEH42" s="64"/>
      <c r="TEI42" s="64"/>
      <c r="TEJ42" s="64"/>
      <c r="TEK42" s="64"/>
      <c r="TEL42" s="64"/>
      <c r="TEM42" s="64"/>
      <c r="TEN42" s="64"/>
      <c r="TEO42" s="64"/>
      <c r="TEP42" s="64"/>
      <c r="TEQ42" s="64"/>
      <c r="TER42" s="64"/>
      <c r="TES42" s="64"/>
      <c r="TET42" s="64"/>
      <c r="TEU42" s="64"/>
      <c r="TEV42" s="64"/>
      <c r="TEW42" s="64"/>
      <c r="TEX42" s="64"/>
      <c r="TEY42" s="64"/>
      <c r="TEZ42" s="64"/>
      <c r="TFA42" s="64"/>
      <c r="TFB42" s="64"/>
      <c r="TFC42" s="64"/>
      <c r="TFD42" s="64"/>
      <c r="TFE42" s="64"/>
      <c r="TFF42" s="64"/>
      <c r="TFG42" s="64"/>
      <c r="TFH42" s="64"/>
      <c r="TFI42" s="64"/>
      <c r="TFJ42" s="64"/>
      <c r="TFK42" s="64"/>
      <c r="TFL42" s="64"/>
      <c r="TFM42" s="64"/>
      <c r="TFN42" s="64"/>
      <c r="TFO42" s="64"/>
      <c r="TFP42" s="64"/>
      <c r="TFQ42" s="64"/>
      <c r="TFR42" s="64"/>
      <c r="TFS42" s="64"/>
      <c r="TFT42" s="64"/>
      <c r="TFU42" s="64"/>
      <c r="TFV42" s="64"/>
      <c r="TFW42" s="64"/>
      <c r="TFX42" s="64"/>
      <c r="TFY42" s="64"/>
      <c r="TFZ42" s="64"/>
      <c r="TGA42" s="64"/>
      <c r="TGB42" s="64"/>
      <c r="TGC42" s="64"/>
      <c r="TGD42" s="64"/>
      <c r="TGE42" s="64"/>
      <c r="TGF42" s="64"/>
      <c r="TGG42" s="64"/>
      <c r="TGH42" s="64"/>
      <c r="TGI42" s="64"/>
      <c r="TGJ42" s="64"/>
      <c r="TGK42" s="64"/>
      <c r="TGL42" s="64"/>
      <c r="TGM42" s="64"/>
      <c r="TGN42" s="64"/>
      <c r="TGO42" s="64"/>
      <c r="TGP42" s="64"/>
      <c r="TGQ42" s="64"/>
      <c r="TGR42" s="64"/>
      <c r="TGS42" s="64"/>
      <c r="TGT42" s="64"/>
      <c r="TGU42" s="64"/>
      <c r="TGV42" s="64"/>
      <c r="TGW42" s="64"/>
      <c r="TGX42" s="64"/>
      <c r="TGY42" s="64"/>
      <c r="TGZ42" s="64"/>
      <c r="THA42" s="64"/>
      <c r="THB42" s="64"/>
      <c r="THC42" s="64"/>
      <c r="THD42" s="64"/>
      <c r="THE42" s="64"/>
      <c r="THF42" s="64"/>
      <c r="THG42" s="64"/>
      <c r="THH42" s="64"/>
      <c r="THI42" s="64"/>
      <c r="THJ42" s="64"/>
      <c r="THK42" s="64"/>
      <c r="THL42" s="64"/>
      <c r="THM42" s="64"/>
      <c r="THN42" s="64"/>
      <c r="THO42" s="64"/>
      <c r="THP42" s="64"/>
      <c r="THQ42" s="64"/>
      <c r="THR42" s="64"/>
      <c r="THS42" s="64"/>
      <c r="THT42" s="64"/>
      <c r="THU42" s="64"/>
      <c r="THV42" s="64"/>
      <c r="THW42" s="64"/>
      <c r="THX42" s="64"/>
      <c r="THY42" s="64"/>
      <c r="THZ42" s="64"/>
      <c r="TIA42" s="64"/>
      <c r="TIB42" s="64"/>
      <c r="TIC42" s="64"/>
      <c r="TID42" s="64"/>
      <c r="TIE42" s="64"/>
      <c r="TIF42" s="64"/>
      <c r="TIG42" s="64"/>
      <c r="TIH42" s="64"/>
      <c r="TII42" s="64"/>
      <c r="TIJ42" s="64"/>
      <c r="TIK42" s="64"/>
      <c r="TIL42" s="64"/>
      <c r="TIM42" s="64"/>
      <c r="TIN42" s="64"/>
      <c r="TIO42" s="64"/>
      <c r="TIP42" s="64"/>
      <c r="TIQ42" s="64"/>
      <c r="TIR42" s="64"/>
      <c r="TIS42" s="64"/>
      <c r="TIT42" s="64"/>
      <c r="TIU42" s="64"/>
      <c r="TIV42" s="64"/>
      <c r="TIW42" s="64"/>
      <c r="TIX42" s="64"/>
      <c r="TIY42" s="64"/>
      <c r="TIZ42" s="64"/>
      <c r="TJA42" s="64"/>
      <c r="TJB42" s="64"/>
      <c r="TJC42" s="64"/>
      <c r="TJD42" s="64"/>
      <c r="TJE42" s="64"/>
      <c r="TJF42" s="64"/>
      <c r="TJG42" s="64"/>
      <c r="TJH42" s="64"/>
      <c r="TJI42" s="64"/>
      <c r="TJJ42" s="64"/>
      <c r="TJK42" s="64"/>
      <c r="TJL42" s="64"/>
      <c r="TJM42" s="64"/>
      <c r="TJN42" s="64"/>
      <c r="TJO42" s="64"/>
      <c r="TJP42" s="64"/>
      <c r="TJQ42" s="64"/>
      <c r="TJR42" s="64"/>
      <c r="TJS42" s="64"/>
      <c r="TJT42" s="64"/>
      <c r="TJU42" s="64"/>
      <c r="TJV42" s="64"/>
      <c r="TJW42" s="64"/>
      <c r="TJX42" s="64"/>
      <c r="TJY42" s="64"/>
      <c r="TJZ42" s="64"/>
      <c r="TKA42" s="64"/>
      <c r="TKB42" s="64"/>
      <c r="TKC42" s="64"/>
      <c r="TKD42" s="64"/>
      <c r="TKE42" s="64"/>
      <c r="TKF42" s="64"/>
      <c r="TKG42" s="64"/>
      <c r="TKH42" s="64"/>
      <c r="TKI42" s="64"/>
      <c r="TKJ42" s="64"/>
      <c r="TKK42" s="64"/>
      <c r="TKL42" s="64"/>
      <c r="TKM42" s="64"/>
      <c r="TKN42" s="64"/>
      <c r="TKO42" s="64"/>
      <c r="TKP42" s="64"/>
      <c r="TKQ42" s="64"/>
      <c r="TKR42" s="64"/>
      <c r="TKS42" s="64"/>
      <c r="TKT42" s="64"/>
      <c r="TKU42" s="64"/>
      <c r="TKV42" s="64"/>
      <c r="TKW42" s="64"/>
      <c r="TKX42" s="64"/>
      <c r="TKY42" s="64"/>
      <c r="TKZ42" s="64"/>
      <c r="TLA42" s="64"/>
      <c r="TLB42" s="64"/>
      <c r="TLC42" s="64"/>
      <c r="TLD42" s="64"/>
      <c r="TLE42" s="64"/>
      <c r="TLF42" s="64"/>
      <c r="TLG42" s="64"/>
      <c r="TLH42" s="64"/>
      <c r="TLI42" s="64"/>
      <c r="TLJ42" s="64"/>
      <c r="TLK42" s="64"/>
      <c r="TLL42" s="64"/>
      <c r="TLM42" s="64"/>
      <c r="TLN42" s="64"/>
      <c r="TLO42" s="64"/>
      <c r="TLP42" s="64"/>
      <c r="TLQ42" s="64"/>
      <c r="TLR42" s="64"/>
      <c r="TLS42" s="64"/>
      <c r="TLT42" s="64"/>
      <c r="TLU42" s="64"/>
      <c r="TLV42" s="64"/>
      <c r="TLW42" s="64"/>
      <c r="TLX42" s="64"/>
      <c r="TLY42" s="64"/>
      <c r="TLZ42" s="64"/>
      <c r="TMA42" s="64"/>
      <c r="TMB42" s="64"/>
      <c r="TMC42" s="64"/>
      <c r="TMD42" s="64"/>
      <c r="TME42" s="64"/>
      <c r="TMF42" s="64"/>
      <c r="TMG42" s="64"/>
      <c r="TMH42" s="64"/>
      <c r="TMI42" s="64"/>
      <c r="TMJ42" s="64"/>
      <c r="TMK42" s="64"/>
      <c r="TML42" s="64"/>
      <c r="TMM42" s="64"/>
      <c r="TMN42" s="64"/>
      <c r="TMO42" s="64"/>
      <c r="TMP42" s="64"/>
      <c r="TMQ42" s="64"/>
      <c r="TMR42" s="64"/>
      <c r="TMS42" s="64"/>
      <c r="TMT42" s="64"/>
      <c r="TMU42" s="64"/>
      <c r="TMV42" s="64"/>
      <c r="TMW42" s="64"/>
      <c r="TMX42" s="64"/>
      <c r="TMY42" s="64"/>
      <c r="TMZ42" s="64"/>
      <c r="TNA42" s="64"/>
      <c r="TNB42" s="64"/>
      <c r="TNC42" s="64"/>
      <c r="TND42" s="64"/>
      <c r="TNE42" s="64"/>
      <c r="TNF42" s="64"/>
      <c r="TNG42" s="64"/>
      <c r="TNH42" s="64"/>
      <c r="TNI42" s="64"/>
      <c r="TNJ42" s="64"/>
      <c r="TNK42" s="64"/>
      <c r="TNL42" s="64"/>
      <c r="TNM42" s="64"/>
      <c r="TNN42" s="64"/>
      <c r="TNO42" s="64"/>
      <c r="TNP42" s="64"/>
      <c r="TNQ42" s="64"/>
      <c r="TNR42" s="64"/>
      <c r="TNS42" s="64"/>
      <c r="TNT42" s="64"/>
      <c r="TNU42" s="64"/>
      <c r="TNV42" s="64"/>
      <c r="TNW42" s="64"/>
      <c r="TNX42" s="64"/>
      <c r="TNY42" s="64"/>
      <c r="TNZ42" s="64"/>
      <c r="TOA42" s="64"/>
      <c r="TOB42" s="64"/>
      <c r="TOC42" s="64"/>
      <c r="TOD42" s="64"/>
      <c r="TOE42" s="64"/>
      <c r="TOF42" s="64"/>
      <c r="TOG42" s="64"/>
      <c r="TOH42" s="64"/>
      <c r="TOI42" s="64"/>
      <c r="TOJ42" s="64"/>
      <c r="TOK42" s="64"/>
      <c r="TOL42" s="64"/>
      <c r="TOM42" s="64"/>
      <c r="TON42" s="64"/>
      <c r="TOO42" s="64"/>
      <c r="TOP42" s="64"/>
      <c r="TOQ42" s="64"/>
      <c r="TOR42" s="64"/>
      <c r="TOS42" s="64"/>
      <c r="TOT42" s="64"/>
      <c r="TOU42" s="64"/>
      <c r="TOV42" s="64"/>
      <c r="TOW42" s="64"/>
      <c r="TOX42" s="64"/>
      <c r="TOY42" s="64"/>
      <c r="TOZ42" s="64"/>
      <c r="TPA42" s="64"/>
      <c r="TPB42" s="64"/>
      <c r="TPC42" s="64"/>
      <c r="TPD42" s="64"/>
      <c r="TPE42" s="64"/>
      <c r="TPF42" s="64"/>
      <c r="TPG42" s="64"/>
      <c r="TPH42" s="64"/>
      <c r="TPI42" s="64"/>
      <c r="TPJ42" s="64"/>
      <c r="TPK42" s="64"/>
      <c r="TPL42" s="64"/>
      <c r="TPM42" s="64"/>
      <c r="TPN42" s="64"/>
      <c r="TPO42" s="64"/>
      <c r="TPP42" s="64"/>
      <c r="TPQ42" s="64"/>
      <c r="TPR42" s="64"/>
      <c r="TPS42" s="64"/>
      <c r="TPT42" s="64"/>
      <c r="TPU42" s="64"/>
      <c r="TPV42" s="64"/>
      <c r="TPW42" s="64"/>
      <c r="TPX42" s="64"/>
      <c r="TPY42" s="64"/>
      <c r="TPZ42" s="64"/>
      <c r="TQA42" s="64"/>
      <c r="TQB42" s="64"/>
      <c r="TQC42" s="64"/>
      <c r="TQD42" s="64"/>
      <c r="TQE42" s="64"/>
      <c r="TQF42" s="64"/>
      <c r="TQG42" s="64"/>
      <c r="TQH42" s="64"/>
      <c r="TQI42" s="64"/>
      <c r="TQJ42" s="64"/>
      <c r="TQK42" s="64"/>
      <c r="TQL42" s="64"/>
      <c r="TQM42" s="64"/>
      <c r="TQN42" s="64"/>
      <c r="TQO42" s="64"/>
      <c r="TQP42" s="64"/>
      <c r="TQQ42" s="64"/>
      <c r="TQR42" s="64"/>
      <c r="TQS42" s="64"/>
      <c r="TQT42" s="64"/>
      <c r="TQU42" s="64"/>
      <c r="TQV42" s="64"/>
      <c r="TQW42" s="64"/>
      <c r="TQX42" s="64"/>
      <c r="TQY42" s="64"/>
      <c r="TQZ42" s="64"/>
      <c r="TRA42" s="64"/>
      <c r="TRB42" s="64"/>
      <c r="TRC42" s="64"/>
      <c r="TRD42" s="64"/>
      <c r="TRE42" s="64"/>
      <c r="TRF42" s="64"/>
      <c r="TRG42" s="64"/>
      <c r="TRH42" s="64"/>
      <c r="TRI42" s="64"/>
      <c r="TRJ42" s="64"/>
      <c r="TRK42" s="64"/>
      <c r="TRL42" s="64"/>
      <c r="TRM42" s="64"/>
      <c r="TRN42" s="64"/>
      <c r="TRO42" s="64"/>
      <c r="TRP42" s="64"/>
      <c r="TRQ42" s="64"/>
      <c r="TRR42" s="64"/>
      <c r="TRS42" s="64"/>
      <c r="TRT42" s="64"/>
      <c r="TRU42" s="64"/>
      <c r="TRV42" s="64"/>
      <c r="TRW42" s="64"/>
      <c r="TRX42" s="64"/>
      <c r="TRY42" s="64"/>
      <c r="TRZ42" s="64"/>
      <c r="TSA42" s="64"/>
      <c r="TSB42" s="64"/>
      <c r="TSC42" s="64"/>
      <c r="TSD42" s="64"/>
      <c r="TSE42" s="64"/>
      <c r="TSF42" s="64"/>
      <c r="TSG42" s="64"/>
      <c r="TSH42" s="64"/>
      <c r="TSI42" s="64"/>
      <c r="TSJ42" s="64"/>
      <c r="TSK42" s="64"/>
      <c r="TSL42" s="64"/>
      <c r="TSM42" s="64"/>
      <c r="TSN42" s="64"/>
      <c r="TSO42" s="64"/>
      <c r="TSP42" s="64"/>
      <c r="TSQ42" s="64"/>
      <c r="TSR42" s="64"/>
      <c r="TSS42" s="64"/>
      <c r="TST42" s="64"/>
      <c r="TSU42" s="64"/>
      <c r="TSV42" s="64"/>
      <c r="TSW42" s="64"/>
      <c r="TSX42" s="64"/>
      <c r="TSY42" s="64"/>
      <c r="TSZ42" s="64"/>
      <c r="TTA42" s="64"/>
      <c r="TTB42" s="64"/>
      <c r="TTC42" s="64"/>
      <c r="TTD42" s="64"/>
      <c r="TTE42" s="64"/>
      <c r="TTF42" s="64"/>
      <c r="TTG42" s="64"/>
      <c r="TTH42" s="64"/>
      <c r="TTI42" s="64"/>
      <c r="TTJ42" s="64"/>
      <c r="TTK42" s="64"/>
      <c r="TTL42" s="64"/>
      <c r="TTM42" s="64"/>
      <c r="TTN42" s="64"/>
      <c r="TTO42" s="64"/>
      <c r="TTP42" s="64"/>
      <c r="TTQ42" s="64"/>
      <c r="TTR42" s="64"/>
      <c r="TTS42" s="64"/>
      <c r="TTT42" s="64"/>
      <c r="TTU42" s="64"/>
      <c r="TTV42" s="64"/>
      <c r="TTW42" s="64"/>
      <c r="TTX42" s="64"/>
      <c r="TTY42" s="64"/>
      <c r="TTZ42" s="64"/>
      <c r="TUA42" s="64"/>
      <c r="TUB42" s="64"/>
      <c r="TUC42" s="64"/>
      <c r="TUD42" s="64"/>
      <c r="TUE42" s="64"/>
      <c r="TUF42" s="64"/>
      <c r="TUG42" s="64"/>
      <c r="TUH42" s="64"/>
      <c r="TUI42" s="64"/>
      <c r="TUJ42" s="64"/>
      <c r="TUK42" s="64"/>
      <c r="TUL42" s="64"/>
      <c r="TUM42" s="64"/>
      <c r="TUN42" s="64"/>
      <c r="TUO42" s="64"/>
      <c r="TUP42" s="64"/>
      <c r="TUQ42" s="64"/>
      <c r="TUR42" s="64"/>
      <c r="TUS42" s="64"/>
      <c r="TUT42" s="64"/>
      <c r="TUU42" s="64"/>
      <c r="TUV42" s="64"/>
      <c r="TUW42" s="64"/>
      <c r="TUX42" s="64"/>
      <c r="TUY42" s="64"/>
      <c r="TUZ42" s="64"/>
      <c r="TVA42" s="64"/>
      <c r="TVB42" s="64"/>
      <c r="TVC42" s="64"/>
      <c r="TVD42" s="64"/>
      <c r="TVE42" s="64"/>
      <c r="TVF42" s="64"/>
      <c r="TVG42" s="64"/>
      <c r="TVH42" s="64"/>
      <c r="TVI42" s="64"/>
      <c r="TVJ42" s="64"/>
      <c r="TVK42" s="64"/>
      <c r="TVL42" s="64"/>
      <c r="TVM42" s="64"/>
      <c r="TVN42" s="64"/>
      <c r="TVO42" s="64"/>
      <c r="TVP42" s="64"/>
      <c r="TVQ42" s="64"/>
      <c r="TVR42" s="64"/>
      <c r="TVS42" s="64"/>
      <c r="TVT42" s="64"/>
      <c r="TVU42" s="64"/>
      <c r="TVV42" s="64"/>
      <c r="TVW42" s="64"/>
      <c r="TVX42" s="64"/>
      <c r="TVY42" s="64"/>
      <c r="TVZ42" s="64"/>
      <c r="TWA42" s="64"/>
      <c r="TWB42" s="64"/>
      <c r="TWC42" s="64"/>
      <c r="TWD42" s="64"/>
      <c r="TWE42" s="64"/>
      <c r="TWF42" s="64"/>
      <c r="TWG42" s="64"/>
      <c r="TWH42" s="64"/>
      <c r="TWI42" s="64"/>
      <c r="TWJ42" s="64"/>
      <c r="TWK42" s="64"/>
      <c r="TWL42" s="64"/>
      <c r="TWM42" s="64"/>
      <c r="TWN42" s="64"/>
      <c r="TWO42" s="64"/>
      <c r="TWP42" s="64"/>
      <c r="TWQ42" s="64"/>
      <c r="TWR42" s="64"/>
      <c r="TWS42" s="64"/>
      <c r="TWT42" s="64"/>
      <c r="TWU42" s="64"/>
      <c r="TWV42" s="64"/>
      <c r="TWW42" s="64"/>
      <c r="TWX42" s="64"/>
      <c r="TWY42" s="64"/>
      <c r="TWZ42" s="64"/>
      <c r="TXA42" s="64"/>
      <c r="TXB42" s="64"/>
      <c r="TXC42" s="64"/>
      <c r="TXD42" s="64"/>
      <c r="TXE42" s="64"/>
      <c r="TXF42" s="64"/>
      <c r="TXG42" s="64"/>
      <c r="TXH42" s="64"/>
      <c r="TXI42" s="64"/>
      <c r="TXJ42" s="64"/>
      <c r="TXK42" s="64"/>
      <c r="TXL42" s="64"/>
      <c r="TXM42" s="64"/>
      <c r="TXN42" s="64"/>
      <c r="TXO42" s="64"/>
      <c r="TXP42" s="64"/>
      <c r="TXQ42" s="64"/>
      <c r="TXR42" s="64"/>
      <c r="TXS42" s="64"/>
      <c r="TXT42" s="64"/>
      <c r="TXU42" s="64"/>
      <c r="TXV42" s="64"/>
      <c r="TXW42" s="64"/>
      <c r="TXX42" s="64"/>
      <c r="TXY42" s="64"/>
      <c r="TXZ42" s="64"/>
      <c r="TYA42" s="64"/>
      <c r="TYB42" s="64"/>
      <c r="TYC42" s="64"/>
      <c r="TYD42" s="64"/>
      <c r="TYE42" s="64"/>
      <c r="TYF42" s="64"/>
      <c r="TYG42" s="64"/>
      <c r="TYH42" s="64"/>
      <c r="TYI42" s="64"/>
      <c r="TYJ42" s="64"/>
      <c r="TYK42" s="64"/>
      <c r="TYL42" s="64"/>
      <c r="TYM42" s="64"/>
      <c r="TYN42" s="64"/>
      <c r="TYO42" s="64"/>
      <c r="TYP42" s="64"/>
      <c r="TYQ42" s="64"/>
      <c r="TYR42" s="64"/>
      <c r="TYS42" s="64"/>
      <c r="TYT42" s="64"/>
      <c r="TYU42" s="64"/>
      <c r="TYV42" s="64"/>
      <c r="TYW42" s="64"/>
      <c r="TYX42" s="64"/>
      <c r="TYY42" s="64"/>
      <c r="TYZ42" s="64"/>
      <c r="TZA42" s="64"/>
      <c r="TZB42" s="64"/>
      <c r="TZC42" s="64"/>
      <c r="TZD42" s="64"/>
      <c r="TZE42" s="64"/>
      <c r="TZF42" s="64"/>
      <c r="TZG42" s="64"/>
      <c r="TZH42" s="64"/>
      <c r="TZI42" s="64"/>
      <c r="TZJ42" s="64"/>
      <c r="TZK42" s="64"/>
      <c r="TZL42" s="64"/>
      <c r="TZM42" s="64"/>
      <c r="TZN42" s="64"/>
      <c r="TZO42" s="64"/>
      <c r="TZP42" s="64"/>
      <c r="TZQ42" s="64"/>
      <c r="TZR42" s="64"/>
      <c r="TZS42" s="64"/>
      <c r="TZT42" s="64"/>
      <c r="TZU42" s="64"/>
      <c r="TZV42" s="64"/>
      <c r="TZW42" s="64"/>
      <c r="TZX42" s="64"/>
      <c r="TZY42" s="64"/>
      <c r="TZZ42" s="64"/>
      <c r="UAA42" s="64"/>
      <c r="UAB42" s="64"/>
      <c r="UAC42" s="64"/>
      <c r="UAD42" s="64"/>
      <c r="UAE42" s="64"/>
      <c r="UAF42" s="64"/>
      <c r="UAG42" s="64"/>
      <c r="UAH42" s="64"/>
      <c r="UAI42" s="64"/>
      <c r="UAJ42" s="64"/>
      <c r="UAK42" s="64"/>
      <c r="UAL42" s="64"/>
      <c r="UAM42" s="64"/>
      <c r="UAN42" s="64"/>
      <c r="UAO42" s="64"/>
      <c r="UAP42" s="64"/>
      <c r="UAQ42" s="64"/>
      <c r="UAR42" s="64"/>
      <c r="UAS42" s="64"/>
      <c r="UAT42" s="64"/>
      <c r="UAU42" s="64"/>
      <c r="UAV42" s="64"/>
      <c r="UAW42" s="64"/>
      <c r="UAX42" s="64"/>
      <c r="UAY42" s="64"/>
      <c r="UAZ42" s="64"/>
      <c r="UBA42" s="64"/>
      <c r="UBB42" s="64"/>
      <c r="UBC42" s="64"/>
      <c r="UBD42" s="64"/>
      <c r="UBE42" s="64"/>
      <c r="UBF42" s="64"/>
      <c r="UBG42" s="64"/>
      <c r="UBH42" s="64"/>
      <c r="UBI42" s="64"/>
      <c r="UBJ42" s="64"/>
      <c r="UBK42" s="64"/>
      <c r="UBL42" s="64"/>
      <c r="UBM42" s="64"/>
      <c r="UBN42" s="64"/>
      <c r="UBO42" s="64"/>
      <c r="UBP42" s="64"/>
      <c r="UBQ42" s="64"/>
      <c r="UBR42" s="64"/>
      <c r="UBS42" s="64"/>
      <c r="UBT42" s="64"/>
      <c r="UBU42" s="64"/>
      <c r="UBV42" s="64"/>
      <c r="UBW42" s="64"/>
      <c r="UBX42" s="64"/>
      <c r="UBY42" s="64"/>
      <c r="UBZ42" s="64"/>
      <c r="UCA42" s="64"/>
      <c r="UCB42" s="64"/>
      <c r="UCC42" s="64"/>
      <c r="UCD42" s="64"/>
      <c r="UCE42" s="64"/>
      <c r="UCF42" s="64"/>
      <c r="UCG42" s="64"/>
      <c r="UCH42" s="64"/>
      <c r="UCI42" s="64"/>
      <c r="UCJ42" s="64"/>
      <c r="UCK42" s="64"/>
      <c r="UCL42" s="64"/>
      <c r="UCM42" s="64"/>
      <c r="UCN42" s="64"/>
      <c r="UCO42" s="64"/>
      <c r="UCP42" s="64"/>
      <c r="UCQ42" s="64"/>
      <c r="UCR42" s="64"/>
      <c r="UCS42" s="64"/>
      <c r="UCT42" s="64"/>
      <c r="UCU42" s="64"/>
      <c r="UCV42" s="64"/>
      <c r="UCW42" s="64"/>
      <c r="UCX42" s="64"/>
      <c r="UCY42" s="64"/>
      <c r="UCZ42" s="64"/>
      <c r="UDA42" s="64"/>
      <c r="UDB42" s="64"/>
      <c r="UDC42" s="64"/>
      <c r="UDD42" s="64"/>
      <c r="UDE42" s="64"/>
      <c r="UDF42" s="64"/>
      <c r="UDG42" s="64"/>
      <c r="UDH42" s="64"/>
      <c r="UDI42" s="64"/>
      <c r="UDJ42" s="64"/>
      <c r="UDK42" s="64"/>
      <c r="UDL42" s="64"/>
      <c r="UDM42" s="64"/>
      <c r="UDN42" s="64"/>
      <c r="UDO42" s="64"/>
      <c r="UDP42" s="64"/>
      <c r="UDQ42" s="64"/>
      <c r="UDR42" s="64"/>
      <c r="UDS42" s="64"/>
      <c r="UDT42" s="64"/>
      <c r="UDU42" s="64"/>
      <c r="UDV42" s="64"/>
      <c r="UDW42" s="64"/>
      <c r="UDX42" s="64"/>
      <c r="UDY42" s="64"/>
      <c r="UDZ42" s="64"/>
      <c r="UEA42" s="64"/>
      <c r="UEB42" s="64"/>
      <c r="UEC42" s="64"/>
      <c r="UED42" s="64"/>
      <c r="UEE42" s="64"/>
      <c r="UEF42" s="64"/>
      <c r="UEG42" s="64"/>
      <c r="UEH42" s="64"/>
      <c r="UEI42" s="64"/>
      <c r="UEJ42" s="64"/>
      <c r="UEK42" s="64"/>
      <c r="UEL42" s="64"/>
      <c r="UEM42" s="64"/>
      <c r="UEN42" s="64"/>
      <c r="UEO42" s="64"/>
      <c r="UEP42" s="64"/>
      <c r="UEQ42" s="64"/>
      <c r="UER42" s="64"/>
      <c r="UES42" s="64"/>
      <c r="UET42" s="64"/>
      <c r="UEU42" s="64"/>
      <c r="UEV42" s="64"/>
      <c r="UEW42" s="64"/>
      <c r="UEX42" s="64"/>
      <c r="UEY42" s="64"/>
      <c r="UEZ42" s="64"/>
      <c r="UFA42" s="64"/>
      <c r="UFB42" s="64"/>
      <c r="UFC42" s="64"/>
      <c r="UFD42" s="64"/>
      <c r="UFE42" s="64"/>
      <c r="UFF42" s="64"/>
      <c r="UFG42" s="64"/>
      <c r="UFH42" s="64"/>
      <c r="UFI42" s="64"/>
      <c r="UFJ42" s="64"/>
      <c r="UFK42" s="64"/>
      <c r="UFL42" s="64"/>
      <c r="UFM42" s="64"/>
      <c r="UFN42" s="64"/>
      <c r="UFO42" s="64"/>
      <c r="UFP42" s="64"/>
      <c r="UFQ42" s="64"/>
      <c r="UFR42" s="64"/>
      <c r="UFS42" s="64"/>
      <c r="UFT42" s="64"/>
      <c r="UFU42" s="64"/>
      <c r="UFV42" s="64"/>
      <c r="UFW42" s="64"/>
      <c r="UFX42" s="64"/>
      <c r="UFY42" s="64"/>
      <c r="UFZ42" s="64"/>
      <c r="UGA42" s="64"/>
      <c r="UGB42" s="64"/>
      <c r="UGC42" s="64"/>
      <c r="UGD42" s="64"/>
      <c r="UGE42" s="64"/>
      <c r="UGF42" s="64"/>
      <c r="UGG42" s="64"/>
      <c r="UGH42" s="64"/>
      <c r="UGI42" s="64"/>
      <c r="UGJ42" s="64"/>
      <c r="UGK42" s="64"/>
      <c r="UGL42" s="64"/>
      <c r="UGM42" s="64"/>
      <c r="UGN42" s="64"/>
      <c r="UGO42" s="64"/>
      <c r="UGP42" s="64"/>
      <c r="UGQ42" s="64"/>
      <c r="UGR42" s="64"/>
      <c r="UGS42" s="64"/>
      <c r="UGT42" s="64"/>
      <c r="UGU42" s="64"/>
      <c r="UGV42" s="64"/>
      <c r="UGW42" s="64"/>
      <c r="UGX42" s="64"/>
      <c r="UGY42" s="64"/>
      <c r="UGZ42" s="64"/>
      <c r="UHA42" s="64"/>
      <c r="UHB42" s="64"/>
      <c r="UHC42" s="64"/>
      <c r="UHD42" s="64"/>
      <c r="UHE42" s="64"/>
      <c r="UHF42" s="64"/>
      <c r="UHG42" s="64"/>
      <c r="UHH42" s="64"/>
      <c r="UHI42" s="64"/>
      <c r="UHJ42" s="64"/>
      <c r="UHK42" s="64"/>
      <c r="UHL42" s="64"/>
      <c r="UHM42" s="64"/>
      <c r="UHN42" s="64"/>
      <c r="UHO42" s="64"/>
      <c r="UHP42" s="64"/>
      <c r="UHQ42" s="64"/>
      <c r="UHR42" s="64"/>
      <c r="UHS42" s="64"/>
      <c r="UHT42" s="64"/>
      <c r="UHU42" s="64"/>
      <c r="UHV42" s="64"/>
      <c r="UHW42" s="64"/>
      <c r="UHX42" s="64"/>
      <c r="UHY42" s="64"/>
      <c r="UHZ42" s="64"/>
      <c r="UIA42" s="64"/>
      <c r="UIB42" s="64"/>
      <c r="UIC42" s="64"/>
      <c r="UID42" s="64"/>
      <c r="UIE42" s="64"/>
      <c r="UIF42" s="64"/>
      <c r="UIG42" s="64"/>
      <c r="UIH42" s="64"/>
      <c r="UII42" s="64"/>
      <c r="UIJ42" s="64"/>
      <c r="UIK42" s="64"/>
      <c r="UIL42" s="64"/>
      <c r="UIM42" s="64"/>
      <c r="UIN42" s="64"/>
      <c r="UIO42" s="64"/>
      <c r="UIP42" s="64"/>
      <c r="UIQ42" s="64"/>
      <c r="UIR42" s="64"/>
      <c r="UIS42" s="64"/>
      <c r="UIT42" s="64"/>
      <c r="UIU42" s="64"/>
      <c r="UIV42" s="64"/>
      <c r="UIW42" s="64"/>
      <c r="UIX42" s="64"/>
      <c r="UIY42" s="64"/>
      <c r="UIZ42" s="64"/>
      <c r="UJA42" s="64"/>
      <c r="UJB42" s="64"/>
      <c r="UJC42" s="64"/>
      <c r="UJD42" s="64"/>
      <c r="UJE42" s="64"/>
      <c r="UJF42" s="64"/>
      <c r="UJG42" s="64"/>
      <c r="UJH42" s="64"/>
      <c r="UJI42" s="64"/>
      <c r="UJJ42" s="64"/>
      <c r="UJK42" s="64"/>
      <c r="UJL42" s="64"/>
      <c r="UJM42" s="64"/>
      <c r="UJN42" s="64"/>
      <c r="UJO42" s="64"/>
      <c r="UJP42" s="64"/>
      <c r="UJQ42" s="64"/>
      <c r="UJR42" s="64"/>
      <c r="UJS42" s="64"/>
      <c r="UJT42" s="64"/>
      <c r="UJU42" s="64"/>
      <c r="UJV42" s="64"/>
      <c r="UJW42" s="64"/>
      <c r="UJX42" s="64"/>
      <c r="UJY42" s="64"/>
      <c r="UJZ42" s="64"/>
      <c r="UKA42" s="64"/>
      <c r="UKB42" s="64"/>
      <c r="UKC42" s="64"/>
      <c r="UKD42" s="64"/>
      <c r="UKE42" s="64"/>
      <c r="UKF42" s="64"/>
      <c r="UKG42" s="64"/>
      <c r="UKH42" s="64"/>
      <c r="UKI42" s="64"/>
      <c r="UKJ42" s="64"/>
      <c r="UKK42" s="64"/>
      <c r="UKL42" s="64"/>
      <c r="UKM42" s="64"/>
      <c r="UKN42" s="64"/>
      <c r="UKO42" s="64"/>
      <c r="UKP42" s="64"/>
      <c r="UKQ42" s="64"/>
      <c r="UKR42" s="64"/>
      <c r="UKS42" s="64"/>
      <c r="UKT42" s="64"/>
      <c r="UKU42" s="64"/>
      <c r="UKV42" s="64"/>
      <c r="UKW42" s="64"/>
      <c r="UKX42" s="64"/>
      <c r="UKY42" s="64"/>
      <c r="UKZ42" s="64"/>
      <c r="ULA42" s="64"/>
      <c r="ULB42" s="64"/>
      <c r="ULC42" s="64"/>
      <c r="ULD42" s="64"/>
      <c r="ULE42" s="64"/>
      <c r="ULF42" s="64"/>
      <c r="ULG42" s="64"/>
      <c r="ULH42" s="64"/>
      <c r="ULI42" s="64"/>
      <c r="ULJ42" s="64"/>
      <c r="ULK42" s="64"/>
      <c r="ULL42" s="64"/>
      <c r="ULM42" s="64"/>
      <c r="ULN42" s="64"/>
      <c r="ULO42" s="64"/>
      <c r="ULP42" s="64"/>
      <c r="ULQ42" s="64"/>
      <c r="ULR42" s="64"/>
      <c r="ULS42" s="64"/>
      <c r="ULT42" s="64"/>
      <c r="ULU42" s="64"/>
      <c r="ULV42" s="64"/>
      <c r="ULW42" s="64"/>
      <c r="ULX42" s="64"/>
      <c r="ULY42" s="64"/>
      <c r="ULZ42" s="64"/>
      <c r="UMA42" s="64"/>
      <c r="UMB42" s="64"/>
      <c r="UMC42" s="64"/>
      <c r="UMD42" s="64"/>
      <c r="UME42" s="64"/>
      <c r="UMF42" s="64"/>
      <c r="UMG42" s="64"/>
      <c r="UMH42" s="64"/>
      <c r="UMI42" s="64"/>
      <c r="UMJ42" s="64"/>
      <c r="UMK42" s="64"/>
      <c r="UML42" s="64"/>
      <c r="UMM42" s="64"/>
      <c r="UMN42" s="64"/>
      <c r="UMO42" s="64"/>
      <c r="UMP42" s="64"/>
      <c r="UMQ42" s="64"/>
      <c r="UMR42" s="64"/>
      <c r="UMS42" s="64"/>
      <c r="UMT42" s="64"/>
      <c r="UMU42" s="64"/>
      <c r="UMV42" s="64"/>
      <c r="UMW42" s="64"/>
      <c r="UMX42" s="64"/>
      <c r="UMY42" s="64"/>
      <c r="UMZ42" s="64"/>
      <c r="UNA42" s="64"/>
      <c r="UNB42" s="64"/>
      <c r="UNC42" s="64"/>
      <c r="UND42" s="64"/>
      <c r="UNE42" s="64"/>
      <c r="UNF42" s="64"/>
      <c r="UNG42" s="64"/>
      <c r="UNH42" s="64"/>
      <c r="UNI42" s="64"/>
      <c r="UNJ42" s="64"/>
      <c r="UNK42" s="64"/>
      <c r="UNL42" s="64"/>
      <c r="UNM42" s="64"/>
      <c r="UNN42" s="64"/>
      <c r="UNO42" s="64"/>
      <c r="UNP42" s="64"/>
      <c r="UNQ42" s="64"/>
      <c r="UNR42" s="64"/>
      <c r="UNS42" s="64"/>
      <c r="UNT42" s="64"/>
      <c r="UNU42" s="64"/>
      <c r="UNV42" s="64"/>
      <c r="UNW42" s="64"/>
      <c r="UNX42" s="64"/>
      <c r="UNY42" s="64"/>
      <c r="UNZ42" s="64"/>
      <c r="UOA42" s="64"/>
      <c r="UOB42" s="64"/>
      <c r="UOC42" s="64"/>
      <c r="UOD42" s="64"/>
      <c r="UOE42" s="64"/>
      <c r="UOF42" s="64"/>
      <c r="UOG42" s="64"/>
      <c r="UOH42" s="64"/>
      <c r="UOI42" s="64"/>
      <c r="UOJ42" s="64"/>
      <c r="UOK42" s="64"/>
      <c r="UOL42" s="64"/>
      <c r="UOM42" s="64"/>
      <c r="UON42" s="64"/>
      <c r="UOO42" s="64"/>
      <c r="UOP42" s="64"/>
      <c r="UOQ42" s="64"/>
      <c r="UOR42" s="64"/>
      <c r="UOS42" s="64"/>
      <c r="UOT42" s="64"/>
      <c r="UOU42" s="64"/>
      <c r="UOV42" s="64"/>
      <c r="UOW42" s="64"/>
      <c r="UOX42" s="64"/>
      <c r="UOY42" s="64"/>
      <c r="UOZ42" s="64"/>
      <c r="UPA42" s="64"/>
      <c r="UPB42" s="64"/>
      <c r="UPC42" s="64"/>
      <c r="UPD42" s="64"/>
      <c r="UPE42" s="64"/>
      <c r="UPF42" s="64"/>
      <c r="UPG42" s="64"/>
      <c r="UPH42" s="64"/>
      <c r="UPI42" s="64"/>
      <c r="UPJ42" s="64"/>
      <c r="UPK42" s="64"/>
      <c r="UPL42" s="64"/>
      <c r="UPM42" s="64"/>
      <c r="UPN42" s="64"/>
      <c r="UPO42" s="64"/>
      <c r="UPP42" s="64"/>
      <c r="UPQ42" s="64"/>
      <c r="UPR42" s="64"/>
      <c r="UPS42" s="64"/>
      <c r="UPT42" s="64"/>
      <c r="UPU42" s="64"/>
      <c r="UPV42" s="64"/>
      <c r="UPW42" s="64"/>
      <c r="UPX42" s="64"/>
      <c r="UPY42" s="64"/>
      <c r="UPZ42" s="64"/>
      <c r="UQA42" s="64"/>
      <c r="UQB42" s="64"/>
      <c r="UQC42" s="64"/>
      <c r="UQD42" s="64"/>
      <c r="UQE42" s="64"/>
      <c r="UQF42" s="64"/>
      <c r="UQG42" s="64"/>
      <c r="UQH42" s="64"/>
      <c r="UQI42" s="64"/>
      <c r="UQJ42" s="64"/>
      <c r="UQK42" s="64"/>
      <c r="UQL42" s="64"/>
      <c r="UQM42" s="64"/>
      <c r="UQN42" s="64"/>
      <c r="UQO42" s="64"/>
      <c r="UQP42" s="64"/>
      <c r="UQQ42" s="64"/>
      <c r="UQR42" s="64"/>
      <c r="UQS42" s="64"/>
      <c r="UQT42" s="64"/>
      <c r="UQU42" s="64"/>
      <c r="UQV42" s="64"/>
      <c r="UQW42" s="64"/>
      <c r="UQX42" s="64"/>
      <c r="UQY42" s="64"/>
      <c r="UQZ42" s="64"/>
      <c r="URA42" s="64"/>
      <c r="URB42" s="64"/>
      <c r="URC42" s="64"/>
      <c r="URD42" s="64"/>
      <c r="URE42" s="64"/>
      <c r="URF42" s="64"/>
      <c r="URG42" s="64"/>
      <c r="URH42" s="64"/>
      <c r="URI42" s="64"/>
      <c r="URJ42" s="64"/>
      <c r="URK42" s="64"/>
      <c r="URL42" s="64"/>
      <c r="URM42" s="64"/>
      <c r="URN42" s="64"/>
      <c r="URO42" s="64"/>
      <c r="URP42" s="64"/>
      <c r="URQ42" s="64"/>
      <c r="URR42" s="64"/>
      <c r="URS42" s="64"/>
      <c r="URT42" s="64"/>
      <c r="URU42" s="64"/>
      <c r="URV42" s="64"/>
      <c r="URW42" s="64"/>
      <c r="URX42" s="64"/>
      <c r="URY42" s="64"/>
      <c r="URZ42" s="64"/>
      <c r="USA42" s="64"/>
      <c r="USB42" s="64"/>
      <c r="USC42" s="64"/>
      <c r="USD42" s="64"/>
      <c r="USE42" s="64"/>
      <c r="USF42" s="64"/>
      <c r="USG42" s="64"/>
      <c r="USH42" s="64"/>
      <c r="USI42" s="64"/>
      <c r="USJ42" s="64"/>
      <c r="USK42" s="64"/>
      <c r="USL42" s="64"/>
      <c r="USM42" s="64"/>
      <c r="USN42" s="64"/>
      <c r="USO42" s="64"/>
      <c r="USP42" s="64"/>
      <c r="USQ42" s="64"/>
      <c r="USR42" s="64"/>
      <c r="USS42" s="64"/>
      <c r="UST42" s="64"/>
      <c r="USU42" s="64"/>
      <c r="USV42" s="64"/>
      <c r="USW42" s="64"/>
      <c r="USX42" s="64"/>
      <c r="USY42" s="64"/>
      <c r="USZ42" s="64"/>
      <c r="UTA42" s="64"/>
      <c r="UTB42" s="64"/>
      <c r="UTC42" s="64"/>
      <c r="UTD42" s="64"/>
      <c r="UTE42" s="64"/>
      <c r="UTF42" s="64"/>
      <c r="UTG42" s="64"/>
      <c r="UTH42" s="64"/>
      <c r="UTI42" s="64"/>
      <c r="UTJ42" s="64"/>
      <c r="UTK42" s="64"/>
      <c r="UTL42" s="64"/>
      <c r="UTM42" s="64"/>
      <c r="UTN42" s="64"/>
      <c r="UTO42" s="64"/>
      <c r="UTP42" s="64"/>
      <c r="UTQ42" s="64"/>
      <c r="UTR42" s="64"/>
      <c r="UTS42" s="64"/>
      <c r="UTT42" s="64"/>
      <c r="UTU42" s="64"/>
      <c r="UTV42" s="64"/>
      <c r="UTW42" s="64"/>
      <c r="UTX42" s="64"/>
      <c r="UTY42" s="64"/>
      <c r="UTZ42" s="64"/>
      <c r="UUA42" s="64"/>
      <c r="UUB42" s="64"/>
      <c r="UUC42" s="64"/>
      <c r="UUD42" s="64"/>
      <c r="UUE42" s="64"/>
      <c r="UUF42" s="64"/>
      <c r="UUG42" s="64"/>
      <c r="UUH42" s="64"/>
      <c r="UUI42" s="64"/>
      <c r="UUJ42" s="64"/>
      <c r="UUK42" s="64"/>
      <c r="UUL42" s="64"/>
      <c r="UUM42" s="64"/>
      <c r="UUN42" s="64"/>
      <c r="UUO42" s="64"/>
      <c r="UUP42" s="64"/>
      <c r="UUQ42" s="64"/>
      <c r="UUR42" s="64"/>
      <c r="UUS42" s="64"/>
      <c r="UUT42" s="64"/>
      <c r="UUU42" s="64"/>
      <c r="UUV42" s="64"/>
      <c r="UUW42" s="64"/>
      <c r="UUX42" s="64"/>
      <c r="UUY42" s="64"/>
      <c r="UUZ42" s="64"/>
      <c r="UVA42" s="64"/>
      <c r="UVB42" s="64"/>
      <c r="UVC42" s="64"/>
      <c r="UVD42" s="64"/>
      <c r="UVE42" s="64"/>
      <c r="UVF42" s="64"/>
      <c r="UVG42" s="64"/>
      <c r="UVH42" s="64"/>
      <c r="UVI42" s="64"/>
      <c r="UVJ42" s="64"/>
      <c r="UVK42" s="64"/>
      <c r="UVL42" s="64"/>
      <c r="UVM42" s="64"/>
      <c r="UVN42" s="64"/>
      <c r="UVO42" s="64"/>
      <c r="UVP42" s="64"/>
      <c r="UVQ42" s="64"/>
      <c r="UVR42" s="64"/>
      <c r="UVS42" s="64"/>
      <c r="UVT42" s="64"/>
      <c r="UVU42" s="64"/>
      <c r="UVV42" s="64"/>
      <c r="UVW42" s="64"/>
      <c r="UVX42" s="64"/>
      <c r="UVY42" s="64"/>
      <c r="UVZ42" s="64"/>
      <c r="UWA42" s="64"/>
      <c r="UWB42" s="64"/>
      <c r="UWC42" s="64"/>
      <c r="UWD42" s="64"/>
      <c r="UWE42" s="64"/>
      <c r="UWF42" s="64"/>
      <c r="UWG42" s="64"/>
      <c r="UWH42" s="64"/>
      <c r="UWI42" s="64"/>
      <c r="UWJ42" s="64"/>
      <c r="UWK42" s="64"/>
      <c r="UWL42" s="64"/>
      <c r="UWM42" s="64"/>
      <c r="UWN42" s="64"/>
      <c r="UWO42" s="64"/>
      <c r="UWP42" s="64"/>
      <c r="UWQ42" s="64"/>
      <c r="UWR42" s="64"/>
      <c r="UWS42" s="64"/>
      <c r="UWT42" s="64"/>
      <c r="UWU42" s="64"/>
      <c r="UWV42" s="64"/>
      <c r="UWW42" s="64"/>
      <c r="UWX42" s="64"/>
      <c r="UWY42" s="64"/>
      <c r="UWZ42" s="64"/>
      <c r="UXA42" s="64"/>
      <c r="UXB42" s="64"/>
      <c r="UXC42" s="64"/>
      <c r="UXD42" s="64"/>
      <c r="UXE42" s="64"/>
      <c r="UXF42" s="64"/>
      <c r="UXG42" s="64"/>
      <c r="UXH42" s="64"/>
      <c r="UXI42" s="64"/>
      <c r="UXJ42" s="64"/>
      <c r="UXK42" s="64"/>
      <c r="UXL42" s="64"/>
      <c r="UXM42" s="64"/>
      <c r="UXN42" s="64"/>
      <c r="UXO42" s="64"/>
      <c r="UXP42" s="64"/>
      <c r="UXQ42" s="64"/>
      <c r="UXR42" s="64"/>
      <c r="UXS42" s="64"/>
      <c r="UXT42" s="64"/>
      <c r="UXU42" s="64"/>
      <c r="UXV42" s="64"/>
      <c r="UXW42" s="64"/>
      <c r="UXX42" s="64"/>
      <c r="UXY42" s="64"/>
      <c r="UXZ42" s="64"/>
      <c r="UYA42" s="64"/>
      <c r="UYB42" s="64"/>
      <c r="UYC42" s="64"/>
      <c r="UYD42" s="64"/>
      <c r="UYE42" s="64"/>
      <c r="UYF42" s="64"/>
      <c r="UYG42" s="64"/>
      <c r="UYH42" s="64"/>
      <c r="UYI42" s="64"/>
      <c r="UYJ42" s="64"/>
      <c r="UYK42" s="64"/>
      <c r="UYL42" s="64"/>
      <c r="UYM42" s="64"/>
      <c r="UYN42" s="64"/>
      <c r="UYO42" s="64"/>
      <c r="UYP42" s="64"/>
      <c r="UYQ42" s="64"/>
      <c r="UYR42" s="64"/>
      <c r="UYS42" s="64"/>
      <c r="UYT42" s="64"/>
      <c r="UYU42" s="64"/>
      <c r="UYV42" s="64"/>
      <c r="UYW42" s="64"/>
      <c r="UYX42" s="64"/>
      <c r="UYY42" s="64"/>
      <c r="UYZ42" s="64"/>
      <c r="UZA42" s="64"/>
      <c r="UZB42" s="64"/>
      <c r="UZC42" s="64"/>
      <c r="UZD42" s="64"/>
      <c r="UZE42" s="64"/>
      <c r="UZF42" s="64"/>
      <c r="UZG42" s="64"/>
      <c r="UZH42" s="64"/>
      <c r="UZI42" s="64"/>
      <c r="UZJ42" s="64"/>
      <c r="UZK42" s="64"/>
      <c r="UZL42" s="64"/>
      <c r="UZM42" s="64"/>
      <c r="UZN42" s="64"/>
      <c r="UZO42" s="64"/>
      <c r="UZP42" s="64"/>
      <c r="UZQ42" s="64"/>
      <c r="UZR42" s="64"/>
      <c r="UZS42" s="64"/>
      <c r="UZT42" s="64"/>
      <c r="UZU42" s="64"/>
      <c r="UZV42" s="64"/>
      <c r="UZW42" s="64"/>
      <c r="UZX42" s="64"/>
      <c r="UZY42" s="64"/>
      <c r="UZZ42" s="64"/>
      <c r="VAA42" s="64"/>
      <c r="VAB42" s="64"/>
      <c r="VAC42" s="64"/>
      <c r="VAD42" s="64"/>
      <c r="VAE42" s="64"/>
      <c r="VAF42" s="64"/>
      <c r="VAG42" s="64"/>
      <c r="VAH42" s="64"/>
      <c r="VAI42" s="64"/>
      <c r="VAJ42" s="64"/>
      <c r="VAK42" s="64"/>
      <c r="VAL42" s="64"/>
      <c r="VAM42" s="64"/>
      <c r="VAN42" s="64"/>
      <c r="VAO42" s="64"/>
      <c r="VAP42" s="64"/>
      <c r="VAQ42" s="64"/>
      <c r="VAR42" s="64"/>
      <c r="VAS42" s="64"/>
      <c r="VAT42" s="64"/>
      <c r="VAU42" s="64"/>
      <c r="VAV42" s="64"/>
      <c r="VAW42" s="64"/>
      <c r="VAX42" s="64"/>
      <c r="VAY42" s="64"/>
      <c r="VAZ42" s="64"/>
      <c r="VBA42" s="64"/>
      <c r="VBB42" s="64"/>
      <c r="VBC42" s="64"/>
      <c r="VBD42" s="64"/>
      <c r="VBE42" s="64"/>
      <c r="VBF42" s="64"/>
      <c r="VBG42" s="64"/>
      <c r="VBH42" s="64"/>
      <c r="VBI42" s="64"/>
      <c r="VBJ42" s="64"/>
      <c r="VBK42" s="64"/>
      <c r="VBL42" s="64"/>
      <c r="VBM42" s="64"/>
      <c r="VBN42" s="64"/>
      <c r="VBO42" s="64"/>
      <c r="VBP42" s="64"/>
      <c r="VBQ42" s="64"/>
      <c r="VBR42" s="64"/>
      <c r="VBS42" s="64"/>
      <c r="VBT42" s="64"/>
      <c r="VBU42" s="64"/>
      <c r="VBV42" s="64"/>
      <c r="VBW42" s="64"/>
      <c r="VBX42" s="64"/>
      <c r="VBY42" s="64"/>
      <c r="VBZ42" s="64"/>
      <c r="VCA42" s="64"/>
      <c r="VCB42" s="64"/>
      <c r="VCC42" s="64"/>
      <c r="VCD42" s="64"/>
      <c r="VCE42" s="64"/>
      <c r="VCF42" s="64"/>
      <c r="VCG42" s="64"/>
      <c r="VCH42" s="64"/>
      <c r="VCI42" s="64"/>
      <c r="VCJ42" s="64"/>
      <c r="VCK42" s="64"/>
      <c r="VCL42" s="64"/>
      <c r="VCM42" s="64"/>
      <c r="VCN42" s="64"/>
      <c r="VCO42" s="64"/>
      <c r="VCP42" s="64"/>
      <c r="VCQ42" s="64"/>
      <c r="VCR42" s="64"/>
      <c r="VCS42" s="64"/>
      <c r="VCT42" s="64"/>
      <c r="VCU42" s="64"/>
      <c r="VCV42" s="64"/>
      <c r="VCW42" s="64"/>
      <c r="VCX42" s="64"/>
      <c r="VCY42" s="64"/>
      <c r="VCZ42" s="64"/>
      <c r="VDA42" s="64"/>
      <c r="VDB42" s="64"/>
      <c r="VDC42" s="64"/>
      <c r="VDD42" s="64"/>
      <c r="VDE42" s="64"/>
      <c r="VDF42" s="64"/>
      <c r="VDG42" s="64"/>
      <c r="VDH42" s="64"/>
      <c r="VDI42" s="64"/>
      <c r="VDJ42" s="64"/>
      <c r="VDK42" s="64"/>
      <c r="VDL42" s="64"/>
      <c r="VDM42" s="64"/>
      <c r="VDN42" s="64"/>
      <c r="VDO42" s="64"/>
      <c r="VDP42" s="64"/>
      <c r="VDQ42" s="64"/>
      <c r="VDR42" s="64"/>
      <c r="VDS42" s="64"/>
      <c r="VDT42" s="64"/>
      <c r="VDU42" s="64"/>
      <c r="VDV42" s="64"/>
      <c r="VDW42" s="64"/>
      <c r="VDX42" s="64"/>
      <c r="VDY42" s="64"/>
      <c r="VDZ42" s="64"/>
      <c r="VEA42" s="64"/>
      <c r="VEB42" s="64"/>
      <c r="VEC42" s="64"/>
      <c r="VED42" s="64"/>
      <c r="VEE42" s="64"/>
      <c r="VEF42" s="64"/>
      <c r="VEG42" s="64"/>
      <c r="VEH42" s="64"/>
      <c r="VEI42" s="64"/>
      <c r="VEJ42" s="64"/>
      <c r="VEK42" s="64"/>
      <c r="VEL42" s="64"/>
      <c r="VEM42" s="64"/>
      <c r="VEN42" s="64"/>
      <c r="VEO42" s="64"/>
      <c r="VEP42" s="64"/>
      <c r="VEQ42" s="64"/>
      <c r="VER42" s="64"/>
      <c r="VES42" s="64"/>
      <c r="VET42" s="64"/>
      <c r="VEU42" s="64"/>
      <c r="VEV42" s="64"/>
      <c r="VEW42" s="64"/>
      <c r="VEX42" s="64"/>
      <c r="VEY42" s="64"/>
      <c r="VEZ42" s="64"/>
      <c r="VFA42" s="64"/>
      <c r="VFB42" s="64"/>
      <c r="VFC42" s="64"/>
      <c r="VFD42" s="64"/>
      <c r="VFE42" s="64"/>
      <c r="VFF42" s="64"/>
      <c r="VFG42" s="64"/>
      <c r="VFH42" s="64"/>
      <c r="VFI42" s="64"/>
      <c r="VFJ42" s="64"/>
      <c r="VFK42" s="64"/>
      <c r="VFL42" s="64"/>
      <c r="VFM42" s="64"/>
      <c r="VFN42" s="64"/>
      <c r="VFO42" s="64"/>
      <c r="VFP42" s="64"/>
      <c r="VFQ42" s="64"/>
      <c r="VFR42" s="64"/>
      <c r="VFS42" s="64"/>
      <c r="VFT42" s="64"/>
      <c r="VFU42" s="64"/>
      <c r="VFV42" s="64"/>
      <c r="VFW42" s="64"/>
      <c r="VFX42" s="64"/>
      <c r="VFY42" s="64"/>
      <c r="VFZ42" s="64"/>
      <c r="VGA42" s="64"/>
      <c r="VGB42" s="64"/>
      <c r="VGC42" s="64"/>
      <c r="VGD42" s="64"/>
      <c r="VGE42" s="64"/>
      <c r="VGF42" s="64"/>
      <c r="VGG42" s="64"/>
      <c r="VGH42" s="64"/>
      <c r="VGI42" s="64"/>
      <c r="VGJ42" s="64"/>
      <c r="VGK42" s="64"/>
      <c r="VGL42" s="64"/>
      <c r="VGM42" s="64"/>
      <c r="VGN42" s="64"/>
      <c r="VGO42" s="64"/>
      <c r="VGP42" s="64"/>
      <c r="VGQ42" s="64"/>
      <c r="VGR42" s="64"/>
      <c r="VGS42" s="64"/>
      <c r="VGT42" s="64"/>
      <c r="VGU42" s="64"/>
      <c r="VGV42" s="64"/>
      <c r="VGW42" s="64"/>
      <c r="VGX42" s="64"/>
      <c r="VGY42" s="64"/>
      <c r="VGZ42" s="64"/>
      <c r="VHA42" s="64"/>
      <c r="VHB42" s="64"/>
      <c r="VHC42" s="64"/>
      <c r="VHD42" s="64"/>
      <c r="VHE42" s="64"/>
      <c r="VHF42" s="64"/>
      <c r="VHG42" s="64"/>
      <c r="VHH42" s="64"/>
      <c r="VHI42" s="64"/>
      <c r="VHJ42" s="64"/>
      <c r="VHK42" s="64"/>
      <c r="VHL42" s="64"/>
      <c r="VHM42" s="64"/>
      <c r="VHN42" s="64"/>
      <c r="VHO42" s="64"/>
      <c r="VHP42" s="64"/>
      <c r="VHQ42" s="64"/>
      <c r="VHR42" s="64"/>
      <c r="VHS42" s="64"/>
      <c r="VHT42" s="64"/>
      <c r="VHU42" s="64"/>
      <c r="VHV42" s="64"/>
      <c r="VHW42" s="64"/>
      <c r="VHX42" s="64"/>
      <c r="VHY42" s="64"/>
      <c r="VHZ42" s="64"/>
      <c r="VIA42" s="64"/>
      <c r="VIB42" s="64"/>
      <c r="VIC42" s="64"/>
      <c r="VID42" s="64"/>
      <c r="VIE42" s="64"/>
      <c r="VIF42" s="64"/>
      <c r="VIG42" s="64"/>
      <c r="VIH42" s="64"/>
      <c r="VII42" s="64"/>
      <c r="VIJ42" s="64"/>
      <c r="VIK42" s="64"/>
      <c r="VIL42" s="64"/>
      <c r="VIM42" s="64"/>
      <c r="VIN42" s="64"/>
      <c r="VIO42" s="64"/>
      <c r="VIP42" s="64"/>
      <c r="VIQ42" s="64"/>
      <c r="VIR42" s="64"/>
      <c r="VIS42" s="64"/>
      <c r="VIT42" s="64"/>
      <c r="VIU42" s="64"/>
      <c r="VIV42" s="64"/>
      <c r="VIW42" s="64"/>
      <c r="VIX42" s="64"/>
      <c r="VIY42" s="64"/>
      <c r="VIZ42" s="64"/>
      <c r="VJA42" s="64"/>
      <c r="VJB42" s="64"/>
      <c r="VJC42" s="64"/>
      <c r="VJD42" s="64"/>
      <c r="VJE42" s="64"/>
      <c r="VJF42" s="64"/>
      <c r="VJG42" s="64"/>
      <c r="VJH42" s="64"/>
      <c r="VJI42" s="64"/>
      <c r="VJJ42" s="64"/>
      <c r="VJK42" s="64"/>
      <c r="VJL42" s="64"/>
      <c r="VJM42" s="64"/>
      <c r="VJN42" s="64"/>
      <c r="VJO42" s="64"/>
      <c r="VJP42" s="64"/>
      <c r="VJQ42" s="64"/>
      <c r="VJR42" s="64"/>
      <c r="VJS42" s="64"/>
      <c r="VJT42" s="64"/>
      <c r="VJU42" s="64"/>
      <c r="VJV42" s="64"/>
      <c r="VJW42" s="64"/>
      <c r="VJX42" s="64"/>
      <c r="VJY42" s="64"/>
      <c r="VJZ42" s="64"/>
      <c r="VKA42" s="64"/>
      <c r="VKB42" s="64"/>
      <c r="VKC42" s="64"/>
      <c r="VKD42" s="64"/>
      <c r="VKE42" s="64"/>
      <c r="VKF42" s="64"/>
      <c r="VKG42" s="64"/>
      <c r="VKH42" s="64"/>
      <c r="VKI42" s="64"/>
      <c r="VKJ42" s="64"/>
      <c r="VKK42" s="64"/>
      <c r="VKL42" s="64"/>
      <c r="VKM42" s="64"/>
      <c r="VKN42" s="64"/>
      <c r="VKO42" s="64"/>
      <c r="VKP42" s="64"/>
      <c r="VKQ42" s="64"/>
      <c r="VKR42" s="64"/>
      <c r="VKS42" s="64"/>
      <c r="VKT42" s="64"/>
      <c r="VKU42" s="64"/>
      <c r="VKV42" s="64"/>
      <c r="VKW42" s="64"/>
      <c r="VKX42" s="64"/>
      <c r="VKY42" s="64"/>
      <c r="VKZ42" s="64"/>
      <c r="VLA42" s="64"/>
      <c r="VLB42" s="64"/>
      <c r="VLC42" s="64"/>
      <c r="VLD42" s="64"/>
      <c r="VLE42" s="64"/>
      <c r="VLF42" s="64"/>
      <c r="VLG42" s="64"/>
      <c r="VLH42" s="64"/>
      <c r="VLI42" s="64"/>
      <c r="VLJ42" s="64"/>
      <c r="VLK42" s="64"/>
      <c r="VLL42" s="64"/>
      <c r="VLM42" s="64"/>
      <c r="VLN42" s="64"/>
      <c r="VLO42" s="64"/>
      <c r="VLP42" s="64"/>
      <c r="VLQ42" s="64"/>
      <c r="VLR42" s="64"/>
      <c r="VLS42" s="64"/>
      <c r="VLT42" s="64"/>
      <c r="VLU42" s="64"/>
      <c r="VLV42" s="64"/>
      <c r="VLW42" s="64"/>
      <c r="VLX42" s="64"/>
      <c r="VLY42" s="64"/>
      <c r="VLZ42" s="64"/>
      <c r="VMA42" s="64"/>
      <c r="VMB42" s="64"/>
      <c r="VMC42" s="64"/>
      <c r="VMD42" s="64"/>
      <c r="VME42" s="64"/>
      <c r="VMF42" s="64"/>
      <c r="VMG42" s="64"/>
      <c r="VMH42" s="64"/>
      <c r="VMI42" s="64"/>
      <c r="VMJ42" s="64"/>
      <c r="VMK42" s="64"/>
      <c r="VML42" s="64"/>
      <c r="VMM42" s="64"/>
      <c r="VMN42" s="64"/>
      <c r="VMO42" s="64"/>
      <c r="VMP42" s="64"/>
      <c r="VMQ42" s="64"/>
      <c r="VMR42" s="64"/>
      <c r="VMS42" s="64"/>
      <c r="VMT42" s="64"/>
      <c r="VMU42" s="64"/>
      <c r="VMV42" s="64"/>
      <c r="VMW42" s="64"/>
      <c r="VMX42" s="64"/>
      <c r="VMY42" s="64"/>
      <c r="VMZ42" s="64"/>
      <c r="VNA42" s="64"/>
      <c r="VNB42" s="64"/>
      <c r="VNC42" s="64"/>
      <c r="VND42" s="64"/>
      <c r="VNE42" s="64"/>
      <c r="VNF42" s="64"/>
      <c r="VNG42" s="64"/>
      <c r="VNH42" s="64"/>
      <c r="VNI42" s="64"/>
      <c r="VNJ42" s="64"/>
      <c r="VNK42" s="64"/>
      <c r="VNL42" s="64"/>
      <c r="VNM42" s="64"/>
      <c r="VNN42" s="64"/>
      <c r="VNO42" s="64"/>
      <c r="VNP42" s="64"/>
      <c r="VNQ42" s="64"/>
      <c r="VNR42" s="64"/>
      <c r="VNS42" s="64"/>
      <c r="VNT42" s="64"/>
      <c r="VNU42" s="64"/>
      <c r="VNV42" s="64"/>
      <c r="VNW42" s="64"/>
      <c r="VNX42" s="64"/>
      <c r="VNY42" s="64"/>
      <c r="VNZ42" s="64"/>
      <c r="VOA42" s="64"/>
      <c r="VOB42" s="64"/>
      <c r="VOC42" s="64"/>
      <c r="VOD42" s="64"/>
      <c r="VOE42" s="64"/>
      <c r="VOF42" s="64"/>
      <c r="VOG42" s="64"/>
      <c r="VOH42" s="64"/>
      <c r="VOI42" s="64"/>
      <c r="VOJ42" s="64"/>
      <c r="VOK42" s="64"/>
      <c r="VOL42" s="64"/>
      <c r="VOM42" s="64"/>
      <c r="VON42" s="64"/>
      <c r="VOO42" s="64"/>
      <c r="VOP42" s="64"/>
      <c r="VOQ42" s="64"/>
      <c r="VOR42" s="64"/>
      <c r="VOS42" s="64"/>
      <c r="VOT42" s="64"/>
      <c r="VOU42" s="64"/>
      <c r="VOV42" s="64"/>
      <c r="VOW42" s="64"/>
      <c r="VOX42" s="64"/>
      <c r="VOY42" s="64"/>
      <c r="VOZ42" s="64"/>
      <c r="VPA42" s="64"/>
      <c r="VPB42" s="64"/>
      <c r="VPC42" s="64"/>
      <c r="VPD42" s="64"/>
      <c r="VPE42" s="64"/>
      <c r="VPF42" s="64"/>
      <c r="VPG42" s="64"/>
      <c r="VPH42" s="64"/>
      <c r="VPI42" s="64"/>
      <c r="VPJ42" s="64"/>
      <c r="VPK42" s="64"/>
      <c r="VPL42" s="64"/>
      <c r="VPM42" s="64"/>
      <c r="VPN42" s="64"/>
      <c r="VPO42" s="64"/>
      <c r="VPP42" s="64"/>
      <c r="VPQ42" s="64"/>
      <c r="VPR42" s="64"/>
      <c r="VPS42" s="64"/>
      <c r="VPT42" s="64"/>
      <c r="VPU42" s="64"/>
      <c r="VPV42" s="64"/>
      <c r="VPW42" s="64"/>
      <c r="VPX42" s="64"/>
      <c r="VPY42" s="64"/>
      <c r="VPZ42" s="64"/>
      <c r="VQA42" s="64"/>
      <c r="VQB42" s="64"/>
      <c r="VQC42" s="64"/>
      <c r="VQD42" s="64"/>
      <c r="VQE42" s="64"/>
      <c r="VQF42" s="64"/>
      <c r="VQG42" s="64"/>
      <c r="VQH42" s="64"/>
      <c r="VQI42" s="64"/>
      <c r="VQJ42" s="64"/>
      <c r="VQK42" s="64"/>
      <c r="VQL42" s="64"/>
      <c r="VQM42" s="64"/>
      <c r="VQN42" s="64"/>
      <c r="VQO42" s="64"/>
      <c r="VQP42" s="64"/>
      <c r="VQQ42" s="64"/>
      <c r="VQR42" s="64"/>
      <c r="VQS42" s="64"/>
      <c r="VQT42" s="64"/>
      <c r="VQU42" s="64"/>
      <c r="VQV42" s="64"/>
      <c r="VQW42" s="64"/>
      <c r="VQX42" s="64"/>
      <c r="VQY42" s="64"/>
      <c r="VQZ42" s="64"/>
      <c r="VRA42" s="64"/>
      <c r="VRB42" s="64"/>
      <c r="VRC42" s="64"/>
      <c r="VRD42" s="64"/>
      <c r="VRE42" s="64"/>
      <c r="VRF42" s="64"/>
      <c r="VRG42" s="64"/>
      <c r="VRH42" s="64"/>
      <c r="VRI42" s="64"/>
      <c r="VRJ42" s="64"/>
      <c r="VRK42" s="64"/>
      <c r="VRL42" s="64"/>
      <c r="VRM42" s="64"/>
      <c r="VRN42" s="64"/>
      <c r="VRO42" s="64"/>
      <c r="VRP42" s="64"/>
      <c r="VRQ42" s="64"/>
      <c r="VRR42" s="64"/>
      <c r="VRS42" s="64"/>
      <c r="VRT42" s="64"/>
      <c r="VRU42" s="64"/>
      <c r="VRV42" s="64"/>
      <c r="VRW42" s="64"/>
      <c r="VRX42" s="64"/>
      <c r="VRY42" s="64"/>
      <c r="VRZ42" s="64"/>
      <c r="VSA42" s="64"/>
      <c r="VSB42" s="64"/>
      <c r="VSC42" s="64"/>
      <c r="VSD42" s="64"/>
      <c r="VSE42" s="64"/>
      <c r="VSF42" s="64"/>
      <c r="VSG42" s="64"/>
      <c r="VSH42" s="64"/>
      <c r="VSI42" s="64"/>
      <c r="VSJ42" s="64"/>
      <c r="VSK42" s="64"/>
      <c r="VSL42" s="64"/>
      <c r="VSM42" s="64"/>
      <c r="VSN42" s="64"/>
      <c r="VSO42" s="64"/>
      <c r="VSP42" s="64"/>
      <c r="VSQ42" s="64"/>
      <c r="VSR42" s="64"/>
      <c r="VSS42" s="64"/>
      <c r="VST42" s="64"/>
      <c r="VSU42" s="64"/>
      <c r="VSV42" s="64"/>
      <c r="VSW42" s="64"/>
      <c r="VSX42" s="64"/>
      <c r="VSY42" s="64"/>
      <c r="VSZ42" s="64"/>
      <c r="VTA42" s="64"/>
      <c r="VTB42" s="64"/>
      <c r="VTC42" s="64"/>
      <c r="VTD42" s="64"/>
      <c r="VTE42" s="64"/>
      <c r="VTF42" s="64"/>
      <c r="VTG42" s="64"/>
      <c r="VTH42" s="64"/>
      <c r="VTI42" s="64"/>
      <c r="VTJ42" s="64"/>
      <c r="VTK42" s="64"/>
      <c r="VTL42" s="64"/>
      <c r="VTM42" s="64"/>
      <c r="VTN42" s="64"/>
      <c r="VTO42" s="64"/>
      <c r="VTP42" s="64"/>
      <c r="VTQ42" s="64"/>
      <c r="VTR42" s="64"/>
      <c r="VTS42" s="64"/>
      <c r="VTT42" s="64"/>
      <c r="VTU42" s="64"/>
      <c r="VTV42" s="64"/>
      <c r="VTW42" s="64"/>
      <c r="VTX42" s="64"/>
      <c r="VTY42" s="64"/>
      <c r="VTZ42" s="64"/>
      <c r="VUA42" s="64"/>
      <c r="VUB42" s="64"/>
      <c r="VUC42" s="64"/>
      <c r="VUD42" s="64"/>
      <c r="VUE42" s="64"/>
      <c r="VUF42" s="64"/>
      <c r="VUG42" s="64"/>
      <c r="VUH42" s="64"/>
      <c r="VUI42" s="64"/>
      <c r="VUJ42" s="64"/>
      <c r="VUK42" s="64"/>
      <c r="VUL42" s="64"/>
      <c r="VUM42" s="64"/>
      <c r="VUN42" s="64"/>
      <c r="VUO42" s="64"/>
      <c r="VUP42" s="64"/>
      <c r="VUQ42" s="64"/>
      <c r="VUR42" s="64"/>
      <c r="VUS42" s="64"/>
      <c r="VUT42" s="64"/>
      <c r="VUU42" s="64"/>
      <c r="VUV42" s="64"/>
      <c r="VUW42" s="64"/>
      <c r="VUX42" s="64"/>
      <c r="VUY42" s="64"/>
      <c r="VUZ42" s="64"/>
      <c r="VVA42" s="64"/>
      <c r="VVB42" s="64"/>
      <c r="VVC42" s="64"/>
      <c r="VVD42" s="64"/>
      <c r="VVE42" s="64"/>
      <c r="VVF42" s="64"/>
      <c r="VVG42" s="64"/>
      <c r="VVH42" s="64"/>
      <c r="VVI42" s="64"/>
      <c r="VVJ42" s="64"/>
      <c r="VVK42" s="64"/>
      <c r="VVL42" s="64"/>
      <c r="VVM42" s="64"/>
      <c r="VVN42" s="64"/>
      <c r="VVO42" s="64"/>
      <c r="VVP42" s="64"/>
      <c r="VVQ42" s="64"/>
      <c r="VVR42" s="64"/>
      <c r="VVS42" s="64"/>
      <c r="VVT42" s="64"/>
      <c r="VVU42" s="64"/>
      <c r="VVV42" s="64"/>
      <c r="VVW42" s="64"/>
      <c r="VVX42" s="64"/>
      <c r="VVY42" s="64"/>
      <c r="VVZ42" s="64"/>
      <c r="VWA42" s="64"/>
      <c r="VWB42" s="64"/>
      <c r="VWC42" s="64"/>
      <c r="VWD42" s="64"/>
      <c r="VWE42" s="64"/>
      <c r="VWF42" s="64"/>
      <c r="VWG42" s="64"/>
      <c r="VWH42" s="64"/>
      <c r="VWI42" s="64"/>
      <c r="VWJ42" s="64"/>
      <c r="VWK42" s="64"/>
      <c r="VWL42" s="64"/>
      <c r="VWM42" s="64"/>
      <c r="VWN42" s="64"/>
      <c r="VWO42" s="64"/>
      <c r="VWP42" s="64"/>
      <c r="VWQ42" s="64"/>
      <c r="VWR42" s="64"/>
      <c r="VWS42" s="64"/>
      <c r="VWT42" s="64"/>
      <c r="VWU42" s="64"/>
      <c r="VWV42" s="64"/>
      <c r="VWW42" s="64"/>
      <c r="VWX42" s="64"/>
      <c r="VWY42" s="64"/>
      <c r="VWZ42" s="64"/>
      <c r="VXA42" s="64"/>
      <c r="VXB42" s="64"/>
      <c r="VXC42" s="64"/>
      <c r="VXD42" s="64"/>
      <c r="VXE42" s="64"/>
      <c r="VXF42" s="64"/>
      <c r="VXG42" s="64"/>
      <c r="VXH42" s="64"/>
      <c r="VXI42" s="64"/>
      <c r="VXJ42" s="64"/>
      <c r="VXK42" s="64"/>
      <c r="VXL42" s="64"/>
      <c r="VXM42" s="64"/>
      <c r="VXN42" s="64"/>
      <c r="VXO42" s="64"/>
      <c r="VXP42" s="64"/>
      <c r="VXQ42" s="64"/>
      <c r="VXR42" s="64"/>
      <c r="VXS42" s="64"/>
      <c r="VXT42" s="64"/>
      <c r="VXU42" s="64"/>
      <c r="VXV42" s="64"/>
      <c r="VXW42" s="64"/>
      <c r="VXX42" s="64"/>
      <c r="VXY42" s="64"/>
      <c r="VXZ42" s="64"/>
      <c r="VYA42" s="64"/>
      <c r="VYB42" s="64"/>
      <c r="VYC42" s="64"/>
      <c r="VYD42" s="64"/>
      <c r="VYE42" s="64"/>
      <c r="VYF42" s="64"/>
      <c r="VYG42" s="64"/>
      <c r="VYH42" s="64"/>
      <c r="VYI42" s="64"/>
      <c r="VYJ42" s="64"/>
      <c r="VYK42" s="64"/>
      <c r="VYL42" s="64"/>
      <c r="VYM42" s="64"/>
      <c r="VYN42" s="64"/>
      <c r="VYO42" s="64"/>
      <c r="VYP42" s="64"/>
      <c r="VYQ42" s="64"/>
      <c r="VYR42" s="64"/>
      <c r="VYS42" s="64"/>
      <c r="VYT42" s="64"/>
      <c r="VYU42" s="64"/>
      <c r="VYV42" s="64"/>
      <c r="VYW42" s="64"/>
      <c r="VYX42" s="64"/>
      <c r="VYY42" s="64"/>
      <c r="VYZ42" s="64"/>
      <c r="VZA42" s="64"/>
      <c r="VZB42" s="64"/>
      <c r="VZC42" s="64"/>
      <c r="VZD42" s="64"/>
      <c r="VZE42" s="64"/>
      <c r="VZF42" s="64"/>
      <c r="VZG42" s="64"/>
      <c r="VZH42" s="64"/>
      <c r="VZI42" s="64"/>
      <c r="VZJ42" s="64"/>
      <c r="VZK42" s="64"/>
      <c r="VZL42" s="64"/>
      <c r="VZM42" s="64"/>
      <c r="VZN42" s="64"/>
      <c r="VZO42" s="64"/>
      <c r="VZP42" s="64"/>
      <c r="VZQ42" s="64"/>
      <c r="VZR42" s="64"/>
      <c r="VZS42" s="64"/>
      <c r="VZT42" s="64"/>
      <c r="VZU42" s="64"/>
      <c r="VZV42" s="64"/>
      <c r="VZW42" s="64"/>
      <c r="VZX42" s="64"/>
      <c r="VZY42" s="64"/>
      <c r="VZZ42" s="64"/>
      <c r="WAA42" s="64"/>
      <c r="WAB42" s="64"/>
      <c r="WAC42" s="64"/>
      <c r="WAD42" s="64"/>
      <c r="WAE42" s="64"/>
      <c r="WAF42" s="64"/>
      <c r="WAG42" s="64"/>
      <c r="WAH42" s="64"/>
      <c r="WAI42" s="64"/>
      <c r="WAJ42" s="64"/>
      <c r="WAK42" s="64"/>
      <c r="WAL42" s="64"/>
      <c r="WAM42" s="64"/>
      <c r="WAN42" s="64"/>
      <c r="WAO42" s="64"/>
      <c r="WAP42" s="64"/>
      <c r="WAQ42" s="64"/>
      <c r="WAR42" s="64"/>
      <c r="WAS42" s="64"/>
      <c r="WAT42" s="64"/>
      <c r="WAU42" s="64"/>
      <c r="WAV42" s="64"/>
      <c r="WAW42" s="64"/>
      <c r="WAX42" s="64"/>
      <c r="WAY42" s="64"/>
      <c r="WAZ42" s="64"/>
      <c r="WBA42" s="64"/>
      <c r="WBB42" s="64"/>
      <c r="WBC42" s="64"/>
      <c r="WBD42" s="64"/>
      <c r="WBE42" s="64"/>
      <c r="WBF42" s="64"/>
      <c r="WBG42" s="64"/>
      <c r="WBH42" s="64"/>
      <c r="WBI42" s="64"/>
      <c r="WBJ42" s="64"/>
      <c r="WBK42" s="64"/>
      <c r="WBL42" s="64"/>
      <c r="WBM42" s="64"/>
      <c r="WBN42" s="64"/>
      <c r="WBO42" s="64"/>
      <c r="WBP42" s="64"/>
      <c r="WBQ42" s="64"/>
      <c r="WBR42" s="64"/>
      <c r="WBS42" s="64"/>
      <c r="WBT42" s="64"/>
      <c r="WBU42" s="64"/>
      <c r="WBV42" s="64"/>
      <c r="WBW42" s="64"/>
      <c r="WBX42" s="64"/>
      <c r="WBY42" s="64"/>
      <c r="WBZ42" s="64"/>
      <c r="WCA42" s="64"/>
      <c r="WCB42" s="64"/>
      <c r="WCC42" s="64"/>
      <c r="WCD42" s="64"/>
      <c r="WCE42" s="64"/>
      <c r="WCF42" s="64"/>
      <c r="WCG42" s="64"/>
      <c r="WCH42" s="64"/>
      <c r="WCI42" s="64"/>
      <c r="WCJ42" s="64"/>
      <c r="WCK42" s="64"/>
      <c r="WCL42" s="64"/>
      <c r="WCM42" s="64"/>
      <c r="WCN42" s="64"/>
      <c r="WCO42" s="64"/>
      <c r="WCP42" s="64"/>
      <c r="WCQ42" s="64"/>
      <c r="WCR42" s="64"/>
      <c r="WCS42" s="64"/>
      <c r="WCT42" s="64"/>
      <c r="WCU42" s="64"/>
      <c r="WCV42" s="64"/>
      <c r="WCW42" s="64"/>
      <c r="WCX42" s="64"/>
      <c r="WCY42" s="64"/>
      <c r="WCZ42" s="64"/>
      <c r="WDA42" s="64"/>
      <c r="WDB42" s="64"/>
      <c r="WDC42" s="64"/>
      <c r="WDD42" s="64"/>
      <c r="WDE42" s="64"/>
      <c r="WDF42" s="64"/>
      <c r="WDG42" s="64"/>
      <c r="WDH42" s="64"/>
      <c r="WDI42" s="64"/>
      <c r="WDJ42" s="64"/>
      <c r="WDK42" s="64"/>
      <c r="WDL42" s="64"/>
      <c r="WDM42" s="64"/>
      <c r="WDN42" s="64"/>
      <c r="WDO42" s="64"/>
      <c r="WDP42" s="64"/>
      <c r="WDQ42" s="64"/>
      <c r="WDR42" s="64"/>
      <c r="WDS42" s="64"/>
      <c r="WDT42" s="64"/>
      <c r="WDU42" s="64"/>
      <c r="WDV42" s="64"/>
      <c r="WDW42" s="64"/>
      <c r="WDX42" s="64"/>
      <c r="WDY42" s="64"/>
      <c r="WDZ42" s="64"/>
      <c r="WEA42" s="64"/>
      <c r="WEB42" s="64"/>
      <c r="WEC42" s="64"/>
      <c r="WED42" s="64"/>
      <c r="WEE42" s="64"/>
      <c r="WEF42" s="64"/>
      <c r="WEG42" s="64"/>
      <c r="WEH42" s="64"/>
      <c r="WEI42" s="64"/>
      <c r="WEJ42" s="64"/>
      <c r="WEK42" s="64"/>
      <c r="WEL42" s="64"/>
      <c r="WEM42" s="64"/>
      <c r="WEN42" s="64"/>
      <c r="WEO42" s="64"/>
      <c r="WEP42" s="64"/>
      <c r="WEQ42" s="64"/>
      <c r="WER42" s="64"/>
      <c r="WES42" s="64"/>
      <c r="WET42" s="64"/>
      <c r="WEU42" s="64"/>
      <c r="WEV42" s="64"/>
      <c r="WEW42" s="64"/>
      <c r="WEX42" s="64"/>
      <c r="WEY42" s="64"/>
      <c r="WEZ42" s="64"/>
      <c r="WFA42" s="64"/>
      <c r="WFB42" s="64"/>
      <c r="WFC42" s="64"/>
      <c r="WFD42" s="64"/>
      <c r="WFE42" s="64"/>
      <c r="WFF42" s="64"/>
      <c r="WFG42" s="64"/>
      <c r="WFH42" s="64"/>
      <c r="WFI42" s="64"/>
      <c r="WFJ42" s="64"/>
      <c r="WFK42" s="64"/>
      <c r="WFL42" s="64"/>
      <c r="WFM42" s="64"/>
      <c r="WFN42" s="64"/>
      <c r="WFO42" s="64"/>
      <c r="WFP42" s="64"/>
      <c r="WFQ42" s="64"/>
      <c r="WFR42" s="64"/>
      <c r="WFS42" s="64"/>
      <c r="WFT42" s="64"/>
      <c r="WFU42" s="64"/>
      <c r="WFV42" s="64"/>
      <c r="WFW42" s="64"/>
      <c r="WFX42" s="64"/>
      <c r="WFY42" s="64"/>
      <c r="WFZ42" s="64"/>
      <c r="WGA42" s="64"/>
      <c r="WGB42" s="64"/>
      <c r="WGC42" s="64"/>
      <c r="WGD42" s="64"/>
      <c r="WGE42" s="64"/>
      <c r="WGF42" s="64"/>
      <c r="WGG42" s="64"/>
      <c r="WGH42" s="64"/>
      <c r="WGI42" s="64"/>
      <c r="WGJ42" s="64"/>
      <c r="WGK42" s="64"/>
      <c r="WGL42" s="64"/>
      <c r="WGM42" s="64"/>
      <c r="WGN42" s="64"/>
      <c r="WGO42" s="64"/>
      <c r="WGP42" s="64"/>
      <c r="WGQ42" s="64"/>
      <c r="WGR42" s="64"/>
      <c r="WGS42" s="64"/>
      <c r="WGT42" s="64"/>
      <c r="WGU42" s="64"/>
      <c r="WGV42" s="64"/>
      <c r="WGW42" s="64"/>
      <c r="WGX42" s="64"/>
      <c r="WGY42" s="64"/>
      <c r="WGZ42" s="64"/>
      <c r="WHA42" s="64"/>
      <c r="WHB42" s="64"/>
      <c r="WHC42" s="64"/>
      <c r="WHD42" s="64"/>
      <c r="WHE42" s="64"/>
      <c r="WHF42" s="64"/>
      <c r="WHG42" s="64"/>
      <c r="WHH42" s="64"/>
      <c r="WHI42" s="64"/>
      <c r="WHJ42" s="64"/>
      <c r="WHK42" s="64"/>
      <c r="WHL42" s="64"/>
      <c r="WHM42" s="64"/>
      <c r="WHN42" s="64"/>
      <c r="WHO42" s="64"/>
      <c r="WHP42" s="64"/>
      <c r="WHQ42" s="64"/>
      <c r="WHR42" s="64"/>
      <c r="WHS42" s="64"/>
      <c r="WHT42" s="64"/>
      <c r="WHU42" s="64"/>
      <c r="WHV42" s="64"/>
      <c r="WHW42" s="64"/>
      <c r="WHX42" s="64"/>
      <c r="WHY42" s="64"/>
      <c r="WHZ42" s="64"/>
      <c r="WIA42" s="64"/>
      <c r="WIB42" s="64"/>
      <c r="WIC42" s="64"/>
      <c r="WID42" s="64"/>
      <c r="WIE42" s="64"/>
      <c r="WIF42" s="64"/>
      <c r="WIG42" s="64"/>
      <c r="WIH42" s="64"/>
      <c r="WII42" s="64"/>
      <c r="WIJ42" s="64"/>
      <c r="WIK42" s="64"/>
      <c r="WIL42" s="64"/>
      <c r="WIM42" s="64"/>
      <c r="WIN42" s="64"/>
      <c r="WIO42" s="64"/>
      <c r="WIP42" s="64"/>
      <c r="WIQ42" s="64"/>
      <c r="WIR42" s="64"/>
      <c r="WIS42" s="64"/>
      <c r="WIT42" s="64"/>
      <c r="WIU42" s="64"/>
      <c r="WIV42" s="64"/>
      <c r="WIW42" s="64"/>
      <c r="WIX42" s="64"/>
      <c r="WIY42" s="64"/>
      <c r="WIZ42" s="64"/>
      <c r="WJA42" s="64"/>
      <c r="WJB42" s="64"/>
      <c r="WJC42" s="64"/>
      <c r="WJD42" s="64"/>
      <c r="WJE42" s="64"/>
      <c r="WJF42" s="64"/>
      <c r="WJG42" s="64"/>
      <c r="WJH42" s="64"/>
      <c r="WJI42" s="64"/>
      <c r="WJJ42" s="64"/>
      <c r="WJK42" s="64"/>
      <c r="WJL42" s="64"/>
      <c r="WJM42" s="64"/>
      <c r="WJN42" s="64"/>
      <c r="WJO42" s="64"/>
      <c r="WJP42" s="64"/>
      <c r="WJQ42" s="64"/>
      <c r="WJR42" s="64"/>
      <c r="WJS42" s="64"/>
      <c r="WJT42" s="64"/>
      <c r="WJU42" s="64"/>
      <c r="WJV42" s="64"/>
      <c r="WJW42" s="64"/>
      <c r="WJX42" s="64"/>
      <c r="WJY42" s="64"/>
      <c r="WJZ42" s="64"/>
      <c r="WKA42" s="64"/>
      <c r="WKB42" s="64"/>
      <c r="WKC42" s="64"/>
      <c r="WKD42" s="64"/>
      <c r="WKE42" s="64"/>
      <c r="WKF42" s="64"/>
      <c r="WKG42" s="64"/>
      <c r="WKH42" s="64"/>
      <c r="WKI42" s="64"/>
      <c r="WKJ42" s="64"/>
      <c r="WKK42" s="64"/>
      <c r="WKL42" s="64"/>
      <c r="WKM42" s="64"/>
      <c r="WKN42" s="64"/>
      <c r="WKO42" s="64"/>
      <c r="WKP42" s="64"/>
      <c r="WKQ42" s="64"/>
      <c r="WKR42" s="64"/>
      <c r="WKS42" s="64"/>
      <c r="WKT42" s="64"/>
      <c r="WKU42" s="64"/>
      <c r="WKV42" s="64"/>
      <c r="WKW42" s="64"/>
      <c r="WKX42" s="64"/>
      <c r="WKY42" s="64"/>
      <c r="WKZ42" s="64"/>
      <c r="WLA42" s="64"/>
      <c r="WLB42" s="64"/>
      <c r="WLC42" s="64"/>
      <c r="WLD42" s="64"/>
      <c r="WLE42" s="64"/>
      <c r="WLF42" s="64"/>
      <c r="WLG42" s="64"/>
      <c r="WLH42" s="64"/>
      <c r="WLI42" s="64"/>
      <c r="WLJ42" s="64"/>
      <c r="WLK42" s="64"/>
      <c r="WLL42" s="64"/>
      <c r="WLM42" s="64"/>
      <c r="WLN42" s="64"/>
      <c r="WLO42" s="64"/>
      <c r="WLP42" s="64"/>
      <c r="WLQ42" s="64"/>
      <c r="WLR42" s="64"/>
      <c r="WLS42" s="64"/>
      <c r="WLT42" s="64"/>
      <c r="WLU42" s="64"/>
      <c r="WLV42" s="64"/>
      <c r="WLW42" s="64"/>
      <c r="WLX42" s="64"/>
      <c r="WLY42" s="64"/>
      <c r="WLZ42" s="64"/>
      <c r="WMA42" s="64"/>
      <c r="WMB42" s="64"/>
      <c r="WMC42" s="64"/>
      <c r="WMD42" s="64"/>
      <c r="WME42" s="64"/>
      <c r="WMF42" s="64"/>
      <c r="WMG42" s="64"/>
      <c r="WMH42" s="64"/>
      <c r="WMI42" s="64"/>
      <c r="WMJ42" s="64"/>
      <c r="WMK42" s="64"/>
      <c r="WML42" s="64"/>
      <c r="WMM42" s="64"/>
      <c r="WMN42" s="64"/>
      <c r="WMO42" s="64"/>
      <c r="WMP42" s="64"/>
      <c r="WMQ42" s="64"/>
      <c r="WMR42" s="64"/>
      <c r="WMS42" s="64"/>
      <c r="WMT42" s="64"/>
      <c r="WMU42" s="64"/>
      <c r="WMV42" s="64"/>
      <c r="WMW42" s="64"/>
      <c r="WMX42" s="64"/>
      <c r="WMY42" s="64"/>
      <c r="WMZ42" s="64"/>
      <c r="WNA42" s="64"/>
      <c r="WNB42" s="64"/>
      <c r="WNC42" s="64"/>
      <c r="WND42" s="64"/>
      <c r="WNE42" s="64"/>
      <c r="WNF42" s="64"/>
      <c r="WNG42" s="64"/>
      <c r="WNH42" s="64"/>
      <c r="WNI42" s="64"/>
      <c r="WNJ42" s="64"/>
      <c r="WNK42" s="64"/>
      <c r="WNL42" s="64"/>
      <c r="WNM42" s="64"/>
      <c r="WNN42" s="64"/>
      <c r="WNO42" s="64"/>
      <c r="WNP42" s="64"/>
      <c r="WNQ42" s="64"/>
      <c r="WNR42" s="64"/>
      <c r="WNS42" s="64"/>
      <c r="WNT42" s="64"/>
      <c r="WNU42" s="64"/>
      <c r="WNV42" s="64"/>
      <c r="WNW42" s="64"/>
      <c r="WNX42" s="64"/>
      <c r="WNY42" s="64"/>
      <c r="WNZ42" s="64"/>
      <c r="WOA42" s="64"/>
      <c r="WOB42" s="64"/>
      <c r="WOC42" s="64"/>
      <c r="WOD42" s="64"/>
      <c r="WOE42" s="64"/>
      <c r="WOF42" s="64"/>
      <c r="WOG42" s="64"/>
      <c r="WOH42" s="64"/>
      <c r="WOI42" s="64"/>
      <c r="WOJ42" s="64"/>
      <c r="WOK42" s="64"/>
      <c r="WOL42" s="64"/>
      <c r="WOM42" s="64"/>
      <c r="WON42" s="64"/>
      <c r="WOO42" s="64"/>
      <c r="WOP42" s="64"/>
      <c r="WOQ42" s="64"/>
      <c r="WOR42" s="64"/>
      <c r="WOS42" s="64"/>
      <c r="WOT42" s="64"/>
      <c r="WOU42" s="64"/>
      <c r="WOV42" s="64"/>
      <c r="WOW42" s="64"/>
      <c r="WOX42" s="64"/>
      <c r="WOY42" s="64"/>
      <c r="WOZ42" s="64"/>
      <c r="WPA42" s="64"/>
      <c r="WPB42" s="64"/>
      <c r="WPC42" s="64"/>
      <c r="WPD42" s="64"/>
      <c r="WPE42" s="64"/>
      <c r="WPF42" s="64"/>
      <c r="WPG42" s="64"/>
      <c r="WPH42" s="64"/>
      <c r="WPI42" s="64"/>
      <c r="WPJ42" s="64"/>
      <c r="WPK42" s="64"/>
      <c r="WPL42" s="64"/>
      <c r="WPM42" s="64"/>
      <c r="WPN42" s="64"/>
      <c r="WPO42" s="64"/>
      <c r="WPP42" s="64"/>
      <c r="WPQ42" s="64"/>
      <c r="WPR42" s="64"/>
      <c r="WPS42" s="64"/>
      <c r="WPT42" s="64"/>
      <c r="WPU42" s="64"/>
      <c r="WPV42" s="64"/>
      <c r="WPW42" s="64"/>
      <c r="WPX42" s="64"/>
      <c r="WPY42" s="64"/>
      <c r="WPZ42" s="64"/>
      <c r="WQA42" s="64"/>
      <c r="WQB42" s="64"/>
      <c r="WQC42" s="64"/>
      <c r="WQD42" s="64"/>
      <c r="WQE42" s="64"/>
      <c r="WQF42" s="64"/>
      <c r="WQG42" s="64"/>
      <c r="WQH42" s="64"/>
      <c r="WQI42" s="64"/>
      <c r="WQJ42" s="64"/>
      <c r="WQK42" s="64"/>
      <c r="WQL42" s="64"/>
      <c r="WQM42" s="64"/>
      <c r="WQN42" s="64"/>
      <c r="WQO42" s="64"/>
      <c r="WQP42" s="64"/>
      <c r="WQQ42" s="64"/>
      <c r="WQR42" s="64"/>
      <c r="WQS42" s="64"/>
      <c r="WQT42" s="64"/>
      <c r="WQU42" s="64"/>
      <c r="WQV42" s="64"/>
      <c r="WQW42" s="64"/>
      <c r="WQX42" s="64"/>
      <c r="WQY42" s="64"/>
      <c r="WQZ42" s="64"/>
      <c r="WRA42" s="64"/>
      <c r="WRB42" s="64"/>
      <c r="WRC42" s="64"/>
      <c r="WRD42" s="64"/>
      <c r="WRE42" s="64"/>
      <c r="WRF42" s="64"/>
      <c r="WRG42" s="64"/>
      <c r="WRH42" s="64"/>
      <c r="WRI42" s="64"/>
      <c r="WRJ42" s="64"/>
      <c r="WRK42" s="64"/>
      <c r="WRL42" s="64"/>
      <c r="WRM42" s="64"/>
      <c r="WRN42" s="64"/>
      <c r="WRO42" s="64"/>
      <c r="WRP42" s="64"/>
      <c r="WRQ42" s="64"/>
      <c r="WRR42" s="64"/>
      <c r="WRS42" s="64"/>
      <c r="WRT42" s="64"/>
      <c r="WRU42" s="64"/>
      <c r="WRV42" s="64"/>
      <c r="WRW42" s="64"/>
      <c r="WRX42" s="64"/>
      <c r="WRY42" s="64"/>
      <c r="WRZ42" s="64"/>
      <c r="WSA42" s="64"/>
      <c r="WSB42" s="64"/>
      <c r="WSC42" s="64"/>
      <c r="WSD42" s="64"/>
      <c r="WSE42" s="64"/>
      <c r="WSF42" s="64"/>
      <c r="WSG42" s="64"/>
      <c r="WSH42" s="64"/>
      <c r="WSI42" s="64"/>
      <c r="WSJ42" s="64"/>
      <c r="WSK42" s="64"/>
      <c r="WSL42" s="64"/>
      <c r="WSM42" s="64"/>
      <c r="WSN42" s="64"/>
      <c r="WSO42" s="64"/>
      <c r="WSP42" s="64"/>
      <c r="WSQ42" s="64"/>
      <c r="WSR42" s="64"/>
      <c r="WSS42" s="64"/>
      <c r="WST42" s="64"/>
      <c r="WSU42" s="64"/>
      <c r="WSV42" s="64"/>
      <c r="WSW42" s="64"/>
      <c r="WSX42" s="64"/>
      <c r="WSY42" s="64"/>
      <c r="WSZ42" s="64"/>
      <c r="WTA42" s="64"/>
      <c r="WTB42" s="64"/>
      <c r="WTC42" s="64"/>
      <c r="WTD42" s="64"/>
      <c r="WTE42" s="64"/>
      <c r="WTF42" s="64"/>
      <c r="WTG42" s="64"/>
      <c r="WTH42" s="64"/>
      <c r="WTI42" s="64"/>
      <c r="WTJ42" s="64"/>
      <c r="WTK42" s="64"/>
      <c r="WTL42" s="64"/>
      <c r="WTM42" s="64"/>
      <c r="WTN42" s="64"/>
      <c r="WTO42" s="64"/>
      <c r="WTP42" s="64"/>
      <c r="WTQ42" s="64"/>
      <c r="WTR42" s="64"/>
      <c r="WTS42" s="64"/>
      <c r="WTT42" s="64"/>
      <c r="WTU42" s="64"/>
      <c r="WTV42" s="64"/>
      <c r="WTW42" s="64"/>
      <c r="WTX42" s="64"/>
      <c r="WTY42" s="64"/>
      <c r="WTZ42" s="64"/>
      <c r="WUA42" s="64"/>
      <c r="WUB42" s="64"/>
      <c r="WUC42" s="64"/>
      <c r="WUD42" s="64"/>
      <c r="WUE42" s="64"/>
      <c r="WUF42" s="64"/>
      <c r="WUG42" s="64"/>
      <c r="WUH42" s="64"/>
      <c r="WUI42" s="64"/>
      <c r="WUJ42" s="64"/>
      <c r="WUK42" s="64"/>
      <c r="WUL42" s="64"/>
      <c r="WUM42" s="64"/>
      <c r="WUN42" s="64"/>
      <c r="WUO42" s="64"/>
      <c r="WUP42" s="64"/>
      <c r="WUQ42" s="64"/>
      <c r="WUR42" s="64"/>
      <c r="WUS42" s="64"/>
      <c r="WUT42" s="64"/>
      <c r="WUU42" s="64"/>
      <c r="WUV42" s="64"/>
      <c r="WUW42" s="64"/>
      <c r="WUX42" s="64"/>
      <c r="WUY42" s="64"/>
      <c r="WUZ42" s="64"/>
      <c r="WVA42" s="64"/>
      <c r="WVB42" s="64"/>
      <c r="WVC42" s="64"/>
      <c r="WVD42" s="64"/>
      <c r="WVE42" s="64"/>
      <c r="WVF42" s="64"/>
      <c r="WVG42" s="64"/>
      <c r="WVH42" s="64"/>
    </row>
    <row r="43" spans="1:16128" s="65" customFormat="1" ht="15" customHeight="1" x14ac:dyDescent="0.3">
      <c r="A43" s="64"/>
      <c r="B43" s="439" t="s">
        <v>101</v>
      </c>
      <c r="C43" s="445">
        <f>C42*(전체근속연수/12)</f>
        <v>103468750</v>
      </c>
      <c r="D43" s="445"/>
      <c r="E43" s="445"/>
      <c r="F43" s="114"/>
      <c r="G43" s="918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  <c r="KT43" s="64"/>
      <c r="KU43" s="64"/>
      <c r="KV43" s="64"/>
      <c r="KW43" s="64"/>
      <c r="KX43" s="64"/>
      <c r="KY43" s="64"/>
      <c r="KZ43" s="64"/>
      <c r="LA43" s="64"/>
      <c r="LB43" s="64"/>
      <c r="LC43" s="64"/>
      <c r="LD43" s="64"/>
      <c r="LE43" s="64"/>
      <c r="LF43" s="64"/>
      <c r="LG43" s="64"/>
      <c r="LH43" s="64"/>
      <c r="LI43" s="64"/>
      <c r="LJ43" s="64"/>
      <c r="LK43" s="64"/>
      <c r="LL43" s="64"/>
      <c r="LM43" s="64"/>
      <c r="LN43" s="64"/>
      <c r="LO43" s="64"/>
      <c r="LP43" s="64"/>
      <c r="LQ43" s="64"/>
      <c r="LR43" s="64"/>
      <c r="LS43" s="64"/>
      <c r="LT43" s="64"/>
      <c r="LU43" s="64"/>
      <c r="LV43" s="64"/>
      <c r="LW43" s="64"/>
      <c r="LX43" s="64"/>
      <c r="LY43" s="64"/>
      <c r="LZ43" s="64"/>
      <c r="MA43" s="64"/>
      <c r="MB43" s="64"/>
      <c r="MC43" s="64"/>
      <c r="MD43" s="64"/>
      <c r="ME43" s="64"/>
      <c r="MF43" s="64"/>
      <c r="MG43" s="64"/>
      <c r="MH43" s="64"/>
      <c r="MI43" s="64"/>
      <c r="MJ43" s="64"/>
      <c r="MK43" s="64"/>
      <c r="ML43" s="64"/>
      <c r="MM43" s="64"/>
      <c r="MN43" s="64"/>
      <c r="MO43" s="64"/>
      <c r="MP43" s="64"/>
      <c r="MQ43" s="64"/>
      <c r="MR43" s="64"/>
      <c r="MS43" s="64"/>
      <c r="MT43" s="64"/>
      <c r="MU43" s="64"/>
      <c r="MV43" s="64"/>
      <c r="MW43" s="64"/>
      <c r="MX43" s="64"/>
      <c r="MY43" s="64"/>
      <c r="MZ43" s="64"/>
      <c r="NA43" s="64"/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  <c r="OT43" s="64"/>
      <c r="OU43" s="64"/>
      <c r="OV43" s="64"/>
      <c r="OW43" s="64"/>
      <c r="OX43" s="64"/>
      <c r="OY43" s="64"/>
      <c r="OZ43" s="64"/>
      <c r="PA43" s="64"/>
      <c r="PB43" s="64"/>
      <c r="PC43" s="64"/>
      <c r="PD43" s="64"/>
      <c r="PE43" s="64"/>
      <c r="PF43" s="64"/>
      <c r="PG43" s="64"/>
      <c r="PH43" s="64"/>
      <c r="PI43" s="64"/>
      <c r="PJ43" s="64"/>
      <c r="PK43" s="64"/>
      <c r="PL43" s="64"/>
      <c r="PM43" s="64"/>
      <c r="PN43" s="64"/>
      <c r="PO43" s="64"/>
      <c r="PP43" s="64"/>
      <c r="PQ43" s="64"/>
      <c r="PR43" s="64"/>
      <c r="PS43" s="64"/>
      <c r="PT43" s="64"/>
      <c r="PU43" s="64"/>
      <c r="PV43" s="64"/>
      <c r="PW43" s="64"/>
      <c r="PX43" s="64"/>
      <c r="PY43" s="64"/>
      <c r="PZ43" s="64"/>
      <c r="QA43" s="64"/>
      <c r="QB43" s="64"/>
      <c r="QC43" s="64"/>
      <c r="QD43" s="64"/>
      <c r="QE43" s="64"/>
      <c r="QF43" s="64"/>
      <c r="QG43" s="64"/>
      <c r="QH43" s="64"/>
      <c r="QI43" s="64"/>
      <c r="QJ43" s="64"/>
      <c r="QK43" s="64"/>
      <c r="QL43" s="64"/>
      <c r="QM43" s="64"/>
      <c r="QN43" s="64"/>
      <c r="QO43" s="64"/>
      <c r="QP43" s="64"/>
      <c r="QQ43" s="64"/>
      <c r="QR43" s="64"/>
      <c r="QS43" s="64"/>
      <c r="QT43" s="64"/>
      <c r="QU43" s="64"/>
      <c r="QV43" s="64"/>
      <c r="QW43" s="64"/>
      <c r="QX43" s="64"/>
      <c r="QY43" s="64"/>
      <c r="QZ43" s="64"/>
      <c r="RA43" s="64"/>
      <c r="RB43" s="64"/>
      <c r="RC43" s="64"/>
      <c r="RD43" s="64"/>
      <c r="RE43" s="64"/>
      <c r="RF43" s="64"/>
      <c r="RG43" s="64"/>
      <c r="RH43" s="64"/>
      <c r="RI43" s="64"/>
      <c r="RJ43" s="64"/>
      <c r="RK43" s="64"/>
      <c r="RL43" s="64"/>
      <c r="RM43" s="64"/>
      <c r="RN43" s="64"/>
      <c r="RO43" s="64"/>
      <c r="RP43" s="64"/>
      <c r="RQ43" s="64"/>
      <c r="RR43" s="64"/>
      <c r="RS43" s="64"/>
      <c r="RT43" s="64"/>
      <c r="RU43" s="64"/>
      <c r="RV43" s="64"/>
      <c r="RW43" s="64"/>
      <c r="RX43" s="64"/>
      <c r="RY43" s="64"/>
      <c r="RZ43" s="64"/>
      <c r="SA43" s="64"/>
      <c r="SB43" s="64"/>
      <c r="SC43" s="64"/>
      <c r="SD43" s="64"/>
      <c r="SE43" s="64"/>
      <c r="SF43" s="64"/>
      <c r="SG43" s="64"/>
      <c r="SH43" s="64"/>
      <c r="SI43" s="64"/>
      <c r="SJ43" s="64"/>
      <c r="SK43" s="64"/>
      <c r="SL43" s="64"/>
      <c r="SM43" s="64"/>
      <c r="SN43" s="64"/>
      <c r="SO43" s="64"/>
      <c r="SP43" s="64"/>
      <c r="SQ43" s="64"/>
      <c r="SR43" s="64"/>
      <c r="SS43" s="64"/>
      <c r="ST43" s="64"/>
      <c r="SU43" s="64"/>
      <c r="SV43" s="64"/>
      <c r="SW43" s="64"/>
      <c r="SX43" s="64"/>
      <c r="SY43" s="64"/>
      <c r="SZ43" s="64"/>
      <c r="TA43" s="64"/>
      <c r="TB43" s="64"/>
      <c r="TC43" s="64"/>
      <c r="TD43" s="64"/>
      <c r="TE43" s="64"/>
      <c r="TF43" s="64"/>
      <c r="TG43" s="64"/>
      <c r="TH43" s="64"/>
      <c r="TI43" s="64"/>
      <c r="TJ43" s="64"/>
      <c r="TK43" s="64"/>
      <c r="TL43" s="64"/>
      <c r="TM43" s="64"/>
      <c r="TN43" s="64"/>
      <c r="TO43" s="64"/>
      <c r="TP43" s="64"/>
      <c r="TQ43" s="64"/>
      <c r="TR43" s="64"/>
      <c r="TS43" s="64"/>
      <c r="TT43" s="64"/>
      <c r="TU43" s="64"/>
      <c r="TV43" s="64"/>
      <c r="TW43" s="64"/>
      <c r="TX43" s="64"/>
      <c r="TY43" s="64"/>
      <c r="TZ43" s="64"/>
      <c r="UA43" s="64"/>
      <c r="UB43" s="64"/>
      <c r="UC43" s="64"/>
      <c r="UD43" s="64"/>
      <c r="UE43" s="64"/>
      <c r="UF43" s="64"/>
      <c r="UG43" s="64"/>
      <c r="UH43" s="64"/>
      <c r="UI43" s="64"/>
      <c r="UJ43" s="64"/>
      <c r="UK43" s="64"/>
      <c r="UL43" s="64"/>
      <c r="UM43" s="64"/>
      <c r="UN43" s="64"/>
      <c r="UO43" s="64"/>
      <c r="UP43" s="64"/>
      <c r="UQ43" s="64"/>
      <c r="UR43" s="64"/>
      <c r="US43" s="64"/>
      <c r="UT43" s="64"/>
      <c r="UU43" s="64"/>
      <c r="UV43" s="64"/>
      <c r="UW43" s="64"/>
      <c r="UX43" s="64"/>
      <c r="UY43" s="64"/>
      <c r="UZ43" s="64"/>
      <c r="VA43" s="64"/>
      <c r="VB43" s="64"/>
      <c r="VC43" s="64"/>
      <c r="VD43" s="64"/>
      <c r="VE43" s="64"/>
      <c r="VF43" s="64"/>
      <c r="VG43" s="64"/>
      <c r="VH43" s="64"/>
      <c r="VI43" s="64"/>
      <c r="VJ43" s="64"/>
      <c r="VK43" s="64"/>
      <c r="VL43" s="64"/>
      <c r="VM43" s="64"/>
      <c r="VN43" s="64"/>
      <c r="VO43" s="64"/>
      <c r="VP43" s="64"/>
      <c r="VQ43" s="64"/>
      <c r="VR43" s="64"/>
      <c r="VS43" s="64"/>
      <c r="VT43" s="64"/>
      <c r="VU43" s="64"/>
      <c r="VV43" s="64"/>
      <c r="VW43" s="64"/>
      <c r="VX43" s="64"/>
      <c r="VY43" s="64"/>
      <c r="VZ43" s="64"/>
      <c r="WA43" s="64"/>
      <c r="WB43" s="64"/>
      <c r="WC43" s="64"/>
      <c r="WD43" s="64"/>
      <c r="WE43" s="64"/>
      <c r="WF43" s="64"/>
      <c r="WG43" s="64"/>
      <c r="WH43" s="64"/>
      <c r="WI43" s="64"/>
      <c r="WJ43" s="64"/>
      <c r="WK43" s="64"/>
      <c r="WL43" s="64"/>
      <c r="WM43" s="64"/>
      <c r="WN43" s="64"/>
      <c r="WO43" s="64"/>
      <c r="WP43" s="64"/>
      <c r="WQ43" s="64"/>
      <c r="WR43" s="64"/>
      <c r="WS43" s="64"/>
      <c r="WT43" s="64"/>
      <c r="WU43" s="64"/>
      <c r="WV43" s="64"/>
      <c r="WW43" s="64"/>
      <c r="WX43" s="64"/>
      <c r="WY43" s="64"/>
      <c r="WZ43" s="64"/>
      <c r="XA43" s="64"/>
      <c r="XB43" s="64"/>
      <c r="XC43" s="64"/>
      <c r="XD43" s="64"/>
      <c r="XE43" s="64"/>
      <c r="XF43" s="64"/>
      <c r="XG43" s="64"/>
      <c r="XH43" s="64"/>
      <c r="XI43" s="64"/>
      <c r="XJ43" s="64"/>
      <c r="XK43" s="64"/>
      <c r="XL43" s="64"/>
      <c r="XM43" s="64"/>
      <c r="XN43" s="64"/>
      <c r="XO43" s="64"/>
      <c r="XP43" s="64"/>
      <c r="XQ43" s="64"/>
      <c r="XR43" s="64"/>
      <c r="XS43" s="64"/>
      <c r="XT43" s="64"/>
      <c r="XU43" s="64"/>
      <c r="XV43" s="64"/>
      <c r="XW43" s="64"/>
      <c r="XX43" s="64"/>
      <c r="XY43" s="64"/>
      <c r="XZ43" s="64"/>
      <c r="YA43" s="64"/>
      <c r="YB43" s="64"/>
      <c r="YC43" s="64"/>
      <c r="YD43" s="64"/>
      <c r="YE43" s="64"/>
      <c r="YF43" s="64"/>
      <c r="YG43" s="64"/>
      <c r="YH43" s="64"/>
      <c r="YI43" s="64"/>
      <c r="YJ43" s="64"/>
      <c r="YK43" s="64"/>
      <c r="YL43" s="64"/>
      <c r="YM43" s="64"/>
      <c r="YN43" s="64"/>
      <c r="YO43" s="64"/>
      <c r="YP43" s="64"/>
      <c r="YQ43" s="64"/>
      <c r="YR43" s="64"/>
      <c r="YS43" s="64"/>
      <c r="YT43" s="64"/>
      <c r="YU43" s="64"/>
      <c r="YV43" s="64"/>
      <c r="YW43" s="64"/>
      <c r="YX43" s="64"/>
      <c r="YY43" s="64"/>
      <c r="YZ43" s="64"/>
      <c r="ZA43" s="64"/>
      <c r="ZB43" s="64"/>
      <c r="ZC43" s="64"/>
      <c r="ZD43" s="64"/>
      <c r="ZE43" s="64"/>
      <c r="ZF43" s="64"/>
      <c r="ZG43" s="64"/>
      <c r="ZH43" s="64"/>
      <c r="ZI43" s="64"/>
      <c r="ZJ43" s="64"/>
      <c r="ZK43" s="64"/>
      <c r="ZL43" s="64"/>
      <c r="ZM43" s="64"/>
      <c r="ZN43" s="64"/>
      <c r="ZO43" s="64"/>
      <c r="ZP43" s="64"/>
      <c r="ZQ43" s="64"/>
      <c r="ZR43" s="64"/>
      <c r="ZS43" s="64"/>
      <c r="ZT43" s="64"/>
      <c r="ZU43" s="64"/>
      <c r="ZV43" s="64"/>
      <c r="ZW43" s="64"/>
      <c r="ZX43" s="64"/>
      <c r="ZY43" s="64"/>
      <c r="ZZ43" s="64"/>
      <c r="AAA43" s="64"/>
      <c r="AAB43" s="64"/>
      <c r="AAC43" s="64"/>
      <c r="AAD43" s="64"/>
      <c r="AAE43" s="64"/>
      <c r="AAF43" s="64"/>
      <c r="AAG43" s="64"/>
      <c r="AAH43" s="64"/>
      <c r="AAI43" s="64"/>
      <c r="AAJ43" s="64"/>
      <c r="AAK43" s="64"/>
      <c r="AAL43" s="64"/>
      <c r="AAM43" s="64"/>
      <c r="AAN43" s="64"/>
      <c r="AAO43" s="64"/>
      <c r="AAP43" s="64"/>
      <c r="AAQ43" s="64"/>
      <c r="AAR43" s="64"/>
      <c r="AAS43" s="64"/>
      <c r="AAT43" s="64"/>
      <c r="AAU43" s="64"/>
      <c r="AAV43" s="64"/>
      <c r="AAW43" s="64"/>
      <c r="AAX43" s="64"/>
      <c r="AAY43" s="64"/>
      <c r="AAZ43" s="64"/>
      <c r="ABA43" s="64"/>
      <c r="ABB43" s="64"/>
      <c r="ABC43" s="64"/>
      <c r="ABD43" s="64"/>
      <c r="ABE43" s="64"/>
      <c r="ABF43" s="64"/>
      <c r="ABG43" s="64"/>
      <c r="ABH43" s="64"/>
      <c r="ABI43" s="64"/>
      <c r="ABJ43" s="64"/>
      <c r="ABK43" s="64"/>
      <c r="ABL43" s="64"/>
      <c r="ABM43" s="64"/>
      <c r="ABN43" s="64"/>
      <c r="ABO43" s="64"/>
      <c r="ABP43" s="64"/>
      <c r="ABQ43" s="64"/>
      <c r="ABR43" s="64"/>
      <c r="ABS43" s="64"/>
      <c r="ABT43" s="64"/>
      <c r="ABU43" s="64"/>
      <c r="ABV43" s="64"/>
      <c r="ABW43" s="64"/>
      <c r="ABX43" s="64"/>
      <c r="ABY43" s="64"/>
      <c r="ABZ43" s="64"/>
      <c r="ACA43" s="64"/>
      <c r="ACB43" s="64"/>
      <c r="ACC43" s="64"/>
      <c r="ACD43" s="64"/>
      <c r="ACE43" s="64"/>
      <c r="ACF43" s="64"/>
      <c r="ACG43" s="64"/>
      <c r="ACH43" s="64"/>
      <c r="ACI43" s="64"/>
      <c r="ACJ43" s="64"/>
      <c r="ACK43" s="64"/>
      <c r="ACL43" s="64"/>
      <c r="ACM43" s="64"/>
      <c r="ACN43" s="64"/>
      <c r="ACO43" s="64"/>
      <c r="ACP43" s="64"/>
      <c r="ACQ43" s="64"/>
      <c r="ACR43" s="64"/>
      <c r="ACS43" s="64"/>
      <c r="ACT43" s="64"/>
      <c r="ACU43" s="64"/>
      <c r="ACV43" s="64"/>
      <c r="ACW43" s="64"/>
      <c r="ACX43" s="64"/>
      <c r="ACY43" s="64"/>
      <c r="ACZ43" s="64"/>
      <c r="ADA43" s="64"/>
      <c r="ADB43" s="64"/>
      <c r="ADC43" s="64"/>
      <c r="ADD43" s="64"/>
      <c r="ADE43" s="64"/>
      <c r="ADF43" s="64"/>
      <c r="ADG43" s="64"/>
      <c r="ADH43" s="64"/>
      <c r="ADI43" s="64"/>
      <c r="ADJ43" s="64"/>
      <c r="ADK43" s="64"/>
      <c r="ADL43" s="64"/>
      <c r="ADM43" s="64"/>
      <c r="ADN43" s="64"/>
      <c r="ADO43" s="64"/>
      <c r="ADP43" s="64"/>
      <c r="ADQ43" s="64"/>
      <c r="ADR43" s="64"/>
      <c r="ADS43" s="64"/>
      <c r="ADT43" s="64"/>
      <c r="ADU43" s="64"/>
      <c r="ADV43" s="64"/>
      <c r="ADW43" s="64"/>
      <c r="ADX43" s="64"/>
      <c r="ADY43" s="64"/>
      <c r="ADZ43" s="64"/>
      <c r="AEA43" s="64"/>
      <c r="AEB43" s="64"/>
      <c r="AEC43" s="64"/>
      <c r="AED43" s="64"/>
      <c r="AEE43" s="64"/>
      <c r="AEF43" s="64"/>
      <c r="AEG43" s="64"/>
      <c r="AEH43" s="64"/>
      <c r="AEI43" s="64"/>
      <c r="AEJ43" s="64"/>
      <c r="AEK43" s="64"/>
      <c r="AEL43" s="64"/>
      <c r="AEM43" s="64"/>
      <c r="AEN43" s="64"/>
      <c r="AEO43" s="64"/>
      <c r="AEP43" s="64"/>
      <c r="AEQ43" s="64"/>
      <c r="AER43" s="64"/>
      <c r="AES43" s="64"/>
      <c r="AET43" s="64"/>
      <c r="AEU43" s="64"/>
      <c r="AEV43" s="64"/>
      <c r="AEW43" s="64"/>
      <c r="AEX43" s="64"/>
      <c r="AEY43" s="64"/>
      <c r="AEZ43" s="64"/>
      <c r="AFA43" s="64"/>
      <c r="AFB43" s="64"/>
      <c r="AFC43" s="64"/>
      <c r="AFD43" s="64"/>
      <c r="AFE43" s="64"/>
      <c r="AFF43" s="64"/>
      <c r="AFG43" s="64"/>
      <c r="AFH43" s="64"/>
      <c r="AFI43" s="64"/>
      <c r="AFJ43" s="64"/>
      <c r="AFK43" s="64"/>
      <c r="AFL43" s="64"/>
      <c r="AFM43" s="64"/>
      <c r="AFN43" s="64"/>
      <c r="AFO43" s="64"/>
      <c r="AFP43" s="64"/>
      <c r="AFQ43" s="64"/>
      <c r="AFR43" s="64"/>
      <c r="AFS43" s="64"/>
      <c r="AFT43" s="64"/>
      <c r="AFU43" s="64"/>
      <c r="AFV43" s="64"/>
      <c r="AFW43" s="64"/>
      <c r="AFX43" s="64"/>
      <c r="AFY43" s="64"/>
      <c r="AFZ43" s="64"/>
      <c r="AGA43" s="64"/>
      <c r="AGB43" s="64"/>
      <c r="AGC43" s="64"/>
      <c r="AGD43" s="64"/>
      <c r="AGE43" s="64"/>
      <c r="AGF43" s="64"/>
      <c r="AGG43" s="64"/>
      <c r="AGH43" s="64"/>
      <c r="AGI43" s="64"/>
      <c r="AGJ43" s="64"/>
      <c r="AGK43" s="64"/>
      <c r="AGL43" s="64"/>
      <c r="AGM43" s="64"/>
      <c r="AGN43" s="64"/>
      <c r="AGO43" s="64"/>
      <c r="AGP43" s="64"/>
      <c r="AGQ43" s="64"/>
      <c r="AGR43" s="64"/>
      <c r="AGS43" s="64"/>
      <c r="AGT43" s="64"/>
      <c r="AGU43" s="64"/>
      <c r="AGV43" s="64"/>
      <c r="AGW43" s="64"/>
      <c r="AGX43" s="64"/>
      <c r="AGY43" s="64"/>
      <c r="AGZ43" s="64"/>
      <c r="AHA43" s="64"/>
      <c r="AHB43" s="64"/>
      <c r="AHC43" s="64"/>
      <c r="AHD43" s="64"/>
      <c r="AHE43" s="64"/>
      <c r="AHF43" s="64"/>
      <c r="AHG43" s="64"/>
      <c r="AHH43" s="64"/>
      <c r="AHI43" s="64"/>
      <c r="AHJ43" s="64"/>
      <c r="AHK43" s="64"/>
      <c r="AHL43" s="64"/>
      <c r="AHM43" s="64"/>
      <c r="AHN43" s="64"/>
      <c r="AHO43" s="64"/>
      <c r="AHP43" s="64"/>
      <c r="AHQ43" s="64"/>
      <c r="AHR43" s="64"/>
      <c r="AHS43" s="64"/>
      <c r="AHT43" s="64"/>
      <c r="AHU43" s="64"/>
      <c r="AHV43" s="64"/>
      <c r="AHW43" s="64"/>
      <c r="AHX43" s="64"/>
      <c r="AHY43" s="64"/>
      <c r="AHZ43" s="64"/>
      <c r="AIA43" s="64"/>
      <c r="AIB43" s="64"/>
      <c r="AIC43" s="64"/>
      <c r="AID43" s="64"/>
      <c r="AIE43" s="64"/>
      <c r="AIF43" s="64"/>
      <c r="AIG43" s="64"/>
      <c r="AIH43" s="64"/>
      <c r="AII43" s="64"/>
      <c r="AIJ43" s="64"/>
      <c r="AIK43" s="64"/>
      <c r="AIL43" s="64"/>
      <c r="AIM43" s="64"/>
      <c r="AIN43" s="64"/>
      <c r="AIO43" s="64"/>
      <c r="AIP43" s="64"/>
      <c r="AIQ43" s="64"/>
      <c r="AIR43" s="64"/>
      <c r="AIS43" s="64"/>
      <c r="AIT43" s="64"/>
      <c r="AIU43" s="64"/>
      <c r="AIV43" s="64"/>
      <c r="AIW43" s="64"/>
      <c r="AIX43" s="64"/>
      <c r="AIY43" s="64"/>
      <c r="AIZ43" s="64"/>
      <c r="AJA43" s="64"/>
      <c r="AJB43" s="64"/>
      <c r="AJC43" s="64"/>
      <c r="AJD43" s="64"/>
      <c r="AJE43" s="64"/>
      <c r="AJF43" s="64"/>
      <c r="AJG43" s="64"/>
      <c r="AJH43" s="64"/>
      <c r="AJI43" s="64"/>
      <c r="AJJ43" s="64"/>
      <c r="AJK43" s="64"/>
      <c r="AJL43" s="64"/>
      <c r="AJM43" s="64"/>
      <c r="AJN43" s="64"/>
      <c r="AJO43" s="64"/>
      <c r="AJP43" s="64"/>
      <c r="AJQ43" s="64"/>
      <c r="AJR43" s="64"/>
      <c r="AJS43" s="64"/>
      <c r="AJT43" s="64"/>
      <c r="AJU43" s="64"/>
      <c r="AJV43" s="64"/>
      <c r="AJW43" s="64"/>
      <c r="AJX43" s="64"/>
      <c r="AJY43" s="64"/>
      <c r="AJZ43" s="64"/>
      <c r="AKA43" s="64"/>
      <c r="AKB43" s="64"/>
      <c r="AKC43" s="64"/>
      <c r="AKD43" s="64"/>
      <c r="AKE43" s="64"/>
      <c r="AKF43" s="64"/>
      <c r="AKG43" s="64"/>
      <c r="AKH43" s="64"/>
      <c r="AKI43" s="64"/>
      <c r="AKJ43" s="64"/>
      <c r="AKK43" s="64"/>
      <c r="AKL43" s="64"/>
      <c r="AKM43" s="64"/>
      <c r="AKN43" s="64"/>
      <c r="AKO43" s="64"/>
      <c r="AKP43" s="64"/>
      <c r="AKQ43" s="64"/>
      <c r="AKR43" s="64"/>
      <c r="AKS43" s="64"/>
      <c r="AKT43" s="64"/>
      <c r="AKU43" s="64"/>
      <c r="AKV43" s="64"/>
      <c r="AKW43" s="64"/>
      <c r="AKX43" s="64"/>
      <c r="AKY43" s="64"/>
      <c r="AKZ43" s="64"/>
      <c r="ALA43" s="64"/>
      <c r="ALB43" s="64"/>
      <c r="ALC43" s="64"/>
      <c r="ALD43" s="64"/>
      <c r="ALE43" s="64"/>
      <c r="ALF43" s="64"/>
      <c r="ALG43" s="64"/>
      <c r="ALH43" s="64"/>
      <c r="ALI43" s="64"/>
      <c r="ALJ43" s="64"/>
      <c r="ALK43" s="64"/>
      <c r="ALL43" s="64"/>
      <c r="ALM43" s="64"/>
      <c r="ALN43" s="64"/>
      <c r="ALO43" s="64"/>
      <c r="ALP43" s="64"/>
      <c r="ALQ43" s="64"/>
      <c r="ALR43" s="64"/>
      <c r="ALS43" s="64"/>
      <c r="ALT43" s="64"/>
      <c r="ALU43" s="64"/>
      <c r="ALV43" s="64"/>
      <c r="ALW43" s="64"/>
      <c r="ALX43" s="64"/>
      <c r="ALY43" s="64"/>
      <c r="ALZ43" s="64"/>
      <c r="AMA43" s="64"/>
      <c r="AMB43" s="64"/>
      <c r="AMC43" s="64"/>
      <c r="AMD43" s="64"/>
      <c r="AME43" s="64"/>
      <c r="AMF43" s="64"/>
      <c r="AMG43" s="64"/>
      <c r="AMH43" s="64"/>
      <c r="AMI43" s="64"/>
      <c r="AMJ43" s="64"/>
      <c r="AMK43" s="64"/>
      <c r="AML43" s="64"/>
      <c r="AMM43" s="64"/>
      <c r="AMN43" s="64"/>
      <c r="AMO43" s="64"/>
      <c r="AMP43" s="64"/>
      <c r="AMQ43" s="64"/>
      <c r="AMR43" s="64"/>
      <c r="AMS43" s="64"/>
      <c r="AMT43" s="64"/>
      <c r="AMU43" s="64"/>
      <c r="AMV43" s="64"/>
      <c r="AMW43" s="64"/>
      <c r="AMX43" s="64"/>
      <c r="AMY43" s="64"/>
      <c r="AMZ43" s="64"/>
      <c r="ANA43" s="64"/>
      <c r="ANB43" s="64"/>
      <c r="ANC43" s="64"/>
      <c r="AND43" s="64"/>
      <c r="ANE43" s="64"/>
      <c r="ANF43" s="64"/>
      <c r="ANG43" s="64"/>
      <c r="ANH43" s="64"/>
      <c r="ANI43" s="64"/>
      <c r="ANJ43" s="64"/>
      <c r="ANK43" s="64"/>
      <c r="ANL43" s="64"/>
      <c r="ANM43" s="64"/>
      <c r="ANN43" s="64"/>
      <c r="ANO43" s="64"/>
      <c r="ANP43" s="64"/>
      <c r="ANQ43" s="64"/>
      <c r="ANR43" s="64"/>
      <c r="ANS43" s="64"/>
      <c r="ANT43" s="64"/>
      <c r="ANU43" s="64"/>
      <c r="ANV43" s="64"/>
      <c r="ANW43" s="64"/>
      <c r="ANX43" s="64"/>
      <c r="ANY43" s="64"/>
      <c r="ANZ43" s="64"/>
      <c r="AOA43" s="64"/>
      <c r="AOB43" s="64"/>
      <c r="AOC43" s="64"/>
      <c r="AOD43" s="64"/>
      <c r="AOE43" s="64"/>
      <c r="AOF43" s="64"/>
      <c r="AOG43" s="64"/>
      <c r="AOH43" s="64"/>
      <c r="AOI43" s="64"/>
      <c r="AOJ43" s="64"/>
      <c r="AOK43" s="64"/>
      <c r="AOL43" s="64"/>
      <c r="AOM43" s="64"/>
      <c r="AON43" s="64"/>
      <c r="AOO43" s="64"/>
      <c r="AOP43" s="64"/>
      <c r="AOQ43" s="64"/>
      <c r="AOR43" s="64"/>
      <c r="AOS43" s="64"/>
      <c r="AOT43" s="64"/>
      <c r="AOU43" s="64"/>
      <c r="AOV43" s="64"/>
      <c r="AOW43" s="64"/>
      <c r="AOX43" s="64"/>
      <c r="AOY43" s="64"/>
      <c r="AOZ43" s="64"/>
      <c r="APA43" s="64"/>
      <c r="APB43" s="64"/>
      <c r="APC43" s="64"/>
      <c r="APD43" s="64"/>
      <c r="APE43" s="64"/>
      <c r="APF43" s="64"/>
      <c r="APG43" s="64"/>
      <c r="APH43" s="64"/>
      <c r="API43" s="64"/>
      <c r="APJ43" s="64"/>
      <c r="APK43" s="64"/>
      <c r="APL43" s="64"/>
      <c r="APM43" s="64"/>
      <c r="APN43" s="64"/>
      <c r="APO43" s="64"/>
      <c r="APP43" s="64"/>
      <c r="APQ43" s="64"/>
      <c r="APR43" s="64"/>
      <c r="APS43" s="64"/>
      <c r="APT43" s="64"/>
      <c r="APU43" s="64"/>
      <c r="APV43" s="64"/>
      <c r="APW43" s="64"/>
      <c r="APX43" s="64"/>
      <c r="APY43" s="64"/>
      <c r="APZ43" s="64"/>
      <c r="AQA43" s="64"/>
      <c r="AQB43" s="64"/>
      <c r="AQC43" s="64"/>
      <c r="AQD43" s="64"/>
      <c r="AQE43" s="64"/>
      <c r="AQF43" s="64"/>
      <c r="AQG43" s="64"/>
      <c r="AQH43" s="64"/>
      <c r="AQI43" s="64"/>
      <c r="AQJ43" s="64"/>
      <c r="AQK43" s="64"/>
      <c r="AQL43" s="64"/>
      <c r="AQM43" s="64"/>
      <c r="AQN43" s="64"/>
      <c r="AQO43" s="64"/>
      <c r="AQP43" s="64"/>
      <c r="AQQ43" s="64"/>
      <c r="AQR43" s="64"/>
      <c r="AQS43" s="64"/>
      <c r="AQT43" s="64"/>
      <c r="AQU43" s="64"/>
      <c r="AQV43" s="64"/>
      <c r="AQW43" s="64"/>
      <c r="AQX43" s="64"/>
      <c r="AQY43" s="64"/>
      <c r="AQZ43" s="64"/>
      <c r="ARA43" s="64"/>
      <c r="ARB43" s="64"/>
      <c r="ARC43" s="64"/>
      <c r="ARD43" s="64"/>
      <c r="ARE43" s="64"/>
      <c r="ARF43" s="64"/>
      <c r="ARG43" s="64"/>
      <c r="ARH43" s="64"/>
      <c r="ARI43" s="64"/>
      <c r="ARJ43" s="64"/>
      <c r="ARK43" s="64"/>
      <c r="ARL43" s="64"/>
      <c r="ARM43" s="64"/>
      <c r="ARN43" s="64"/>
      <c r="ARO43" s="64"/>
      <c r="ARP43" s="64"/>
      <c r="ARQ43" s="64"/>
      <c r="ARR43" s="64"/>
      <c r="ARS43" s="64"/>
      <c r="ART43" s="64"/>
      <c r="ARU43" s="64"/>
      <c r="ARV43" s="64"/>
      <c r="ARW43" s="64"/>
      <c r="ARX43" s="64"/>
      <c r="ARY43" s="64"/>
      <c r="ARZ43" s="64"/>
      <c r="ASA43" s="64"/>
      <c r="ASB43" s="64"/>
      <c r="ASC43" s="64"/>
      <c r="ASD43" s="64"/>
      <c r="ASE43" s="64"/>
      <c r="ASF43" s="64"/>
      <c r="ASG43" s="64"/>
      <c r="ASH43" s="64"/>
      <c r="ASI43" s="64"/>
      <c r="ASJ43" s="64"/>
      <c r="ASK43" s="64"/>
      <c r="ASL43" s="64"/>
      <c r="ASM43" s="64"/>
      <c r="ASN43" s="64"/>
      <c r="ASO43" s="64"/>
      <c r="ASP43" s="64"/>
      <c r="ASQ43" s="64"/>
      <c r="ASR43" s="64"/>
      <c r="ASS43" s="64"/>
      <c r="AST43" s="64"/>
      <c r="ASU43" s="64"/>
      <c r="ASV43" s="64"/>
      <c r="ASW43" s="64"/>
      <c r="ASX43" s="64"/>
      <c r="ASY43" s="64"/>
      <c r="ASZ43" s="64"/>
      <c r="ATA43" s="64"/>
      <c r="ATB43" s="64"/>
      <c r="ATC43" s="64"/>
      <c r="ATD43" s="64"/>
      <c r="ATE43" s="64"/>
      <c r="ATF43" s="64"/>
      <c r="ATG43" s="64"/>
      <c r="ATH43" s="64"/>
      <c r="ATI43" s="64"/>
      <c r="ATJ43" s="64"/>
      <c r="ATK43" s="64"/>
      <c r="ATL43" s="64"/>
      <c r="ATM43" s="64"/>
      <c r="ATN43" s="64"/>
      <c r="ATO43" s="64"/>
      <c r="ATP43" s="64"/>
      <c r="ATQ43" s="64"/>
      <c r="ATR43" s="64"/>
      <c r="ATS43" s="64"/>
      <c r="ATT43" s="64"/>
      <c r="ATU43" s="64"/>
      <c r="ATV43" s="64"/>
      <c r="ATW43" s="64"/>
      <c r="ATX43" s="64"/>
      <c r="ATY43" s="64"/>
      <c r="ATZ43" s="64"/>
      <c r="AUA43" s="64"/>
      <c r="AUB43" s="64"/>
      <c r="AUC43" s="64"/>
      <c r="AUD43" s="64"/>
      <c r="AUE43" s="64"/>
      <c r="AUF43" s="64"/>
      <c r="AUG43" s="64"/>
      <c r="AUH43" s="64"/>
      <c r="AUI43" s="64"/>
      <c r="AUJ43" s="64"/>
      <c r="AUK43" s="64"/>
      <c r="AUL43" s="64"/>
      <c r="AUM43" s="64"/>
      <c r="AUN43" s="64"/>
      <c r="AUO43" s="64"/>
      <c r="AUP43" s="64"/>
      <c r="AUQ43" s="64"/>
      <c r="AUR43" s="64"/>
      <c r="AUS43" s="64"/>
      <c r="AUT43" s="64"/>
      <c r="AUU43" s="64"/>
      <c r="AUV43" s="64"/>
      <c r="AUW43" s="64"/>
      <c r="AUX43" s="64"/>
      <c r="AUY43" s="64"/>
      <c r="AUZ43" s="64"/>
      <c r="AVA43" s="64"/>
      <c r="AVB43" s="64"/>
      <c r="AVC43" s="64"/>
      <c r="AVD43" s="64"/>
      <c r="AVE43" s="64"/>
      <c r="AVF43" s="64"/>
      <c r="AVG43" s="64"/>
      <c r="AVH43" s="64"/>
      <c r="AVI43" s="64"/>
      <c r="AVJ43" s="64"/>
      <c r="AVK43" s="64"/>
      <c r="AVL43" s="64"/>
      <c r="AVM43" s="64"/>
      <c r="AVN43" s="64"/>
      <c r="AVO43" s="64"/>
      <c r="AVP43" s="64"/>
      <c r="AVQ43" s="64"/>
      <c r="AVR43" s="64"/>
      <c r="AVS43" s="64"/>
      <c r="AVT43" s="64"/>
      <c r="AVU43" s="64"/>
      <c r="AVV43" s="64"/>
      <c r="AVW43" s="64"/>
      <c r="AVX43" s="64"/>
      <c r="AVY43" s="64"/>
      <c r="AVZ43" s="64"/>
      <c r="AWA43" s="64"/>
      <c r="AWB43" s="64"/>
      <c r="AWC43" s="64"/>
      <c r="AWD43" s="64"/>
      <c r="AWE43" s="64"/>
      <c r="AWF43" s="64"/>
      <c r="AWG43" s="64"/>
      <c r="AWH43" s="64"/>
      <c r="AWI43" s="64"/>
      <c r="AWJ43" s="64"/>
      <c r="AWK43" s="64"/>
      <c r="AWL43" s="64"/>
      <c r="AWM43" s="64"/>
      <c r="AWN43" s="64"/>
      <c r="AWO43" s="64"/>
      <c r="AWP43" s="64"/>
      <c r="AWQ43" s="64"/>
      <c r="AWR43" s="64"/>
      <c r="AWS43" s="64"/>
      <c r="AWT43" s="64"/>
      <c r="AWU43" s="64"/>
      <c r="AWV43" s="64"/>
      <c r="AWW43" s="64"/>
      <c r="AWX43" s="64"/>
      <c r="AWY43" s="64"/>
      <c r="AWZ43" s="64"/>
      <c r="AXA43" s="64"/>
      <c r="AXB43" s="64"/>
      <c r="AXC43" s="64"/>
      <c r="AXD43" s="64"/>
      <c r="AXE43" s="64"/>
      <c r="AXF43" s="64"/>
      <c r="AXG43" s="64"/>
      <c r="AXH43" s="64"/>
      <c r="AXI43" s="64"/>
      <c r="AXJ43" s="64"/>
      <c r="AXK43" s="64"/>
      <c r="AXL43" s="64"/>
      <c r="AXM43" s="64"/>
      <c r="AXN43" s="64"/>
      <c r="AXO43" s="64"/>
      <c r="AXP43" s="64"/>
      <c r="AXQ43" s="64"/>
      <c r="AXR43" s="64"/>
      <c r="AXS43" s="64"/>
      <c r="AXT43" s="64"/>
      <c r="AXU43" s="64"/>
      <c r="AXV43" s="64"/>
      <c r="AXW43" s="64"/>
      <c r="AXX43" s="64"/>
      <c r="AXY43" s="64"/>
      <c r="AXZ43" s="64"/>
      <c r="AYA43" s="64"/>
      <c r="AYB43" s="64"/>
      <c r="AYC43" s="64"/>
      <c r="AYD43" s="64"/>
      <c r="AYE43" s="64"/>
      <c r="AYF43" s="64"/>
      <c r="AYG43" s="64"/>
      <c r="AYH43" s="64"/>
      <c r="AYI43" s="64"/>
      <c r="AYJ43" s="64"/>
      <c r="AYK43" s="64"/>
      <c r="AYL43" s="64"/>
      <c r="AYM43" s="64"/>
      <c r="AYN43" s="64"/>
      <c r="AYO43" s="64"/>
      <c r="AYP43" s="64"/>
      <c r="AYQ43" s="64"/>
      <c r="AYR43" s="64"/>
      <c r="AYS43" s="64"/>
      <c r="AYT43" s="64"/>
      <c r="AYU43" s="64"/>
      <c r="AYV43" s="64"/>
      <c r="AYW43" s="64"/>
      <c r="AYX43" s="64"/>
      <c r="AYY43" s="64"/>
      <c r="AYZ43" s="64"/>
      <c r="AZA43" s="64"/>
      <c r="AZB43" s="64"/>
      <c r="AZC43" s="64"/>
      <c r="AZD43" s="64"/>
      <c r="AZE43" s="64"/>
      <c r="AZF43" s="64"/>
      <c r="AZG43" s="64"/>
      <c r="AZH43" s="64"/>
      <c r="AZI43" s="64"/>
      <c r="AZJ43" s="64"/>
      <c r="AZK43" s="64"/>
      <c r="AZL43" s="64"/>
      <c r="AZM43" s="64"/>
      <c r="AZN43" s="64"/>
      <c r="AZO43" s="64"/>
      <c r="AZP43" s="64"/>
      <c r="AZQ43" s="64"/>
      <c r="AZR43" s="64"/>
      <c r="AZS43" s="64"/>
      <c r="AZT43" s="64"/>
      <c r="AZU43" s="64"/>
      <c r="AZV43" s="64"/>
      <c r="AZW43" s="64"/>
      <c r="AZX43" s="64"/>
      <c r="AZY43" s="64"/>
      <c r="AZZ43" s="64"/>
      <c r="BAA43" s="64"/>
      <c r="BAB43" s="64"/>
      <c r="BAC43" s="64"/>
      <c r="BAD43" s="64"/>
      <c r="BAE43" s="64"/>
      <c r="BAF43" s="64"/>
      <c r="BAG43" s="64"/>
      <c r="BAH43" s="64"/>
      <c r="BAI43" s="64"/>
      <c r="BAJ43" s="64"/>
      <c r="BAK43" s="64"/>
      <c r="BAL43" s="64"/>
      <c r="BAM43" s="64"/>
      <c r="BAN43" s="64"/>
      <c r="BAO43" s="64"/>
      <c r="BAP43" s="64"/>
      <c r="BAQ43" s="64"/>
      <c r="BAR43" s="64"/>
      <c r="BAS43" s="64"/>
      <c r="BAT43" s="64"/>
      <c r="BAU43" s="64"/>
      <c r="BAV43" s="64"/>
      <c r="BAW43" s="64"/>
      <c r="BAX43" s="64"/>
      <c r="BAY43" s="64"/>
      <c r="BAZ43" s="64"/>
      <c r="BBA43" s="64"/>
      <c r="BBB43" s="64"/>
      <c r="BBC43" s="64"/>
      <c r="BBD43" s="64"/>
      <c r="BBE43" s="64"/>
      <c r="BBF43" s="64"/>
      <c r="BBG43" s="64"/>
      <c r="BBH43" s="64"/>
      <c r="BBI43" s="64"/>
      <c r="BBJ43" s="64"/>
      <c r="BBK43" s="64"/>
      <c r="BBL43" s="64"/>
      <c r="BBM43" s="64"/>
      <c r="BBN43" s="64"/>
      <c r="BBO43" s="64"/>
      <c r="BBP43" s="64"/>
      <c r="BBQ43" s="64"/>
      <c r="BBR43" s="64"/>
      <c r="BBS43" s="64"/>
      <c r="BBT43" s="64"/>
      <c r="BBU43" s="64"/>
      <c r="BBV43" s="64"/>
      <c r="BBW43" s="64"/>
      <c r="BBX43" s="64"/>
      <c r="BBY43" s="64"/>
      <c r="BBZ43" s="64"/>
      <c r="BCA43" s="64"/>
      <c r="BCB43" s="64"/>
      <c r="BCC43" s="64"/>
      <c r="BCD43" s="64"/>
      <c r="BCE43" s="64"/>
      <c r="BCF43" s="64"/>
      <c r="BCG43" s="64"/>
      <c r="BCH43" s="64"/>
      <c r="BCI43" s="64"/>
      <c r="BCJ43" s="64"/>
      <c r="BCK43" s="64"/>
      <c r="BCL43" s="64"/>
      <c r="BCM43" s="64"/>
      <c r="BCN43" s="64"/>
      <c r="BCO43" s="64"/>
      <c r="BCP43" s="64"/>
      <c r="BCQ43" s="64"/>
      <c r="BCR43" s="64"/>
      <c r="BCS43" s="64"/>
      <c r="BCT43" s="64"/>
      <c r="BCU43" s="64"/>
      <c r="BCV43" s="64"/>
      <c r="BCW43" s="64"/>
      <c r="BCX43" s="64"/>
      <c r="BCY43" s="64"/>
      <c r="BCZ43" s="64"/>
      <c r="BDA43" s="64"/>
      <c r="BDB43" s="64"/>
      <c r="BDC43" s="64"/>
      <c r="BDD43" s="64"/>
      <c r="BDE43" s="64"/>
      <c r="BDF43" s="64"/>
      <c r="BDG43" s="64"/>
      <c r="BDH43" s="64"/>
      <c r="BDI43" s="64"/>
      <c r="BDJ43" s="64"/>
      <c r="BDK43" s="64"/>
      <c r="BDL43" s="64"/>
      <c r="BDM43" s="64"/>
      <c r="BDN43" s="64"/>
      <c r="BDO43" s="64"/>
      <c r="BDP43" s="64"/>
      <c r="BDQ43" s="64"/>
      <c r="BDR43" s="64"/>
      <c r="BDS43" s="64"/>
      <c r="BDT43" s="64"/>
      <c r="BDU43" s="64"/>
      <c r="BDV43" s="64"/>
      <c r="BDW43" s="64"/>
      <c r="BDX43" s="64"/>
      <c r="BDY43" s="64"/>
      <c r="BDZ43" s="64"/>
      <c r="BEA43" s="64"/>
      <c r="BEB43" s="64"/>
      <c r="BEC43" s="64"/>
      <c r="BED43" s="64"/>
      <c r="BEE43" s="64"/>
      <c r="BEF43" s="64"/>
      <c r="BEG43" s="64"/>
      <c r="BEH43" s="64"/>
      <c r="BEI43" s="64"/>
      <c r="BEJ43" s="64"/>
      <c r="BEK43" s="64"/>
      <c r="BEL43" s="64"/>
      <c r="BEM43" s="64"/>
      <c r="BEN43" s="64"/>
      <c r="BEO43" s="64"/>
      <c r="BEP43" s="64"/>
      <c r="BEQ43" s="64"/>
      <c r="BER43" s="64"/>
      <c r="BES43" s="64"/>
      <c r="BET43" s="64"/>
      <c r="BEU43" s="64"/>
      <c r="BEV43" s="64"/>
      <c r="BEW43" s="64"/>
      <c r="BEX43" s="64"/>
      <c r="BEY43" s="64"/>
      <c r="BEZ43" s="64"/>
      <c r="BFA43" s="64"/>
      <c r="BFB43" s="64"/>
      <c r="BFC43" s="64"/>
      <c r="BFD43" s="64"/>
      <c r="BFE43" s="64"/>
      <c r="BFF43" s="64"/>
      <c r="BFG43" s="64"/>
      <c r="BFH43" s="64"/>
      <c r="BFI43" s="64"/>
      <c r="BFJ43" s="64"/>
      <c r="BFK43" s="64"/>
      <c r="BFL43" s="64"/>
      <c r="BFM43" s="64"/>
      <c r="BFN43" s="64"/>
      <c r="BFO43" s="64"/>
      <c r="BFP43" s="64"/>
      <c r="BFQ43" s="64"/>
      <c r="BFR43" s="64"/>
      <c r="BFS43" s="64"/>
      <c r="BFT43" s="64"/>
      <c r="BFU43" s="64"/>
      <c r="BFV43" s="64"/>
      <c r="BFW43" s="64"/>
      <c r="BFX43" s="64"/>
      <c r="BFY43" s="64"/>
      <c r="BFZ43" s="64"/>
      <c r="BGA43" s="64"/>
      <c r="BGB43" s="64"/>
      <c r="BGC43" s="64"/>
      <c r="BGD43" s="64"/>
      <c r="BGE43" s="64"/>
      <c r="BGF43" s="64"/>
      <c r="BGG43" s="64"/>
      <c r="BGH43" s="64"/>
      <c r="BGI43" s="64"/>
      <c r="BGJ43" s="64"/>
      <c r="BGK43" s="64"/>
      <c r="BGL43" s="64"/>
      <c r="BGM43" s="64"/>
      <c r="BGN43" s="64"/>
      <c r="BGO43" s="64"/>
      <c r="BGP43" s="64"/>
      <c r="BGQ43" s="64"/>
      <c r="BGR43" s="64"/>
      <c r="BGS43" s="64"/>
      <c r="BGT43" s="64"/>
      <c r="BGU43" s="64"/>
      <c r="BGV43" s="64"/>
      <c r="BGW43" s="64"/>
      <c r="BGX43" s="64"/>
      <c r="BGY43" s="64"/>
      <c r="BGZ43" s="64"/>
      <c r="BHA43" s="64"/>
      <c r="BHB43" s="64"/>
      <c r="BHC43" s="64"/>
      <c r="BHD43" s="64"/>
      <c r="BHE43" s="64"/>
      <c r="BHF43" s="64"/>
      <c r="BHG43" s="64"/>
      <c r="BHH43" s="64"/>
      <c r="BHI43" s="64"/>
      <c r="BHJ43" s="64"/>
      <c r="BHK43" s="64"/>
      <c r="BHL43" s="64"/>
      <c r="BHM43" s="64"/>
      <c r="BHN43" s="64"/>
      <c r="BHO43" s="64"/>
      <c r="BHP43" s="64"/>
      <c r="BHQ43" s="64"/>
      <c r="BHR43" s="64"/>
      <c r="BHS43" s="64"/>
      <c r="BHT43" s="64"/>
      <c r="BHU43" s="64"/>
      <c r="BHV43" s="64"/>
      <c r="BHW43" s="64"/>
      <c r="BHX43" s="64"/>
      <c r="BHY43" s="64"/>
      <c r="BHZ43" s="64"/>
      <c r="BIA43" s="64"/>
      <c r="BIB43" s="64"/>
      <c r="BIC43" s="64"/>
      <c r="BID43" s="64"/>
      <c r="BIE43" s="64"/>
      <c r="BIF43" s="64"/>
      <c r="BIG43" s="64"/>
      <c r="BIH43" s="64"/>
      <c r="BII43" s="64"/>
      <c r="BIJ43" s="64"/>
      <c r="BIK43" s="64"/>
      <c r="BIL43" s="64"/>
      <c r="BIM43" s="64"/>
      <c r="BIN43" s="64"/>
      <c r="BIO43" s="64"/>
      <c r="BIP43" s="64"/>
      <c r="BIQ43" s="64"/>
      <c r="BIR43" s="64"/>
      <c r="BIS43" s="64"/>
      <c r="BIT43" s="64"/>
      <c r="BIU43" s="64"/>
      <c r="BIV43" s="64"/>
      <c r="BIW43" s="64"/>
      <c r="BIX43" s="64"/>
      <c r="BIY43" s="64"/>
      <c r="BIZ43" s="64"/>
      <c r="BJA43" s="64"/>
      <c r="BJB43" s="64"/>
      <c r="BJC43" s="64"/>
      <c r="BJD43" s="64"/>
      <c r="BJE43" s="64"/>
      <c r="BJF43" s="64"/>
      <c r="BJG43" s="64"/>
      <c r="BJH43" s="64"/>
      <c r="BJI43" s="64"/>
      <c r="BJJ43" s="64"/>
      <c r="BJK43" s="64"/>
      <c r="BJL43" s="64"/>
      <c r="BJM43" s="64"/>
      <c r="BJN43" s="64"/>
      <c r="BJO43" s="64"/>
      <c r="BJP43" s="64"/>
      <c r="BJQ43" s="64"/>
      <c r="BJR43" s="64"/>
      <c r="BJS43" s="64"/>
      <c r="BJT43" s="64"/>
      <c r="BJU43" s="64"/>
      <c r="BJV43" s="64"/>
      <c r="BJW43" s="64"/>
      <c r="BJX43" s="64"/>
      <c r="BJY43" s="64"/>
      <c r="BJZ43" s="64"/>
      <c r="BKA43" s="64"/>
      <c r="BKB43" s="64"/>
      <c r="BKC43" s="64"/>
      <c r="BKD43" s="64"/>
      <c r="BKE43" s="64"/>
      <c r="BKF43" s="64"/>
      <c r="BKG43" s="64"/>
      <c r="BKH43" s="64"/>
      <c r="BKI43" s="64"/>
      <c r="BKJ43" s="64"/>
      <c r="BKK43" s="64"/>
      <c r="BKL43" s="64"/>
      <c r="BKM43" s="64"/>
      <c r="BKN43" s="64"/>
      <c r="BKO43" s="64"/>
      <c r="BKP43" s="64"/>
      <c r="BKQ43" s="64"/>
      <c r="BKR43" s="64"/>
      <c r="BKS43" s="64"/>
      <c r="BKT43" s="64"/>
      <c r="BKU43" s="64"/>
      <c r="BKV43" s="64"/>
      <c r="BKW43" s="64"/>
      <c r="BKX43" s="64"/>
      <c r="BKY43" s="64"/>
      <c r="BKZ43" s="64"/>
      <c r="BLA43" s="64"/>
      <c r="BLB43" s="64"/>
      <c r="BLC43" s="64"/>
      <c r="BLD43" s="64"/>
      <c r="BLE43" s="64"/>
      <c r="BLF43" s="64"/>
      <c r="BLG43" s="64"/>
      <c r="BLH43" s="64"/>
      <c r="BLI43" s="64"/>
      <c r="BLJ43" s="64"/>
      <c r="BLK43" s="64"/>
      <c r="BLL43" s="64"/>
      <c r="BLM43" s="64"/>
      <c r="BLN43" s="64"/>
      <c r="BLO43" s="64"/>
      <c r="BLP43" s="64"/>
      <c r="BLQ43" s="64"/>
      <c r="BLR43" s="64"/>
      <c r="BLS43" s="64"/>
      <c r="BLT43" s="64"/>
      <c r="BLU43" s="64"/>
      <c r="BLV43" s="64"/>
      <c r="BLW43" s="64"/>
      <c r="BLX43" s="64"/>
      <c r="BLY43" s="64"/>
      <c r="BLZ43" s="64"/>
      <c r="BMA43" s="64"/>
      <c r="BMB43" s="64"/>
      <c r="BMC43" s="64"/>
      <c r="BMD43" s="64"/>
      <c r="BME43" s="64"/>
      <c r="BMF43" s="64"/>
      <c r="BMG43" s="64"/>
      <c r="BMH43" s="64"/>
      <c r="BMI43" s="64"/>
      <c r="BMJ43" s="64"/>
      <c r="BMK43" s="64"/>
      <c r="BML43" s="64"/>
      <c r="BMM43" s="64"/>
      <c r="BMN43" s="64"/>
      <c r="BMO43" s="64"/>
      <c r="BMP43" s="64"/>
      <c r="BMQ43" s="64"/>
      <c r="BMR43" s="64"/>
      <c r="BMS43" s="64"/>
      <c r="BMT43" s="64"/>
      <c r="BMU43" s="64"/>
      <c r="BMV43" s="64"/>
      <c r="BMW43" s="64"/>
      <c r="BMX43" s="64"/>
      <c r="BMY43" s="64"/>
      <c r="BMZ43" s="64"/>
      <c r="BNA43" s="64"/>
      <c r="BNB43" s="64"/>
      <c r="BNC43" s="64"/>
      <c r="BND43" s="64"/>
      <c r="BNE43" s="64"/>
      <c r="BNF43" s="64"/>
      <c r="BNG43" s="64"/>
      <c r="BNH43" s="64"/>
      <c r="BNI43" s="64"/>
      <c r="BNJ43" s="64"/>
      <c r="BNK43" s="64"/>
      <c r="BNL43" s="64"/>
      <c r="BNM43" s="64"/>
      <c r="BNN43" s="64"/>
      <c r="BNO43" s="64"/>
      <c r="BNP43" s="64"/>
      <c r="BNQ43" s="64"/>
      <c r="BNR43" s="64"/>
      <c r="BNS43" s="64"/>
      <c r="BNT43" s="64"/>
      <c r="BNU43" s="64"/>
      <c r="BNV43" s="64"/>
      <c r="BNW43" s="64"/>
      <c r="BNX43" s="64"/>
      <c r="BNY43" s="64"/>
      <c r="BNZ43" s="64"/>
      <c r="BOA43" s="64"/>
      <c r="BOB43" s="64"/>
      <c r="BOC43" s="64"/>
      <c r="BOD43" s="64"/>
      <c r="BOE43" s="64"/>
      <c r="BOF43" s="64"/>
      <c r="BOG43" s="64"/>
      <c r="BOH43" s="64"/>
      <c r="BOI43" s="64"/>
      <c r="BOJ43" s="64"/>
      <c r="BOK43" s="64"/>
      <c r="BOL43" s="64"/>
      <c r="BOM43" s="64"/>
      <c r="BON43" s="64"/>
      <c r="BOO43" s="64"/>
      <c r="BOP43" s="64"/>
      <c r="BOQ43" s="64"/>
      <c r="BOR43" s="64"/>
      <c r="BOS43" s="64"/>
      <c r="BOT43" s="64"/>
      <c r="BOU43" s="64"/>
      <c r="BOV43" s="64"/>
      <c r="BOW43" s="64"/>
      <c r="BOX43" s="64"/>
      <c r="BOY43" s="64"/>
      <c r="BOZ43" s="64"/>
      <c r="BPA43" s="64"/>
      <c r="BPB43" s="64"/>
      <c r="BPC43" s="64"/>
      <c r="BPD43" s="64"/>
      <c r="BPE43" s="64"/>
      <c r="BPF43" s="64"/>
      <c r="BPG43" s="64"/>
      <c r="BPH43" s="64"/>
      <c r="BPI43" s="64"/>
      <c r="BPJ43" s="64"/>
      <c r="BPK43" s="64"/>
      <c r="BPL43" s="64"/>
      <c r="BPM43" s="64"/>
      <c r="BPN43" s="64"/>
      <c r="BPO43" s="64"/>
      <c r="BPP43" s="64"/>
      <c r="BPQ43" s="64"/>
      <c r="BPR43" s="64"/>
      <c r="BPS43" s="64"/>
      <c r="BPT43" s="64"/>
      <c r="BPU43" s="64"/>
      <c r="BPV43" s="64"/>
      <c r="BPW43" s="64"/>
      <c r="BPX43" s="64"/>
      <c r="BPY43" s="64"/>
      <c r="BPZ43" s="64"/>
      <c r="BQA43" s="64"/>
      <c r="BQB43" s="64"/>
      <c r="BQC43" s="64"/>
      <c r="BQD43" s="64"/>
      <c r="BQE43" s="64"/>
      <c r="BQF43" s="64"/>
      <c r="BQG43" s="64"/>
      <c r="BQH43" s="64"/>
      <c r="BQI43" s="64"/>
      <c r="BQJ43" s="64"/>
      <c r="BQK43" s="64"/>
      <c r="BQL43" s="64"/>
      <c r="BQM43" s="64"/>
      <c r="BQN43" s="64"/>
      <c r="BQO43" s="64"/>
      <c r="BQP43" s="64"/>
      <c r="BQQ43" s="64"/>
      <c r="BQR43" s="64"/>
      <c r="BQS43" s="64"/>
      <c r="BQT43" s="64"/>
      <c r="BQU43" s="64"/>
      <c r="BQV43" s="64"/>
      <c r="BQW43" s="64"/>
      <c r="BQX43" s="64"/>
      <c r="BQY43" s="64"/>
      <c r="BQZ43" s="64"/>
      <c r="BRA43" s="64"/>
      <c r="BRB43" s="64"/>
      <c r="BRC43" s="64"/>
      <c r="BRD43" s="64"/>
      <c r="BRE43" s="64"/>
      <c r="BRF43" s="64"/>
      <c r="BRG43" s="64"/>
      <c r="BRH43" s="64"/>
      <c r="BRI43" s="64"/>
      <c r="BRJ43" s="64"/>
      <c r="BRK43" s="64"/>
      <c r="BRL43" s="64"/>
      <c r="BRM43" s="64"/>
      <c r="BRN43" s="64"/>
      <c r="BRO43" s="64"/>
      <c r="BRP43" s="64"/>
      <c r="BRQ43" s="64"/>
      <c r="BRR43" s="64"/>
      <c r="BRS43" s="64"/>
      <c r="BRT43" s="64"/>
      <c r="BRU43" s="64"/>
      <c r="BRV43" s="64"/>
      <c r="BRW43" s="64"/>
      <c r="BRX43" s="64"/>
      <c r="BRY43" s="64"/>
      <c r="BRZ43" s="64"/>
      <c r="BSA43" s="64"/>
      <c r="BSB43" s="64"/>
      <c r="BSC43" s="64"/>
      <c r="BSD43" s="64"/>
      <c r="BSE43" s="64"/>
      <c r="BSF43" s="64"/>
      <c r="BSG43" s="64"/>
      <c r="BSH43" s="64"/>
      <c r="BSI43" s="64"/>
      <c r="BSJ43" s="64"/>
      <c r="BSK43" s="64"/>
      <c r="BSL43" s="64"/>
      <c r="BSM43" s="64"/>
      <c r="BSN43" s="64"/>
      <c r="BSO43" s="64"/>
      <c r="BSP43" s="64"/>
      <c r="BSQ43" s="64"/>
      <c r="BSR43" s="64"/>
      <c r="BSS43" s="64"/>
      <c r="BST43" s="64"/>
      <c r="BSU43" s="64"/>
      <c r="BSV43" s="64"/>
      <c r="BSW43" s="64"/>
      <c r="BSX43" s="64"/>
      <c r="BSY43" s="64"/>
      <c r="BSZ43" s="64"/>
      <c r="BTA43" s="64"/>
      <c r="BTB43" s="64"/>
      <c r="BTC43" s="64"/>
      <c r="BTD43" s="64"/>
      <c r="BTE43" s="64"/>
      <c r="BTF43" s="64"/>
      <c r="BTG43" s="64"/>
      <c r="BTH43" s="64"/>
      <c r="BTI43" s="64"/>
      <c r="BTJ43" s="64"/>
      <c r="BTK43" s="64"/>
      <c r="BTL43" s="64"/>
      <c r="BTM43" s="64"/>
      <c r="BTN43" s="64"/>
      <c r="BTO43" s="64"/>
      <c r="BTP43" s="64"/>
      <c r="BTQ43" s="64"/>
      <c r="BTR43" s="64"/>
      <c r="BTS43" s="64"/>
      <c r="BTT43" s="64"/>
      <c r="BTU43" s="64"/>
      <c r="BTV43" s="64"/>
      <c r="BTW43" s="64"/>
      <c r="BTX43" s="64"/>
      <c r="BTY43" s="64"/>
      <c r="BTZ43" s="64"/>
      <c r="BUA43" s="64"/>
      <c r="BUB43" s="64"/>
      <c r="BUC43" s="64"/>
      <c r="BUD43" s="64"/>
      <c r="BUE43" s="64"/>
      <c r="BUF43" s="64"/>
      <c r="BUG43" s="64"/>
      <c r="BUH43" s="64"/>
      <c r="BUI43" s="64"/>
      <c r="BUJ43" s="64"/>
      <c r="BUK43" s="64"/>
      <c r="BUL43" s="64"/>
      <c r="BUM43" s="64"/>
      <c r="BUN43" s="64"/>
      <c r="BUO43" s="64"/>
      <c r="BUP43" s="64"/>
      <c r="BUQ43" s="64"/>
      <c r="BUR43" s="64"/>
      <c r="BUS43" s="64"/>
      <c r="BUT43" s="64"/>
      <c r="BUU43" s="64"/>
      <c r="BUV43" s="64"/>
      <c r="BUW43" s="64"/>
      <c r="BUX43" s="64"/>
      <c r="BUY43" s="64"/>
      <c r="BUZ43" s="64"/>
      <c r="BVA43" s="64"/>
      <c r="BVB43" s="64"/>
      <c r="BVC43" s="64"/>
      <c r="BVD43" s="64"/>
      <c r="BVE43" s="64"/>
      <c r="BVF43" s="64"/>
      <c r="BVG43" s="64"/>
      <c r="BVH43" s="64"/>
      <c r="BVI43" s="64"/>
      <c r="BVJ43" s="64"/>
      <c r="BVK43" s="64"/>
      <c r="BVL43" s="64"/>
      <c r="BVM43" s="64"/>
      <c r="BVN43" s="64"/>
      <c r="BVO43" s="64"/>
      <c r="BVP43" s="64"/>
      <c r="BVQ43" s="64"/>
      <c r="BVR43" s="64"/>
      <c r="BVS43" s="64"/>
      <c r="BVT43" s="64"/>
      <c r="BVU43" s="64"/>
      <c r="BVV43" s="64"/>
      <c r="BVW43" s="64"/>
      <c r="BVX43" s="64"/>
      <c r="BVY43" s="64"/>
      <c r="BVZ43" s="64"/>
      <c r="BWA43" s="64"/>
      <c r="BWB43" s="64"/>
      <c r="BWC43" s="64"/>
      <c r="BWD43" s="64"/>
      <c r="BWE43" s="64"/>
      <c r="BWF43" s="64"/>
      <c r="BWG43" s="64"/>
      <c r="BWH43" s="64"/>
      <c r="BWI43" s="64"/>
      <c r="BWJ43" s="64"/>
      <c r="BWK43" s="64"/>
      <c r="BWL43" s="64"/>
      <c r="BWM43" s="64"/>
      <c r="BWN43" s="64"/>
      <c r="BWO43" s="64"/>
      <c r="BWP43" s="64"/>
      <c r="BWQ43" s="64"/>
      <c r="BWR43" s="64"/>
      <c r="BWS43" s="64"/>
      <c r="BWT43" s="64"/>
      <c r="BWU43" s="64"/>
      <c r="BWV43" s="64"/>
      <c r="BWW43" s="64"/>
      <c r="BWX43" s="64"/>
      <c r="BWY43" s="64"/>
      <c r="BWZ43" s="64"/>
      <c r="BXA43" s="64"/>
      <c r="BXB43" s="64"/>
      <c r="BXC43" s="64"/>
      <c r="BXD43" s="64"/>
      <c r="BXE43" s="64"/>
      <c r="BXF43" s="64"/>
      <c r="BXG43" s="64"/>
      <c r="BXH43" s="64"/>
      <c r="BXI43" s="64"/>
      <c r="BXJ43" s="64"/>
      <c r="BXK43" s="64"/>
      <c r="BXL43" s="64"/>
      <c r="BXM43" s="64"/>
      <c r="BXN43" s="64"/>
      <c r="BXO43" s="64"/>
      <c r="BXP43" s="64"/>
      <c r="BXQ43" s="64"/>
      <c r="BXR43" s="64"/>
      <c r="BXS43" s="64"/>
      <c r="BXT43" s="64"/>
      <c r="BXU43" s="64"/>
      <c r="BXV43" s="64"/>
      <c r="BXW43" s="64"/>
      <c r="BXX43" s="64"/>
      <c r="BXY43" s="64"/>
      <c r="BXZ43" s="64"/>
      <c r="BYA43" s="64"/>
      <c r="BYB43" s="64"/>
      <c r="BYC43" s="64"/>
      <c r="BYD43" s="64"/>
      <c r="BYE43" s="64"/>
      <c r="BYF43" s="64"/>
      <c r="BYG43" s="64"/>
      <c r="BYH43" s="64"/>
      <c r="BYI43" s="64"/>
      <c r="BYJ43" s="64"/>
      <c r="BYK43" s="64"/>
      <c r="BYL43" s="64"/>
      <c r="BYM43" s="64"/>
      <c r="BYN43" s="64"/>
      <c r="BYO43" s="64"/>
      <c r="BYP43" s="64"/>
      <c r="BYQ43" s="64"/>
      <c r="BYR43" s="64"/>
      <c r="BYS43" s="64"/>
      <c r="BYT43" s="64"/>
      <c r="BYU43" s="64"/>
      <c r="BYV43" s="64"/>
      <c r="BYW43" s="64"/>
      <c r="BYX43" s="64"/>
      <c r="BYY43" s="64"/>
      <c r="BYZ43" s="64"/>
      <c r="BZA43" s="64"/>
      <c r="BZB43" s="64"/>
      <c r="BZC43" s="64"/>
      <c r="BZD43" s="64"/>
      <c r="BZE43" s="64"/>
      <c r="BZF43" s="64"/>
      <c r="BZG43" s="64"/>
      <c r="BZH43" s="64"/>
      <c r="BZI43" s="64"/>
      <c r="BZJ43" s="64"/>
      <c r="BZK43" s="64"/>
      <c r="BZL43" s="64"/>
      <c r="BZM43" s="64"/>
      <c r="BZN43" s="64"/>
      <c r="BZO43" s="64"/>
      <c r="BZP43" s="64"/>
      <c r="BZQ43" s="64"/>
      <c r="BZR43" s="64"/>
      <c r="BZS43" s="64"/>
      <c r="BZT43" s="64"/>
      <c r="BZU43" s="64"/>
      <c r="BZV43" s="64"/>
      <c r="BZW43" s="64"/>
      <c r="BZX43" s="64"/>
      <c r="BZY43" s="64"/>
      <c r="BZZ43" s="64"/>
      <c r="CAA43" s="64"/>
      <c r="CAB43" s="64"/>
      <c r="CAC43" s="64"/>
      <c r="CAD43" s="64"/>
      <c r="CAE43" s="64"/>
      <c r="CAF43" s="64"/>
      <c r="CAG43" s="64"/>
      <c r="CAH43" s="64"/>
      <c r="CAI43" s="64"/>
      <c r="CAJ43" s="64"/>
      <c r="CAK43" s="64"/>
      <c r="CAL43" s="64"/>
      <c r="CAM43" s="64"/>
      <c r="CAN43" s="64"/>
      <c r="CAO43" s="64"/>
      <c r="CAP43" s="64"/>
      <c r="CAQ43" s="64"/>
      <c r="CAR43" s="64"/>
      <c r="CAS43" s="64"/>
      <c r="CAT43" s="64"/>
      <c r="CAU43" s="64"/>
      <c r="CAV43" s="64"/>
      <c r="CAW43" s="64"/>
      <c r="CAX43" s="64"/>
      <c r="CAY43" s="64"/>
      <c r="CAZ43" s="64"/>
      <c r="CBA43" s="64"/>
      <c r="CBB43" s="64"/>
      <c r="CBC43" s="64"/>
      <c r="CBD43" s="64"/>
      <c r="CBE43" s="64"/>
      <c r="CBF43" s="64"/>
      <c r="CBG43" s="64"/>
      <c r="CBH43" s="64"/>
      <c r="CBI43" s="64"/>
      <c r="CBJ43" s="64"/>
      <c r="CBK43" s="64"/>
      <c r="CBL43" s="64"/>
      <c r="CBM43" s="64"/>
      <c r="CBN43" s="64"/>
      <c r="CBO43" s="64"/>
      <c r="CBP43" s="64"/>
      <c r="CBQ43" s="64"/>
      <c r="CBR43" s="64"/>
      <c r="CBS43" s="64"/>
      <c r="CBT43" s="64"/>
      <c r="CBU43" s="64"/>
      <c r="CBV43" s="64"/>
      <c r="CBW43" s="64"/>
      <c r="CBX43" s="64"/>
      <c r="CBY43" s="64"/>
      <c r="CBZ43" s="64"/>
      <c r="CCA43" s="64"/>
      <c r="CCB43" s="64"/>
      <c r="CCC43" s="64"/>
      <c r="CCD43" s="64"/>
      <c r="CCE43" s="64"/>
      <c r="CCF43" s="64"/>
      <c r="CCG43" s="64"/>
      <c r="CCH43" s="64"/>
      <c r="CCI43" s="64"/>
      <c r="CCJ43" s="64"/>
      <c r="CCK43" s="64"/>
      <c r="CCL43" s="64"/>
      <c r="CCM43" s="64"/>
      <c r="CCN43" s="64"/>
      <c r="CCO43" s="64"/>
      <c r="CCP43" s="64"/>
      <c r="CCQ43" s="64"/>
      <c r="CCR43" s="64"/>
      <c r="CCS43" s="64"/>
      <c r="CCT43" s="64"/>
      <c r="CCU43" s="64"/>
      <c r="CCV43" s="64"/>
      <c r="CCW43" s="64"/>
      <c r="CCX43" s="64"/>
      <c r="CCY43" s="64"/>
      <c r="CCZ43" s="64"/>
      <c r="CDA43" s="64"/>
      <c r="CDB43" s="64"/>
      <c r="CDC43" s="64"/>
      <c r="CDD43" s="64"/>
      <c r="CDE43" s="64"/>
      <c r="CDF43" s="64"/>
      <c r="CDG43" s="64"/>
      <c r="CDH43" s="64"/>
      <c r="CDI43" s="64"/>
      <c r="CDJ43" s="64"/>
      <c r="CDK43" s="64"/>
      <c r="CDL43" s="64"/>
      <c r="CDM43" s="64"/>
      <c r="CDN43" s="64"/>
      <c r="CDO43" s="64"/>
      <c r="CDP43" s="64"/>
      <c r="CDQ43" s="64"/>
      <c r="CDR43" s="64"/>
      <c r="CDS43" s="64"/>
      <c r="CDT43" s="64"/>
      <c r="CDU43" s="64"/>
      <c r="CDV43" s="64"/>
      <c r="CDW43" s="64"/>
      <c r="CDX43" s="64"/>
      <c r="CDY43" s="64"/>
      <c r="CDZ43" s="64"/>
      <c r="CEA43" s="64"/>
      <c r="CEB43" s="64"/>
      <c r="CEC43" s="64"/>
      <c r="CED43" s="64"/>
      <c r="CEE43" s="64"/>
      <c r="CEF43" s="64"/>
      <c r="CEG43" s="64"/>
      <c r="CEH43" s="64"/>
      <c r="CEI43" s="64"/>
      <c r="CEJ43" s="64"/>
      <c r="CEK43" s="64"/>
      <c r="CEL43" s="64"/>
      <c r="CEM43" s="64"/>
      <c r="CEN43" s="64"/>
      <c r="CEO43" s="64"/>
      <c r="CEP43" s="64"/>
      <c r="CEQ43" s="64"/>
      <c r="CER43" s="64"/>
      <c r="CES43" s="64"/>
      <c r="CET43" s="64"/>
      <c r="CEU43" s="64"/>
      <c r="CEV43" s="64"/>
      <c r="CEW43" s="64"/>
      <c r="CEX43" s="64"/>
      <c r="CEY43" s="64"/>
      <c r="CEZ43" s="64"/>
      <c r="CFA43" s="64"/>
      <c r="CFB43" s="64"/>
      <c r="CFC43" s="64"/>
      <c r="CFD43" s="64"/>
      <c r="CFE43" s="64"/>
      <c r="CFF43" s="64"/>
      <c r="CFG43" s="64"/>
      <c r="CFH43" s="64"/>
      <c r="CFI43" s="64"/>
      <c r="CFJ43" s="64"/>
      <c r="CFK43" s="64"/>
      <c r="CFL43" s="64"/>
      <c r="CFM43" s="64"/>
      <c r="CFN43" s="64"/>
      <c r="CFO43" s="64"/>
      <c r="CFP43" s="64"/>
      <c r="CFQ43" s="64"/>
      <c r="CFR43" s="64"/>
      <c r="CFS43" s="64"/>
      <c r="CFT43" s="64"/>
      <c r="CFU43" s="64"/>
      <c r="CFV43" s="64"/>
      <c r="CFW43" s="64"/>
      <c r="CFX43" s="64"/>
      <c r="CFY43" s="64"/>
      <c r="CFZ43" s="64"/>
      <c r="CGA43" s="64"/>
      <c r="CGB43" s="64"/>
      <c r="CGC43" s="64"/>
      <c r="CGD43" s="64"/>
      <c r="CGE43" s="64"/>
      <c r="CGF43" s="64"/>
      <c r="CGG43" s="64"/>
      <c r="CGH43" s="64"/>
      <c r="CGI43" s="64"/>
      <c r="CGJ43" s="64"/>
      <c r="CGK43" s="64"/>
      <c r="CGL43" s="64"/>
      <c r="CGM43" s="64"/>
      <c r="CGN43" s="64"/>
      <c r="CGO43" s="64"/>
      <c r="CGP43" s="64"/>
      <c r="CGQ43" s="64"/>
      <c r="CGR43" s="64"/>
      <c r="CGS43" s="64"/>
      <c r="CGT43" s="64"/>
      <c r="CGU43" s="64"/>
      <c r="CGV43" s="64"/>
      <c r="CGW43" s="64"/>
      <c r="CGX43" s="64"/>
      <c r="CGY43" s="64"/>
      <c r="CGZ43" s="64"/>
      <c r="CHA43" s="64"/>
      <c r="CHB43" s="64"/>
      <c r="CHC43" s="64"/>
      <c r="CHD43" s="64"/>
      <c r="CHE43" s="64"/>
      <c r="CHF43" s="64"/>
      <c r="CHG43" s="64"/>
      <c r="CHH43" s="64"/>
      <c r="CHI43" s="64"/>
      <c r="CHJ43" s="64"/>
      <c r="CHK43" s="64"/>
      <c r="CHL43" s="64"/>
      <c r="CHM43" s="64"/>
      <c r="CHN43" s="64"/>
      <c r="CHO43" s="64"/>
      <c r="CHP43" s="64"/>
      <c r="CHQ43" s="64"/>
      <c r="CHR43" s="64"/>
      <c r="CHS43" s="64"/>
      <c r="CHT43" s="64"/>
      <c r="CHU43" s="64"/>
      <c r="CHV43" s="64"/>
      <c r="CHW43" s="64"/>
      <c r="CHX43" s="64"/>
      <c r="CHY43" s="64"/>
      <c r="CHZ43" s="64"/>
      <c r="CIA43" s="64"/>
      <c r="CIB43" s="64"/>
      <c r="CIC43" s="64"/>
      <c r="CID43" s="64"/>
      <c r="CIE43" s="64"/>
      <c r="CIF43" s="64"/>
      <c r="CIG43" s="64"/>
      <c r="CIH43" s="64"/>
      <c r="CII43" s="64"/>
      <c r="CIJ43" s="64"/>
      <c r="CIK43" s="64"/>
      <c r="CIL43" s="64"/>
      <c r="CIM43" s="64"/>
      <c r="CIN43" s="64"/>
      <c r="CIO43" s="64"/>
      <c r="CIP43" s="64"/>
      <c r="CIQ43" s="64"/>
      <c r="CIR43" s="64"/>
      <c r="CIS43" s="64"/>
      <c r="CIT43" s="64"/>
      <c r="CIU43" s="64"/>
      <c r="CIV43" s="64"/>
      <c r="CIW43" s="64"/>
      <c r="CIX43" s="64"/>
      <c r="CIY43" s="64"/>
      <c r="CIZ43" s="64"/>
      <c r="CJA43" s="64"/>
      <c r="CJB43" s="64"/>
      <c r="CJC43" s="64"/>
      <c r="CJD43" s="64"/>
      <c r="CJE43" s="64"/>
      <c r="CJF43" s="64"/>
      <c r="CJG43" s="64"/>
      <c r="CJH43" s="64"/>
      <c r="CJI43" s="64"/>
      <c r="CJJ43" s="64"/>
      <c r="CJK43" s="64"/>
      <c r="CJL43" s="64"/>
      <c r="CJM43" s="64"/>
      <c r="CJN43" s="64"/>
      <c r="CJO43" s="64"/>
      <c r="CJP43" s="64"/>
      <c r="CJQ43" s="64"/>
      <c r="CJR43" s="64"/>
      <c r="CJS43" s="64"/>
      <c r="CJT43" s="64"/>
      <c r="CJU43" s="64"/>
      <c r="CJV43" s="64"/>
      <c r="CJW43" s="64"/>
      <c r="CJX43" s="64"/>
      <c r="CJY43" s="64"/>
      <c r="CJZ43" s="64"/>
      <c r="CKA43" s="64"/>
      <c r="CKB43" s="64"/>
      <c r="CKC43" s="64"/>
      <c r="CKD43" s="64"/>
      <c r="CKE43" s="64"/>
      <c r="CKF43" s="64"/>
      <c r="CKG43" s="64"/>
      <c r="CKH43" s="64"/>
      <c r="CKI43" s="64"/>
      <c r="CKJ43" s="64"/>
      <c r="CKK43" s="64"/>
      <c r="CKL43" s="64"/>
      <c r="CKM43" s="64"/>
      <c r="CKN43" s="64"/>
      <c r="CKO43" s="64"/>
      <c r="CKP43" s="64"/>
      <c r="CKQ43" s="64"/>
      <c r="CKR43" s="64"/>
      <c r="CKS43" s="64"/>
      <c r="CKT43" s="64"/>
      <c r="CKU43" s="64"/>
      <c r="CKV43" s="64"/>
      <c r="CKW43" s="64"/>
      <c r="CKX43" s="64"/>
      <c r="CKY43" s="64"/>
      <c r="CKZ43" s="64"/>
      <c r="CLA43" s="64"/>
      <c r="CLB43" s="64"/>
      <c r="CLC43" s="64"/>
      <c r="CLD43" s="64"/>
      <c r="CLE43" s="64"/>
      <c r="CLF43" s="64"/>
      <c r="CLG43" s="64"/>
      <c r="CLH43" s="64"/>
      <c r="CLI43" s="64"/>
      <c r="CLJ43" s="64"/>
      <c r="CLK43" s="64"/>
      <c r="CLL43" s="64"/>
      <c r="CLM43" s="64"/>
      <c r="CLN43" s="64"/>
      <c r="CLO43" s="64"/>
      <c r="CLP43" s="64"/>
      <c r="CLQ43" s="64"/>
      <c r="CLR43" s="64"/>
      <c r="CLS43" s="64"/>
      <c r="CLT43" s="64"/>
      <c r="CLU43" s="64"/>
      <c r="CLV43" s="64"/>
      <c r="CLW43" s="64"/>
      <c r="CLX43" s="64"/>
      <c r="CLY43" s="64"/>
      <c r="CLZ43" s="64"/>
      <c r="CMA43" s="64"/>
      <c r="CMB43" s="64"/>
      <c r="CMC43" s="64"/>
      <c r="CMD43" s="64"/>
      <c r="CME43" s="64"/>
      <c r="CMF43" s="64"/>
      <c r="CMG43" s="64"/>
      <c r="CMH43" s="64"/>
      <c r="CMI43" s="64"/>
      <c r="CMJ43" s="64"/>
      <c r="CMK43" s="64"/>
      <c r="CML43" s="64"/>
      <c r="CMM43" s="64"/>
      <c r="CMN43" s="64"/>
      <c r="CMO43" s="64"/>
      <c r="CMP43" s="64"/>
      <c r="CMQ43" s="64"/>
      <c r="CMR43" s="64"/>
      <c r="CMS43" s="64"/>
      <c r="CMT43" s="64"/>
      <c r="CMU43" s="64"/>
      <c r="CMV43" s="64"/>
      <c r="CMW43" s="64"/>
      <c r="CMX43" s="64"/>
      <c r="CMY43" s="64"/>
      <c r="CMZ43" s="64"/>
      <c r="CNA43" s="64"/>
      <c r="CNB43" s="64"/>
      <c r="CNC43" s="64"/>
      <c r="CND43" s="64"/>
      <c r="CNE43" s="64"/>
      <c r="CNF43" s="64"/>
      <c r="CNG43" s="64"/>
      <c r="CNH43" s="64"/>
      <c r="CNI43" s="64"/>
      <c r="CNJ43" s="64"/>
      <c r="CNK43" s="64"/>
      <c r="CNL43" s="64"/>
      <c r="CNM43" s="64"/>
      <c r="CNN43" s="64"/>
      <c r="CNO43" s="64"/>
      <c r="CNP43" s="64"/>
      <c r="CNQ43" s="64"/>
      <c r="CNR43" s="64"/>
      <c r="CNS43" s="64"/>
      <c r="CNT43" s="64"/>
      <c r="CNU43" s="64"/>
      <c r="CNV43" s="64"/>
      <c r="CNW43" s="64"/>
      <c r="CNX43" s="64"/>
      <c r="CNY43" s="64"/>
      <c r="CNZ43" s="64"/>
      <c r="COA43" s="64"/>
      <c r="COB43" s="64"/>
      <c r="COC43" s="64"/>
      <c r="COD43" s="64"/>
      <c r="COE43" s="64"/>
      <c r="COF43" s="64"/>
      <c r="COG43" s="64"/>
      <c r="COH43" s="64"/>
      <c r="COI43" s="64"/>
      <c r="COJ43" s="64"/>
      <c r="COK43" s="64"/>
      <c r="COL43" s="64"/>
      <c r="COM43" s="64"/>
      <c r="CON43" s="64"/>
      <c r="COO43" s="64"/>
      <c r="COP43" s="64"/>
      <c r="COQ43" s="64"/>
      <c r="COR43" s="64"/>
      <c r="COS43" s="64"/>
      <c r="COT43" s="64"/>
      <c r="COU43" s="64"/>
      <c r="COV43" s="64"/>
      <c r="COW43" s="64"/>
      <c r="COX43" s="64"/>
      <c r="COY43" s="64"/>
      <c r="COZ43" s="64"/>
      <c r="CPA43" s="64"/>
      <c r="CPB43" s="64"/>
      <c r="CPC43" s="64"/>
      <c r="CPD43" s="64"/>
      <c r="CPE43" s="64"/>
      <c r="CPF43" s="64"/>
      <c r="CPG43" s="64"/>
      <c r="CPH43" s="64"/>
      <c r="CPI43" s="64"/>
      <c r="CPJ43" s="64"/>
      <c r="CPK43" s="64"/>
      <c r="CPL43" s="64"/>
      <c r="CPM43" s="64"/>
      <c r="CPN43" s="64"/>
      <c r="CPO43" s="64"/>
      <c r="CPP43" s="64"/>
      <c r="CPQ43" s="64"/>
      <c r="CPR43" s="64"/>
      <c r="CPS43" s="64"/>
      <c r="CPT43" s="64"/>
      <c r="CPU43" s="64"/>
      <c r="CPV43" s="64"/>
      <c r="CPW43" s="64"/>
      <c r="CPX43" s="64"/>
      <c r="CPY43" s="64"/>
      <c r="CPZ43" s="64"/>
      <c r="CQA43" s="64"/>
      <c r="CQB43" s="64"/>
      <c r="CQC43" s="64"/>
      <c r="CQD43" s="64"/>
      <c r="CQE43" s="64"/>
      <c r="CQF43" s="64"/>
      <c r="CQG43" s="64"/>
      <c r="CQH43" s="64"/>
      <c r="CQI43" s="64"/>
      <c r="CQJ43" s="64"/>
      <c r="CQK43" s="64"/>
      <c r="CQL43" s="64"/>
      <c r="CQM43" s="64"/>
      <c r="CQN43" s="64"/>
      <c r="CQO43" s="64"/>
      <c r="CQP43" s="64"/>
      <c r="CQQ43" s="64"/>
      <c r="CQR43" s="64"/>
      <c r="CQS43" s="64"/>
      <c r="CQT43" s="64"/>
      <c r="CQU43" s="64"/>
      <c r="CQV43" s="64"/>
      <c r="CQW43" s="64"/>
      <c r="CQX43" s="64"/>
      <c r="CQY43" s="64"/>
      <c r="CQZ43" s="64"/>
      <c r="CRA43" s="64"/>
      <c r="CRB43" s="64"/>
      <c r="CRC43" s="64"/>
      <c r="CRD43" s="64"/>
      <c r="CRE43" s="64"/>
      <c r="CRF43" s="64"/>
      <c r="CRG43" s="64"/>
      <c r="CRH43" s="64"/>
      <c r="CRI43" s="64"/>
      <c r="CRJ43" s="64"/>
      <c r="CRK43" s="64"/>
      <c r="CRL43" s="64"/>
      <c r="CRM43" s="64"/>
      <c r="CRN43" s="64"/>
      <c r="CRO43" s="64"/>
      <c r="CRP43" s="64"/>
      <c r="CRQ43" s="64"/>
      <c r="CRR43" s="64"/>
      <c r="CRS43" s="64"/>
      <c r="CRT43" s="64"/>
      <c r="CRU43" s="64"/>
      <c r="CRV43" s="64"/>
      <c r="CRW43" s="64"/>
      <c r="CRX43" s="64"/>
      <c r="CRY43" s="64"/>
      <c r="CRZ43" s="64"/>
      <c r="CSA43" s="64"/>
      <c r="CSB43" s="64"/>
      <c r="CSC43" s="64"/>
      <c r="CSD43" s="64"/>
      <c r="CSE43" s="64"/>
      <c r="CSF43" s="64"/>
      <c r="CSG43" s="64"/>
      <c r="CSH43" s="64"/>
      <c r="CSI43" s="64"/>
      <c r="CSJ43" s="64"/>
      <c r="CSK43" s="64"/>
      <c r="CSL43" s="64"/>
      <c r="CSM43" s="64"/>
      <c r="CSN43" s="64"/>
      <c r="CSO43" s="64"/>
      <c r="CSP43" s="64"/>
      <c r="CSQ43" s="64"/>
      <c r="CSR43" s="64"/>
      <c r="CSS43" s="64"/>
      <c r="CST43" s="64"/>
      <c r="CSU43" s="64"/>
      <c r="CSV43" s="64"/>
      <c r="CSW43" s="64"/>
      <c r="CSX43" s="64"/>
      <c r="CSY43" s="64"/>
      <c r="CSZ43" s="64"/>
      <c r="CTA43" s="64"/>
      <c r="CTB43" s="64"/>
      <c r="CTC43" s="64"/>
      <c r="CTD43" s="64"/>
      <c r="CTE43" s="64"/>
      <c r="CTF43" s="64"/>
      <c r="CTG43" s="64"/>
      <c r="CTH43" s="64"/>
      <c r="CTI43" s="64"/>
      <c r="CTJ43" s="64"/>
      <c r="CTK43" s="64"/>
      <c r="CTL43" s="64"/>
      <c r="CTM43" s="64"/>
      <c r="CTN43" s="64"/>
      <c r="CTO43" s="64"/>
      <c r="CTP43" s="64"/>
      <c r="CTQ43" s="64"/>
      <c r="CTR43" s="64"/>
      <c r="CTS43" s="64"/>
      <c r="CTT43" s="64"/>
      <c r="CTU43" s="64"/>
      <c r="CTV43" s="64"/>
      <c r="CTW43" s="64"/>
      <c r="CTX43" s="64"/>
      <c r="CTY43" s="64"/>
      <c r="CTZ43" s="64"/>
      <c r="CUA43" s="64"/>
      <c r="CUB43" s="64"/>
      <c r="CUC43" s="64"/>
      <c r="CUD43" s="64"/>
      <c r="CUE43" s="64"/>
      <c r="CUF43" s="64"/>
      <c r="CUG43" s="64"/>
      <c r="CUH43" s="64"/>
      <c r="CUI43" s="64"/>
      <c r="CUJ43" s="64"/>
      <c r="CUK43" s="64"/>
      <c r="CUL43" s="64"/>
      <c r="CUM43" s="64"/>
      <c r="CUN43" s="64"/>
      <c r="CUO43" s="64"/>
      <c r="CUP43" s="64"/>
      <c r="CUQ43" s="64"/>
      <c r="CUR43" s="64"/>
      <c r="CUS43" s="64"/>
      <c r="CUT43" s="64"/>
      <c r="CUU43" s="64"/>
      <c r="CUV43" s="64"/>
      <c r="CUW43" s="64"/>
      <c r="CUX43" s="64"/>
      <c r="CUY43" s="64"/>
      <c r="CUZ43" s="64"/>
      <c r="CVA43" s="64"/>
      <c r="CVB43" s="64"/>
      <c r="CVC43" s="64"/>
      <c r="CVD43" s="64"/>
      <c r="CVE43" s="64"/>
      <c r="CVF43" s="64"/>
      <c r="CVG43" s="64"/>
      <c r="CVH43" s="64"/>
      <c r="CVI43" s="64"/>
      <c r="CVJ43" s="64"/>
      <c r="CVK43" s="64"/>
      <c r="CVL43" s="64"/>
      <c r="CVM43" s="64"/>
      <c r="CVN43" s="64"/>
      <c r="CVO43" s="64"/>
      <c r="CVP43" s="64"/>
      <c r="CVQ43" s="64"/>
      <c r="CVR43" s="64"/>
      <c r="CVS43" s="64"/>
      <c r="CVT43" s="64"/>
      <c r="CVU43" s="64"/>
      <c r="CVV43" s="64"/>
      <c r="CVW43" s="64"/>
      <c r="CVX43" s="64"/>
      <c r="CVY43" s="64"/>
      <c r="CVZ43" s="64"/>
      <c r="CWA43" s="64"/>
      <c r="CWB43" s="64"/>
      <c r="CWC43" s="64"/>
      <c r="CWD43" s="64"/>
      <c r="CWE43" s="64"/>
      <c r="CWF43" s="64"/>
      <c r="CWG43" s="64"/>
      <c r="CWH43" s="64"/>
      <c r="CWI43" s="64"/>
      <c r="CWJ43" s="64"/>
      <c r="CWK43" s="64"/>
      <c r="CWL43" s="64"/>
      <c r="CWM43" s="64"/>
      <c r="CWN43" s="64"/>
      <c r="CWO43" s="64"/>
      <c r="CWP43" s="64"/>
      <c r="CWQ43" s="64"/>
      <c r="CWR43" s="64"/>
      <c r="CWS43" s="64"/>
      <c r="CWT43" s="64"/>
      <c r="CWU43" s="64"/>
      <c r="CWV43" s="64"/>
      <c r="CWW43" s="64"/>
      <c r="CWX43" s="64"/>
      <c r="CWY43" s="64"/>
      <c r="CWZ43" s="64"/>
      <c r="CXA43" s="64"/>
      <c r="CXB43" s="64"/>
      <c r="CXC43" s="64"/>
      <c r="CXD43" s="64"/>
      <c r="CXE43" s="64"/>
      <c r="CXF43" s="64"/>
      <c r="CXG43" s="64"/>
      <c r="CXH43" s="64"/>
      <c r="CXI43" s="64"/>
      <c r="CXJ43" s="64"/>
      <c r="CXK43" s="64"/>
      <c r="CXL43" s="64"/>
      <c r="CXM43" s="64"/>
      <c r="CXN43" s="64"/>
      <c r="CXO43" s="64"/>
      <c r="CXP43" s="64"/>
      <c r="CXQ43" s="64"/>
      <c r="CXR43" s="64"/>
      <c r="CXS43" s="64"/>
      <c r="CXT43" s="64"/>
      <c r="CXU43" s="64"/>
      <c r="CXV43" s="64"/>
      <c r="CXW43" s="64"/>
      <c r="CXX43" s="64"/>
      <c r="CXY43" s="64"/>
      <c r="CXZ43" s="64"/>
      <c r="CYA43" s="64"/>
      <c r="CYB43" s="64"/>
      <c r="CYC43" s="64"/>
      <c r="CYD43" s="64"/>
      <c r="CYE43" s="64"/>
      <c r="CYF43" s="64"/>
      <c r="CYG43" s="64"/>
      <c r="CYH43" s="64"/>
      <c r="CYI43" s="64"/>
      <c r="CYJ43" s="64"/>
      <c r="CYK43" s="64"/>
      <c r="CYL43" s="64"/>
      <c r="CYM43" s="64"/>
      <c r="CYN43" s="64"/>
      <c r="CYO43" s="64"/>
      <c r="CYP43" s="64"/>
      <c r="CYQ43" s="64"/>
      <c r="CYR43" s="64"/>
      <c r="CYS43" s="64"/>
      <c r="CYT43" s="64"/>
      <c r="CYU43" s="64"/>
      <c r="CYV43" s="64"/>
      <c r="CYW43" s="64"/>
      <c r="CYX43" s="64"/>
      <c r="CYY43" s="64"/>
      <c r="CYZ43" s="64"/>
      <c r="CZA43" s="64"/>
      <c r="CZB43" s="64"/>
      <c r="CZC43" s="64"/>
      <c r="CZD43" s="64"/>
      <c r="CZE43" s="64"/>
      <c r="CZF43" s="64"/>
      <c r="CZG43" s="64"/>
      <c r="CZH43" s="64"/>
      <c r="CZI43" s="64"/>
      <c r="CZJ43" s="64"/>
      <c r="CZK43" s="64"/>
      <c r="CZL43" s="64"/>
      <c r="CZM43" s="64"/>
      <c r="CZN43" s="64"/>
      <c r="CZO43" s="64"/>
      <c r="CZP43" s="64"/>
      <c r="CZQ43" s="64"/>
      <c r="CZR43" s="64"/>
      <c r="CZS43" s="64"/>
      <c r="CZT43" s="64"/>
      <c r="CZU43" s="64"/>
      <c r="CZV43" s="64"/>
      <c r="CZW43" s="64"/>
      <c r="CZX43" s="64"/>
      <c r="CZY43" s="64"/>
      <c r="CZZ43" s="64"/>
      <c r="DAA43" s="64"/>
      <c r="DAB43" s="64"/>
      <c r="DAC43" s="64"/>
      <c r="DAD43" s="64"/>
      <c r="DAE43" s="64"/>
      <c r="DAF43" s="64"/>
      <c r="DAG43" s="64"/>
      <c r="DAH43" s="64"/>
      <c r="DAI43" s="64"/>
      <c r="DAJ43" s="64"/>
      <c r="DAK43" s="64"/>
      <c r="DAL43" s="64"/>
      <c r="DAM43" s="64"/>
      <c r="DAN43" s="64"/>
      <c r="DAO43" s="64"/>
      <c r="DAP43" s="64"/>
      <c r="DAQ43" s="64"/>
      <c r="DAR43" s="64"/>
      <c r="DAS43" s="64"/>
      <c r="DAT43" s="64"/>
      <c r="DAU43" s="64"/>
      <c r="DAV43" s="64"/>
      <c r="DAW43" s="64"/>
      <c r="DAX43" s="64"/>
      <c r="DAY43" s="64"/>
      <c r="DAZ43" s="64"/>
      <c r="DBA43" s="64"/>
      <c r="DBB43" s="64"/>
      <c r="DBC43" s="64"/>
      <c r="DBD43" s="64"/>
      <c r="DBE43" s="64"/>
      <c r="DBF43" s="64"/>
      <c r="DBG43" s="64"/>
      <c r="DBH43" s="64"/>
      <c r="DBI43" s="64"/>
      <c r="DBJ43" s="64"/>
      <c r="DBK43" s="64"/>
      <c r="DBL43" s="64"/>
      <c r="DBM43" s="64"/>
      <c r="DBN43" s="64"/>
      <c r="DBO43" s="64"/>
      <c r="DBP43" s="64"/>
      <c r="DBQ43" s="64"/>
      <c r="DBR43" s="64"/>
      <c r="DBS43" s="64"/>
      <c r="DBT43" s="64"/>
      <c r="DBU43" s="64"/>
      <c r="DBV43" s="64"/>
      <c r="DBW43" s="64"/>
      <c r="DBX43" s="64"/>
      <c r="DBY43" s="64"/>
      <c r="DBZ43" s="64"/>
      <c r="DCA43" s="64"/>
      <c r="DCB43" s="64"/>
      <c r="DCC43" s="64"/>
      <c r="DCD43" s="64"/>
      <c r="DCE43" s="64"/>
      <c r="DCF43" s="64"/>
      <c r="DCG43" s="64"/>
      <c r="DCH43" s="64"/>
      <c r="DCI43" s="64"/>
      <c r="DCJ43" s="64"/>
      <c r="DCK43" s="64"/>
      <c r="DCL43" s="64"/>
      <c r="DCM43" s="64"/>
      <c r="DCN43" s="64"/>
      <c r="DCO43" s="64"/>
      <c r="DCP43" s="64"/>
      <c r="DCQ43" s="64"/>
      <c r="DCR43" s="64"/>
      <c r="DCS43" s="64"/>
      <c r="DCT43" s="64"/>
      <c r="DCU43" s="64"/>
      <c r="DCV43" s="64"/>
      <c r="DCW43" s="64"/>
      <c r="DCX43" s="64"/>
      <c r="DCY43" s="64"/>
      <c r="DCZ43" s="64"/>
      <c r="DDA43" s="64"/>
      <c r="DDB43" s="64"/>
      <c r="DDC43" s="64"/>
      <c r="DDD43" s="64"/>
      <c r="DDE43" s="64"/>
      <c r="DDF43" s="64"/>
      <c r="DDG43" s="64"/>
      <c r="DDH43" s="64"/>
      <c r="DDI43" s="64"/>
      <c r="DDJ43" s="64"/>
      <c r="DDK43" s="64"/>
      <c r="DDL43" s="64"/>
      <c r="DDM43" s="64"/>
      <c r="DDN43" s="64"/>
      <c r="DDO43" s="64"/>
      <c r="DDP43" s="64"/>
      <c r="DDQ43" s="64"/>
      <c r="DDR43" s="64"/>
      <c r="DDS43" s="64"/>
      <c r="DDT43" s="64"/>
      <c r="DDU43" s="64"/>
      <c r="DDV43" s="64"/>
      <c r="DDW43" s="64"/>
      <c r="DDX43" s="64"/>
      <c r="DDY43" s="64"/>
      <c r="DDZ43" s="64"/>
      <c r="DEA43" s="64"/>
      <c r="DEB43" s="64"/>
      <c r="DEC43" s="64"/>
      <c r="DED43" s="64"/>
      <c r="DEE43" s="64"/>
      <c r="DEF43" s="64"/>
      <c r="DEG43" s="64"/>
      <c r="DEH43" s="64"/>
      <c r="DEI43" s="64"/>
      <c r="DEJ43" s="64"/>
      <c r="DEK43" s="64"/>
      <c r="DEL43" s="64"/>
      <c r="DEM43" s="64"/>
      <c r="DEN43" s="64"/>
      <c r="DEO43" s="64"/>
      <c r="DEP43" s="64"/>
      <c r="DEQ43" s="64"/>
      <c r="DER43" s="64"/>
      <c r="DES43" s="64"/>
      <c r="DET43" s="64"/>
      <c r="DEU43" s="64"/>
      <c r="DEV43" s="64"/>
      <c r="DEW43" s="64"/>
      <c r="DEX43" s="64"/>
      <c r="DEY43" s="64"/>
      <c r="DEZ43" s="64"/>
      <c r="DFA43" s="64"/>
      <c r="DFB43" s="64"/>
      <c r="DFC43" s="64"/>
      <c r="DFD43" s="64"/>
      <c r="DFE43" s="64"/>
      <c r="DFF43" s="64"/>
      <c r="DFG43" s="64"/>
      <c r="DFH43" s="64"/>
      <c r="DFI43" s="64"/>
      <c r="DFJ43" s="64"/>
      <c r="DFK43" s="64"/>
      <c r="DFL43" s="64"/>
      <c r="DFM43" s="64"/>
      <c r="DFN43" s="64"/>
      <c r="DFO43" s="64"/>
      <c r="DFP43" s="64"/>
      <c r="DFQ43" s="64"/>
      <c r="DFR43" s="64"/>
      <c r="DFS43" s="64"/>
      <c r="DFT43" s="64"/>
      <c r="DFU43" s="64"/>
      <c r="DFV43" s="64"/>
      <c r="DFW43" s="64"/>
      <c r="DFX43" s="64"/>
      <c r="DFY43" s="64"/>
      <c r="DFZ43" s="64"/>
      <c r="DGA43" s="64"/>
      <c r="DGB43" s="64"/>
      <c r="DGC43" s="64"/>
      <c r="DGD43" s="64"/>
      <c r="DGE43" s="64"/>
      <c r="DGF43" s="64"/>
      <c r="DGG43" s="64"/>
      <c r="DGH43" s="64"/>
      <c r="DGI43" s="64"/>
      <c r="DGJ43" s="64"/>
      <c r="DGK43" s="64"/>
      <c r="DGL43" s="64"/>
      <c r="DGM43" s="64"/>
      <c r="DGN43" s="64"/>
      <c r="DGO43" s="64"/>
      <c r="DGP43" s="64"/>
      <c r="DGQ43" s="64"/>
      <c r="DGR43" s="64"/>
      <c r="DGS43" s="64"/>
      <c r="DGT43" s="64"/>
      <c r="DGU43" s="64"/>
      <c r="DGV43" s="64"/>
      <c r="DGW43" s="64"/>
      <c r="DGX43" s="64"/>
      <c r="DGY43" s="64"/>
      <c r="DGZ43" s="64"/>
      <c r="DHA43" s="64"/>
      <c r="DHB43" s="64"/>
      <c r="DHC43" s="64"/>
      <c r="DHD43" s="64"/>
      <c r="DHE43" s="64"/>
      <c r="DHF43" s="64"/>
      <c r="DHG43" s="64"/>
      <c r="DHH43" s="64"/>
      <c r="DHI43" s="64"/>
      <c r="DHJ43" s="64"/>
      <c r="DHK43" s="64"/>
      <c r="DHL43" s="64"/>
      <c r="DHM43" s="64"/>
      <c r="DHN43" s="64"/>
      <c r="DHO43" s="64"/>
      <c r="DHP43" s="64"/>
      <c r="DHQ43" s="64"/>
      <c r="DHR43" s="64"/>
      <c r="DHS43" s="64"/>
      <c r="DHT43" s="64"/>
      <c r="DHU43" s="64"/>
      <c r="DHV43" s="64"/>
      <c r="DHW43" s="64"/>
      <c r="DHX43" s="64"/>
      <c r="DHY43" s="64"/>
      <c r="DHZ43" s="64"/>
      <c r="DIA43" s="64"/>
      <c r="DIB43" s="64"/>
      <c r="DIC43" s="64"/>
      <c r="DID43" s="64"/>
      <c r="DIE43" s="64"/>
      <c r="DIF43" s="64"/>
      <c r="DIG43" s="64"/>
      <c r="DIH43" s="64"/>
      <c r="DII43" s="64"/>
      <c r="DIJ43" s="64"/>
      <c r="DIK43" s="64"/>
      <c r="DIL43" s="64"/>
      <c r="DIM43" s="64"/>
      <c r="DIN43" s="64"/>
      <c r="DIO43" s="64"/>
      <c r="DIP43" s="64"/>
      <c r="DIQ43" s="64"/>
      <c r="DIR43" s="64"/>
      <c r="DIS43" s="64"/>
      <c r="DIT43" s="64"/>
      <c r="DIU43" s="64"/>
      <c r="DIV43" s="64"/>
      <c r="DIW43" s="64"/>
      <c r="DIX43" s="64"/>
      <c r="DIY43" s="64"/>
      <c r="DIZ43" s="64"/>
      <c r="DJA43" s="64"/>
      <c r="DJB43" s="64"/>
      <c r="DJC43" s="64"/>
      <c r="DJD43" s="64"/>
      <c r="DJE43" s="64"/>
      <c r="DJF43" s="64"/>
      <c r="DJG43" s="64"/>
      <c r="DJH43" s="64"/>
      <c r="DJI43" s="64"/>
      <c r="DJJ43" s="64"/>
      <c r="DJK43" s="64"/>
      <c r="DJL43" s="64"/>
      <c r="DJM43" s="64"/>
      <c r="DJN43" s="64"/>
      <c r="DJO43" s="64"/>
      <c r="DJP43" s="64"/>
      <c r="DJQ43" s="64"/>
      <c r="DJR43" s="64"/>
      <c r="DJS43" s="64"/>
      <c r="DJT43" s="64"/>
      <c r="DJU43" s="64"/>
      <c r="DJV43" s="64"/>
      <c r="DJW43" s="64"/>
      <c r="DJX43" s="64"/>
      <c r="DJY43" s="64"/>
      <c r="DJZ43" s="64"/>
      <c r="DKA43" s="64"/>
      <c r="DKB43" s="64"/>
      <c r="DKC43" s="64"/>
      <c r="DKD43" s="64"/>
      <c r="DKE43" s="64"/>
      <c r="DKF43" s="64"/>
      <c r="DKG43" s="64"/>
      <c r="DKH43" s="64"/>
      <c r="DKI43" s="64"/>
      <c r="DKJ43" s="64"/>
      <c r="DKK43" s="64"/>
      <c r="DKL43" s="64"/>
      <c r="DKM43" s="64"/>
      <c r="DKN43" s="64"/>
      <c r="DKO43" s="64"/>
      <c r="DKP43" s="64"/>
      <c r="DKQ43" s="64"/>
      <c r="DKR43" s="64"/>
      <c r="DKS43" s="64"/>
      <c r="DKT43" s="64"/>
      <c r="DKU43" s="64"/>
      <c r="DKV43" s="64"/>
      <c r="DKW43" s="64"/>
      <c r="DKX43" s="64"/>
      <c r="DKY43" s="64"/>
      <c r="DKZ43" s="64"/>
      <c r="DLA43" s="64"/>
      <c r="DLB43" s="64"/>
      <c r="DLC43" s="64"/>
      <c r="DLD43" s="64"/>
      <c r="DLE43" s="64"/>
      <c r="DLF43" s="64"/>
      <c r="DLG43" s="64"/>
      <c r="DLH43" s="64"/>
      <c r="DLI43" s="64"/>
      <c r="DLJ43" s="64"/>
      <c r="DLK43" s="64"/>
      <c r="DLL43" s="64"/>
      <c r="DLM43" s="64"/>
      <c r="DLN43" s="64"/>
      <c r="DLO43" s="64"/>
      <c r="DLP43" s="64"/>
      <c r="DLQ43" s="64"/>
      <c r="DLR43" s="64"/>
      <c r="DLS43" s="64"/>
      <c r="DLT43" s="64"/>
      <c r="DLU43" s="64"/>
      <c r="DLV43" s="64"/>
      <c r="DLW43" s="64"/>
      <c r="DLX43" s="64"/>
      <c r="DLY43" s="64"/>
      <c r="DLZ43" s="64"/>
      <c r="DMA43" s="64"/>
      <c r="DMB43" s="64"/>
      <c r="DMC43" s="64"/>
      <c r="DMD43" s="64"/>
      <c r="DME43" s="64"/>
      <c r="DMF43" s="64"/>
      <c r="DMG43" s="64"/>
      <c r="DMH43" s="64"/>
      <c r="DMI43" s="64"/>
      <c r="DMJ43" s="64"/>
      <c r="DMK43" s="64"/>
      <c r="DML43" s="64"/>
      <c r="DMM43" s="64"/>
      <c r="DMN43" s="64"/>
      <c r="DMO43" s="64"/>
      <c r="DMP43" s="64"/>
      <c r="DMQ43" s="64"/>
      <c r="DMR43" s="64"/>
      <c r="DMS43" s="64"/>
      <c r="DMT43" s="64"/>
      <c r="DMU43" s="64"/>
      <c r="DMV43" s="64"/>
      <c r="DMW43" s="64"/>
      <c r="DMX43" s="64"/>
      <c r="DMY43" s="64"/>
      <c r="DMZ43" s="64"/>
      <c r="DNA43" s="64"/>
      <c r="DNB43" s="64"/>
      <c r="DNC43" s="64"/>
      <c r="DND43" s="64"/>
      <c r="DNE43" s="64"/>
      <c r="DNF43" s="64"/>
      <c r="DNG43" s="64"/>
      <c r="DNH43" s="64"/>
      <c r="DNI43" s="64"/>
      <c r="DNJ43" s="64"/>
      <c r="DNK43" s="64"/>
      <c r="DNL43" s="64"/>
      <c r="DNM43" s="64"/>
      <c r="DNN43" s="64"/>
      <c r="DNO43" s="64"/>
      <c r="DNP43" s="64"/>
      <c r="DNQ43" s="64"/>
      <c r="DNR43" s="64"/>
      <c r="DNS43" s="64"/>
      <c r="DNT43" s="64"/>
      <c r="DNU43" s="64"/>
      <c r="DNV43" s="64"/>
      <c r="DNW43" s="64"/>
      <c r="DNX43" s="64"/>
      <c r="DNY43" s="64"/>
      <c r="DNZ43" s="64"/>
      <c r="DOA43" s="64"/>
      <c r="DOB43" s="64"/>
      <c r="DOC43" s="64"/>
      <c r="DOD43" s="64"/>
      <c r="DOE43" s="64"/>
      <c r="DOF43" s="64"/>
      <c r="DOG43" s="64"/>
      <c r="DOH43" s="64"/>
      <c r="DOI43" s="64"/>
      <c r="DOJ43" s="64"/>
      <c r="DOK43" s="64"/>
      <c r="DOL43" s="64"/>
      <c r="DOM43" s="64"/>
      <c r="DON43" s="64"/>
      <c r="DOO43" s="64"/>
      <c r="DOP43" s="64"/>
      <c r="DOQ43" s="64"/>
      <c r="DOR43" s="64"/>
      <c r="DOS43" s="64"/>
      <c r="DOT43" s="64"/>
      <c r="DOU43" s="64"/>
      <c r="DOV43" s="64"/>
      <c r="DOW43" s="64"/>
      <c r="DOX43" s="64"/>
      <c r="DOY43" s="64"/>
      <c r="DOZ43" s="64"/>
      <c r="DPA43" s="64"/>
      <c r="DPB43" s="64"/>
      <c r="DPC43" s="64"/>
      <c r="DPD43" s="64"/>
      <c r="DPE43" s="64"/>
      <c r="DPF43" s="64"/>
      <c r="DPG43" s="64"/>
      <c r="DPH43" s="64"/>
      <c r="DPI43" s="64"/>
      <c r="DPJ43" s="64"/>
      <c r="DPK43" s="64"/>
      <c r="DPL43" s="64"/>
      <c r="DPM43" s="64"/>
      <c r="DPN43" s="64"/>
      <c r="DPO43" s="64"/>
      <c r="DPP43" s="64"/>
      <c r="DPQ43" s="64"/>
      <c r="DPR43" s="64"/>
      <c r="DPS43" s="64"/>
      <c r="DPT43" s="64"/>
      <c r="DPU43" s="64"/>
      <c r="DPV43" s="64"/>
      <c r="DPW43" s="64"/>
      <c r="DPX43" s="64"/>
      <c r="DPY43" s="64"/>
      <c r="DPZ43" s="64"/>
      <c r="DQA43" s="64"/>
      <c r="DQB43" s="64"/>
      <c r="DQC43" s="64"/>
      <c r="DQD43" s="64"/>
      <c r="DQE43" s="64"/>
      <c r="DQF43" s="64"/>
      <c r="DQG43" s="64"/>
      <c r="DQH43" s="64"/>
      <c r="DQI43" s="64"/>
      <c r="DQJ43" s="64"/>
      <c r="DQK43" s="64"/>
      <c r="DQL43" s="64"/>
      <c r="DQM43" s="64"/>
      <c r="DQN43" s="64"/>
      <c r="DQO43" s="64"/>
      <c r="DQP43" s="64"/>
      <c r="DQQ43" s="64"/>
      <c r="DQR43" s="64"/>
      <c r="DQS43" s="64"/>
      <c r="DQT43" s="64"/>
      <c r="DQU43" s="64"/>
      <c r="DQV43" s="64"/>
      <c r="DQW43" s="64"/>
      <c r="DQX43" s="64"/>
      <c r="DQY43" s="64"/>
      <c r="DQZ43" s="64"/>
      <c r="DRA43" s="64"/>
      <c r="DRB43" s="64"/>
      <c r="DRC43" s="64"/>
      <c r="DRD43" s="64"/>
      <c r="DRE43" s="64"/>
      <c r="DRF43" s="64"/>
      <c r="DRG43" s="64"/>
      <c r="DRH43" s="64"/>
      <c r="DRI43" s="64"/>
      <c r="DRJ43" s="64"/>
      <c r="DRK43" s="64"/>
      <c r="DRL43" s="64"/>
      <c r="DRM43" s="64"/>
      <c r="DRN43" s="64"/>
      <c r="DRO43" s="64"/>
      <c r="DRP43" s="64"/>
      <c r="DRQ43" s="64"/>
      <c r="DRR43" s="64"/>
      <c r="DRS43" s="64"/>
      <c r="DRT43" s="64"/>
      <c r="DRU43" s="64"/>
      <c r="DRV43" s="64"/>
      <c r="DRW43" s="64"/>
      <c r="DRX43" s="64"/>
      <c r="DRY43" s="64"/>
      <c r="DRZ43" s="64"/>
      <c r="DSA43" s="64"/>
      <c r="DSB43" s="64"/>
      <c r="DSC43" s="64"/>
      <c r="DSD43" s="64"/>
      <c r="DSE43" s="64"/>
      <c r="DSF43" s="64"/>
      <c r="DSG43" s="64"/>
      <c r="DSH43" s="64"/>
      <c r="DSI43" s="64"/>
      <c r="DSJ43" s="64"/>
      <c r="DSK43" s="64"/>
      <c r="DSL43" s="64"/>
      <c r="DSM43" s="64"/>
      <c r="DSN43" s="64"/>
      <c r="DSO43" s="64"/>
      <c r="DSP43" s="64"/>
      <c r="DSQ43" s="64"/>
      <c r="DSR43" s="64"/>
      <c r="DSS43" s="64"/>
      <c r="DST43" s="64"/>
      <c r="DSU43" s="64"/>
      <c r="DSV43" s="64"/>
      <c r="DSW43" s="64"/>
      <c r="DSX43" s="64"/>
      <c r="DSY43" s="64"/>
      <c r="DSZ43" s="64"/>
      <c r="DTA43" s="64"/>
      <c r="DTB43" s="64"/>
      <c r="DTC43" s="64"/>
      <c r="DTD43" s="64"/>
      <c r="DTE43" s="64"/>
      <c r="DTF43" s="64"/>
      <c r="DTG43" s="64"/>
      <c r="DTH43" s="64"/>
      <c r="DTI43" s="64"/>
      <c r="DTJ43" s="64"/>
      <c r="DTK43" s="64"/>
      <c r="DTL43" s="64"/>
      <c r="DTM43" s="64"/>
      <c r="DTN43" s="64"/>
      <c r="DTO43" s="64"/>
      <c r="DTP43" s="64"/>
      <c r="DTQ43" s="64"/>
      <c r="DTR43" s="64"/>
      <c r="DTS43" s="64"/>
      <c r="DTT43" s="64"/>
      <c r="DTU43" s="64"/>
      <c r="DTV43" s="64"/>
      <c r="DTW43" s="64"/>
      <c r="DTX43" s="64"/>
      <c r="DTY43" s="64"/>
      <c r="DTZ43" s="64"/>
      <c r="DUA43" s="64"/>
      <c r="DUB43" s="64"/>
      <c r="DUC43" s="64"/>
      <c r="DUD43" s="64"/>
      <c r="DUE43" s="64"/>
      <c r="DUF43" s="64"/>
      <c r="DUG43" s="64"/>
      <c r="DUH43" s="64"/>
      <c r="DUI43" s="64"/>
      <c r="DUJ43" s="64"/>
      <c r="DUK43" s="64"/>
      <c r="DUL43" s="64"/>
      <c r="DUM43" s="64"/>
      <c r="DUN43" s="64"/>
      <c r="DUO43" s="64"/>
      <c r="DUP43" s="64"/>
      <c r="DUQ43" s="64"/>
      <c r="DUR43" s="64"/>
      <c r="DUS43" s="64"/>
      <c r="DUT43" s="64"/>
      <c r="DUU43" s="64"/>
      <c r="DUV43" s="64"/>
      <c r="DUW43" s="64"/>
      <c r="DUX43" s="64"/>
      <c r="DUY43" s="64"/>
      <c r="DUZ43" s="64"/>
      <c r="DVA43" s="64"/>
      <c r="DVB43" s="64"/>
      <c r="DVC43" s="64"/>
      <c r="DVD43" s="64"/>
      <c r="DVE43" s="64"/>
      <c r="DVF43" s="64"/>
      <c r="DVG43" s="64"/>
      <c r="DVH43" s="64"/>
      <c r="DVI43" s="64"/>
      <c r="DVJ43" s="64"/>
      <c r="DVK43" s="64"/>
      <c r="DVL43" s="64"/>
      <c r="DVM43" s="64"/>
      <c r="DVN43" s="64"/>
      <c r="DVO43" s="64"/>
      <c r="DVP43" s="64"/>
      <c r="DVQ43" s="64"/>
      <c r="DVR43" s="64"/>
      <c r="DVS43" s="64"/>
      <c r="DVT43" s="64"/>
      <c r="DVU43" s="64"/>
      <c r="DVV43" s="64"/>
      <c r="DVW43" s="64"/>
      <c r="DVX43" s="64"/>
      <c r="DVY43" s="64"/>
      <c r="DVZ43" s="64"/>
      <c r="DWA43" s="64"/>
      <c r="DWB43" s="64"/>
      <c r="DWC43" s="64"/>
      <c r="DWD43" s="64"/>
      <c r="DWE43" s="64"/>
      <c r="DWF43" s="64"/>
      <c r="DWG43" s="64"/>
      <c r="DWH43" s="64"/>
      <c r="DWI43" s="64"/>
      <c r="DWJ43" s="64"/>
      <c r="DWK43" s="64"/>
      <c r="DWL43" s="64"/>
      <c r="DWM43" s="64"/>
      <c r="DWN43" s="64"/>
      <c r="DWO43" s="64"/>
      <c r="DWP43" s="64"/>
      <c r="DWQ43" s="64"/>
      <c r="DWR43" s="64"/>
      <c r="DWS43" s="64"/>
      <c r="DWT43" s="64"/>
      <c r="DWU43" s="64"/>
      <c r="DWV43" s="64"/>
      <c r="DWW43" s="64"/>
      <c r="DWX43" s="64"/>
      <c r="DWY43" s="64"/>
      <c r="DWZ43" s="64"/>
      <c r="DXA43" s="64"/>
      <c r="DXB43" s="64"/>
      <c r="DXC43" s="64"/>
      <c r="DXD43" s="64"/>
      <c r="DXE43" s="64"/>
      <c r="DXF43" s="64"/>
      <c r="DXG43" s="64"/>
      <c r="DXH43" s="64"/>
      <c r="DXI43" s="64"/>
      <c r="DXJ43" s="64"/>
      <c r="DXK43" s="64"/>
      <c r="DXL43" s="64"/>
      <c r="DXM43" s="64"/>
      <c r="DXN43" s="64"/>
      <c r="DXO43" s="64"/>
      <c r="DXP43" s="64"/>
      <c r="DXQ43" s="64"/>
      <c r="DXR43" s="64"/>
      <c r="DXS43" s="64"/>
      <c r="DXT43" s="64"/>
      <c r="DXU43" s="64"/>
      <c r="DXV43" s="64"/>
      <c r="DXW43" s="64"/>
      <c r="DXX43" s="64"/>
      <c r="DXY43" s="64"/>
      <c r="DXZ43" s="64"/>
      <c r="DYA43" s="64"/>
      <c r="DYB43" s="64"/>
      <c r="DYC43" s="64"/>
      <c r="DYD43" s="64"/>
      <c r="DYE43" s="64"/>
      <c r="DYF43" s="64"/>
      <c r="DYG43" s="64"/>
      <c r="DYH43" s="64"/>
      <c r="DYI43" s="64"/>
      <c r="DYJ43" s="64"/>
      <c r="DYK43" s="64"/>
      <c r="DYL43" s="64"/>
      <c r="DYM43" s="64"/>
      <c r="DYN43" s="64"/>
      <c r="DYO43" s="64"/>
      <c r="DYP43" s="64"/>
      <c r="DYQ43" s="64"/>
      <c r="DYR43" s="64"/>
      <c r="DYS43" s="64"/>
      <c r="DYT43" s="64"/>
      <c r="DYU43" s="64"/>
      <c r="DYV43" s="64"/>
      <c r="DYW43" s="64"/>
      <c r="DYX43" s="64"/>
      <c r="DYY43" s="64"/>
      <c r="DYZ43" s="64"/>
      <c r="DZA43" s="64"/>
      <c r="DZB43" s="64"/>
      <c r="DZC43" s="64"/>
      <c r="DZD43" s="64"/>
      <c r="DZE43" s="64"/>
      <c r="DZF43" s="64"/>
      <c r="DZG43" s="64"/>
      <c r="DZH43" s="64"/>
      <c r="DZI43" s="64"/>
      <c r="DZJ43" s="64"/>
      <c r="DZK43" s="64"/>
      <c r="DZL43" s="64"/>
      <c r="DZM43" s="64"/>
      <c r="DZN43" s="64"/>
      <c r="DZO43" s="64"/>
      <c r="DZP43" s="64"/>
      <c r="DZQ43" s="64"/>
      <c r="DZR43" s="64"/>
      <c r="DZS43" s="64"/>
      <c r="DZT43" s="64"/>
      <c r="DZU43" s="64"/>
      <c r="DZV43" s="64"/>
      <c r="DZW43" s="64"/>
      <c r="DZX43" s="64"/>
      <c r="DZY43" s="64"/>
      <c r="DZZ43" s="64"/>
      <c r="EAA43" s="64"/>
      <c r="EAB43" s="64"/>
      <c r="EAC43" s="64"/>
      <c r="EAD43" s="64"/>
      <c r="EAE43" s="64"/>
      <c r="EAF43" s="64"/>
      <c r="EAG43" s="64"/>
      <c r="EAH43" s="64"/>
      <c r="EAI43" s="64"/>
      <c r="EAJ43" s="64"/>
      <c r="EAK43" s="64"/>
      <c r="EAL43" s="64"/>
      <c r="EAM43" s="64"/>
      <c r="EAN43" s="64"/>
      <c r="EAO43" s="64"/>
      <c r="EAP43" s="64"/>
      <c r="EAQ43" s="64"/>
      <c r="EAR43" s="64"/>
      <c r="EAS43" s="64"/>
      <c r="EAT43" s="64"/>
      <c r="EAU43" s="64"/>
      <c r="EAV43" s="64"/>
      <c r="EAW43" s="64"/>
      <c r="EAX43" s="64"/>
      <c r="EAY43" s="64"/>
      <c r="EAZ43" s="64"/>
      <c r="EBA43" s="64"/>
      <c r="EBB43" s="64"/>
      <c r="EBC43" s="64"/>
      <c r="EBD43" s="64"/>
      <c r="EBE43" s="64"/>
      <c r="EBF43" s="64"/>
      <c r="EBG43" s="64"/>
      <c r="EBH43" s="64"/>
      <c r="EBI43" s="64"/>
      <c r="EBJ43" s="64"/>
      <c r="EBK43" s="64"/>
      <c r="EBL43" s="64"/>
      <c r="EBM43" s="64"/>
      <c r="EBN43" s="64"/>
      <c r="EBO43" s="64"/>
      <c r="EBP43" s="64"/>
      <c r="EBQ43" s="64"/>
      <c r="EBR43" s="64"/>
      <c r="EBS43" s="64"/>
      <c r="EBT43" s="64"/>
      <c r="EBU43" s="64"/>
      <c r="EBV43" s="64"/>
      <c r="EBW43" s="64"/>
      <c r="EBX43" s="64"/>
      <c r="EBY43" s="64"/>
      <c r="EBZ43" s="64"/>
      <c r="ECA43" s="64"/>
      <c r="ECB43" s="64"/>
      <c r="ECC43" s="64"/>
      <c r="ECD43" s="64"/>
      <c r="ECE43" s="64"/>
      <c r="ECF43" s="64"/>
      <c r="ECG43" s="64"/>
      <c r="ECH43" s="64"/>
      <c r="ECI43" s="64"/>
      <c r="ECJ43" s="64"/>
      <c r="ECK43" s="64"/>
      <c r="ECL43" s="64"/>
      <c r="ECM43" s="64"/>
      <c r="ECN43" s="64"/>
      <c r="ECO43" s="64"/>
      <c r="ECP43" s="64"/>
      <c r="ECQ43" s="64"/>
      <c r="ECR43" s="64"/>
      <c r="ECS43" s="64"/>
      <c r="ECT43" s="64"/>
      <c r="ECU43" s="64"/>
      <c r="ECV43" s="64"/>
      <c r="ECW43" s="64"/>
      <c r="ECX43" s="64"/>
      <c r="ECY43" s="64"/>
      <c r="ECZ43" s="64"/>
      <c r="EDA43" s="64"/>
      <c r="EDB43" s="64"/>
      <c r="EDC43" s="64"/>
      <c r="EDD43" s="64"/>
      <c r="EDE43" s="64"/>
      <c r="EDF43" s="64"/>
      <c r="EDG43" s="64"/>
      <c r="EDH43" s="64"/>
      <c r="EDI43" s="64"/>
      <c r="EDJ43" s="64"/>
      <c r="EDK43" s="64"/>
      <c r="EDL43" s="64"/>
      <c r="EDM43" s="64"/>
      <c r="EDN43" s="64"/>
      <c r="EDO43" s="64"/>
      <c r="EDP43" s="64"/>
      <c r="EDQ43" s="64"/>
      <c r="EDR43" s="64"/>
      <c r="EDS43" s="64"/>
      <c r="EDT43" s="64"/>
      <c r="EDU43" s="64"/>
      <c r="EDV43" s="64"/>
      <c r="EDW43" s="64"/>
      <c r="EDX43" s="64"/>
      <c r="EDY43" s="64"/>
      <c r="EDZ43" s="64"/>
      <c r="EEA43" s="64"/>
      <c r="EEB43" s="64"/>
      <c r="EEC43" s="64"/>
      <c r="EED43" s="64"/>
      <c r="EEE43" s="64"/>
      <c r="EEF43" s="64"/>
      <c r="EEG43" s="64"/>
      <c r="EEH43" s="64"/>
      <c r="EEI43" s="64"/>
      <c r="EEJ43" s="64"/>
      <c r="EEK43" s="64"/>
      <c r="EEL43" s="64"/>
      <c r="EEM43" s="64"/>
      <c r="EEN43" s="64"/>
      <c r="EEO43" s="64"/>
      <c r="EEP43" s="64"/>
      <c r="EEQ43" s="64"/>
      <c r="EER43" s="64"/>
      <c r="EES43" s="64"/>
      <c r="EET43" s="64"/>
      <c r="EEU43" s="64"/>
      <c r="EEV43" s="64"/>
      <c r="EEW43" s="64"/>
      <c r="EEX43" s="64"/>
      <c r="EEY43" s="64"/>
      <c r="EEZ43" s="64"/>
      <c r="EFA43" s="64"/>
      <c r="EFB43" s="64"/>
      <c r="EFC43" s="64"/>
      <c r="EFD43" s="64"/>
      <c r="EFE43" s="64"/>
      <c r="EFF43" s="64"/>
      <c r="EFG43" s="64"/>
      <c r="EFH43" s="64"/>
      <c r="EFI43" s="64"/>
      <c r="EFJ43" s="64"/>
      <c r="EFK43" s="64"/>
      <c r="EFL43" s="64"/>
      <c r="EFM43" s="64"/>
      <c r="EFN43" s="64"/>
      <c r="EFO43" s="64"/>
      <c r="EFP43" s="64"/>
      <c r="EFQ43" s="64"/>
      <c r="EFR43" s="64"/>
      <c r="EFS43" s="64"/>
      <c r="EFT43" s="64"/>
      <c r="EFU43" s="64"/>
      <c r="EFV43" s="64"/>
      <c r="EFW43" s="64"/>
      <c r="EFX43" s="64"/>
      <c r="EFY43" s="64"/>
      <c r="EFZ43" s="64"/>
      <c r="EGA43" s="64"/>
      <c r="EGB43" s="64"/>
      <c r="EGC43" s="64"/>
      <c r="EGD43" s="64"/>
      <c r="EGE43" s="64"/>
      <c r="EGF43" s="64"/>
      <c r="EGG43" s="64"/>
      <c r="EGH43" s="64"/>
      <c r="EGI43" s="64"/>
      <c r="EGJ43" s="64"/>
      <c r="EGK43" s="64"/>
      <c r="EGL43" s="64"/>
      <c r="EGM43" s="64"/>
      <c r="EGN43" s="64"/>
      <c r="EGO43" s="64"/>
      <c r="EGP43" s="64"/>
      <c r="EGQ43" s="64"/>
      <c r="EGR43" s="64"/>
      <c r="EGS43" s="64"/>
      <c r="EGT43" s="64"/>
      <c r="EGU43" s="64"/>
      <c r="EGV43" s="64"/>
      <c r="EGW43" s="64"/>
      <c r="EGX43" s="64"/>
      <c r="EGY43" s="64"/>
      <c r="EGZ43" s="64"/>
      <c r="EHA43" s="64"/>
      <c r="EHB43" s="64"/>
      <c r="EHC43" s="64"/>
      <c r="EHD43" s="64"/>
      <c r="EHE43" s="64"/>
      <c r="EHF43" s="64"/>
      <c r="EHG43" s="64"/>
      <c r="EHH43" s="64"/>
      <c r="EHI43" s="64"/>
      <c r="EHJ43" s="64"/>
      <c r="EHK43" s="64"/>
      <c r="EHL43" s="64"/>
      <c r="EHM43" s="64"/>
      <c r="EHN43" s="64"/>
      <c r="EHO43" s="64"/>
      <c r="EHP43" s="64"/>
      <c r="EHQ43" s="64"/>
      <c r="EHR43" s="64"/>
      <c r="EHS43" s="64"/>
      <c r="EHT43" s="64"/>
      <c r="EHU43" s="64"/>
      <c r="EHV43" s="64"/>
      <c r="EHW43" s="64"/>
      <c r="EHX43" s="64"/>
      <c r="EHY43" s="64"/>
      <c r="EHZ43" s="64"/>
      <c r="EIA43" s="64"/>
      <c r="EIB43" s="64"/>
      <c r="EIC43" s="64"/>
      <c r="EID43" s="64"/>
      <c r="EIE43" s="64"/>
      <c r="EIF43" s="64"/>
      <c r="EIG43" s="64"/>
      <c r="EIH43" s="64"/>
      <c r="EII43" s="64"/>
      <c r="EIJ43" s="64"/>
      <c r="EIK43" s="64"/>
      <c r="EIL43" s="64"/>
      <c r="EIM43" s="64"/>
      <c r="EIN43" s="64"/>
      <c r="EIO43" s="64"/>
      <c r="EIP43" s="64"/>
      <c r="EIQ43" s="64"/>
      <c r="EIR43" s="64"/>
      <c r="EIS43" s="64"/>
      <c r="EIT43" s="64"/>
      <c r="EIU43" s="64"/>
      <c r="EIV43" s="64"/>
      <c r="EIW43" s="64"/>
      <c r="EIX43" s="64"/>
      <c r="EIY43" s="64"/>
      <c r="EIZ43" s="64"/>
      <c r="EJA43" s="64"/>
      <c r="EJB43" s="64"/>
      <c r="EJC43" s="64"/>
      <c r="EJD43" s="64"/>
      <c r="EJE43" s="64"/>
      <c r="EJF43" s="64"/>
      <c r="EJG43" s="64"/>
      <c r="EJH43" s="64"/>
      <c r="EJI43" s="64"/>
      <c r="EJJ43" s="64"/>
      <c r="EJK43" s="64"/>
      <c r="EJL43" s="64"/>
      <c r="EJM43" s="64"/>
      <c r="EJN43" s="64"/>
      <c r="EJO43" s="64"/>
      <c r="EJP43" s="64"/>
      <c r="EJQ43" s="64"/>
      <c r="EJR43" s="64"/>
      <c r="EJS43" s="64"/>
      <c r="EJT43" s="64"/>
      <c r="EJU43" s="64"/>
      <c r="EJV43" s="64"/>
      <c r="EJW43" s="64"/>
      <c r="EJX43" s="64"/>
      <c r="EJY43" s="64"/>
      <c r="EJZ43" s="64"/>
      <c r="EKA43" s="64"/>
      <c r="EKB43" s="64"/>
      <c r="EKC43" s="64"/>
      <c r="EKD43" s="64"/>
      <c r="EKE43" s="64"/>
      <c r="EKF43" s="64"/>
      <c r="EKG43" s="64"/>
      <c r="EKH43" s="64"/>
      <c r="EKI43" s="64"/>
      <c r="EKJ43" s="64"/>
      <c r="EKK43" s="64"/>
      <c r="EKL43" s="64"/>
      <c r="EKM43" s="64"/>
      <c r="EKN43" s="64"/>
      <c r="EKO43" s="64"/>
      <c r="EKP43" s="64"/>
      <c r="EKQ43" s="64"/>
      <c r="EKR43" s="64"/>
      <c r="EKS43" s="64"/>
      <c r="EKT43" s="64"/>
      <c r="EKU43" s="64"/>
      <c r="EKV43" s="64"/>
      <c r="EKW43" s="64"/>
      <c r="EKX43" s="64"/>
      <c r="EKY43" s="64"/>
      <c r="EKZ43" s="64"/>
      <c r="ELA43" s="64"/>
      <c r="ELB43" s="64"/>
      <c r="ELC43" s="64"/>
      <c r="ELD43" s="64"/>
      <c r="ELE43" s="64"/>
      <c r="ELF43" s="64"/>
      <c r="ELG43" s="64"/>
      <c r="ELH43" s="64"/>
      <c r="ELI43" s="64"/>
      <c r="ELJ43" s="64"/>
      <c r="ELK43" s="64"/>
      <c r="ELL43" s="64"/>
      <c r="ELM43" s="64"/>
      <c r="ELN43" s="64"/>
      <c r="ELO43" s="64"/>
      <c r="ELP43" s="64"/>
      <c r="ELQ43" s="64"/>
      <c r="ELR43" s="64"/>
      <c r="ELS43" s="64"/>
      <c r="ELT43" s="64"/>
      <c r="ELU43" s="64"/>
      <c r="ELV43" s="64"/>
      <c r="ELW43" s="64"/>
      <c r="ELX43" s="64"/>
      <c r="ELY43" s="64"/>
      <c r="ELZ43" s="64"/>
      <c r="EMA43" s="64"/>
      <c r="EMB43" s="64"/>
      <c r="EMC43" s="64"/>
      <c r="EMD43" s="64"/>
      <c r="EME43" s="64"/>
      <c r="EMF43" s="64"/>
      <c r="EMG43" s="64"/>
      <c r="EMH43" s="64"/>
      <c r="EMI43" s="64"/>
      <c r="EMJ43" s="64"/>
      <c r="EMK43" s="64"/>
      <c r="EML43" s="64"/>
      <c r="EMM43" s="64"/>
      <c r="EMN43" s="64"/>
      <c r="EMO43" s="64"/>
      <c r="EMP43" s="64"/>
      <c r="EMQ43" s="64"/>
      <c r="EMR43" s="64"/>
      <c r="EMS43" s="64"/>
      <c r="EMT43" s="64"/>
      <c r="EMU43" s="64"/>
      <c r="EMV43" s="64"/>
      <c r="EMW43" s="64"/>
      <c r="EMX43" s="64"/>
      <c r="EMY43" s="64"/>
      <c r="EMZ43" s="64"/>
      <c r="ENA43" s="64"/>
      <c r="ENB43" s="64"/>
      <c r="ENC43" s="64"/>
      <c r="END43" s="64"/>
      <c r="ENE43" s="64"/>
      <c r="ENF43" s="64"/>
      <c r="ENG43" s="64"/>
      <c r="ENH43" s="64"/>
      <c r="ENI43" s="64"/>
      <c r="ENJ43" s="64"/>
      <c r="ENK43" s="64"/>
      <c r="ENL43" s="64"/>
      <c r="ENM43" s="64"/>
      <c r="ENN43" s="64"/>
      <c r="ENO43" s="64"/>
      <c r="ENP43" s="64"/>
      <c r="ENQ43" s="64"/>
      <c r="ENR43" s="64"/>
      <c r="ENS43" s="64"/>
      <c r="ENT43" s="64"/>
      <c r="ENU43" s="64"/>
      <c r="ENV43" s="64"/>
      <c r="ENW43" s="64"/>
      <c r="ENX43" s="64"/>
      <c r="ENY43" s="64"/>
      <c r="ENZ43" s="64"/>
      <c r="EOA43" s="64"/>
      <c r="EOB43" s="64"/>
      <c r="EOC43" s="64"/>
      <c r="EOD43" s="64"/>
      <c r="EOE43" s="64"/>
      <c r="EOF43" s="64"/>
      <c r="EOG43" s="64"/>
      <c r="EOH43" s="64"/>
      <c r="EOI43" s="64"/>
      <c r="EOJ43" s="64"/>
      <c r="EOK43" s="64"/>
      <c r="EOL43" s="64"/>
      <c r="EOM43" s="64"/>
      <c r="EON43" s="64"/>
      <c r="EOO43" s="64"/>
      <c r="EOP43" s="64"/>
      <c r="EOQ43" s="64"/>
      <c r="EOR43" s="64"/>
      <c r="EOS43" s="64"/>
      <c r="EOT43" s="64"/>
      <c r="EOU43" s="64"/>
      <c r="EOV43" s="64"/>
      <c r="EOW43" s="64"/>
      <c r="EOX43" s="64"/>
      <c r="EOY43" s="64"/>
      <c r="EOZ43" s="64"/>
      <c r="EPA43" s="64"/>
      <c r="EPB43" s="64"/>
      <c r="EPC43" s="64"/>
      <c r="EPD43" s="64"/>
      <c r="EPE43" s="64"/>
      <c r="EPF43" s="64"/>
      <c r="EPG43" s="64"/>
      <c r="EPH43" s="64"/>
      <c r="EPI43" s="64"/>
      <c r="EPJ43" s="64"/>
      <c r="EPK43" s="64"/>
      <c r="EPL43" s="64"/>
      <c r="EPM43" s="64"/>
      <c r="EPN43" s="64"/>
      <c r="EPO43" s="64"/>
      <c r="EPP43" s="64"/>
      <c r="EPQ43" s="64"/>
      <c r="EPR43" s="64"/>
      <c r="EPS43" s="64"/>
      <c r="EPT43" s="64"/>
      <c r="EPU43" s="64"/>
      <c r="EPV43" s="64"/>
      <c r="EPW43" s="64"/>
      <c r="EPX43" s="64"/>
      <c r="EPY43" s="64"/>
      <c r="EPZ43" s="64"/>
      <c r="EQA43" s="64"/>
      <c r="EQB43" s="64"/>
      <c r="EQC43" s="64"/>
      <c r="EQD43" s="64"/>
      <c r="EQE43" s="64"/>
      <c r="EQF43" s="64"/>
      <c r="EQG43" s="64"/>
      <c r="EQH43" s="64"/>
      <c r="EQI43" s="64"/>
      <c r="EQJ43" s="64"/>
      <c r="EQK43" s="64"/>
      <c r="EQL43" s="64"/>
      <c r="EQM43" s="64"/>
      <c r="EQN43" s="64"/>
      <c r="EQO43" s="64"/>
      <c r="EQP43" s="64"/>
      <c r="EQQ43" s="64"/>
      <c r="EQR43" s="64"/>
      <c r="EQS43" s="64"/>
      <c r="EQT43" s="64"/>
      <c r="EQU43" s="64"/>
      <c r="EQV43" s="64"/>
      <c r="EQW43" s="64"/>
      <c r="EQX43" s="64"/>
      <c r="EQY43" s="64"/>
      <c r="EQZ43" s="64"/>
      <c r="ERA43" s="64"/>
      <c r="ERB43" s="64"/>
      <c r="ERC43" s="64"/>
      <c r="ERD43" s="64"/>
      <c r="ERE43" s="64"/>
      <c r="ERF43" s="64"/>
      <c r="ERG43" s="64"/>
      <c r="ERH43" s="64"/>
      <c r="ERI43" s="64"/>
      <c r="ERJ43" s="64"/>
      <c r="ERK43" s="64"/>
      <c r="ERL43" s="64"/>
      <c r="ERM43" s="64"/>
      <c r="ERN43" s="64"/>
      <c r="ERO43" s="64"/>
      <c r="ERP43" s="64"/>
      <c r="ERQ43" s="64"/>
      <c r="ERR43" s="64"/>
      <c r="ERS43" s="64"/>
      <c r="ERT43" s="64"/>
      <c r="ERU43" s="64"/>
      <c r="ERV43" s="64"/>
      <c r="ERW43" s="64"/>
      <c r="ERX43" s="64"/>
      <c r="ERY43" s="64"/>
      <c r="ERZ43" s="64"/>
      <c r="ESA43" s="64"/>
      <c r="ESB43" s="64"/>
      <c r="ESC43" s="64"/>
      <c r="ESD43" s="64"/>
      <c r="ESE43" s="64"/>
      <c r="ESF43" s="64"/>
      <c r="ESG43" s="64"/>
      <c r="ESH43" s="64"/>
      <c r="ESI43" s="64"/>
      <c r="ESJ43" s="64"/>
      <c r="ESK43" s="64"/>
      <c r="ESL43" s="64"/>
      <c r="ESM43" s="64"/>
      <c r="ESN43" s="64"/>
      <c r="ESO43" s="64"/>
      <c r="ESP43" s="64"/>
      <c r="ESQ43" s="64"/>
      <c r="ESR43" s="64"/>
      <c r="ESS43" s="64"/>
      <c r="EST43" s="64"/>
      <c r="ESU43" s="64"/>
      <c r="ESV43" s="64"/>
      <c r="ESW43" s="64"/>
      <c r="ESX43" s="64"/>
      <c r="ESY43" s="64"/>
      <c r="ESZ43" s="64"/>
      <c r="ETA43" s="64"/>
      <c r="ETB43" s="64"/>
      <c r="ETC43" s="64"/>
      <c r="ETD43" s="64"/>
      <c r="ETE43" s="64"/>
      <c r="ETF43" s="64"/>
      <c r="ETG43" s="64"/>
      <c r="ETH43" s="64"/>
      <c r="ETI43" s="64"/>
      <c r="ETJ43" s="64"/>
      <c r="ETK43" s="64"/>
      <c r="ETL43" s="64"/>
      <c r="ETM43" s="64"/>
      <c r="ETN43" s="64"/>
      <c r="ETO43" s="64"/>
      <c r="ETP43" s="64"/>
      <c r="ETQ43" s="64"/>
      <c r="ETR43" s="64"/>
      <c r="ETS43" s="64"/>
      <c r="ETT43" s="64"/>
      <c r="ETU43" s="64"/>
      <c r="ETV43" s="64"/>
      <c r="ETW43" s="64"/>
      <c r="ETX43" s="64"/>
      <c r="ETY43" s="64"/>
      <c r="ETZ43" s="64"/>
      <c r="EUA43" s="64"/>
      <c r="EUB43" s="64"/>
      <c r="EUC43" s="64"/>
      <c r="EUD43" s="64"/>
      <c r="EUE43" s="64"/>
      <c r="EUF43" s="64"/>
      <c r="EUG43" s="64"/>
      <c r="EUH43" s="64"/>
      <c r="EUI43" s="64"/>
      <c r="EUJ43" s="64"/>
      <c r="EUK43" s="64"/>
      <c r="EUL43" s="64"/>
      <c r="EUM43" s="64"/>
      <c r="EUN43" s="64"/>
      <c r="EUO43" s="64"/>
      <c r="EUP43" s="64"/>
      <c r="EUQ43" s="64"/>
      <c r="EUR43" s="64"/>
      <c r="EUS43" s="64"/>
      <c r="EUT43" s="64"/>
      <c r="EUU43" s="64"/>
      <c r="EUV43" s="64"/>
      <c r="EUW43" s="64"/>
      <c r="EUX43" s="64"/>
      <c r="EUY43" s="64"/>
      <c r="EUZ43" s="64"/>
      <c r="EVA43" s="64"/>
      <c r="EVB43" s="64"/>
      <c r="EVC43" s="64"/>
      <c r="EVD43" s="64"/>
      <c r="EVE43" s="64"/>
      <c r="EVF43" s="64"/>
      <c r="EVG43" s="64"/>
      <c r="EVH43" s="64"/>
      <c r="EVI43" s="64"/>
      <c r="EVJ43" s="64"/>
      <c r="EVK43" s="64"/>
      <c r="EVL43" s="64"/>
      <c r="EVM43" s="64"/>
      <c r="EVN43" s="64"/>
      <c r="EVO43" s="64"/>
      <c r="EVP43" s="64"/>
      <c r="EVQ43" s="64"/>
      <c r="EVR43" s="64"/>
      <c r="EVS43" s="64"/>
      <c r="EVT43" s="64"/>
      <c r="EVU43" s="64"/>
      <c r="EVV43" s="64"/>
      <c r="EVW43" s="64"/>
      <c r="EVX43" s="64"/>
      <c r="EVY43" s="64"/>
      <c r="EVZ43" s="64"/>
      <c r="EWA43" s="64"/>
      <c r="EWB43" s="64"/>
      <c r="EWC43" s="64"/>
      <c r="EWD43" s="64"/>
      <c r="EWE43" s="64"/>
      <c r="EWF43" s="64"/>
      <c r="EWG43" s="64"/>
      <c r="EWH43" s="64"/>
      <c r="EWI43" s="64"/>
      <c r="EWJ43" s="64"/>
      <c r="EWK43" s="64"/>
      <c r="EWL43" s="64"/>
      <c r="EWM43" s="64"/>
      <c r="EWN43" s="64"/>
      <c r="EWO43" s="64"/>
      <c r="EWP43" s="64"/>
      <c r="EWQ43" s="64"/>
      <c r="EWR43" s="64"/>
      <c r="EWS43" s="64"/>
      <c r="EWT43" s="64"/>
      <c r="EWU43" s="64"/>
      <c r="EWV43" s="64"/>
      <c r="EWW43" s="64"/>
      <c r="EWX43" s="64"/>
      <c r="EWY43" s="64"/>
      <c r="EWZ43" s="64"/>
      <c r="EXA43" s="64"/>
      <c r="EXB43" s="64"/>
      <c r="EXC43" s="64"/>
      <c r="EXD43" s="64"/>
      <c r="EXE43" s="64"/>
      <c r="EXF43" s="64"/>
      <c r="EXG43" s="64"/>
      <c r="EXH43" s="64"/>
      <c r="EXI43" s="64"/>
      <c r="EXJ43" s="64"/>
      <c r="EXK43" s="64"/>
      <c r="EXL43" s="64"/>
      <c r="EXM43" s="64"/>
      <c r="EXN43" s="64"/>
      <c r="EXO43" s="64"/>
      <c r="EXP43" s="64"/>
      <c r="EXQ43" s="64"/>
      <c r="EXR43" s="64"/>
      <c r="EXS43" s="64"/>
      <c r="EXT43" s="64"/>
      <c r="EXU43" s="64"/>
      <c r="EXV43" s="64"/>
      <c r="EXW43" s="64"/>
      <c r="EXX43" s="64"/>
      <c r="EXY43" s="64"/>
      <c r="EXZ43" s="64"/>
      <c r="EYA43" s="64"/>
      <c r="EYB43" s="64"/>
      <c r="EYC43" s="64"/>
      <c r="EYD43" s="64"/>
      <c r="EYE43" s="64"/>
      <c r="EYF43" s="64"/>
      <c r="EYG43" s="64"/>
      <c r="EYH43" s="64"/>
      <c r="EYI43" s="64"/>
      <c r="EYJ43" s="64"/>
      <c r="EYK43" s="64"/>
      <c r="EYL43" s="64"/>
      <c r="EYM43" s="64"/>
      <c r="EYN43" s="64"/>
      <c r="EYO43" s="64"/>
      <c r="EYP43" s="64"/>
      <c r="EYQ43" s="64"/>
      <c r="EYR43" s="64"/>
      <c r="EYS43" s="64"/>
      <c r="EYT43" s="64"/>
      <c r="EYU43" s="64"/>
      <c r="EYV43" s="64"/>
      <c r="EYW43" s="64"/>
      <c r="EYX43" s="64"/>
      <c r="EYY43" s="64"/>
      <c r="EYZ43" s="64"/>
      <c r="EZA43" s="64"/>
      <c r="EZB43" s="64"/>
      <c r="EZC43" s="64"/>
      <c r="EZD43" s="64"/>
      <c r="EZE43" s="64"/>
      <c r="EZF43" s="64"/>
      <c r="EZG43" s="64"/>
      <c r="EZH43" s="64"/>
      <c r="EZI43" s="64"/>
      <c r="EZJ43" s="64"/>
      <c r="EZK43" s="64"/>
      <c r="EZL43" s="64"/>
      <c r="EZM43" s="64"/>
      <c r="EZN43" s="64"/>
      <c r="EZO43" s="64"/>
      <c r="EZP43" s="64"/>
      <c r="EZQ43" s="64"/>
      <c r="EZR43" s="64"/>
      <c r="EZS43" s="64"/>
      <c r="EZT43" s="64"/>
      <c r="EZU43" s="64"/>
      <c r="EZV43" s="64"/>
      <c r="EZW43" s="64"/>
      <c r="EZX43" s="64"/>
      <c r="EZY43" s="64"/>
      <c r="EZZ43" s="64"/>
      <c r="FAA43" s="64"/>
      <c r="FAB43" s="64"/>
      <c r="FAC43" s="64"/>
      <c r="FAD43" s="64"/>
      <c r="FAE43" s="64"/>
      <c r="FAF43" s="64"/>
      <c r="FAG43" s="64"/>
      <c r="FAH43" s="64"/>
      <c r="FAI43" s="64"/>
      <c r="FAJ43" s="64"/>
      <c r="FAK43" s="64"/>
      <c r="FAL43" s="64"/>
      <c r="FAM43" s="64"/>
      <c r="FAN43" s="64"/>
      <c r="FAO43" s="64"/>
      <c r="FAP43" s="64"/>
      <c r="FAQ43" s="64"/>
      <c r="FAR43" s="64"/>
      <c r="FAS43" s="64"/>
      <c r="FAT43" s="64"/>
      <c r="FAU43" s="64"/>
      <c r="FAV43" s="64"/>
      <c r="FAW43" s="64"/>
      <c r="FAX43" s="64"/>
      <c r="FAY43" s="64"/>
      <c r="FAZ43" s="64"/>
      <c r="FBA43" s="64"/>
      <c r="FBB43" s="64"/>
      <c r="FBC43" s="64"/>
      <c r="FBD43" s="64"/>
      <c r="FBE43" s="64"/>
      <c r="FBF43" s="64"/>
      <c r="FBG43" s="64"/>
      <c r="FBH43" s="64"/>
      <c r="FBI43" s="64"/>
      <c r="FBJ43" s="64"/>
      <c r="FBK43" s="64"/>
      <c r="FBL43" s="64"/>
      <c r="FBM43" s="64"/>
      <c r="FBN43" s="64"/>
      <c r="FBO43" s="64"/>
      <c r="FBP43" s="64"/>
      <c r="FBQ43" s="64"/>
      <c r="FBR43" s="64"/>
      <c r="FBS43" s="64"/>
      <c r="FBT43" s="64"/>
      <c r="FBU43" s="64"/>
      <c r="FBV43" s="64"/>
      <c r="FBW43" s="64"/>
      <c r="FBX43" s="64"/>
      <c r="FBY43" s="64"/>
      <c r="FBZ43" s="64"/>
      <c r="FCA43" s="64"/>
      <c r="FCB43" s="64"/>
      <c r="FCC43" s="64"/>
      <c r="FCD43" s="64"/>
      <c r="FCE43" s="64"/>
      <c r="FCF43" s="64"/>
      <c r="FCG43" s="64"/>
      <c r="FCH43" s="64"/>
      <c r="FCI43" s="64"/>
      <c r="FCJ43" s="64"/>
      <c r="FCK43" s="64"/>
      <c r="FCL43" s="64"/>
      <c r="FCM43" s="64"/>
      <c r="FCN43" s="64"/>
      <c r="FCO43" s="64"/>
      <c r="FCP43" s="64"/>
      <c r="FCQ43" s="64"/>
      <c r="FCR43" s="64"/>
      <c r="FCS43" s="64"/>
      <c r="FCT43" s="64"/>
      <c r="FCU43" s="64"/>
      <c r="FCV43" s="64"/>
      <c r="FCW43" s="64"/>
      <c r="FCX43" s="64"/>
      <c r="FCY43" s="64"/>
      <c r="FCZ43" s="64"/>
      <c r="FDA43" s="64"/>
      <c r="FDB43" s="64"/>
      <c r="FDC43" s="64"/>
      <c r="FDD43" s="64"/>
      <c r="FDE43" s="64"/>
      <c r="FDF43" s="64"/>
      <c r="FDG43" s="64"/>
      <c r="FDH43" s="64"/>
      <c r="FDI43" s="64"/>
      <c r="FDJ43" s="64"/>
      <c r="FDK43" s="64"/>
      <c r="FDL43" s="64"/>
      <c r="FDM43" s="64"/>
      <c r="FDN43" s="64"/>
      <c r="FDO43" s="64"/>
      <c r="FDP43" s="64"/>
      <c r="FDQ43" s="64"/>
      <c r="FDR43" s="64"/>
      <c r="FDS43" s="64"/>
      <c r="FDT43" s="64"/>
      <c r="FDU43" s="64"/>
      <c r="FDV43" s="64"/>
      <c r="FDW43" s="64"/>
      <c r="FDX43" s="64"/>
      <c r="FDY43" s="64"/>
      <c r="FDZ43" s="64"/>
      <c r="FEA43" s="64"/>
      <c r="FEB43" s="64"/>
      <c r="FEC43" s="64"/>
      <c r="FED43" s="64"/>
      <c r="FEE43" s="64"/>
      <c r="FEF43" s="64"/>
      <c r="FEG43" s="64"/>
      <c r="FEH43" s="64"/>
      <c r="FEI43" s="64"/>
      <c r="FEJ43" s="64"/>
      <c r="FEK43" s="64"/>
      <c r="FEL43" s="64"/>
      <c r="FEM43" s="64"/>
      <c r="FEN43" s="64"/>
      <c r="FEO43" s="64"/>
      <c r="FEP43" s="64"/>
      <c r="FEQ43" s="64"/>
      <c r="FER43" s="64"/>
      <c r="FES43" s="64"/>
      <c r="FET43" s="64"/>
      <c r="FEU43" s="64"/>
      <c r="FEV43" s="64"/>
      <c r="FEW43" s="64"/>
      <c r="FEX43" s="64"/>
      <c r="FEY43" s="64"/>
      <c r="FEZ43" s="64"/>
      <c r="FFA43" s="64"/>
      <c r="FFB43" s="64"/>
      <c r="FFC43" s="64"/>
      <c r="FFD43" s="64"/>
      <c r="FFE43" s="64"/>
      <c r="FFF43" s="64"/>
      <c r="FFG43" s="64"/>
      <c r="FFH43" s="64"/>
      <c r="FFI43" s="64"/>
      <c r="FFJ43" s="64"/>
      <c r="FFK43" s="64"/>
      <c r="FFL43" s="64"/>
      <c r="FFM43" s="64"/>
      <c r="FFN43" s="64"/>
      <c r="FFO43" s="64"/>
      <c r="FFP43" s="64"/>
      <c r="FFQ43" s="64"/>
      <c r="FFR43" s="64"/>
      <c r="FFS43" s="64"/>
      <c r="FFT43" s="64"/>
      <c r="FFU43" s="64"/>
      <c r="FFV43" s="64"/>
      <c r="FFW43" s="64"/>
      <c r="FFX43" s="64"/>
      <c r="FFY43" s="64"/>
      <c r="FFZ43" s="64"/>
      <c r="FGA43" s="64"/>
      <c r="FGB43" s="64"/>
      <c r="FGC43" s="64"/>
      <c r="FGD43" s="64"/>
      <c r="FGE43" s="64"/>
      <c r="FGF43" s="64"/>
      <c r="FGG43" s="64"/>
      <c r="FGH43" s="64"/>
      <c r="FGI43" s="64"/>
      <c r="FGJ43" s="64"/>
      <c r="FGK43" s="64"/>
      <c r="FGL43" s="64"/>
      <c r="FGM43" s="64"/>
      <c r="FGN43" s="64"/>
      <c r="FGO43" s="64"/>
      <c r="FGP43" s="64"/>
      <c r="FGQ43" s="64"/>
      <c r="FGR43" s="64"/>
      <c r="FGS43" s="64"/>
      <c r="FGT43" s="64"/>
      <c r="FGU43" s="64"/>
      <c r="FGV43" s="64"/>
      <c r="FGW43" s="64"/>
      <c r="FGX43" s="64"/>
      <c r="FGY43" s="64"/>
      <c r="FGZ43" s="64"/>
      <c r="FHA43" s="64"/>
      <c r="FHB43" s="64"/>
      <c r="FHC43" s="64"/>
      <c r="FHD43" s="64"/>
      <c r="FHE43" s="64"/>
      <c r="FHF43" s="64"/>
      <c r="FHG43" s="64"/>
      <c r="FHH43" s="64"/>
      <c r="FHI43" s="64"/>
      <c r="FHJ43" s="64"/>
      <c r="FHK43" s="64"/>
      <c r="FHL43" s="64"/>
      <c r="FHM43" s="64"/>
      <c r="FHN43" s="64"/>
      <c r="FHO43" s="64"/>
      <c r="FHP43" s="64"/>
      <c r="FHQ43" s="64"/>
      <c r="FHR43" s="64"/>
      <c r="FHS43" s="64"/>
      <c r="FHT43" s="64"/>
      <c r="FHU43" s="64"/>
      <c r="FHV43" s="64"/>
      <c r="FHW43" s="64"/>
      <c r="FHX43" s="64"/>
      <c r="FHY43" s="64"/>
      <c r="FHZ43" s="64"/>
      <c r="FIA43" s="64"/>
      <c r="FIB43" s="64"/>
      <c r="FIC43" s="64"/>
      <c r="FID43" s="64"/>
      <c r="FIE43" s="64"/>
      <c r="FIF43" s="64"/>
      <c r="FIG43" s="64"/>
      <c r="FIH43" s="64"/>
      <c r="FII43" s="64"/>
      <c r="FIJ43" s="64"/>
      <c r="FIK43" s="64"/>
      <c r="FIL43" s="64"/>
      <c r="FIM43" s="64"/>
      <c r="FIN43" s="64"/>
      <c r="FIO43" s="64"/>
      <c r="FIP43" s="64"/>
      <c r="FIQ43" s="64"/>
      <c r="FIR43" s="64"/>
      <c r="FIS43" s="64"/>
      <c r="FIT43" s="64"/>
      <c r="FIU43" s="64"/>
      <c r="FIV43" s="64"/>
      <c r="FIW43" s="64"/>
      <c r="FIX43" s="64"/>
      <c r="FIY43" s="64"/>
      <c r="FIZ43" s="64"/>
      <c r="FJA43" s="64"/>
      <c r="FJB43" s="64"/>
      <c r="FJC43" s="64"/>
      <c r="FJD43" s="64"/>
      <c r="FJE43" s="64"/>
      <c r="FJF43" s="64"/>
      <c r="FJG43" s="64"/>
      <c r="FJH43" s="64"/>
      <c r="FJI43" s="64"/>
      <c r="FJJ43" s="64"/>
      <c r="FJK43" s="64"/>
      <c r="FJL43" s="64"/>
      <c r="FJM43" s="64"/>
      <c r="FJN43" s="64"/>
      <c r="FJO43" s="64"/>
      <c r="FJP43" s="64"/>
      <c r="FJQ43" s="64"/>
      <c r="FJR43" s="64"/>
      <c r="FJS43" s="64"/>
      <c r="FJT43" s="64"/>
      <c r="FJU43" s="64"/>
      <c r="FJV43" s="64"/>
      <c r="FJW43" s="64"/>
      <c r="FJX43" s="64"/>
      <c r="FJY43" s="64"/>
      <c r="FJZ43" s="64"/>
      <c r="FKA43" s="64"/>
      <c r="FKB43" s="64"/>
      <c r="FKC43" s="64"/>
      <c r="FKD43" s="64"/>
      <c r="FKE43" s="64"/>
      <c r="FKF43" s="64"/>
      <c r="FKG43" s="64"/>
      <c r="FKH43" s="64"/>
      <c r="FKI43" s="64"/>
      <c r="FKJ43" s="64"/>
      <c r="FKK43" s="64"/>
      <c r="FKL43" s="64"/>
      <c r="FKM43" s="64"/>
      <c r="FKN43" s="64"/>
      <c r="FKO43" s="64"/>
      <c r="FKP43" s="64"/>
      <c r="FKQ43" s="64"/>
      <c r="FKR43" s="64"/>
      <c r="FKS43" s="64"/>
      <c r="FKT43" s="64"/>
      <c r="FKU43" s="64"/>
      <c r="FKV43" s="64"/>
      <c r="FKW43" s="64"/>
      <c r="FKX43" s="64"/>
      <c r="FKY43" s="64"/>
      <c r="FKZ43" s="64"/>
      <c r="FLA43" s="64"/>
      <c r="FLB43" s="64"/>
      <c r="FLC43" s="64"/>
      <c r="FLD43" s="64"/>
      <c r="FLE43" s="64"/>
      <c r="FLF43" s="64"/>
      <c r="FLG43" s="64"/>
      <c r="FLH43" s="64"/>
      <c r="FLI43" s="64"/>
      <c r="FLJ43" s="64"/>
      <c r="FLK43" s="64"/>
      <c r="FLL43" s="64"/>
      <c r="FLM43" s="64"/>
      <c r="FLN43" s="64"/>
      <c r="FLO43" s="64"/>
      <c r="FLP43" s="64"/>
      <c r="FLQ43" s="64"/>
      <c r="FLR43" s="64"/>
      <c r="FLS43" s="64"/>
      <c r="FLT43" s="64"/>
      <c r="FLU43" s="64"/>
      <c r="FLV43" s="64"/>
      <c r="FLW43" s="64"/>
      <c r="FLX43" s="64"/>
      <c r="FLY43" s="64"/>
      <c r="FLZ43" s="64"/>
      <c r="FMA43" s="64"/>
      <c r="FMB43" s="64"/>
      <c r="FMC43" s="64"/>
      <c r="FMD43" s="64"/>
      <c r="FME43" s="64"/>
      <c r="FMF43" s="64"/>
      <c r="FMG43" s="64"/>
      <c r="FMH43" s="64"/>
      <c r="FMI43" s="64"/>
      <c r="FMJ43" s="64"/>
      <c r="FMK43" s="64"/>
      <c r="FML43" s="64"/>
      <c r="FMM43" s="64"/>
      <c r="FMN43" s="64"/>
      <c r="FMO43" s="64"/>
      <c r="FMP43" s="64"/>
      <c r="FMQ43" s="64"/>
      <c r="FMR43" s="64"/>
      <c r="FMS43" s="64"/>
      <c r="FMT43" s="64"/>
      <c r="FMU43" s="64"/>
      <c r="FMV43" s="64"/>
      <c r="FMW43" s="64"/>
      <c r="FMX43" s="64"/>
      <c r="FMY43" s="64"/>
      <c r="FMZ43" s="64"/>
      <c r="FNA43" s="64"/>
      <c r="FNB43" s="64"/>
      <c r="FNC43" s="64"/>
      <c r="FND43" s="64"/>
      <c r="FNE43" s="64"/>
      <c r="FNF43" s="64"/>
      <c r="FNG43" s="64"/>
      <c r="FNH43" s="64"/>
      <c r="FNI43" s="64"/>
      <c r="FNJ43" s="64"/>
      <c r="FNK43" s="64"/>
      <c r="FNL43" s="64"/>
      <c r="FNM43" s="64"/>
      <c r="FNN43" s="64"/>
      <c r="FNO43" s="64"/>
      <c r="FNP43" s="64"/>
      <c r="FNQ43" s="64"/>
      <c r="FNR43" s="64"/>
      <c r="FNS43" s="64"/>
      <c r="FNT43" s="64"/>
      <c r="FNU43" s="64"/>
      <c r="FNV43" s="64"/>
      <c r="FNW43" s="64"/>
      <c r="FNX43" s="64"/>
      <c r="FNY43" s="64"/>
      <c r="FNZ43" s="64"/>
      <c r="FOA43" s="64"/>
      <c r="FOB43" s="64"/>
      <c r="FOC43" s="64"/>
      <c r="FOD43" s="64"/>
      <c r="FOE43" s="64"/>
      <c r="FOF43" s="64"/>
      <c r="FOG43" s="64"/>
      <c r="FOH43" s="64"/>
      <c r="FOI43" s="64"/>
      <c r="FOJ43" s="64"/>
      <c r="FOK43" s="64"/>
      <c r="FOL43" s="64"/>
      <c r="FOM43" s="64"/>
      <c r="FON43" s="64"/>
      <c r="FOO43" s="64"/>
      <c r="FOP43" s="64"/>
      <c r="FOQ43" s="64"/>
      <c r="FOR43" s="64"/>
      <c r="FOS43" s="64"/>
      <c r="FOT43" s="64"/>
      <c r="FOU43" s="64"/>
      <c r="FOV43" s="64"/>
      <c r="FOW43" s="64"/>
      <c r="FOX43" s="64"/>
      <c r="FOY43" s="64"/>
      <c r="FOZ43" s="64"/>
      <c r="FPA43" s="64"/>
      <c r="FPB43" s="64"/>
      <c r="FPC43" s="64"/>
      <c r="FPD43" s="64"/>
      <c r="FPE43" s="64"/>
      <c r="FPF43" s="64"/>
      <c r="FPG43" s="64"/>
      <c r="FPH43" s="64"/>
      <c r="FPI43" s="64"/>
      <c r="FPJ43" s="64"/>
      <c r="FPK43" s="64"/>
      <c r="FPL43" s="64"/>
      <c r="FPM43" s="64"/>
      <c r="FPN43" s="64"/>
      <c r="FPO43" s="64"/>
      <c r="FPP43" s="64"/>
      <c r="FPQ43" s="64"/>
      <c r="FPR43" s="64"/>
      <c r="FPS43" s="64"/>
      <c r="FPT43" s="64"/>
      <c r="FPU43" s="64"/>
      <c r="FPV43" s="64"/>
      <c r="FPW43" s="64"/>
      <c r="FPX43" s="64"/>
      <c r="FPY43" s="64"/>
      <c r="FPZ43" s="64"/>
      <c r="FQA43" s="64"/>
      <c r="FQB43" s="64"/>
      <c r="FQC43" s="64"/>
      <c r="FQD43" s="64"/>
      <c r="FQE43" s="64"/>
      <c r="FQF43" s="64"/>
      <c r="FQG43" s="64"/>
      <c r="FQH43" s="64"/>
      <c r="FQI43" s="64"/>
      <c r="FQJ43" s="64"/>
      <c r="FQK43" s="64"/>
      <c r="FQL43" s="64"/>
      <c r="FQM43" s="64"/>
      <c r="FQN43" s="64"/>
      <c r="FQO43" s="64"/>
      <c r="FQP43" s="64"/>
      <c r="FQQ43" s="64"/>
      <c r="FQR43" s="64"/>
      <c r="FQS43" s="64"/>
      <c r="FQT43" s="64"/>
      <c r="FQU43" s="64"/>
      <c r="FQV43" s="64"/>
      <c r="FQW43" s="64"/>
      <c r="FQX43" s="64"/>
      <c r="FQY43" s="64"/>
      <c r="FQZ43" s="64"/>
      <c r="FRA43" s="64"/>
      <c r="FRB43" s="64"/>
      <c r="FRC43" s="64"/>
      <c r="FRD43" s="64"/>
      <c r="FRE43" s="64"/>
      <c r="FRF43" s="64"/>
      <c r="FRG43" s="64"/>
      <c r="FRH43" s="64"/>
      <c r="FRI43" s="64"/>
      <c r="FRJ43" s="64"/>
      <c r="FRK43" s="64"/>
      <c r="FRL43" s="64"/>
      <c r="FRM43" s="64"/>
      <c r="FRN43" s="64"/>
      <c r="FRO43" s="64"/>
      <c r="FRP43" s="64"/>
      <c r="FRQ43" s="64"/>
      <c r="FRR43" s="64"/>
      <c r="FRS43" s="64"/>
      <c r="FRT43" s="64"/>
      <c r="FRU43" s="64"/>
      <c r="FRV43" s="64"/>
      <c r="FRW43" s="64"/>
      <c r="FRX43" s="64"/>
      <c r="FRY43" s="64"/>
      <c r="FRZ43" s="64"/>
      <c r="FSA43" s="64"/>
      <c r="FSB43" s="64"/>
      <c r="FSC43" s="64"/>
      <c r="FSD43" s="64"/>
      <c r="FSE43" s="64"/>
      <c r="FSF43" s="64"/>
      <c r="FSG43" s="64"/>
      <c r="FSH43" s="64"/>
      <c r="FSI43" s="64"/>
      <c r="FSJ43" s="64"/>
      <c r="FSK43" s="64"/>
      <c r="FSL43" s="64"/>
      <c r="FSM43" s="64"/>
      <c r="FSN43" s="64"/>
      <c r="FSO43" s="64"/>
      <c r="FSP43" s="64"/>
      <c r="FSQ43" s="64"/>
      <c r="FSR43" s="64"/>
      <c r="FSS43" s="64"/>
      <c r="FST43" s="64"/>
      <c r="FSU43" s="64"/>
      <c r="FSV43" s="64"/>
      <c r="FSW43" s="64"/>
      <c r="FSX43" s="64"/>
      <c r="FSY43" s="64"/>
      <c r="FSZ43" s="64"/>
      <c r="FTA43" s="64"/>
      <c r="FTB43" s="64"/>
      <c r="FTC43" s="64"/>
      <c r="FTD43" s="64"/>
      <c r="FTE43" s="64"/>
      <c r="FTF43" s="64"/>
      <c r="FTG43" s="64"/>
      <c r="FTH43" s="64"/>
      <c r="FTI43" s="64"/>
      <c r="FTJ43" s="64"/>
      <c r="FTK43" s="64"/>
      <c r="FTL43" s="64"/>
      <c r="FTM43" s="64"/>
      <c r="FTN43" s="64"/>
      <c r="FTO43" s="64"/>
      <c r="FTP43" s="64"/>
      <c r="FTQ43" s="64"/>
      <c r="FTR43" s="64"/>
      <c r="FTS43" s="64"/>
      <c r="FTT43" s="64"/>
      <c r="FTU43" s="64"/>
      <c r="FTV43" s="64"/>
      <c r="FTW43" s="64"/>
      <c r="FTX43" s="64"/>
      <c r="FTY43" s="64"/>
      <c r="FTZ43" s="64"/>
      <c r="FUA43" s="64"/>
      <c r="FUB43" s="64"/>
      <c r="FUC43" s="64"/>
      <c r="FUD43" s="64"/>
      <c r="FUE43" s="64"/>
      <c r="FUF43" s="64"/>
      <c r="FUG43" s="64"/>
      <c r="FUH43" s="64"/>
      <c r="FUI43" s="64"/>
      <c r="FUJ43" s="64"/>
      <c r="FUK43" s="64"/>
      <c r="FUL43" s="64"/>
      <c r="FUM43" s="64"/>
      <c r="FUN43" s="64"/>
      <c r="FUO43" s="64"/>
      <c r="FUP43" s="64"/>
      <c r="FUQ43" s="64"/>
      <c r="FUR43" s="64"/>
      <c r="FUS43" s="64"/>
      <c r="FUT43" s="64"/>
      <c r="FUU43" s="64"/>
      <c r="FUV43" s="64"/>
      <c r="FUW43" s="64"/>
      <c r="FUX43" s="64"/>
      <c r="FUY43" s="64"/>
      <c r="FUZ43" s="64"/>
      <c r="FVA43" s="64"/>
      <c r="FVB43" s="64"/>
      <c r="FVC43" s="64"/>
      <c r="FVD43" s="64"/>
      <c r="FVE43" s="64"/>
      <c r="FVF43" s="64"/>
      <c r="FVG43" s="64"/>
      <c r="FVH43" s="64"/>
      <c r="FVI43" s="64"/>
      <c r="FVJ43" s="64"/>
      <c r="FVK43" s="64"/>
      <c r="FVL43" s="64"/>
      <c r="FVM43" s="64"/>
      <c r="FVN43" s="64"/>
      <c r="FVO43" s="64"/>
      <c r="FVP43" s="64"/>
      <c r="FVQ43" s="64"/>
      <c r="FVR43" s="64"/>
      <c r="FVS43" s="64"/>
      <c r="FVT43" s="64"/>
      <c r="FVU43" s="64"/>
      <c r="FVV43" s="64"/>
      <c r="FVW43" s="64"/>
      <c r="FVX43" s="64"/>
      <c r="FVY43" s="64"/>
      <c r="FVZ43" s="64"/>
      <c r="FWA43" s="64"/>
      <c r="FWB43" s="64"/>
      <c r="FWC43" s="64"/>
      <c r="FWD43" s="64"/>
      <c r="FWE43" s="64"/>
      <c r="FWF43" s="64"/>
      <c r="FWG43" s="64"/>
      <c r="FWH43" s="64"/>
      <c r="FWI43" s="64"/>
      <c r="FWJ43" s="64"/>
      <c r="FWK43" s="64"/>
      <c r="FWL43" s="64"/>
      <c r="FWM43" s="64"/>
      <c r="FWN43" s="64"/>
      <c r="FWO43" s="64"/>
      <c r="FWP43" s="64"/>
      <c r="FWQ43" s="64"/>
      <c r="FWR43" s="64"/>
      <c r="FWS43" s="64"/>
      <c r="FWT43" s="64"/>
      <c r="FWU43" s="64"/>
      <c r="FWV43" s="64"/>
      <c r="FWW43" s="64"/>
      <c r="FWX43" s="64"/>
      <c r="FWY43" s="64"/>
      <c r="FWZ43" s="64"/>
      <c r="FXA43" s="64"/>
      <c r="FXB43" s="64"/>
      <c r="FXC43" s="64"/>
      <c r="FXD43" s="64"/>
      <c r="FXE43" s="64"/>
      <c r="FXF43" s="64"/>
      <c r="FXG43" s="64"/>
      <c r="FXH43" s="64"/>
      <c r="FXI43" s="64"/>
      <c r="FXJ43" s="64"/>
      <c r="FXK43" s="64"/>
      <c r="FXL43" s="64"/>
      <c r="FXM43" s="64"/>
      <c r="FXN43" s="64"/>
      <c r="FXO43" s="64"/>
      <c r="FXP43" s="64"/>
      <c r="FXQ43" s="64"/>
      <c r="FXR43" s="64"/>
      <c r="FXS43" s="64"/>
      <c r="FXT43" s="64"/>
      <c r="FXU43" s="64"/>
      <c r="FXV43" s="64"/>
      <c r="FXW43" s="64"/>
      <c r="FXX43" s="64"/>
      <c r="FXY43" s="64"/>
      <c r="FXZ43" s="64"/>
      <c r="FYA43" s="64"/>
      <c r="FYB43" s="64"/>
      <c r="FYC43" s="64"/>
      <c r="FYD43" s="64"/>
      <c r="FYE43" s="64"/>
      <c r="FYF43" s="64"/>
      <c r="FYG43" s="64"/>
      <c r="FYH43" s="64"/>
      <c r="FYI43" s="64"/>
      <c r="FYJ43" s="64"/>
      <c r="FYK43" s="64"/>
      <c r="FYL43" s="64"/>
      <c r="FYM43" s="64"/>
      <c r="FYN43" s="64"/>
      <c r="FYO43" s="64"/>
      <c r="FYP43" s="64"/>
      <c r="FYQ43" s="64"/>
      <c r="FYR43" s="64"/>
      <c r="FYS43" s="64"/>
      <c r="FYT43" s="64"/>
      <c r="FYU43" s="64"/>
      <c r="FYV43" s="64"/>
      <c r="FYW43" s="64"/>
      <c r="FYX43" s="64"/>
      <c r="FYY43" s="64"/>
      <c r="FYZ43" s="64"/>
      <c r="FZA43" s="64"/>
      <c r="FZB43" s="64"/>
      <c r="FZC43" s="64"/>
      <c r="FZD43" s="64"/>
      <c r="FZE43" s="64"/>
      <c r="FZF43" s="64"/>
      <c r="FZG43" s="64"/>
      <c r="FZH43" s="64"/>
      <c r="FZI43" s="64"/>
      <c r="FZJ43" s="64"/>
      <c r="FZK43" s="64"/>
      <c r="FZL43" s="64"/>
      <c r="FZM43" s="64"/>
      <c r="FZN43" s="64"/>
      <c r="FZO43" s="64"/>
      <c r="FZP43" s="64"/>
      <c r="FZQ43" s="64"/>
      <c r="FZR43" s="64"/>
      <c r="FZS43" s="64"/>
      <c r="FZT43" s="64"/>
      <c r="FZU43" s="64"/>
      <c r="FZV43" s="64"/>
      <c r="FZW43" s="64"/>
      <c r="FZX43" s="64"/>
      <c r="FZY43" s="64"/>
      <c r="FZZ43" s="64"/>
      <c r="GAA43" s="64"/>
      <c r="GAB43" s="64"/>
      <c r="GAC43" s="64"/>
      <c r="GAD43" s="64"/>
      <c r="GAE43" s="64"/>
      <c r="GAF43" s="64"/>
      <c r="GAG43" s="64"/>
      <c r="GAH43" s="64"/>
      <c r="GAI43" s="64"/>
      <c r="GAJ43" s="64"/>
      <c r="GAK43" s="64"/>
      <c r="GAL43" s="64"/>
      <c r="GAM43" s="64"/>
      <c r="GAN43" s="64"/>
      <c r="GAO43" s="64"/>
      <c r="GAP43" s="64"/>
      <c r="GAQ43" s="64"/>
      <c r="GAR43" s="64"/>
      <c r="GAS43" s="64"/>
      <c r="GAT43" s="64"/>
      <c r="GAU43" s="64"/>
      <c r="GAV43" s="64"/>
      <c r="GAW43" s="64"/>
      <c r="GAX43" s="64"/>
      <c r="GAY43" s="64"/>
      <c r="GAZ43" s="64"/>
      <c r="GBA43" s="64"/>
      <c r="GBB43" s="64"/>
      <c r="GBC43" s="64"/>
      <c r="GBD43" s="64"/>
      <c r="GBE43" s="64"/>
      <c r="GBF43" s="64"/>
      <c r="GBG43" s="64"/>
      <c r="GBH43" s="64"/>
      <c r="GBI43" s="64"/>
      <c r="GBJ43" s="64"/>
      <c r="GBK43" s="64"/>
      <c r="GBL43" s="64"/>
      <c r="GBM43" s="64"/>
      <c r="GBN43" s="64"/>
      <c r="GBO43" s="64"/>
      <c r="GBP43" s="64"/>
      <c r="GBQ43" s="64"/>
      <c r="GBR43" s="64"/>
      <c r="GBS43" s="64"/>
      <c r="GBT43" s="64"/>
      <c r="GBU43" s="64"/>
      <c r="GBV43" s="64"/>
      <c r="GBW43" s="64"/>
      <c r="GBX43" s="64"/>
      <c r="GBY43" s="64"/>
      <c r="GBZ43" s="64"/>
      <c r="GCA43" s="64"/>
      <c r="GCB43" s="64"/>
      <c r="GCC43" s="64"/>
      <c r="GCD43" s="64"/>
      <c r="GCE43" s="64"/>
      <c r="GCF43" s="64"/>
      <c r="GCG43" s="64"/>
      <c r="GCH43" s="64"/>
      <c r="GCI43" s="64"/>
      <c r="GCJ43" s="64"/>
      <c r="GCK43" s="64"/>
      <c r="GCL43" s="64"/>
      <c r="GCM43" s="64"/>
      <c r="GCN43" s="64"/>
      <c r="GCO43" s="64"/>
      <c r="GCP43" s="64"/>
      <c r="GCQ43" s="64"/>
      <c r="GCR43" s="64"/>
      <c r="GCS43" s="64"/>
      <c r="GCT43" s="64"/>
      <c r="GCU43" s="64"/>
      <c r="GCV43" s="64"/>
      <c r="GCW43" s="64"/>
      <c r="GCX43" s="64"/>
      <c r="GCY43" s="64"/>
      <c r="GCZ43" s="64"/>
      <c r="GDA43" s="64"/>
      <c r="GDB43" s="64"/>
      <c r="GDC43" s="64"/>
      <c r="GDD43" s="64"/>
      <c r="GDE43" s="64"/>
      <c r="GDF43" s="64"/>
      <c r="GDG43" s="64"/>
      <c r="GDH43" s="64"/>
      <c r="GDI43" s="64"/>
      <c r="GDJ43" s="64"/>
      <c r="GDK43" s="64"/>
      <c r="GDL43" s="64"/>
      <c r="GDM43" s="64"/>
      <c r="GDN43" s="64"/>
      <c r="GDO43" s="64"/>
      <c r="GDP43" s="64"/>
      <c r="GDQ43" s="64"/>
      <c r="GDR43" s="64"/>
      <c r="GDS43" s="64"/>
      <c r="GDT43" s="64"/>
      <c r="GDU43" s="64"/>
      <c r="GDV43" s="64"/>
      <c r="GDW43" s="64"/>
      <c r="GDX43" s="64"/>
      <c r="GDY43" s="64"/>
      <c r="GDZ43" s="64"/>
      <c r="GEA43" s="64"/>
      <c r="GEB43" s="64"/>
      <c r="GEC43" s="64"/>
      <c r="GED43" s="64"/>
      <c r="GEE43" s="64"/>
      <c r="GEF43" s="64"/>
      <c r="GEG43" s="64"/>
      <c r="GEH43" s="64"/>
      <c r="GEI43" s="64"/>
      <c r="GEJ43" s="64"/>
      <c r="GEK43" s="64"/>
      <c r="GEL43" s="64"/>
      <c r="GEM43" s="64"/>
      <c r="GEN43" s="64"/>
      <c r="GEO43" s="64"/>
      <c r="GEP43" s="64"/>
      <c r="GEQ43" s="64"/>
      <c r="GER43" s="64"/>
      <c r="GES43" s="64"/>
      <c r="GET43" s="64"/>
      <c r="GEU43" s="64"/>
      <c r="GEV43" s="64"/>
      <c r="GEW43" s="64"/>
      <c r="GEX43" s="64"/>
      <c r="GEY43" s="64"/>
      <c r="GEZ43" s="64"/>
      <c r="GFA43" s="64"/>
      <c r="GFB43" s="64"/>
      <c r="GFC43" s="64"/>
      <c r="GFD43" s="64"/>
      <c r="GFE43" s="64"/>
      <c r="GFF43" s="64"/>
      <c r="GFG43" s="64"/>
      <c r="GFH43" s="64"/>
      <c r="GFI43" s="64"/>
      <c r="GFJ43" s="64"/>
      <c r="GFK43" s="64"/>
      <c r="GFL43" s="64"/>
      <c r="GFM43" s="64"/>
      <c r="GFN43" s="64"/>
      <c r="GFO43" s="64"/>
      <c r="GFP43" s="64"/>
      <c r="GFQ43" s="64"/>
      <c r="GFR43" s="64"/>
      <c r="GFS43" s="64"/>
      <c r="GFT43" s="64"/>
      <c r="GFU43" s="64"/>
      <c r="GFV43" s="64"/>
      <c r="GFW43" s="64"/>
      <c r="GFX43" s="64"/>
      <c r="GFY43" s="64"/>
      <c r="GFZ43" s="64"/>
      <c r="GGA43" s="64"/>
      <c r="GGB43" s="64"/>
      <c r="GGC43" s="64"/>
      <c r="GGD43" s="64"/>
      <c r="GGE43" s="64"/>
      <c r="GGF43" s="64"/>
      <c r="GGG43" s="64"/>
      <c r="GGH43" s="64"/>
      <c r="GGI43" s="64"/>
      <c r="GGJ43" s="64"/>
      <c r="GGK43" s="64"/>
      <c r="GGL43" s="64"/>
      <c r="GGM43" s="64"/>
      <c r="GGN43" s="64"/>
      <c r="GGO43" s="64"/>
      <c r="GGP43" s="64"/>
      <c r="GGQ43" s="64"/>
      <c r="GGR43" s="64"/>
      <c r="GGS43" s="64"/>
      <c r="GGT43" s="64"/>
      <c r="GGU43" s="64"/>
      <c r="GGV43" s="64"/>
      <c r="GGW43" s="64"/>
      <c r="GGX43" s="64"/>
      <c r="GGY43" s="64"/>
      <c r="GGZ43" s="64"/>
      <c r="GHA43" s="64"/>
      <c r="GHB43" s="64"/>
      <c r="GHC43" s="64"/>
      <c r="GHD43" s="64"/>
      <c r="GHE43" s="64"/>
      <c r="GHF43" s="64"/>
      <c r="GHG43" s="64"/>
      <c r="GHH43" s="64"/>
      <c r="GHI43" s="64"/>
      <c r="GHJ43" s="64"/>
      <c r="GHK43" s="64"/>
      <c r="GHL43" s="64"/>
      <c r="GHM43" s="64"/>
      <c r="GHN43" s="64"/>
      <c r="GHO43" s="64"/>
      <c r="GHP43" s="64"/>
      <c r="GHQ43" s="64"/>
      <c r="GHR43" s="64"/>
      <c r="GHS43" s="64"/>
      <c r="GHT43" s="64"/>
      <c r="GHU43" s="64"/>
      <c r="GHV43" s="64"/>
      <c r="GHW43" s="64"/>
      <c r="GHX43" s="64"/>
      <c r="GHY43" s="64"/>
      <c r="GHZ43" s="64"/>
      <c r="GIA43" s="64"/>
      <c r="GIB43" s="64"/>
      <c r="GIC43" s="64"/>
      <c r="GID43" s="64"/>
      <c r="GIE43" s="64"/>
      <c r="GIF43" s="64"/>
      <c r="GIG43" s="64"/>
      <c r="GIH43" s="64"/>
      <c r="GII43" s="64"/>
      <c r="GIJ43" s="64"/>
      <c r="GIK43" s="64"/>
      <c r="GIL43" s="64"/>
      <c r="GIM43" s="64"/>
      <c r="GIN43" s="64"/>
      <c r="GIO43" s="64"/>
      <c r="GIP43" s="64"/>
      <c r="GIQ43" s="64"/>
      <c r="GIR43" s="64"/>
      <c r="GIS43" s="64"/>
      <c r="GIT43" s="64"/>
      <c r="GIU43" s="64"/>
      <c r="GIV43" s="64"/>
      <c r="GIW43" s="64"/>
      <c r="GIX43" s="64"/>
      <c r="GIY43" s="64"/>
      <c r="GIZ43" s="64"/>
      <c r="GJA43" s="64"/>
      <c r="GJB43" s="64"/>
      <c r="GJC43" s="64"/>
      <c r="GJD43" s="64"/>
      <c r="GJE43" s="64"/>
      <c r="GJF43" s="64"/>
      <c r="GJG43" s="64"/>
      <c r="GJH43" s="64"/>
      <c r="GJI43" s="64"/>
      <c r="GJJ43" s="64"/>
      <c r="GJK43" s="64"/>
      <c r="GJL43" s="64"/>
      <c r="GJM43" s="64"/>
      <c r="GJN43" s="64"/>
      <c r="GJO43" s="64"/>
      <c r="GJP43" s="64"/>
      <c r="GJQ43" s="64"/>
      <c r="GJR43" s="64"/>
      <c r="GJS43" s="64"/>
      <c r="GJT43" s="64"/>
      <c r="GJU43" s="64"/>
      <c r="GJV43" s="64"/>
      <c r="GJW43" s="64"/>
      <c r="GJX43" s="64"/>
      <c r="GJY43" s="64"/>
      <c r="GJZ43" s="64"/>
      <c r="GKA43" s="64"/>
      <c r="GKB43" s="64"/>
      <c r="GKC43" s="64"/>
      <c r="GKD43" s="64"/>
      <c r="GKE43" s="64"/>
      <c r="GKF43" s="64"/>
      <c r="GKG43" s="64"/>
      <c r="GKH43" s="64"/>
      <c r="GKI43" s="64"/>
      <c r="GKJ43" s="64"/>
      <c r="GKK43" s="64"/>
      <c r="GKL43" s="64"/>
      <c r="GKM43" s="64"/>
      <c r="GKN43" s="64"/>
      <c r="GKO43" s="64"/>
      <c r="GKP43" s="64"/>
      <c r="GKQ43" s="64"/>
      <c r="GKR43" s="64"/>
      <c r="GKS43" s="64"/>
      <c r="GKT43" s="64"/>
      <c r="GKU43" s="64"/>
      <c r="GKV43" s="64"/>
      <c r="GKW43" s="64"/>
      <c r="GKX43" s="64"/>
      <c r="GKY43" s="64"/>
      <c r="GKZ43" s="64"/>
      <c r="GLA43" s="64"/>
      <c r="GLB43" s="64"/>
      <c r="GLC43" s="64"/>
      <c r="GLD43" s="64"/>
      <c r="GLE43" s="64"/>
      <c r="GLF43" s="64"/>
      <c r="GLG43" s="64"/>
      <c r="GLH43" s="64"/>
      <c r="GLI43" s="64"/>
      <c r="GLJ43" s="64"/>
      <c r="GLK43" s="64"/>
      <c r="GLL43" s="64"/>
      <c r="GLM43" s="64"/>
      <c r="GLN43" s="64"/>
      <c r="GLO43" s="64"/>
      <c r="GLP43" s="64"/>
      <c r="GLQ43" s="64"/>
      <c r="GLR43" s="64"/>
      <c r="GLS43" s="64"/>
      <c r="GLT43" s="64"/>
      <c r="GLU43" s="64"/>
      <c r="GLV43" s="64"/>
      <c r="GLW43" s="64"/>
      <c r="GLX43" s="64"/>
      <c r="GLY43" s="64"/>
      <c r="GLZ43" s="64"/>
      <c r="GMA43" s="64"/>
      <c r="GMB43" s="64"/>
      <c r="GMC43" s="64"/>
      <c r="GMD43" s="64"/>
      <c r="GME43" s="64"/>
      <c r="GMF43" s="64"/>
      <c r="GMG43" s="64"/>
      <c r="GMH43" s="64"/>
      <c r="GMI43" s="64"/>
      <c r="GMJ43" s="64"/>
      <c r="GMK43" s="64"/>
      <c r="GML43" s="64"/>
      <c r="GMM43" s="64"/>
      <c r="GMN43" s="64"/>
      <c r="GMO43" s="64"/>
      <c r="GMP43" s="64"/>
      <c r="GMQ43" s="64"/>
      <c r="GMR43" s="64"/>
      <c r="GMS43" s="64"/>
      <c r="GMT43" s="64"/>
      <c r="GMU43" s="64"/>
      <c r="GMV43" s="64"/>
      <c r="GMW43" s="64"/>
      <c r="GMX43" s="64"/>
      <c r="GMY43" s="64"/>
      <c r="GMZ43" s="64"/>
      <c r="GNA43" s="64"/>
      <c r="GNB43" s="64"/>
      <c r="GNC43" s="64"/>
      <c r="GND43" s="64"/>
      <c r="GNE43" s="64"/>
      <c r="GNF43" s="64"/>
      <c r="GNG43" s="64"/>
      <c r="GNH43" s="64"/>
      <c r="GNI43" s="64"/>
      <c r="GNJ43" s="64"/>
      <c r="GNK43" s="64"/>
      <c r="GNL43" s="64"/>
      <c r="GNM43" s="64"/>
      <c r="GNN43" s="64"/>
      <c r="GNO43" s="64"/>
      <c r="GNP43" s="64"/>
      <c r="GNQ43" s="64"/>
      <c r="GNR43" s="64"/>
      <c r="GNS43" s="64"/>
      <c r="GNT43" s="64"/>
      <c r="GNU43" s="64"/>
      <c r="GNV43" s="64"/>
      <c r="GNW43" s="64"/>
      <c r="GNX43" s="64"/>
      <c r="GNY43" s="64"/>
      <c r="GNZ43" s="64"/>
      <c r="GOA43" s="64"/>
      <c r="GOB43" s="64"/>
      <c r="GOC43" s="64"/>
      <c r="GOD43" s="64"/>
      <c r="GOE43" s="64"/>
      <c r="GOF43" s="64"/>
      <c r="GOG43" s="64"/>
      <c r="GOH43" s="64"/>
      <c r="GOI43" s="64"/>
      <c r="GOJ43" s="64"/>
      <c r="GOK43" s="64"/>
      <c r="GOL43" s="64"/>
      <c r="GOM43" s="64"/>
      <c r="GON43" s="64"/>
      <c r="GOO43" s="64"/>
      <c r="GOP43" s="64"/>
      <c r="GOQ43" s="64"/>
      <c r="GOR43" s="64"/>
      <c r="GOS43" s="64"/>
      <c r="GOT43" s="64"/>
      <c r="GOU43" s="64"/>
      <c r="GOV43" s="64"/>
      <c r="GOW43" s="64"/>
      <c r="GOX43" s="64"/>
      <c r="GOY43" s="64"/>
      <c r="GOZ43" s="64"/>
      <c r="GPA43" s="64"/>
      <c r="GPB43" s="64"/>
      <c r="GPC43" s="64"/>
      <c r="GPD43" s="64"/>
      <c r="GPE43" s="64"/>
      <c r="GPF43" s="64"/>
      <c r="GPG43" s="64"/>
      <c r="GPH43" s="64"/>
      <c r="GPI43" s="64"/>
      <c r="GPJ43" s="64"/>
      <c r="GPK43" s="64"/>
      <c r="GPL43" s="64"/>
      <c r="GPM43" s="64"/>
      <c r="GPN43" s="64"/>
      <c r="GPO43" s="64"/>
      <c r="GPP43" s="64"/>
      <c r="GPQ43" s="64"/>
      <c r="GPR43" s="64"/>
      <c r="GPS43" s="64"/>
      <c r="GPT43" s="64"/>
      <c r="GPU43" s="64"/>
      <c r="GPV43" s="64"/>
      <c r="GPW43" s="64"/>
      <c r="GPX43" s="64"/>
      <c r="GPY43" s="64"/>
      <c r="GPZ43" s="64"/>
      <c r="GQA43" s="64"/>
      <c r="GQB43" s="64"/>
      <c r="GQC43" s="64"/>
      <c r="GQD43" s="64"/>
      <c r="GQE43" s="64"/>
      <c r="GQF43" s="64"/>
      <c r="GQG43" s="64"/>
      <c r="GQH43" s="64"/>
      <c r="GQI43" s="64"/>
      <c r="GQJ43" s="64"/>
      <c r="GQK43" s="64"/>
      <c r="GQL43" s="64"/>
      <c r="GQM43" s="64"/>
      <c r="GQN43" s="64"/>
      <c r="GQO43" s="64"/>
      <c r="GQP43" s="64"/>
      <c r="GQQ43" s="64"/>
      <c r="GQR43" s="64"/>
      <c r="GQS43" s="64"/>
      <c r="GQT43" s="64"/>
      <c r="GQU43" s="64"/>
      <c r="GQV43" s="64"/>
      <c r="GQW43" s="64"/>
      <c r="GQX43" s="64"/>
      <c r="GQY43" s="64"/>
      <c r="GQZ43" s="64"/>
      <c r="GRA43" s="64"/>
      <c r="GRB43" s="64"/>
      <c r="GRC43" s="64"/>
      <c r="GRD43" s="64"/>
      <c r="GRE43" s="64"/>
      <c r="GRF43" s="64"/>
      <c r="GRG43" s="64"/>
      <c r="GRH43" s="64"/>
      <c r="GRI43" s="64"/>
      <c r="GRJ43" s="64"/>
      <c r="GRK43" s="64"/>
      <c r="GRL43" s="64"/>
      <c r="GRM43" s="64"/>
      <c r="GRN43" s="64"/>
      <c r="GRO43" s="64"/>
      <c r="GRP43" s="64"/>
      <c r="GRQ43" s="64"/>
      <c r="GRR43" s="64"/>
      <c r="GRS43" s="64"/>
      <c r="GRT43" s="64"/>
      <c r="GRU43" s="64"/>
      <c r="GRV43" s="64"/>
      <c r="GRW43" s="64"/>
      <c r="GRX43" s="64"/>
      <c r="GRY43" s="64"/>
      <c r="GRZ43" s="64"/>
      <c r="GSA43" s="64"/>
      <c r="GSB43" s="64"/>
      <c r="GSC43" s="64"/>
      <c r="GSD43" s="64"/>
      <c r="GSE43" s="64"/>
      <c r="GSF43" s="64"/>
      <c r="GSG43" s="64"/>
      <c r="GSH43" s="64"/>
      <c r="GSI43" s="64"/>
      <c r="GSJ43" s="64"/>
      <c r="GSK43" s="64"/>
      <c r="GSL43" s="64"/>
      <c r="GSM43" s="64"/>
      <c r="GSN43" s="64"/>
      <c r="GSO43" s="64"/>
      <c r="GSP43" s="64"/>
      <c r="GSQ43" s="64"/>
      <c r="GSR43" s="64"/>
      <c r="GSS43" s="64"/>
      <c r="GST43" s="64"/>
      <c r="GSU43" s="64"/>
      <c r="GSV43" s="64"/>
      <c r="GSW43" s="64"/>
      <c r="GSX43" s="64"/>
      <c r="GSY43" s="64"/>
      <c r="GSZ43" s="64"/>
      <c r="GTA43" s="64"/>
      <c r="GTB43" s="64"/>
      <c r="GTC43" s="64"/>
      <c r="GTD43" s="64"/>
      <c r="GTE43" s="64"/>
      <c r="GTF43" s="64"/>
      <c r="GTG43" s="64"/>
      <c r="GTH43" s="64"/>
      <c r="GTI43" s="64"/>
      <c r="GTJ43" s="64"/>
      <c r="GTK43" s="64"/>
      <c r="GTL43" s="64"/>
      <c r="GTM43" s="64"/>
      <c r="GTN43" s="64"/>
      <c r="GTO43" s="64"/>
      <c r="GTP43" s="64"/>
      <c r="GTQ43" s="64"/>
      <c r="GTR43" s="64"/>
      <c r="GTS43" s="64"/>
      <c r="GTT43" s="64"/>
      <c r="GTU43" s="64"/>
      <c r="GTV43" s="64"/>
      <c r="GTW43" s="64"/>
      <c r="GTX43" s="64"/>
      <c r="GTY43" s="64"/>
      <c r="GTZ43" s="64"/>
      <c r="GUA43" s="64"/>
      <c r="GUB43" s="64"/>
      <c r="GUC43" s="64"/>
      <c r="GUD43" s="64"/>
      <c r="GUE43" s="64"/>
      <c r="GUF43" s="64"/>
      <c r="GUG43" s="64"/>
      <c r="GUH43" s="64"/>
      <c r="GUI43" s="64"/>
      <c r="GUJ43" s="64"/>
      <c r="GUK43" s="64"/>
      <c r="GUL43" s="64"/>
      <c r="GUM43" s="64"/>
      <c r="GUN43" s="64"/>
      <c r="GUO43" s="64"/>
      <c r="GUP43" s="64"/>
      <c r="GUQ43" s="64"/>
      <c r="GUR43" s="64"/>
      <c r="GUS43" s="64"/>
      <c r="GUT43" s="64"/>
      <c r="GUU43" s="64"/>
      <c r="GUV43" s="64"/>
      <c r="GUW43" s="64"/>
      <c r="GUX43" s="64"/>
      <c r="GUY43" s="64"/>
      <c r="GUZ43" s="64"/>
      <c r="GVA43" s="64"/>
      <c r="GVB43" s="64"/>
      <c r="GVC43" s="64"/>
      <c r="GVD43" s="64"/>
      <c r="GVE43" s="64"/>
      <c r="GVF43" s="64"/>
      <c r="GVG43" s="64"/>
      <c r="GVH43" s="64"/>
      <c r="GVI43" s="64"/>
      <c r="GVJ43" s="64"/>
      <c r="GVK43" s="64"/>
      <c r="GVL43" s="64"/>
      <c r="GVM43" s="64"/>
      <c r="GVN43" s="64"/>
      <c r="GVO43" s="64"/>
      <c r="GVP43" s="64"/>
      <c r="GVQ43" s="64"/>
      <c r="GVR43" s="64"/>
      <c r="GVS43" s="64"/>
      <c r="GVT43" s="64"/>
      <c r="GVU43" s="64"/>
      <c r="GVV43" s="64"/>
      <c r="GVW43" s="64"/>
      <c r="GVX43" s="64"/>
      <c r="GVY43" s="64"/>
      <c r="GVZ43" s="64"/>
      <c r="GWA43" s="64"/>
      <c r="GWB43" s="64"/>
      <c r="GWC43" s="64"/>
      <c r="GWD43" s="64"/>
      <c r="GWE43" s="64"/>
      <c r="GWF43" s="64"/>
      <c r="GWG43" s="64"/>
      <c r="GWH43" s="64"/>
      <c r="GWI43" s="64"/>
      <c r="GWJ43" s="64"/>
      <c r="GWK43" s="64"/>
      <c r="GWL43" s="64"/>
      <c r="GWM43" s="64"/>
      <c r="GWN43" s="64"/>
      <c r="GWO43" s="64"/>
      <c r="GWP43" s="64"/>
      <c r="GWQ43" s="64"/>
      <c r="GWR43" s="64"/>
      <c r="GWS43" s="64"/>
      <c r="GWT43" s="64"/>
      <c r="GWU43" s="64"/>
      <c r="GWV43" s="64"/>
      <c r="GWW43" s="64"/>
      <c r="GWX43" s="64"/>
      <c r="GWY43" s="64"/>
      <c r="GWZ43" s="64"/>
      <c r="GXA43" s="64"/>
      <c r="GXB43" s="64"/>
      <c r="GXC43" s="64"/>
      <c r="GXD43" s="64"/>
      <c r="GXE43" s="64"/>
      <c r="GXF43" s="64"/>
      <c r="GXG43" s="64"/>
      <c r="GXH43" s="64"/>
      <c r="GXI43" s="64"/>
      <c r="GXJ43" s="64"/>
      <c r="GXK43" s="64"/>
      <c r="GXL43" s="64"/>
      <c r="GXM43" s="64"/>
      <c r="GXN43" s="64"/>
      <c r="GXO43" s="64"/>
      <c r="GXP43" s="64"/>
      <c r="GXQ43" s="64"/>
      <c r="GXR43" s="64"/>
      <c r="GXS43" s="64"/>
      <c r="GXT43" s="64"/>
      <c r="GXU43" s="64"/>
      <c r="GXV43" s="64"/>
      <c r="GXW43" s="64"/>
      <c r="GXX43" s="64"/>
      <c r="GXY43" s="64"/>
      <c r="GXZ43" s="64"/>
      <c r="GYA43" s="64"/>
      <c r="GYB43" s="64"/>
      <c r="GYC43" s="64"/>
      <c r="GYD43" s="64"/>
      <c r="GYE43" s="64"/>
      <c r="GYF43" s="64"/>
      <c r="GYG43" s="64"/>
      <c r="GYH43" s="64"/>
      <c r="GYI43" s="64"/>
      <c r="GYJ43" s="64"/>
      <c r="GYK43" s="64"/>
      <c r="GYL43" s="64"/>
      <c r="GYM43" s="64"/>
      <c r="GYN43" s="64"/>
      <c r="GYO43" s="64"/>
      <c r="GYP43" s="64"/>
      <c r="GYQ43" s="64"/>
      <c r="GYR43" s="64"/>
      <c r="GYS43" s="64"/>
      <c r="GYT43" s="64"/>
      <c r="GYU43" s="64"/>
      <c r="GYV43" s="64"/>
      <c r="GYW43" s="64"/>
      <c r="GYX43" s="64"/>
      <c r="GYY43" s="64"/>
      <c r="GYZ43" s="64"/>
      <c r="GZA43" s="64"/>
      <c r="GZB43" s="64"/>
      <c r="GZC43" s="64"/>
      <c r="GZD43" s="64"/>
      <c r="GZE43" s="64"/>
      <c r="GZF43" s="64"/>
      <c r="GZG43" s="64"/>
      <c r="GZH43" s="64"/>
      <c r="GZI43" s="64"/>
      <c r="GZJ43" s="64"/>
      <c r="GZK43" s="64"/>
      <c r="GZL43" s="64"/>
      <c r="GZM43" s="64"/>
      <c r="GZN43" s="64"/>
      <c r="GZO43" s="64"/>
      <c r="GZP43" s="64"/>
      <c r="GZQ43" s="64"/>
      <c r="GZR43" s="64"/>
      <c r="GZS43" s="64"/>
      <c r="GZT43" s="64"/>
      <c r="GZU43" s="64"/>
      <c r="GZV43" s="64"/>
      <c r="GZW43" s="64"/>
      <c r="GZX43" s="64"/>
      <c r="GZY43" s="64"/>
      <c r="GZZ43" s="64"/>
      <c r="HAA43" s="64"/>
      <c r="HAB43" s="64"/>
      <c r="HAC43" s="64"/>
      <c r="HAD43" s="64"/>
      <c r="HAE43" s="64"/>
      <c r="HAF43" s="64"/>
      <c r="HAG43" s="64"/>
      <c r="HAH43" s="64"/>
      <c r="HAI43" s="64"/>
      <c r="HAJ43" s="64"/>
      <c r="HAK43" s="64"/>
      <c r="HAL43" s="64"/>
      <c r="HAM43" s="64"/>
      <c r="HAN43" s="64"/>
      <c r="HAO43" s="64"/>
      <c r="HAP43" s="64"/>
      <c r="HAQ43" s="64"/>
      <c r="HAR43" s="64"/>
      <c r="HAS43" s="64"/>
      <c r="HAT43" s="64"/>
      <c r="HAU43" s="64"/>
      <c r="HAV43" s="64"/>
      <c r="HAW43" s="64"/>
      <c r="HAX43" s="64"/>
      <c r="HAY43" s="64"/>
      <c r="HAZ43" s="64"/>
      <c r="HBA43" s="64"/>
      <c r="HBB43" s="64"/>
      <c r="HBC43" s="64"/>
      <c r="HBD43" s="64"/>
      <c r="HBE43" s="64"/>
      <c r="HBF43" s="64"/>
      <c r="HBG43" s="64"/>
      <c r="HBH43" s="64"/>
      <c r="HBI43" s="64"/>
      <c r="HBJ43" s="64"/>
      <c r="HBK43" s="64"/>
      <c r="HBL43" s="64"/>
      <c r="HBM43" s="64"/>
      <c r="HBN43" s="64"/>
      <c r="HBO43" s="64"/>
      <c r="HBP43" s="64"/>
      <c r="HBQ43" s="64"/>
      <c r="HBR43" s="64"/>
      <c r="HBS43" s="64"/>
      <c r="HBT43" s="64"/>
      <c r="HBU43" s="64"/>
      <c r="HBV43" s="64"/>
      <c r="HBW43" s="64"/>
      <c r="HBX43" s="64"/>
      <c r="HBY43" s="64"/>
      <c r="HBZ43" s="64"/>
      <c r="HCA43" s="64"/>
      <c r="HCB43" s="64"/>
      <c r="HCC43" s="64"/>
      <c r="HCD43" s="64"/>
      <c r="HCE43" s="64"/>
      <c r="HCF43" s="64"/>
      <c r="HCG43" s="64"/>
      <c r="HCH43" s="64"/>
      <c r="HCI43" s="64"/>
      <c r="HCJ43" s="64"/>
      <c r="HCK43" s="64"/>
      <c r="HCL43" s="64"/>
      <c r="HCM43" s="64"/>
      <c r="HCN43" s="64"/>
      <c r="HCO43" s="64"/>
      <c r="HCP43" s="64"/>
      <c r="HCQ43" s="64"/>
      <c r="HCR43" s="64"/>
      <c r="HCS43" s="64"/>
      <c r="HCT43" s="64"/>
      <c r="HCU43" s="64"/>
      <c r="HCV43" s="64"/>
      <c r="HCW43" s="64"/>
      <c r="HCX43" s="64"/>
      <c r="HCY43" s="64"/>
      <c r="HCZ43" s="64"/>
      <c r="HDA43" s="64"/>
      <c r="HDB43" s="64"/>
      <c r="HDC43" s="64"/>
      <c r="HDD43" s="64"/>
      <c r="HDE43" s="64"/>
      <c r="HDF43" s="64"/>
      <c r="HDG43" s="64"/>
      <c r="HDH43" s="64"/>
      <c r="HDI43" s="64"/>
      <c r="HDJ43" s="64"/>
      <c r="HDK43" s="64"/>
      <c r="HDL43" s="64"/>
      <c r="HDM43" s="64"/>
      <c r="HDN43" s="64"/>
      <c r="HDO43" s="64"/>
      <c r="HDP43" s="64"/>
      <c r="HDQ43" s="64"/>
      <c r="HDR43" s="64"/>
      <c r="HDS43" s="64"/>
      <c r="HDT43" s="64"/>
      <c r="HDU43" s="64"/>
      <c r="HDV43" s="64"/>
      <c r="HDW43" s="64"/>
      <c r="HDX43" s="64"/>
      <c r="HDY43" s="64"/>
      <c r="HDZ43" s="64"/>
      <c r="HEA43" s="64"/>
      <c r="HEB43" s="64"/>
      <c r="HEC43" s="64"/>
      <c r="HED43" s="64"/>
      <c r="HEE43" s="64"/>
      <c r="HEF43" s="64"/>
      <c r="HEG43" s="64"/>
      <c r="HEH43" s="64"/>
      <c r="HEI43" s="64"/>
      <c r="HEJ43" s="64"/>
      <c r="HEK43" s="64"/>
      <c r="HEL43" s="64"/>
      <c r="HEM43" s="64"/>
      <c r="HEN43" s="64"/>
      <c r="HEO43" s="64"/>
      <c r="HEP43" s="64"/>
      <c r="HEQ43" s="64"/>
      <c r="HER43" s="64"/>
      <c r="HES43" s="64"/>
      <c r="HET43" s="64"/>
      <c r="HEU43" s="64"/>
      <c r="HEV43" s="64"/>
      <c r="HEW43" s="64"/>
      <c r="HEX43" s="64"/>
      <c r="HEY43" s="64"/>
      <c r="HEZ43" s="64"/>
      <c r="HFA43" s="64"/>
      <c r="HFB43" s="64"/>
      <c r="HFC43" s="64"/>
      <c r="HFD43" s="64"/>
      <c r="HFE43" s="64"/>
      <c r="HFF43" s="64"/>
      <c r="HFG43" s="64"/>
      <c r="HFH43" s="64"/>
      <c r="HFI43" s="64"/>
      <c r="HFJ43" s="64"/>
      <c r="HFK43" s="64"/>
      <c r="HFL43" s="64"/>
      <c r="HFM43" s="64"/>
      <c r="HFN43" s="64"/>
      <c r="HFO43" s="64"/>
      <c r="HFP43" s="64"/>
      <c r="HFQ43" s="64"/>
      <c r="HFR43" s="64"/>
      <c r="HFS43" s="64"/>
      <c r="HFT43" s="64"/>
      <c r="HFU43" s="64"/>
      <c r="HFV43" s="64"/>
      <c r="HFW43" s="64"/>
      <c r="HFX43" s="64"/>
      <c r="HFY43" s="64"/>
      <c r="HFZ43" s="64"/>
      <c r="HGA43" s="64"/>
      <c r="HGB43" s="64"/>
      <c r="HGC43" s="64"/>
      <c r="HGD43" s="64"/>
      <c r="HGE43" s="64"/>
      <c r="HGF43" s="64"/>
      <c r="HGG43" s="64"/>
      <c r="HGH43" s="64"/>
      <c r="HGI43" s="64"/>
      <c r="HGJ43" s="64"/>
      <c r="HGK43" s="64"/>
      <c r="HGL43" s="64"/>
      <c r="HGM43" s="64"/>
      <c r="HGN43" s="64"/>
      <c r="HGO43" s="64"/>
      <c r="HGP43" s="64"/>
      <c r="HGQ43" s="64"/>
      <c r="HGR43" s="64"/>
      <c r="HGS43" s="64"/>
      <c r="HGT43" s="64"/>
      <c r="HGU43" s="64"/>
      <c r="HGV43" s="64"/>
      <c r="HGW43" s="64"/>
      <c r="HGX43" s="64"/>
      <c r="HGY43" s="64"/>
      <c r="HGZ43" s="64"/>
      <c r="HHA43" s="64"/>
      <c r="HHB43" s="64"/>
      <c r="HHC43" s="64"/>
      <c r="HHD43" s="64"/>
      <c r="HHE43" s="64"/>
      <c r="HHF43" s="64"/>
      <c r="HHG43" s="64"/>
      <c r="HHH43" s="64"/>
      <c r="HHI43" s="64"/>
      <c r="HHJ43" s="64"/>
      <c r="HHK43" s="64"/>
      <c r="HHL43" s="64"/>
      <c r="HHM43" s="64"/>
      <c r="HHN43" s="64"/>
      <c r="HHO43" s="64"/>
      <c r="HHP43" s="64"/>
      <c r="HHQ43" s="64"/>
      <c r="HHR43" s="64"/>
      <c r="HHS43" s="64"/>
      <c r="HHT43" s="64"/>
      <c r="HHU43" s="64"/>
      <c r="HHV43" s="64"/>
      <c r="HHW43" s="64"/>
      <c r="HHX43" s="64"/>
      <c r="HHY43" s="64"/>
      <c r="HHZ43" s="64"/>
      <c r="HIA43" s="64"/>
      <c r="HIB43" s="64"/>
      <c r="HIC43" s="64"/>
      <c r="HID43" s="64"/>
      <c r="HIE43" s="64"/>
      <c r="HIF43" s="64"/>
      <c r="HIG43" s="64"/>
      <c r="HIH43" s="64"/>
      <c r="HII43" s="64"/>
      <c r="HIJ43" s="64"/>
      <c r="HIK43" s="64"/>
      <c r="HIL43" s="64"/>
      <c r="HIM43" s="64"/>
      <c r="HIN43" s="64"/>
      <c r="HIO43" s="64"/>
      <c r="HIP43" s="64"/>
      <c r="HIQ43" s="64"/>
      <c r="HIR43" s="64"/>
      <c r="HIS43" s="64"/>
      <c r="HIT43" s="64"/>
      <c r="HIU43" s="64"/>
      <c r="HIV43" s="64"/>
      <c r="HIW43" s="64"/>
      <c r="HIX43" s="64"/>
      <c r="HIY43" s="64"/>
      <c r="HIZ43" s="64"/>
      <c r="HJA43" s="64"/>
      <c r="HJB43" s="64"/>
      <c r="HJC43" s="64"/>
      <c r="HJD43" s="64"/>
      <c r="HJE43" s="64"/>
      <c r="HJF43" s="64"/>
      <c r="HJG43" s="64"/>
      <c r="HJH43" s="64"/>
      <c r="HJI43" s="64"/>
      <c r="HJJ43" s="64"/>
      <c r="HJK43" s="64"/>
      <c r="HJL43" s="64"/>
      <c r="HJM43" s="64"/>
      <c r="HJN43" s="64"/>
      <c r="HJO43" s="64"/>
      <c r="HJP43" s="64"/>
      <c r="HJQ43" s="64"/>
      <c r="HJR43" s="64"/>
      <c r="HJS43" s="64"/>
      <c r="HJT43" s="64"/>
      <c r="HJU43" s="64"/>
      <c r="HJV43" s="64"/>
      <c r="HJW43" s="64"/>
      <c r="HJX43" s="64"/>
      <c r="HJY43" s="64"/>
      <c r="HJZ43" s="64"/>
      <c r="HKA43" s="64"/>
      <c r="HKB43" s="64"/>
      <c r="HKC43" s="64"/>
      <c r="HKD43" s="64"/>
      <c r="HKE43" s="64"/>
      <c r="HKF43" s="64"/>
      <c r="HKG43" s="64"/>
      <c r="HKH43" s="64"/>
      <c r="HKI43" s="64"/>
      <c r="HKJ43" s="64"/>
      <c r="HKK43" s="64"/>
      <c r="HKL43" s="64"/>
      <c r="HKM43" s="64"/>
      <c r="HKN43" s="64"/>
      <c r="HKO43" s="64"/>
      <c r="HKP43" s="64"/>
      <c r="HKQ43" s="64"/>
      <c r="HKR43" s="64"/>
      <c r="HKS43" s="64"/>
      <c r="HKT43" s="64"/>
      <c r="HKU43" s="64"/>
      <c r="HKV43" s="64"/>
      <c r="HKW43" s="64"/>
      <c r="HKX43" s="64"/>
      <c r="HKY43" s="64"/>
      <c r="HKZ43" s="64"/>
      <c r="HLA43" s="64"/>
      <c r="HLB43" s="64"/>
      <c r="HLC43" s="64"/>
      <c r="HLD43" s="64"/>
      <c r="HLE43" s="64"/>
      <c r="HLF43" s="64"/>
      <c r="HLG43" s="64"/>
      <c r="HLH43" s="64"/>
      <c r="HLI43" s="64"/>
      <c r="HLJ43" s="64"/>
      <c r="HLK43" s="64"/>
      <c r="HLL43" s="64"/>
      <c r="HLM43" s="64"/>
      <c r="HLN43" s="64"/>
      <c r="HLO43" s="64"/>
      <c r="HLP43" s="64"/>
      <c r="HLQ43" s="64"/>
      <c r="HLR43" s="64"/>
      <c r="HLS43" s="64"/>
      <c r="HLT43" s="64"/>
      <c r="HLU43" s="64"/>
      <c r="HLV43" s="64"/>
      <c r="HLW43" s="64"/>
      <c r="HLX43" s="64"/>
      <c r="HLY43" s="64"/>
      <c r="HLZ43" s="64"/>
      <c r="HMA43" s="64"/>
      <c r="HMB43" s="64"/>
      <c r="HMC43" s="64"/>
      <c r="HMD43" s="64"/>
      <c r="HME43" s="64"/>
      <c r="HMF43" s="64"/>
      <c r="HMG43" s="64"/>
      <c r="HMH43" s="64"/>
      <c r="HMI43" s="64"/>
      <c r="HMJ43" s="64"/>
      <c r="HMK43" s="64"/>
      <c r="HML43" s="64"/>
      <c r="HMM43" s="64"/>
      <c r="HMN43" s="64"/>
      <c r="HMO43" s="64"/>
      <c r="HMP43" s="64"/>
      <c r="HMQ43" s="64"/>
      <c r="HMR43" s="64"/>
      <c r="HMS43" s="64"/>
      <c r="HMT43" s="64"/>
      <c r="HMU43" s="64"/>
      <c r="HMV43" s="64"/>
      <c r="HMW43" s="64"/>
      <c r="HMX43" s="64"/>
      <c r="HMY43" s="64"/>
      <c r="HMZ43" s="64"/>
      <c r="HNA43" s="64"/>
      <c r="HNB43" s="64"/>
      <c r="HNC43" s="64"/>
      <c r="HND43" s="64"/>
      <c r="HNE43" s="64"/>
      <c r="HNF43" s="64"/>
      <c r="HNG43" s="64"/>
      <c r="HNH43" s="64"/>
      <c r="HNI43" s="64"/>
      <c r="HNJ43" s="64"/>
      <c r="HNK43" s="64"/>
      <c r="HNL43" s="64"/>
      <c r="HNM43" s="64"/>
      <c r="HNN43" s="64"/>
      <c r="HNO43" s="64"/>
      <c r="HNP43" s="64"/>
      <c r="HNQ43" s="64"/>
      <c r="HNR43" s="64"/>
      <c r="HNS43" s="64"/>
      <c r="HNT43" s="64"/>
      <c r="HNU43" s="64"/>
      <c r="HNV43" s="64"/>
      <c r="HNW43" s="64"/>
      <c r="HNX43" s="64"/>
      <c r="HNY43" s="64"/>
      <c r="HNZ43" s="64"/>
      <c r="HOA43" s="64"/>
      <c r="HOB43" s="64"/>
      <c r="HOC43" s="64"/>
      <c r="HOD43" s="64"/>
      <c r="HOE43" s="64"/>
      <c r="HOF43" s="64"/>
      <c r="HOG43" s="64"/>
      <c r="HOH43" s="64"/>
      <c r="HOI43" s="64"/>
      <c r="HOJ43" s="64"/>
      <c r="HOK43" s="64"/>
      <c r="HOL43" s="64"/>
      <c r="HOM43" s="64"/>
      <c r="HON43" s="64"/>
      <c r="HOO43" s="64"/>
      <c r="HOP43" s="64"/>
      <c r="HOQ43" s="64"/>
      <c r="HOR43" s="64"/>
      <c r="HOS43" s="64"/>
      <c r="HOT43" s="64"/>
      <c r="HOU43" s="64"/>
      <c r="HOV43" s="64"/>
      <c r="HOW43" s="64"/>
      <c r="HOX43" s="64"/>
      <c r="HOY43" s="64"/>
      <c r="HOZ43" s="64"/>
      <c r="HPA43" s="64"/>
      <c r="HPB43" s="64"/>
      <c r="HPC43" s="64"/>
      <c r="HPD43" s="64"/>
      <c r="HPE43" s="64"/>
      <c r="HPF43" s="64"/>
      <c r="HPG43" s="64"/>
      <c r="HPH43" s="64"/>
      <c r="HPI43" s="64"/>
      <c r="HPJ43" s="64"/>
      <c r="HPK43" s="64"/>
      <c r="HPL43" s="64"/>
      <c r="HPM43" s="64"/>
      <c r="HPN43" s="64"/>
      <c r="HPO43" s="64"/>
      <c r="HPP43" s="64"/>
      <c r="HPQ43" s="64"/>
      <c r="HPR43" s="64"/>
      <c r="HPS43" s="64"/>
      <c r="HPT43" s="64"/>
      <c r="HPU43" s="64"/>
      <c r="HPV43" s="64"/>
      <c r="HPW43" s="64"/>
      <c r="HPX43" s="64"/>
      <c r="HPY43" s="64"/>
      <c r="HPZ43" s="64"/>
      <c r="HQA43" s="64"/>
      <c r="HQB43" s="64"/>
      <c r="HQC43" s="64"/>
      <c r="HQD43" s="64"/>
      <c r="HQE43" s="64"/>
      <c r="HQF43" s="64"/>
      <c r="HQG43" s="64"/>
      <c r="HQH43" s="64"/>
      <c r="HQI43" s="64"/>
      <c r="HQJ43" s="64"/>
      <c r="HQK43" s="64"/>
      <c r="HQL43" s="64"/>
      <c r="HQM43" s="64"/>
      <c r="HQN43" s="64"/>
      <c r="HQO43" s="64"/>
      <c r="HQP43" s="64"/>
      <c r="HQQ43" s="64"/>
      <c r="HQR43" s="64"/>
      <c r="HQS43" s="64"/>
      <c r="HQT43" s="64"/>
      <c r="HQU43" s="64"/>
      <c r="HQV43" s="64"/>
      <c r="HQW43" s="64"/>
      <c r="HQX43" s="64"/>
      <c r="HQY43" s="64"/>
      <c r="HQZ43" s="64"/>
      <c r="HRA43" s="64"/>
      <c r="HRB43" s="64"/>
      <c r="HRC43" s="64"/>
      <c r="HRD43" s="64"/>
      <c r="HRE43" s="64"/>
      <c r="HRF43" s="64"/>
      <c r="HRG43" s="64"/>
      <c r="HRH43" s="64"/>
      <c r="HRI43" s="64"/>
      <c r="HRJ43" s="64"/>
      <c r="HRK43" s="64"/>
      <c r="HRL43" s="64"/>
      <c r="HRM43" s="64"/>
      <c r="HRN43" s="64"/>
      <c r="HRO43" s="64"/>
      <c r="HRP43" s="64"/>
      <c r="HRQ43" s="64"/>
      <c r="HRR43" s="64"/>
      <c r="HRS43" s="64"/>
      <c r="HRT43" s="64"/>
      <c r="HRU43" s="64"/>
      <c r="HRV43" s="64"/>
      <c r="HRW43" s="64"/>
      <c r="HRX43" s="64"/>
      <c r="HRY43" s="64"/>
      <c r="HRZ43" s="64"/>
      <c r="HSA43" s="64"/>
      <c r="HSB43" s="64"/>
      <c r="HSC43" s="64"/>
      <c r="HSD43" s="64"/>
      <c r="HSE43" s="64"/>
      <c r="HSF43" s="64"/>
      <c r="HSG43" s="64"/>
      <c r="HSH43" s="64"/>
      <c r="HSI43" s="64"/>
      <c r="HSJ43" s="64"/>
      <c r="HSK43" s="64"/>
      <c r="HSL43" s="64"/>
      <c r="HSM43" s="64"/>
      <c r="HSN43" s="64"/>
      <c r="HSO43" s="64"/>
      <c r="HSP43" s="64"/>
      <c r="HSQ43" s="64"/>
      <c r="HSR43" s="64"/>
      <c r="HSS43" s="64"/>
      <c r="HST43" s="64"/>
      <c r="HSU43" s="64"/>
      <c r="HSV43" s="64"/>
      <c r="HSW43" s="64"/>
      <c r="HSX43" s="64"/>
      <c r="HSY43" s="64"/>
      <c r="HSZ43" s="64"/>
      <c r="HTA43" s="64"/>
      <c r="HTB43" s="64"/>
      <c r="HTC43" s="64"/>
      <c r="HTD43" s="64"/>
      <c r="HTE43" s="64"/>
      <c r="HTF43" s="64"/>
      <c r="HTG43" s="64"/>
      <c r="HTH43" s="64"/>
      <c r="HTI43" s="64"/>
      <c r="HTJ43" s="64"/>
      <c r="HTK43" s="64"/>
      <c r="HTL43" s="64"/>
      <c r="HTM43" s="64"/>
      <c r="HTN43" s="64"/>
      <c r="HTO43" s="64"/>
      <c r="HTP43" s="64"/>
      <c r="HTQ43" s="64"/>
      <c r="HTR43" s="64"/>
      <c r="HTS43" s="64"/>
      <c r="HTT43" s="64"/>
      <c r="HTU43" s="64"/>
      <c r="HTV43" s="64"/>
      <c r="HTW43" s="64"/>
      <c r="HTX43" s="64"/>
      <c r="HTY43" s="64"/>
      <c r="HTZ43" s="64"/>
      <c r="HUA43" s="64"/>
      <c r="HUB43" s="64"/>
      <c r="HUC43" s="64"/>
      <c r="HUD43" s="64"/>
      <c r="HUE43" s="64"/>
      <c r="HUF43" s="64"/>
      <c r="HUG43" s="64"/>
      <c r="HUH43" s="64"/>
      <c r="HUI43" s="64"/>
      <c r="HUJ43" s="64"/>
      <c r="HUK43" s="64"/>
      <c r="HUL43" s="64"/>
      <c r="HUM43" s="64"/>
      <c r="HUN43" s="64"/>
      <c r="HUO43" s="64"/>
      <c r="HUP43" s="64"/>
      <c r="HUQ43" s="64"/>
      <c r="HUR43" s="64"/>
      <c r="HUS43" s="64"/>
      <c r="HUT43" s="64"/>
      <c r="HUU43" s="64"/>
      <c r="HUV43" s="64"/>
      <c r="HUW43" s="64"/>
      <c r="HUX43" s="64"/>
      <c r="HUY43" s="64"/>
      <c r="HUZ43" s="64"/>
      <c r="HVA43" s="64"/>
      <c r="HVB43" s="64"/>
      <c r="HVC43" s="64"/>
      <c r="HVD43" s="64"/>
      <c r="HVE43" s="64"/>
      <c r="HVF43" s="64"/>
      <c r="HVG43" s="64"/>
      <c r="HVH43" s="64"/>
      <c r="HVI43" s="64"/>
      <c r="HVJ43" s="64"/>
      <c r="HVK43" s="64"/>
      <c r="HVL43" s="64"/>
      <c r="HVM43" s="64"/>
      <c r="HVN43" s="64"/>
      <c r="HVO43" s="64"/>
      <c r="HVP43" s="64"/>
      <c r="HVQ43" s="64"/>
      <c r="HVR43" s="64"/>
      <c r="HVS43" s="64"/>
      <c r="HVT43" s="64"/>
      <c r="HVU43" s="64"/>
      <c r="HVV43" s="64"/>
      <c r="HVW43" s="64"/>
      <c r="HVX43" s="64"/>
      <c r="HVY43" s="64"/>
      <c r="HVZ43" s="64"/>
      <c r="HWA43" s="64"/>
      <c r="HWB43" s="64"/>
      <c r="HWC43" s="64"/>
      <c r="HWD43" s="64"/>
      <c r="HWE43" s="64"/>
      <c r="HWF43" s="64"/>
      <c r="HWG43" s="64"/>
      <c r="HWH43" s="64"/>
      <c r="HWI43" s="64"/>
      <c r="HWJ43" s="64"/>
      <c r="HWK43" s="64"/>
      <c r="HWL43" s="64"/>
      <c r="HWM43" s="64"/>
      <c r="HWN43" s="64"/>
      <c r="HWO43" s="64"/>
      <c r="HWP43" s="64"/>
      <c r="HWQ43" s="64"/>
      <c r="HWR43" s="64"/>
      <c r="HWS43" s="64"/>
      <c r="HWT43" s="64"/>
      <c r="HWU43" s="64"/>
      <c r="HWV43" s="64"/>
      <c r="HWW43" s="64"/>
      <c r="HWX43" s="64"/>
      <c r="HWY43" s="64"/>
      <c r="HWZ43" s="64"/>
      <c r="HXA43" s="64"/>
      <c r="HXB43" s="64"/>
      <c r="HXC43" s="64"/>
      <c r="HXD43" s="64"/>
      <c r="HXE43" s="64"/>
      <c r="HXF43" s="64"/>
      <c r="HXG43" s="64"/>
      <c r="HXH43" s="64"/>
      <c r="HXI43" s="64"/>
      <c r="HXJ43" s="64"/>
      <c r="HXK43" s="64"/>
      <c r="HXL43" s="64"/>
      <c r="HXM43" s="64"/>
      <c r="HXN43" s="64"/>
      <c r="HXO43" s="64"/>
      <c r="HXP43" s="64"/>
      <c r="HXQ43" s="64"/>
      <c r="HXR43" s="64"/>
      <c r="HXS43" s="64"/>
      <c r="HXT43" s="64"/>
      <c r="HXU43" s="64"/>
      <c r="HXV43" s="64"/>
      <c r="HXW43" s="64"/>
      <c r="HXX43" s="64"/>
      <c r="HXY43" s="64"/>
      <c r="HXZ43" s="64"/>
      <c r="HYA43" s="64"/>
      <c r="HYB43" s="64"/>
      <c r="HYC43" s="64"/>
      <c r="HYD43" s="64"/>
      <c r="HYE43" s="64"/>
      <c r="HYF43" s="64"/>
      <c r="HYG43" s="64"/>
      <c r="HYH43" s="64"/>
      <c r="HYI43" s="64"/>
      <c r="HYJ43" s="64"/>
      <c r="HYK43" s="64"/>
      <c r="HYL43" s="64"/>
      <c r="HYM43" s="64"/>
      <c r="HYN43" s="64"/>
      <c r="HYO43" s="64"/>
      <c r="HYP43" s="64"/>
      <c r="HYQ43" s="64"/>
      <c r="HYR43" s="64"/>
      <c r="HYS43" s="64"/>
      <c r="HYT43" s="64"/>
      <c r="HYU43" s="64"/>
      <c r="HYV43" s="64"/>
      <c r="HYW43" s="64"/>
      <c r="HYX43" s="64"/>
      <c r="HYY43" s="64"/>
      <c r="HYZ43" s="64"/>
      <c r="HZA43" s="64"/>
      <c r="HZB43" s="64"/>
      <c r="HZC43" s="64"/>
      <c r="HZD43" s="64"/>
      <c r="HZE43" s="64"/>
      <c r="HZF43" s="64"/>
      <c r="HZG43" s="64"/>
      <c r="HZH43" s="64"/>
      <c r="HZI43" s="64"/>
      <c r="HZJ43" s="64"/>
      <c r="HZK43" s="64"/>
      <c r="HZL43" s="64"/>
      <c r="HZM43" s="64"/>
      <c r="HZN43" s="64"/>
      <c r="HZO43" s="64"/>
      <c r="HZP43" s="64"/>
      <c r="HZQ43" s="64"/>
      <c r="HZR43" s="64"/>
      <c r="HZS43" s="64"/>
      <c r="HZT43" s="64"/>
      <c r="HZU43" s="64"/>
      <c r="HZV43" s="64"/>
      <c r="HZW43" s="64"/>
      <c r="HZX43" s="64"/>
      <c r="HZY43" s="64"/>
      <c r="HZZ43" s="64"/>
      <c r="IAA43" s="64"/>
      <c r="IAB43" s="64"/>
      <c r="IAC43" s="64"/>
      <c r="IAD43" s="64"/>
      <c r="IAE43" s="64"/>
      <c r="IAF43" s="64"/>
      <c r="IAG43" s="64"/>
      <c r="IAH43" s="64"/>
      <c r="IAI43" s="64"/>
      <c r="IAJ43" s="64"/>
      <c r="IAK43" s="64"/>
      <c r="IAL43" s="64"/>
      <c r="IAM43" s="64"/>
      <c r="IAN43" s="64"/>
      <c r="IAO43" s="64"/>
      <c r="IAP43" s="64"/>
      <c r="IAQ43" s="64"/>
      <c r="IAR43" s="64"/>
      <c r="IAS43" s="64"/>
      <c r="IAT43" s="64"/>
      <c r="IAU43" s="64"/>
      <c r="IAV43" s="64"/>
      <c r="IAW43" s="64"/>
      <c r="IAX43" s="64"/>
      <c r="IAY43" s="64"/>
      <c r="IAZ43" s="64"/>
      <c r="IBA43" s="64"/>
      <c r="IBB43" s="64"/>
      <c r="IBC43" s="64"/>
      <c r="IBD43" s="64"/>
      <c r="IBE43" s="64"/>
      <c r="IBF43" s="64"/>
      <c r="IBG43" s="64"/>
      <c r="IBH43" s="64"/>
      <c r="IBI43" s="64"/>
      <c r="IBJ43" s="64"/>
      <c r="IBK43" s="64"/>
      <c r="IBL43" s="64"/>
      <c r="IBM43" s="64"/>
      <c r="IBN43" s="64"/>
      <c r="IBO43" s="64"/>
      <c r="IBP43" s="64"/>
      <c r="IBQ43" s="64"/>
      <c r="IBR43" s="64"/>
      <c r="IBS43" s="64"/>
      <c r="IBT43" s="64"/>
      <c r="IBU43" s="64"/>
      <c r="IBV43" s="64"/>
      <c r="IBW43" s="64"/>
      <c r="IBX43" s="64"/>
      <c r="IBY43" s="64"/>
      <c r="IBZ43" s="64"/>
      <c r="ICA43" s="64"/>
      <c r="ICB43" s="64"/>
      <c r="ICC43" s="64"/>
      <c r="ICD43" s="64"/>
      <c r="ICE43" s="64"/>
      <c r="ICF43" s="64"/>
      <c r="ICG43" s="64"/>
      <c r="ICH43" s="64"/>
      <c r="ICI43" s="64"/>
      <c r="ICJ43" s="64"/>
      <c r="ICK43" s="64"/>
      <c r="ICL43" s="64"/>
      <c r="ICM43" s="64"/>
      <c r="ICN43" s="64"/>
      <c r="ICO43" s="64"/>
      <c r="ICP43" s="64"/>
      <c r="ICQ43" s="64"/>
      <c r="ICR43" s="64"/>
      <c r="ICS43" s="64"/>
      <c r="ICT43" s="64"/>
      <c r="ICU43" s="64"/>
      <c r="ICV43" s="64"/>
      <c r="ICW43" s="64"/>
      <c r="ICX43" s="64"/>
      <c r="ICY43" s="64"/>
      <c r="ICZ43" s="64"/>
      <c r="IDA43" s="64"/>
      <c r="IDB43" s="64"/>
      <c r="IDC43" s="64"/>
      <c r="IDD43" s="64"/>
      <c r="IDE43" s="64"/>
      <c r="IDF43" s="64"/>
      <c r="IDG43" s="64"/>
      <c r="IDH43" s="64"/>
      <c r="IDI43" s="64"/>
      <c r="IDJ43" s="64"/>
      <c r="IDK43" s="64"/>
      <c r="IDL43" s="64"/>
      <c r="IDM43" s="64"/>
      <c r="IDN43" s="64"/>
      <c r="IDO43" s="64"/>
      <c r="IDP43" s="64"/>
      <c r="IDQ43" s="64"/>
      <c r="IDR43" s="64"/>
      <c r="IDS43" s="64"/>
      <c r="IDT43" s="64"/>
      <c r="IDU43" s="64"/>
      <c r="IDV43" s="64"/>
      <c r="IDW43" s="64"/>
      <c r="IDX43" s="64"/>
      <c r="IDY43" s="64"/>
      <c r="IDZ43" s="64"/>
      <c r="IEA43" s="64"/>
      <c r="IEB43" s="64"/>
      <c r="IEC43" s="64"/>
      <c r="IED43" s="64"/>
      <c r="IEE43" s="64"/>
      <c r="IEF43" s="64"/>
      <c r="IEG43" s="64"/>
      <c r="IEH43" s="64"/>
      <c r="IEI43" s="64"/>
      <c r="IEJ43" s="64"/>
      <c r="IEK43" s="64"/>
      <c r="IEL43" s="64"/>
      <c r="IEM43" s="64"/>
      <c r="IEN43" s="64"/>
      <c r="IEO43" s="64"/>
      <c r="IEP43" s="64"/>
      <c r="IEQ43" s="64"/>
      <c r="IER43" s="64"/>
      <c r="IES43" s="64"/>
      <c r="IET43" s="64"/>
      <c r="IEU43" s="64"/>
      <c r="IEV43" s="64"/>
      <c r="IEW43" s="64"/>
      <c r="IEX43" s="64"/>
      <c r="IEY43" s="64"/>
      <c r="IEZ43" s="64"/>
      <c r="IFA43" s="64"/>
      <c r="IFB43" s="64"/>
      <c r="IFC43" s="64"/>
      <c r="IFD43" s="64"/>
      <c r="IFE43" s="64"/>
      <c r="IFF43" s="64"/>
      <c r="IFG43" s="64"/>
      <c r="IFH43" s="64"/>
      <c r="IFI43" s="64"/>
      <c r="IFJ43" s="64"/>
      <c r="IFK43" s="64"/>
      <c r="IFL43" s="64"/>
      <c r="IFM43" s="64"/>
      <c r="IFN43" s="64"/>
      <c r="IFO43" s="64"/>
      <c r="IFP43" s="64"/>
      <c r="IFQ43" s="64"/>
      <c r="IFR43" s="64"/>
      <c r="IFS43" s="64"/>
      <c r="IFT43" s="64"/>
      <c r="IFU43" s="64"/>
      <c r="IFV43" s="64"/>
      <c r="IFW43" s="64"/>
      <c r="IFX43" s="64"/>
      <c r="IFY43" s="64"/>
      <c r="IFZ43" s="64"/>
      <c r="IGA43" s="64"/>
      <c r="IGB43" s="64"/>
      <c r="IGC43" s="64"/>
      <c r="IGD43" s="64"/>
      <c r="IGE43" s="64"/>
      <c r="IGF43" s="64"/>
      <c r="IGG43" s="64"/>
      <c r="IGH43" s="64"/>
      <c r="IGI43" s="64"/>
      <c r="IGJ43" s="64"/>
      <c r="IGK43" s="64"/>
      <c r="IGL43" s="64"/>
      <c r="IGM43" s="64"/>
      <c r="IGN43" s="64"/>
      <c r="IGO43" s="64"/>
      <c r="IGP43" s="64"/>
      <c r="IGQ43" s="64"/>
      <c r="IGR43" s="64"/>
      <c r="IGS43" s="64"/>
      <c r="IGT43" s="64"/>
      <c r="IGU43" s="64"/>
      <c r="IGV43" s="64"/>
      <c r="IGW43" s="64"/>
      <c r="IGX43" s="64"/>
      <c r="IGY43" s="64"/>
      <c r="IGZ43" s="64"/>
      <c r="IHA43" s="64"/>
      <c r="IHB43" s="64"/>
      <c r="IHC43" s="64"/>
      <c r="IHD43" s="64"/>
      <c r="IHE43" s="64"/>
      <c r="IHF43" s="64"/>
      <c r="IHG43" s="64"/>
      <c r="IHH43" s="64"/>
      <c r="IHI43" s="64"/>
      <c r="IHJ43" s="64"/>
      <c r="IHK43" s="64"/>
      <c r="IHL43" s="64"/>
      <c r="IHM43" s="64"/>
      <c r="IHN43" s="64"/>
      <c r="IHO43" s="64"/>
      <c r="IHP43" s="64"/>
      <c r="IHQ43" s="64"/>
      <c r="IHR43" s="64"/>
      <c r="IHS43" s="64"/>
      <c r="IHT43" s="64"/>
      <c r="IHU43" s="64"/>
      <c r="IHV43" s="64"/>
      <c r="IHW43" s="64"/>
      <c r="IHX43" s="64"/>
      <c r="IHY43" s="64"/>
      <c r="IHZ43" s="64"/>
      <c r="IIA43" s="64"/>
      <c r="IIB43" s="64"/>
      <c r="IIC43" s="64"/>
      <c r="IID43" s="64"/>
      <c r="IIE43" s="64"/>
      <c r="IIF43" s="64"/>
      <c r="IIG43" s="64"/>
      <c r="IIH43" s="64"/>
      <c r="III43" s="64"/>
      <c r="IIJ43" s="64"/>
      <c r="IIK43" s="64"/>
      <c r="IIL43" s="64"/>
      <c r="IIM43" s="64"/>
      <c r="IIN43" s="64"/>
      <c r="IIO43" s="64"/>
      <c r="IIP43" s="64"/>
      <c r="IIQ43" s="64"/>
      <c r="IIR43" s="64"/>
      <c r="IIS43" s="64"/>
      <c r="IIT43" s="64"/>
      <c r="IIU43" s="64"/>
      <c r="IIV43" s="64"/>
      <c r="IIW43" s="64"/>
      <c r="IIX43" s="64"/>
      <c r="IIY43" s="64"/>
      <c r="IIZ43" s="64"/>
      <c r="IJA43" s="64"/>
      <c r="IJB43" s="64"/>
      <c r="IJC43" s="64"/>
      <c r="IJD43" s="64"/>
      <c r="IJE43" s="64"/>
      <c r="IJF43" s="64"/>
      <c r="IJG43" s="64"/>
      <c r="IJH43" s="64"/>
      <c r="IJI43" s="64"/>
      <c r="IJJ43" s="64"/>
      <c r="IJK43" s="64"/>
      <c r="IJL43" s="64"/>
      <c r="IJM43" s="64"/>
      <c r="IJN43" s="64"/>
      <c r="IJO43" s="64"/>
      <c r="IJP43" s="64"/>
      <c r="IJQ43" s="64"/>
      <c r="IJR43" s="64"/>
      <c r="IJS43" s="64"/>
      <c r="IJT43" s="64"/>
      <c r="IJU43" s="64"/>
      <c r="IJV43" s="64"/>
      <c r="IJW43" s="64"/>
      <c r="IJX43" s="64"/>
      <c r="IJY43" s="64"/>
      <c r="IJZ43" s="64"/>
      <c r="IKA43" s="64"/>
      <c r="IKB43" s="64"/>
      <c r="IKC43" s="64"/>
      <c r="IKD43" s="64"/>
      <c r="IKE43" s="64"/>
      <c r="IKF43" s="64"/>
      <c r="IKG43" s="64"/>
      <c r="IKH43" s="64"/>
      <c r="IKI43" s="64"/>
      <c r="IKJ43" s="64"/>
      <c r="IKK43" s="64"/>
      <c r="IKL43" s="64"/>
      <c r="IKM43" s="64"/>
      <c r="IKN43" s="64"/>
      <c r="IKO43" s="64"/>
      <c r="IKP43" s="64"/>
      <c r="IKQ43" s="64"/>
      <c r="IKR43" s="64"/>
      <c r="IKS43" s="64"/>
      <c r="IKT43" s="64"/>
      <c r="IKU43" s="64"/>
      <c r="IKV43" s="64"/>
      <c r="IKW43" s="64"/>
      <c r="IKX43" s="64"/>
      <c r="IKY43" s="64"/>
      <c r="IKZ43" s="64"/>
      <c r="ILA43" s="64"/>
      <c r="ILB43" s="64"/>
      <c r="ILC43" s="64"/>
      <c r="ILD43" s="64"/>
      <c r="ILE43" s="64"/>
      <c r="ILF43" s="64"/>
      <c r="ILG43" s="64"/>
      <c r="ILH43" s="64"/>
      <c r="ILI43" s="64"/>
      <c r="ILJ43" s="64"/>
      <c r="ILK43" s="64"/>
      <c r="ILL43" s="64"/>
      <c r="ILM43" s="64"/>
      <c r="ILN43" s="64"/>
      <c r="ILO43" s="64"/>
      <c r="ILP43" s="64"/>
      <c r="ILQ43" s="64"/>
      <c r="ILR43" s="64"/>
      <c r="ILS43" s="64"/>
      <c r="ILT43" s="64"/>
      <c r="ILU43" s="64"/>
      <c r="ILV43" s="64"/>
      <c r="ILW43" s="64"/>
      <c r="ILX43" s="64"/>
      <c r="ILY43" s="64"/>
      <c r="ILZ43" s="64"/>
      <c r="IMA43" s="64"/>
      <c r="IMB43" s="64"/>
      <c r="IMC43" s="64"/>
      <c r="IMD43" s="64"/>
      <c r="IME43" s="64"/>
      <c r="IMF43" s="64"/>
      <c r="IMG43" s="64"/>
      <c r="IMH43" s="64"/>
      <c r="IMI43" s="64"/>
      <c r="IMJ43" s="64"/>
      <c r="IMK43" s="64"/>
      <c r="IML43" s="64"/>
      <c r="IMM43" s="64"/>
      <c r="IMN43" s="64"/>
      <c r="IMO43" s="64"/>
      <c r="IMP43" s="64"/>
      <c r="IMQ43" s="64"/>
      <c r="IMR43" s="64"/>
      <c r="IMS43" s="64"/>
      <c r="IMT43" s="64"/>
      <c r="IMU43" s="64"/>
      <c r="IMV43" s="64"/>
      <c r="IMW43" s="64"/>
      <c r="IMX43" s="64"/>
      <c r="IMY43" s="64"/>
      <c r="IMZ43" s="64"/>
      <c r="INA43" s="64"/>
      <c r="INB43" s="64"/>
      <c r="INC43" s="64"/>
      <c r="IND43" s="64"/>
      <c r="INE43" s="64"/>
      <c r="INF43" s="64"/>
      <c r="ING43" s="64"/>
      <c r="INH43" s="64"/>
      <c r="INI43" s="64"/>
      <c r="INJ43" s="64"/>
      <c r="INK43" s="64"/>
      <c r="INL43" s="64"/>
      <c r="INM43" s="64"/>
      <c r="INN43" s="64"/>
      <c r="INO43" s="64"/>
      <c r="INP43" s="64"/>
      <c r="INQ43" s="64"/>
      <c r="INR43" s="64"/>
      <c r="INS43" s="64"/>
      <c r="INT43" s="64"/>
      <c r="INU43" s="64"/>
      <c r="INV43" s="64"/>
      <c r="INW43" s="64"/>
      <c r="INX43" s="64"/>
      <c r="INY43" s="64"/>
      <c r="INZ43" s="64"/>
      <c r="IOA43" s="64"/>
      <c r="IOB43" s="64"/>
      <c r="IOC43" s="64"/>
      <c r="IOD43" s="64"/>
      <c r="IOE43" s="64"/>
      <c r="IOF43" s="64"/>
      <c r="IOG43" s="64"/>
      <c r="IOH43" s="64"/>
      <c r="IOI43" s="64"/>
      <c r="IOJ43" s="64"/>
      <c r="IOK43" s="64"/>
      <c r="IOL43" s="64"/>
      <c r="IOM43" s="64"/>
      <c r="ION43" s="64"/>
      <c r="IOO43" s="64"/>
      <c r="IOP43" s="64"/>
      <c r="IOQ43" s="64"/>
      <c r="IOR43" s="64"/>
      <c r="IOS43" s="64"/>
      <c r="IOT43" s="64"/>
      <c r="IOU43" s="64"/>
      <c r="IOV43" s="64"/>
      <c r="IOW43" s="64"/>
      <c r="IOX43" s="64"/>
      <c r="IOY43" s="64"/>
      <c r="IOZ43" s="64"/>
      <c r="IPA43" s="64"/>
      <c r="IPB43" s="64"/>
      <c r="IPC43" s="64"/>
      <c r="IPD43" s="64"/>
      <c r="IPE43" s="64"/>
      <c r="IPF43" s="64"/>
      <c r="IPG43" s="64"/>
      <c r="IPH43" s="64"/>
      <c r="IPI43" s="64"/>
      <c r="IPJ43" s="64"/>
      <c r="IPK43" s="64"/>
      <c r="IPL43" s="64"/>
      <c r="IPM43" s="64"/>
      <c r="IPN43" s="64"/>
      <c r="IPO43" s="64"/>
      <c r="IPP43" s="64"/>
      <c r="IPQ43" s="64"/>
      <c r="IPR43" s="64"/>
      <c r="IPS43" s="64"/>
      <c r="IPT43" s="64"/>
      <c r="IPU43" s="64"/>
      <c r="IPV43" s="64"/>
      <c r="IPW43" s="64"/>
      <c r="IPX43" s="64"/>
      <c r="IPY43" s="64"/>
      <c r="IPZ43" s="64"/>
      <c r="IQA43" s="64"/>
      <c r="IQB43" s="64"/>
      <c r="IQC43" s="64"/>
      <c r="IQD43" s="64"/>
      <c r="IQE43" s="64"/>
      <c r="IQF43" s="64"/>
      <c r="IQG43" s="64"/>
      <c r="IQH43" s="64"/>
      <c r="IQI43" s="64"/>
      <c r="IQJ43" s="64"/>
      <c r="IQK43" s="64"/>
      <c r="IQL43" s="64"/>
      <c r="IQM43" s="64"/>
      <c r="IQN43" s="64"/>
      <c r="IQO43" s="64"/>
      <c r="IQP43" s="64"/>
      <c r="IQQ43" s="64"/>
      <c r="IQR43" s="64"/>
      <c r="IQS43" s="64"/>
      <c r="IQT43" s="64"/>
      <c r="IQU43" s="64"/>
      <c r="IQV43" s="64"/>
      <c r="IQW43" s="64"/>
      <c r="IQX43" s="64"/>
      <c r="IQY43" s="64"/>
      <c r="IQZ43" s="64"/>
      <c r="IRA43" s="64"/>
      <c r="IRB43" s="64"/>
      <c r="IRC43" s="64"/>
      <c r="IRD43" s="64"/>
      <c r="IRE43" s="64"/>
      <c r="IRF43" s="64"/>
      <c r="IRG43" s="64"/>
      <c r="IRH43" s="64"/>
      <c r="IRI43" s="64"/>
      <c r="IRJ43" s="64"/>
      <c r="IRK43" s="64"/>
      <c r="IRL43" s="64"/>
      <c r="IRM43" s="64"/>
      <c r="IRN43" s="64"/>
      <c r="IRO43" s="64"/>
      <c r="IRP43" s="64"/>
      <c r="IRQ43" s="64"/>
      <c r="IRR43" s="64"/>
      <c r="IRS43" s="64"/>
      <c r="IRT43" s="64"/>
      <c r="IRU43" s="64"/>
      <c r="IRV43" s="64"/>
      <c r="IRW43" s="64"/>
      <c r="IRX43" s="64"/>
      <c r="IRY43" s="64"/>
      <c r="IRZ43" s="64"/>
      <c r="ISA43" s="64"/>
      <c r="ISB43" s="64"/>
      <c r="ISC43" s="64"/>
      <c r="ISD43" s="64"/>
      <c r="ISE43" s="64"/>
      <c r="ISF43" s="64"/>
      <c r="ISG43" s="64"/>
      <c r="ISH43" s="64"/>
      <c r="ISI43" s="64"/>
      <c r="ISJ43" s="64"/>
      <c r="ISK43" s="64"/>
      <c r="ISL43" s="64"/>
      <c r="ISM43" s="64"/>
      <c r="ISN43" s="64"/>
      <c r="ISO43" s="64"/>
      <c r="ISP43" s="64"/>
      <c r="ISQ43" s="64"/>
      <c r="ISR43" s="64"/>
      <c r="ISS43" s="64"/>
      <c r="IST43" s="64"/>
      <c r="ISU43" s="64"/>
      <c r="ISV43" s="64"/>
      <c r="ISW43" s="64"/>
      <c r="ISX43" s="64"/>
      <c r="ISY43" s="64"/>
      <c r="ISZ43" s="64"/>
      <c r="ITA43" s="64"/>
      <c r="ITB43" s="64"/>
      <c r="ITC43" s="64"/>
      <c r="ITD43" s="64"/>
      <c r="ITE43" s="64"/>
      <c r="ITF43" s="64"/>
      <c r="ITG43" s="64"/>
      <c r="ITH43" s="64"/>
      <c r="ITI43" s="64"/>
      <c r="ITJ43" s="64"/>
      <c r="ITK43" s="64"/>
      <c r="ITL43" s="64"/>
      <c r="ITM43" s="64"/>
      <c r="ITN43" s="64"/>
      <c r="ITO43" s="64"/>
      <c r="ITP43" s="64"/>
      <c r="ITQ43" s="64"/>
      <c r="ITR43" s="64"/>
      <c r="ITS43" s="64"/>
      <c r="ITT43" s="64"/>
      <c r="ITU43" s="64"/>
      <c r="ITV43" s="64"/>
      <c r="ITW43" s="64"/>
      <c r="ITX43" s="64"/>
      <c r="ITY43" s="64"/>
      <c r="ITZ43" s="64"/>
      <c r="IUA43" s="64"/>
      <c r="IUB43" s="64"/>
      <c r="IUC43" s="64"/>
      <c r="IUD43" s="64"/>
      <c r="IUE43" s="64"/>
      <c r="IUF43" s="64"/>
      <c r="IUG43" s="64"/>
      <c r="IUH43" s="64"/>
      <c r="IUI43" s="64"/>
      <c r="IUJ43" s="64"/>
      <c r="IUK43" s="64"/>
      <c r="IUL43" s="64"/>
      <c r="IUM43" s="64"/>
      <c r="IUN43" s="64"/>
      <c r="IUO43" s="64"/>
      <c r="IUP43" s="64"/>
      <c r="IUQ43" s="64"/>
      <c r="IUR43" s="64"/>
      <c r="IUS43" s="64"/>
      <c r="IUT43" s="64"/>
      <c r="IUU43" s="64"/>
      <c r="IUV43" s="64"/>
      <c r="IUW43" s="64"/>
      <c r="IUX43" s="64"/>
      <c r="IUY43" s="64"/>
      <c r="IUZ43" s="64"/>
      <c r="IVA43" s="64"/>
      <c r="IVB43" s="64"/>
      <c r="IVC43" s="64"/>
      <c r="IVD43" s="64"/>
      <c r="IVE43" s="64"/>
      <c r="IVF43" s="64"/>
      <c r="IVG43" s="64"/>
      <c r="IVH43" s="64"/>
      <c r="IVI43" s="64"/>
      <c r="IVJ43" s="64"/>
      <c r="IVK43" s="64"/>
      <c r="IVL43" s="64"/>
      <c r="IVM43" s="64"/>
      <c r="IVN43" s="64"/>
      <c r="IVO43" s="64"/>
      <c r="IVP43" s="64"/>
      <c r="IVQ43" s="64"/>
      <c r="IVR43" s="64"/>
      <c r="IVS43" s="64"/>
      <c r="IVT43" s="64"/>
      <c r="IVU43" s="64"/>
      <c r="IVV43" s="64"/>
      <c r="IVW43" s="64"/>
      <c r="IVX43" s="64"/>
      <c r="IVY43" s="64"/>
      <c r="IVZ43" s="64"/>
      <c r="IWA43" s="64"/>
      <c r="IWB43" s="64"/>
      <c r="IWC43" s="64"/>
      <c r="IWD43" s="64"/>
      <c r="IWE43" s="64"/>
      <c r="IWF43" s="64"/>
      <c r="IWG43" s="64"/>
      <c r="IWH43" s="64"/>
      <c r="IWI43" s="64"/>
      <c r="IWJ43" s="64"/>
      <c r="IWK43" s="64"/>
      <c r="IWL43" s="64"/>
      <c r="IWM43" s="64"/>
      <c r="IWN43" s="64"/>
      <c r="IWO43" s="64"/>
      <c r="IWP43" s="64"/>
      <c r="IWQ43" s="64"/>
      <c r="IWR43" s="64"/>
      <c r="IWS43" s="64"/>
      <c r="IWT43" s="64"/>
      <c r="IWU43" s="64"/>
      <c r="IWV43" s="64"/>
      <c r="IWW43" s="64"/>
      <c r="IWX43" s="64"/>
      <c r="IWY43" s="64"/>
      <c r="IWZ43" s="64"/>
      <c r="IXA43" s="64"/>
      <c r="IXB43" s="64"/>
      <c r="IXC43" s="64"/>
      <c r="IXD43" s="64"/>
      <c r="IXE43" s="64"/>
      <c r="IXF43" s="64"/>
      <c r="IXG43" s="64"/>
      <c r="IXH43" s="64"/>
      <c r="IXI43" s="64"/>
      <c r="IXJ43" s="64"/>
      <c r="IXK43" s="64"/>
      <c r="IXL43" s="64"/>
      <c r="IXM43" s="64"/>
      <c r="IXN43" s="64"/>
      <c r="IXO43" s="64"/>
      <c r="IXP43" s="64"/>
      <c r="IXQ43" s="64"/>
      <c r="IXR43" s="64"/>
      <c r="IXS43" s="64"/>
      <c r="IXT43" s="64"/>
      <c r="IXU43" s="64"/>
      <c r="IXV43" s="64"/>
      <c r="IXW43" s="64"/>
      <c r="IXX43" s="64"/>
      <c r="IXY43" s="64"/>
      <c r="IXZ43" s="64"/>
      <c r="IYA43" s="64"/>
      <c r="IYB43" s="64"/>
      <c r="IYC43" s="64"/>
      <c r="IYD43" s="64"/>
      <c r="IYE43" s="64"/>
      <c r="IYF43" s="64"/>
      <c r="IYG43" s="64"/>
      <c r="IYH43" s="64"/>
      <c r="IYI43" s="64"/>
      <c r="IYJ43" s="64"/>
      <c r="IYK43" s="64"/>
      <c r="IYL43" s="64"/>
      <c r="IYM43" s="64"/>
      <c r="IYN43" s="64"/>
      <c r="IYO43" s="64"/>
      <c r="IYP43" s="64"/>
      <c r="IYQ43" s="64"/>
      <c r="IYR43" s="64"/>
      <c r="IYS43" s="64"/>
      <c r="IYT43" s="64"/>
      <c r="IYU43" s="64"/>
      <c r="IYV43" s="64"/>
      <c r="IYW43" s="64"/>
      <c r="IYX43" s="64"/>
      <c r="IYY43" s="64"/>
      <c r="IYZ43" s="64"/>
      <c r="IZA43" s="64"/>
      <c r="IZB43" s="64"/>
      <c r="IZC43" s="64"/>
      <c r="IZD43" s="64"/>
      <c r="IZE43" s="64"/>
      <c r="IZF43" s="64"/>
      <c r="IZG43" s="64"/>
      <c r="IZH43" s="64"/>
      <c r="IZI43" s="64"/>
      <c r="IZJ43" s="64"/>
      <c r="IZK43" s="64"/>
      <c r="IZL43" s="64"/>
      <c r="IZM43" s="64"/>
      <c r="IZN43" s="64"/>
      <c r="IZO43" s="64"/>
      <c r="IZP43" s="64"/>
      <c r="IZQ43" s="64"/>
      <c r="IZR43" s="64"/>
      <c r="IZS43" s="64"/>
      <c r="IZT43" s="64"/>
      <c r="IZU43" s="64"/>
      <c r="IZV43" s="64"/>
      <c r="IZW43" s="64"/>
      <c r="IZX43" s="64"/>
      <c r="IZY43" s="64"/>
      <c r="IZZ43" s="64"/>
      <c r="JAA43" s="64"/>
      <c r="JAB43" s="64"/>
      <c r="JAC43" s="64"/>
      <c r="JAD43" s="64"/>
      <c r="JAE43" s="64"/>
      <c r="JAF43" s="64"/>
      <c r="JAG43" s="64"/>
      <c r="JAH43" s="64"/>
      <c r="JAI43" s="64"/>
      <c r="JAJ43" s="64"/>
      <c r="JAK43" s="64"/>
      <c r="JAL43" s="64"/>
      <c r="JAM43" s="64"/>
      <c r="JAN43" s="64"/>
      <c r="JAO43" s="64"/>
      <c r="JAP43" s="64"/>
      <c r="JAQ43" s="64"/>
      <c r="JAR43" s="64"/>
      <c r="JAS43" s="64"/>
      <c r="JAT43" s="64"/>
      <c r="JAU43" s="64"/>
      <c r="JAV43" s="64"/>
      <c r="JAW43" s="64"/>
      <c r="JAX43" s="64"/>
      <c r="JAY43" s="64"/>
      <c r="JAZ43" s="64"/>
      <c r="JBA43" s="64"/>
      <c r="JBB43" s="64"/>
      <c r="JBC43" s="64"/>
      <c r="JBD43" s="64"/>
      <c r="JBE43" s="64"/>
      <c r="JBF43" s="64"/>
      <c r="JBG43" s="64"/>
      <c r="JBH43" s="64"/>
      <c r="JBI43" s="64"/>
      <c r="JBJ43" s="64"/>
      <c r="JBK43" s="64"/>
      <c r="JBL43" s="64"/>
      <c r="JBM43" s="64"/>
      <c r="JBN43" s="64"/>
      <c r="JBO43" s="64"/>
      <c r="JBP43" s="64"/>
      <c r="JBQ43" s="64"/>
      <c r="JBR43" s="64"/>
      <c r="JBS43" s="64"/>
      <c r="JBT43" s="64"/>
      <c r="JBU43" s="64"/>
      <c r="JBV43" s="64"/>
      <c r="JBW43" s="64"/>
      <c r="JBX43" s="64"/>
      <c r="JBY43" s="64"/>
      <c r="JBZ43" s="64"/>
      <c r="JCA43" s="64"/>
      <c r="JCB43" s="64"/>
      <c r="JCC43" s="64"/>
      <c r="JCD43" s="64"/>
      <c r="JCE43" s="64"/>
      <c r="JCF43" s="64"/>
      <c r="JCG43" s="64"/>
      <c r="JCH43" s="64"/>
      <c r="JCI43" s="64"/>
      <c r="JCJ43" s="64"/>
      <c r="JCK43" s="64"/>
      <c r="JCL43" s="64"/>
      <c r="JCM43" s="64"/>
      <c r="JCN43" s="64"/>
      <c r="JCO43" s="64"/>
      <c r="JCP43" s="64"/>
      <c r="JCQ43" s="64"/>
      <c r="JCR43" s="64"/>
      <c r="JCS43" s="64"/>
      <c r="JCT43" s="64"/>
      <c r="JCU43" s="64"/>
      <c r="JCV43" s="64"/>
      <c r="JCW43" s="64"/>
      <c r="JCX43" s="64"/>
      <c r="JCY43" s="64"/>
      <c r="JCZ43" s="64"/>
      <c r="JDA43" s="64"/>
      <c r="JDB43" s="64"/>
      <c r="JDC43" s="64"/>
      <c r="JDD43" s="64"/>
      <c r="JDE43" s="64"/>
      <c r="JDF43" s="64"/>
      <c r="JDG43" s="64"/>
      <c r="JDH43" s="64"/>
      <c r="JDI43" s="64"/>
      <c r="JDJ43" s="64"/>
      <c r="JDK43" s="64"/>
      <c r="JDL43" s="64"/>
      <c r="JDM43" s="64"/>
      <c r="JDN43" s="64"/>
      <c r="JDO43" s="64"/>
      <c r="JDP43" s="64"/>
      <c r="JDQ43" s="64"/>
      <c r="JDR43" s="64"/>
      <c r="JDS43" s="64"/>
      <c r="JDT43" s="64"/>
      <c r="JDU43" s="64"/>
      <c r="JDV43" s="64"/>
      <c r="JDW43" s="64"/>
      <c r="JDX43" s="64"/>
      <c r="JDY43" s="64"/>
      <c r="JDZ43" s="64"/>
      <c r="JEA43" s="64"/>
      <c r="JEB43" s="64"/>
      <c r="JEC43" s="64"/>
      <c r="JED43" s="64"/>
      <c r="JEE43" s="64"/>
      <c r="JEF43" s="64"/>
      <c r="JEG43" s="64"/>
      <c r="JEH43" s="64"/>
      <c r="JEI43" s="64"/>
      <c r="JEJ43" s="64"/>
      <c r="JEK43" s="64"/>
      <c r="JEL43" s="64"/>
      <c r="JEM43" s="64"/>
      <c r="JEN43" s="64"/>
      <c r="JEO43" s="64"/>
      <c r="JEP43" s="64"/>
      <c r="JEQ43" s="64"/>
      <c r="JER43" s="64"/>
      <c r="JES43" s="64"/>
      <c r="JET43" s="64"/>
      <c r="JEU43" s="64"/>
      <c r="JEV43" s="64"/>
      <c r="JEW43" s="64"/>
      <c r="JEX43" s="64"/>
      <c r="JEY43" s="64"/>
      <c r="JEZ43" s="64"/>
      <c r="JFA43" s="64"/>
      <c r="JFB43" s="64"/>
      <c r="JFC43" s="64"/>
      <c r="JFD43" s="64"/>
      <c r="JFE43" s="64"/>
      <c r="JFF43" s="64"/>
      <c r="JFG43" s="64"/>
      <c r="JFH43" s="64"/>
      <c r="JFI43" s="64"/>
      <c r="JFJ43" s="64"/>
      <c r="JFK43" s="64"/>
      <c r="JFL43" s="64"/>
      <c r="JFM43" s="64"/>
      <c r="JFN43" s="64"/>
      <c r="JFO43" s="64"/>
      <c r="JFP43" s="64"/>
      <c r="JFQ43" s="64"/>
      <c r="JFR43" s="64"/>
      <c r="JFS43" s="64"/>
      <c r="JFT43" s="64"/>
      <c r="JFU43" s="64"/>
      <c r="JFV43" s="64"/>
      <c r="JFW43" s="64"/>
      <c r="JFX43" s="64"/>
      <c r="JFY43" s="64"/>
      <c r="JFZ43" s="64"/>
      <c r="JGA43" s="64"/>
      <c r="JGB43" s="64"/>
      <c r="JGC43" s="64"/>
      <c r="JGD43" s="64"/>
      <c r="JGE43" s="64"/>
      <c r="JGF43" s="64"/>
      <c r="JGG43" s="64"/>
      <c r="JGH43" s="64"/>
      <c r="JGI43" s="64"/>
      <c r="JGJ43" s="64"/>
      <c r="JGK43" s="64"/>
      <c r="JGL43" s="64"/>
      <c r="JGM43" s="64"/>
      <c r="JGN43" s="64"/>
      <c r="JGO43" s="64"/>
      <c r="JGP43" s="64"/>
      <c r="JGQ43" s="64"/>
      <c r="JGR43" s="64"/>
      <c r="JGS43" s="64"/>
      <c r="JGT43" s="64"/>
      <c r="JGU43" s="64"/>
      <c r="JGV43" s="64"/>
      <c r="JGW43" s="64"/>
      <c r="JGX43" s="64"/>
      <c r="JGY43" s="64"/>
      <c r="JGZ43" s="64"/>
      <c r="JHA43" s="64"/>
      <c r="JHB43" s="64"/>
      <c r="JHC43" s="64"/>
      <c r="JHD43" s="64"/>
      <c r="JHE43" s="64"/>
      <c r="JHF43" s="64"/>
      <c r="JHG43" s="64"/>
      <c r="JHH43" s="64"/>
      <c r="JHI43" s="64"/>
      <c r="JHJ43" s="64"/>
      <c r="JHK43" s="64"/>
      <c r="JHL43" s="64"/>
      <c r="JHM43" s="64"/>
      <c r="JHN43" s="64"/>
      <c r="JHO43" s="64"/>
      <c r="JHP43" s="64"/>
      <c r="JHQ43" s="64"/>
      <c r="JHR43" s="64"/>
      <c r="JHS43" s="64"/>
      <c r="JHT43" s="64"/>
      <c r="JHU43" s="64"/>
      <c r="JHV43" s="64"/>
      <c r="JHW43" s="64"/>
      <c r="JHX43" s="64"/>
      <c r="JHY43" s="64"/>
      <c r="JHZ43" s="64"/>
      <c r="JIA43" s="64"/>
      <c r="JIB43" s="64"/>
      <c r="JIC43" s="64"/>
      <c r="JID43" s="64"/>
      <c r="JIE43" s="64"/>
      <c r="JIF43" s="64"/>
      <c r="JIG43" s="64"/>
      <c r="JIH43" s="64"/>
      <c r="JII43" s="64"/>
      <c r="JIJ43" s="64"/>
      <c r="JIK43" s="64"/>
      <c r="JIL43" s="64"/>
      <c r="JIM43" s="64"/>
      <c r="JIN43" s="64"/>
      <c r="JIO43" s="64"/>
      <c r="JIP43" s="64"/>
      <c r="JIQ43" s="64"/>
      <c r="JIR43" s="64"/>
      <c r="JIS43" s="64"/>
      <c r="JIT43" s="64"/>
      <c r="JIU43" s="64"/>
      <c r="JIV43" s="64"/>
      <c r="JIW43" s="64"/>
      <c r="JIX43" s="64"/>
      <c r="JIY43" s="64"/>
      <c r="JIZ43" s="64"/>
      <c r="JJA43" s="64"/>
      <c r="JJB43" s="64"/>
      <c r="JJC43" s="64"/>
      <c r="JJD43" s="64"/>
      <c r="JJE43" s="64"/>
      <c r="JJF43" s="64"/>
      <c r="JJG43" s="64"/>
      <c r="JJH43" s="64"/>
      <c r="JJI43" s="64"/>
      <c r="JJJ43" s="64"/>
      <c r="JJK43" s="64"/>
      <c r="JJL43" s="64"/>
      <c r="JJM43" s="64"/>
      <c r="JJN43" s="64"/>
      <c r="JJO43" s="64"/>
      <c r="JJP43" s="64"/>
      <c r="JJQ43" s="64"/>
      <c r="JJR43" s="64"/>
      <c r="JJS43" s="64"/>
      <c r="JJT43" s="64"/>
      <c r="JJU43" s="64"/>
      <c r="JJV43" s="64"/>
      <c r="JJW43" s="64"/>
      <c r="JJX43" s="64"/>
      <c r="JJY43" s="64"/>
      <c r="JJZ43" s="64"/>
      <c r="JKA43" s="64"/>
      <c r="JKB43" s="64"/>
      <c r="JKC43" s="64"/>
      <c r="JKD43" s="64"/>
      <c r="JKE43" s="64"/>
      <c r="JKF43" s="64"/>
      <c r="JKG43" s="64"/>
      <c r="JKH43" s="64"/>
      <c r="JKI43" s="64"/>
      <c r="JKJ43" s="64"/>
      <c r="JKK43" s="64"/>
      <c r="JKL43" s="64"/>
      <c r="JKM43" s="64"/>
      <c r="JKN43" s="64"/>
      <c r="JKO43" s="64"/>
      <c r="JKP43" s="64"/>
      <c r="JKQ43" s="64"/>
      <c r="JKR43" s="64"/>
      <c r="JKS43" s="64"/>
      <c r="JKT43" s="64"/>
      <c r="JKU43" s="64"/>
      <c r="JKV43" s="64"/>
      <c r="JKW43" s="64"/>
      <c r="JKX43" s="64"/>
      <c r="JKY43" s="64"/>
      <c r="JKZ43" s="64"/>
      <c r="JLA43" s="64"/>
      <c r="JLB43" s="64"/>
      <c r="JLC43" s="64"/>
      <c r="JLD43" s="64"/>
      <c r="JLE43" s="64"/>
      <c r="JLF43" s="64"/>
      <c r="JLG43" s="64"/>
      <c r="JLH43" s="64"/>
      <c r="JLI43" s="64"/>
      <c r="JLJ43" s="64"/>
      <c r="JLK43" s="64"/>
      <c r="JLL43" s="64"/>
      <c r="JLM43" s="64"/>
      <c r="JLN43" s="64"/>
      <c r="JLO43" s="64"/>
      <c r="JLP43" s="64"/>
      <c r="JLQ43" s="64"/>
      <c r="JLR43" s="64"/>
      <c r="JLS43" s="64"/>
      <c r="JLT43" s="64"/>
      <c r="JLU43" s="64"/>
      <c r="JLV43" s="64"/>
      <c r="JLW43" s="64"/>
      <c r="JLX43" s="64"/>
      <c r="JLY43" s="64"/>
      <c r="JLZ43" s="64"/>
      <c r="JMA43" s="64"/>
      <c r="JMB43" s="64"/>
      <c r="JMC43" s="64"/>
      <c r="JMD43" s="64"/>
      <c r="JME43" s="64"/>
      <c r="JMF43" s="64"/>
      <c r="JMG43" s="64"/>
      <c r="JMH43" s="64"/>
      <c r="JMI43" s="64"/>
      <c r="JMJ43" s="64"/>
      <c r="JMK43" s="64"/>
      <c r="JML43" s="64"/>
      <c r="JMM43" s="64"/>
      <c r="JMN43" s="64"/>
      <c r="JMO43" s="64"/>
      <c r="JMP43" s="64"/>
      <c r="JMQ43" s="64"/>
      <c r="JMR43" s="64"/>
      <c r="JMS43" s="64"/>
      <c r="JMT43" s="64"/>
      <c r="JMU43" s="64"/>
      <c r="JMV43" s="64"/>
      <c r="JMW43" s="64"/>
      <c r="JMX43" s="64"/>
      <c r="JMY43" s="64"/>
      <c r="JMZ43" s="64"/>
      <c r="JNA43" s="64"/>
      <c r="JNB43" s="64"/>
      <c r="JNC43" s="64"/>
      <c r="JND43" s="64"/>
      <c r="JNE43" s="64"/>
      <c r="JNF43" s="64"/>
      <c r="JNG43" s="64"/>
      <c r="JNH43" s="64"/>
      <c r="JNI43" s="64"/>
      <c r="JNJ43" s="64"/>
      <c r="JNK43" s="64"/>
      <c r="JNL43" s="64"/>
      <c r="JNM43" s="64"/>
      <c r="JNN43" s="64"/>
      <c r="JNO43" s="64"/>
      <c r="JNP43" s="64"/>
      <c r="JNQ43" s="64"/>
      <c r="JNR43" s="64"/>
      <c r="JNS43" s="64"/>
      <c r="JNT43" s="64"/>
      <c r="JNU43" s="64"/>
      <c r="JNV43" s="64"/>
      <c r="JNW43" s="64"/>
      <c r="JNX43" s="64"/>
      <c r="JNY43" s="64"/>
      <c r="JNZ43" s="64"/>
      <c r="JOA43" s="64"/>
      <c r="JOB43" s="64"/>
      <c r="JOC43" s="64"/>
      <c r="JOD43" s="64"/>
      <c r="JOE43" s="64"/>
      <c r="JOF43" s="64"/>
      <c r="JOG43" s="64"/>
      <c r="JOH43" s="64"/>
      <c r="JOI43" s="64"/>
      <c r="JOJ43" s="64"/>
      <c r="JOK43" s="64"/>
      <c r="JOL43" s="64"/>
      <c r="JOM43" s="64"/>
      <c r="JON43" s="64"/>
      <c r="JOO43" s="64"/>
      <c r="JOP43" s="64"/>
      <c r="JOQ43" s="64"/>
      <c r="JOR43" s="64"/>
      <c r="JOS43" s="64"/>
      <c r="JOT43" s="64"/>
      <c r="JOU43" s="64"/>
      <c r="JOV43" s="64"/>
      <c r="JOW43" s="64"/>
      <c r="JOX43" s="64"/>
      <c r="JOY43" s="64"/>
      <c r="JOZ43" s="64"/>
      <c r="JPA43" s="64"/>
      <c r="JPB43" s="64"/>
      <c r="JPC43" s="64"/>
      <c r="JPD43" s="64"/>
      <c r="JPE43" s="64"/>
      <c r="JPF43" s="64"/>
      <c r="JPG43" s="64"/>
      <c r="JPH43" s="64"/>
      <c r="JPI43" s="64"/>
      <c r="JPJ43" s="64"/>
      <c r="JPK43" s="64"/>
      <c r="JPL43" s="64"/>
      <c r="JPM43" s="64"/>
      <c r="JPN43" s="64"/>
      <c r="JPO43" s="64"/>
      <c r="JPP43" s="64"/>
      <c r="JPQ43" s="64"/>
      <c r="JPR43" s="64"/>
      <c r="JPS43" s="64"/>
      <c r="JPT43" s="64"/>
      <c r="JPU43" s="64"/>
      <c r="JPV43" s="64"/>
      <c r="JPW43" s="64"/>
      <c r="JPX43" s="64"/>
      <c r="JPY43" s="64"/>
      <c r="JPZ43" s="64"/>
      <c r="JQA43" s="64"/>
      <c r="JQB43" s="64"/>
      <c r="JQC43" s="64"/>
      <c r="JQD43" s="64"/>
      <c r="JQE43" s="64"/>
      <c r="JQF43" s="64"/>
      <c r="JQG43" s="64"/>
      <c r="JQH43" s="64"/>
      <c r="JQI43" s="64"/>
      <c r="JQJ43" s="64"/>
      <c r="JQK43" s="64"/>
      <c r="JQL43" s="64"/>
      <c r="JQM43" s="64"/>
      <c r="JQN43" s="64"/>
      <c r="JQO43" s="64"/>
      <c r="JQP43" s="64"/>
      <c r="JQQ43" s="64"/>
      <c r="JQR43" s="64"/>
      <c r="JQS43" s="64"/>
      <c r="JQT43" s="64"/>
      <c r="JQU43" s="64"/>
      <c r="JQV43" s="64"/>
      <c r="JQW43" s="64"/>
      <c r="JQX43" s="64"/>
      <c r="JQY43" s="64"/>
      <c r="JQZ43" s="64"/>
      <c r="JRA43" s="64"/>
      <c r="JRB43" s="64"/>
      <c r="JRC43" s="64"/>
      <c r="JRD43" s="64"/>
      <c r="JRE43" s="64"/>
      <c r="JRF43" s="64"/>
      <c r="JRG43" s="64"/>
      <c r="JRH43" s="64"/>
      <c r="JRI43" s="64"/>
      <c r="JRJ43" s="64"/>
      <c r="JRK43" s="64"/>
      <c r="JRL43" s="64"/>
      <c r="JRM43" s="64"/>
      <c r="JRN43" s="64"/>
      <c r="JRO43" s="64"/>
      <c r="JRP43" s="64"/>
      <c r="JRQ43" s="64"/>
      <c r="JRR43" s="64"/>
      <c r="JRS43" s="64"/>
      <c r="JRT43" s="64"/>
      <c r="JRU43" s="64"/>
      <c r="JRV43" s="64"/>
      <c r="JRW43" s="64"/>
      <c r="JRX43" s="64"/>
      <c r="JRY43" s="64"/>
      <c r="JRZ43" s="64"/>
      <c r="JSA43" s="64"/>
      <c r="JSB43" s="64"/>
      <c r="JSC43" s="64"/>
      <c r="JSD43" s="64"/>
      <c r="JSE43" s="64"/>
      <c r="JSF43" s="64"/>
      <c r="JSG43" s="64"/>
      <c r="JSH43" s="64"/>
      <c r="JSI43" s="64"/>
      <c r="JSJ43" s="64"/>
      <c r="JSK43" s="64"/>
      <c r="JSL43" s="64"/>
      <c r="JSM43" s="64"/>
      <c r="JSN43" s="64"/>
      <c r="JSO43" s="64"/>
      <c r="JSP43" s="64"/>
      <c r="JSQ43" s="64"/>
      <c r="JSR43" s="64"/>
      <c r="JSS43" s="64"/>
      <c r="JST43" s="64"/>
      <c r="JSU43" s="64"/>
      <c r="JSV43" s="64"/>
      <c r="JSW43" s="64"/>
      <c r="JSX43" s="64"/>
      <c r="JSY43" s="64"/>
      <c r="JSZ43" s="64"/>
      <c r="JTA43" s="64"/>
      <c r="JTB43" s="64"/>
      <c r="JTC43" s="64"/>
      <c r="JTD43" s="64"/>
      <c r="JTE43" s="64"/>
      <c r="JTF43" s="64"/>
      <c r="JTG43" s="64"/>
      <c r="JTH43" s="64"/>
      <c r="JTI43" s="64"/>
      <c r="JTJ43" s="64"/>
      <c r="JTK43" s="64"/>
      <c r="JTL43" s="64"/>
      <c r="JTM43" s="64"/>
      <c r="JTN43" s="64"/>
      <c r="JTO43" s="64"/>
      <c r="JTP43" s="64"/>
      <c r="JTQ43" s="64"/>
      <c r="JTR43" s="64"/>
      <c r="JTS43" s="64"/>
      <c r="JTT43" s="64"/>
      <c r="JTU43" s="64"/>
      <c r="JTV43" s="64"/>
      <c r="JTW43" s="64"/>
      <c r="JTX43" s="64"/>
      <c r="JTY43" s="64"/>
      <c r="JTZ43" s="64"/>
      <c r="JUA43" s="64"/>
      <c r="JUB43" s="64"/>
      <c r="JUC43" s="64"/>
      <c r="JUD43" s="64"/>
      <c r="JUE43" s="64"/>
      <c r="JUF43" s="64"/>
      <c r="JUG43" s="64"/>
      <c r="JUH43" s="64"/>
      <c r="JUI43" s="64"/>
      <c r="JUJ43" s="64"/>
      <c r="JUK43" s="64"/>
      <c r="JUL43" s="64"/>
      <c r="JUM43" s="64"/>
      <c r="JUN43" s="64"/>
      <c r="JUO43" s="64"/>
      <c r="JUP43" s="64"/>
      <c r="JUQ43" s="64"/>
      <c r="JUR43" s="64"/>
      <c r="JUS43" s="64"/>
      <c r="JUT43" s="64"/>
      <c r="JUU43" s="64"/>
      <c r="JUV43" s="64"/>
      <c r="JUW43" s="64"/>
      <c r="JUX43" s="64"/>
      <c r="JUY43" s="64"/>
      <c r="JUZ43" s="64"/>
      <c r="JVA43" s="64"/>
      <c r="JVB43" s="64"/>
      <c r="JVC43" s="64"/>
      <c r="JVD43" s="64"/>
      <c r="JVE43" s="64"/>
      <c r="JVF43" s="64"/>
      <c r="JVG43" s="64"/>
      <c r="JVH43" s="64"/>
      <c r="JVI43" s="64"/>
      <c r="JVJ43" s="64"/>
      <c r="JVK43" s="64"/>
      <c r="JVL43" s="64"/>
      <c r="JVM43" s="64"/>
      <c r="JVN43" s="64"/>
      <c r="JVO43" s="64"/>
      <c r="JVP43" s="64"/>
      <c r="JVQ43" s="64"/>
      <c r="JVR43" s="64"/>
      <c r="JVS43" s="64"/>
      <c r="JVT43" s="64"/>
      <c r="JVU43" s="64"/>
      <c r="JVV43" s="64"/>
      <c r="JVW43" s="64"/>
      <c r="JVX43" s="64"/>
      <c r="JVY43" s="64"/>
      <c r="JVZ43" s="64"/>
      <c r="JWA43" s="64"/>
      <c r="JWB43" s="64"/>
      <c r="JWC43" s="64"/>
      <c r="JWD43" s="64"/>
      <c r="JWE43" s="64"/>
      <c r="JWF43" s="64"/>
      <c r="JWG43" s="64"/>
      <c r="JWH43" s="64"/>
      <c r="JWI43" s="64"/>
      <c r="JWJ43" s="64"/>
      <c r="JWK43" s="64"/>
      <c r="JWL43" s="64"/>
      <c r="JWM43" s="64"/>
      <c r="JWN43" s="64"/>
      <c r="JWO43" s="64"/>
      <c r="JWP43" s="64"/>
      <c r="JWQ43" s="64"/>
      <c r="JWR43" s="64"/>
      <c r="JWS43" s="64"/>
      <c r="JWT43" s="64"/>
      <c r="JWU43" s="64"/>
      <c r="JWV43" s="64"/>
      <c r="JWW43" s="64"/>
      <c r="JWX43" s="64"/>
      <c r="JWY43" s="64"/>
      <c r="JWZ43" s="64"/>
      <c r="JXA43" s="64"/>
      <c r="JXB43" s="64"/>
      <c r="JXC43" s="64"/>
      <c r="JXD43" s="64"/>
      <c r="JXE43" s="64"/>
      <c r="JXF43" s="64"/>
      <c r="JXG43" s="64"/>
      <c r="JXH43" s="64"/>
      <c r="JXI43" s="64"/>
      <c r="JXJ43" s="64"/>
      <c r="JXK43" s="64"/>
      <c r="JXL43" s="64"/>
      <c r="JXM43" s="64"/>
      <c r="JXN43" s="64"/>
      <c r="JXO43" s="64"/>
      <c r="JXP43" s="64"/>
      <c r="JXQ43" s="64"/>
      <c r="JXR43" s="64"/>
      <c r="JXS43" s="64"/>
      <c r="JXT43" s="64"/>
      <c r="JXU43" s="64"/>
      <c r="JXV43" s="64"/>
      <c r="JXW43" s="64"/>
      <c r="JXX43" s="64"/>
      <c r="JXY43" s="64"/>
      <c r="JXZ43" s="64"/>
      <c r="JYA43" s="64"/>
      <c r="JYB43" s="64"/>
      <c r="JYC43" s="64"/>
      <c r="JYD43" s="64"/>
      <c r="JYE43" s="64"/>
      <c r="JYF43" s="64"/>
      <c r="JYG43" s="64"/>
      <c r="JYH43" s="64"/>
      <c r="JYI43" s="64"/>
      <c r="JYJ43" s="64"/>
      <c r="JYK43" s="64"/>
      <c r="JYL43" s="64"/>
      <c r="JYM43" s="64"/>
      <c r="JYN43" s="64"/>
      <c r="JYO43" s="64"/>
      <c r="JYP43" s="64"/>
      <c r="JYQ43" s="64"/>
      <c r="JYR43" s="64"/>
      <c r="JYS43" s="64"/>
      <c r="JYT43" s="64"/>
      <c r="JYU43" s="64"/>
      <c r="JYV43" s="64"/>
      <c r="JYW43" s="64"/>
      <c r="JYX43" s="64"/>
      <c r="JYY43" s="64"/>
      <c r="JYZ43" s="64"/>
      <c r="JZA43" s="64"/>
      <c r="JZB43" s="64"/>
      <c r="JZC43" s="64"/>
      <c r="JZD43" s="64"/>
      <c r="JZE43" s="64"/>
      <c r="JZF43" s="64"/>
      <c r="JZG43" s="64"/>
      <c r="JZH43" s="64"/>
      <c r="JZI43" s="64"/>
      <c r="JZJ43" s="64"/>
      <c r="JZK43" s="64"/>
      <c r="JZL43" s="64"/>
      <c r="JZM43" s="64"/>
      <c r="JZN43" s="64"/>
      <c r="JZO43" s="64"/>
      <c r="JZP43" s="64"/>
      <c r="JZQ43" s="64"/>
      <c r="JZR43" s="64"/>
      <c r="JZS43" s="64"/>
      <c r="JZT43" s="64"/>
      <c r="JZU43" s="64"/>
      <c r="JZV43" s="64"/>
      <c r="JZW43" s="64"/>
      <c r="JZX43" s="64"/>
      <c r="JZY43" s="64"/>
      <c r="JZZ43" s="64"/>
      <c r="KAA43" s="64"/>
      <c r="KAB43" s="64"/>
      <c r="KAC43" s="64"/>
      <c r="KAD43" s="64"/>
      <c r="KAE43" s="64"/>
      <c r="KAF43" s="64"/>
      <c r="KAG43" s="64"/>
      <c r="KAH43" s="64"/>
      <c r="KAI43" s="64"/>
      <c r="KAJ43" s="64"/>
      <c r="KAK43" s="64"/>
      <c r="KAL43" s="64"/>
      <c r="KAM43" s="64"/>
      <c r="KAN43" s="64"/>
      <c r="KAO43" s="64"/>
      <c r="KAP43" s="64"/>
      <c r="KAQ43" s="64"/>
      <c r="KAR43" s="64"/>
      <c r="KAS43" s="64"/>
      <c r="KAT43" s="64"/>
      <c r="KAU43" s="64"/>
      <c r="KAV43" s="64"/>
      <c r="KAW43" s="64"/>
      <c r="KAX43" s="64"/>
      <c r="KAY43" s="64"/>
      <c r="KAZ43" s="64"/>
      <c r="KBA43" s="64"/>
      <c r="KBB43" s="64"/>
      <c r="KBC43" s="64"/>
      <c r="KBD43" s="64"/>
      <c r="KBE43" s="64"/>
      <c r="KBF43" s="64"/>
      <c r="KBG43" s="64"/>
      <c r="KBH43" s="64"/>
      <c r="KBI43" s="64"/>
      <c r="KBJ43" s="64"/>
      <c r="KBK43" s="64"/>
      <c r="KBL43" s="64"/>
      <c r="KBM43" s="64"/>
      <c r="KBN43" s="64"/>
      <c r="KBO43" s="64"/>
      <c r="KBP43" s="64"/>
      <c r="KBQ43" s="64"/>
      <c r="KBR43" s="64"/>
      <c r="KBS43" s="64"/>
      <c r="KBT43" s="64"/>
      <c r="KBU43" s="64"/>
      <c r="KBV43" s="64"/>
      <c r="KBW43" s="64"/>
      <c r="KBX43" s="64"/>
      <c r="KBY43" s="64"/>
      <c r="KBZ43" s="64"/>
      <c r="KCA43" s="64"/>
      <c r="KCB43" s="64"/>
      <c r="KCC43" s="64"/>
      <c r="KCD43" s="64"/>
      <c r="KCE43" s="64"/>
      <c r="KCF43" s="64"/>
      <c r="KCG43" s="64"/>
      <c r="KCH43" s="64"/>
      <c r="KCI43" s="64"/>
      <c r="KCJ43" s="64"/>
      <c r="KCK43" s="64"/>
      <c r="KCL43" s="64"/>
      <c r="KCM43" s="64"/>
      <c r="KCN43" s="64"/>
      <c r="KCO43" s="64"/>
      <c r="KCP43" s="64"/>
      <c r="KCQ43" s="64"/>
      <c r="KCR43" s="64"/>
      <c r="KCS43" s="64"/>
      <c r="KCT43" s="64"/>
      <c r="KCU43" s="64"/>
      <c r="KCV43" s="64"/>
      <c r="KCW43" s="64"/>
      <c r="KCX43" s="64"/>
      <c r="KCY43" s="64"/>
      <c r="KCZ43" s="64"/>
      <c r="KDA43" s="64"/>
      <c r="KDB43" s="64"/>
      <c r="KDC43" s="64"/>
      <c r="KDD43" s="64"/>
      <c r="KDE43" s="64"/>
      <c r="KDF43" s="64"/>
      <c r="KDG43" s="64"/>
      <c r="KDH43" s="64"/>
      <c r="KDI43" s="64"/>
      <c r="KDJ43" s="64"/>
      <c r="KDK43" s="64"/>
      <c r="KDL43" s="64"/>
      <c r="KDM43" s="64"/>
      <c r="KDN43" s="64"/>
      <c r="KDO43" s="64"/>
      <c r="KDP43" s="64"/>
      <c r="KDQ43" s="64"/>
      <c r="KDR43" s="64"/>
      <c r="KDS43" s="64"/>
      <c r="KDT43" s="64"/>
      <c r="KDU43" s="64"/>
      <c r="KDV43" s="64"/>
      <c r="KDW43" s="64"/>
      <c r="KDX43" s="64"/>
      <c r="KDY43" s="64"/>
      <c r="KDZ43" s="64"/>
      <c r="KEA43" s="64"/>
      <c r="KEB43" s="64"/>
      <c r="KEC43" s="64"/>
      <c r="KED43" s="64"/>
      <c r="KEE43" s="64"/>
      <c r="KEF43" s="64"/>
      <c r="KEG43" s="64"/>
      <c r="KEH43" s="64"/>
      <c r="KEI43" s="64"/>
      <c r="KEJ43" s="64"/>
      <c r="KEK43" s="64"/>
      <c r="KEL43" s="64"/>
      <c r="KEM43" s="64"/>
      <c r="KEN43" s="64"/>
      <c r="KEO43" s="64"/>
      <c r="KEP43" s="64"/>
      <c r="KEQ43" s="64"/>
      <c r="KER43" s="64"/>
      <c r="KES43" s="64"/>
      <c r="KET43" s="64"/>
      <c r="KEU43" s="64"/>
      <c r="KEV43" s="64"/>
      <c r="KEW43" s="64"/>
      <c r="KEX43" s="64"/>
      <c r="KEY43" s="64"/>
      <c r="KEZ43" s="64"/>
      <c r="KFA43" s="64"/>
      <c r="KFB43" s="64"/>
      <c r="KFC43" s="64"/>
      <c r="KFD43" s="64"/>
      <c r="KFE43" s="64"/>
      <c r="KFF43" s="64"/>
      <c r="KFG43" s="64"/>
      <c r="KFH43" s="64"/>
      <c r="KFI43" s="64"/>
      <c r="KFJ43" s="64"/>
      <c r="KFK43" s="64"/>
      <c r="KFL43" s="64"/>
      <c r="KFM43" s="64"/>
      <c r="KFN43" s="64"/>
      <c r="KFO43" s="64"/>
      <c r="KFP43" s="64"/>
      <c r="KFQ43" s="64"/>
      <c r="KFR43" s="64"/>
      <c r="KFS43" s="64"/>
      <c r="KFT43" s="64"/>
      <c r="KFU43" s="64"/>
      <c r="KFV43" s="64"/>
      <c r="KFW43" s="64"/>
      <c r="KFX43" s="64"/>
      <c r="KFY43" s="64"/>
      <c r="KFZ43" s="64"/>
      <c r="KGA43" s="64"/>
      <c r="KGB43" s="64"/>
      <c r="KGC43" s="64"/>
      <c r="KGD43" s="64"/>
      <c r="KGE43" s="64"/>
      <c r="KGF43" s="64"/>
      <c r="KGG43" s="64"/>
      <c r="KGH43" s="64"/>
      <c r="KGI43" s="64"/>
      <c r="KGJ43" s="64"/>
      <c r="KGK43" s="64"/>
      <c r="KGL43" s="64"/>
      <c r="KGM43" s="64"/>
      <c r="KGN43" s="64"/>
      <c r="KGO43" s="64"/>
      <c r="KGP43" s="64"/>
      <c r="KGQ43" s="64"/>
      <c r="KGR43" s="64"/>
      <c r="KGS43" s="64"/>
      <c r="KGT43" s="64"/>
      <c r="KGU43" s="64"/>
      <c r="KGV43" s="64"/>
      <c r="KGW43" s="64"/>
      <c r="KGX43" s="64"/>
      <c r="KGY43" s="64"/>
      <c r="KGZ43" s="64"/>
      <c r="KHA43" s="64"/>
      <c r="KHB43" s="64"/>
      <c r="KHC43" s="64"/>
      <c r="KHD43" s="64"/>
      <c r="KHE43" s="64"/>
      <c r="KHF43" s="64"/>
      <c r="KHG43" s="64"/>
      <c r="KHH43" s="64"/>
      <c r="KHI43" s="64"/>
      <c r="KHJ43" s="64"/>
      <c r="KHK43" s="64"/>
      <c r="KHL43" s="64"/>
      <c r="KHM43" s="64"/>
      <c r="KHN43" s="64"/>
      <c r="KHO43" s="64"/>
      <c r="KHP43" s="64"/>
      <c r="KHQ43" s="64"/>
      <c r="KHR43" s="64"/>
      <c r="KHS43" s="64"/>
      <c r="KHT43" s="64"/>
      <c r="KHU43" s="64"/>
      <c r="KHV43" s="64"/>
      <c r="KHW43" s="64"/>
      <c r="KHX43" s="64"/>
      <c r="KHY43" s="64"/>
      <c r="KHZ43" s="64"/>
      <c r="KIA43" s="64"/>
      <c r="KIB43" s="64"/>
      <c r="KIC43" s="64"/>
      <c r="KID43" s="64"/>
      <c r="KIE43" s="64"/>
      <c r="KIF43" s="64"/>
      <c r="KIG43" s="64"/>
      <c r="KIH43" s="64"/>
      <c r="KII43" s="64"/>
      <c r="KIJ43" s="64"/>
      <c r="KIK43" s="64"/>
      <c r="KIL43" s="64"/>
      <c r="KIM43" s="64"/>
      <c r="KIN43" s="64"/>
      <c r="KIO43" s="64"/>
      <c r="KIP43" s="64"/>
      <c r="KIQ43" s="64"/>
      <c r="KIR43" s="64"/>
      <c r="KIS43" s="64"/>
      <c r="KIT43" s="64"/>
      <c r="KIU43" s="64"/>
      <c r="KIV43" s="64"/>
      <c r="KIW43" s="64"/>
      <c r="KIX43" s="64"/>
      <c r="KIY43" s="64"/>
      <c r="KIZ43" s="64"/>
      <c r="KJA43" s="64"/>
      <c r="KJB43" s="64"/>
      <c r="KJC43" s="64"/>
      <c r="KJD43" s="64"/>
      <c r="KJE43" s="64"/>
      <c r="KJF43" s="64"/>
      <c r="KJG43" s="64"/>
      <c r="KJH43" s="64"/>
      <c r="KJI43" s="64"/>
      <c r="KJJ43" s="64"/>
      <c r="KJK43" s="64"/>
      <c r="KJL43" s="64"/>
      <c r="KJM43" s="64"/>
      <c r="KJN43" s="64"/>
      <c r="KJO43" s="64"/>
      <c r="KJP43" s="64"/>
      <c r="KJQ43" s="64"/>
      <c r="KJR43" s="64"/>
      <c r="KJS43" s="64"/>
      <c r="KJT43" s="64"/>
      <c r="KJU43" s="64"/>
      <c r="KJV43" s="64"/>
      <c r="KJW43" s="64"/>
      <c r="KJX43" s="64"/>
      <c r="KJY43" s="64"/>
      <c r="KJZ43" s="64"/>
      <c r="KKA43" s="64"/>
      <c r="KKB43" s="64"/>
      <c r="KKC43" s="64"/>
      <c r="KKD43" s="64"/>
      <c r="KKE43" s="64"/>
      <c r="KKF43" s="64"/>
      <c r="KKG43" s="64"/>
      <c r="KKH43" s="64"/>
      <c r="KKI43" s="64"/>
      <c r="KKJ43" s="64"/>
      <c r="KKK43" s="64"/>
      <c r="KKL43" s="64"/>
      <c r="KKM43" s="64"/>
      <c r="KKN43" s="64"/>
      <c r="KKO43" s="64"/>
      <c r="KKP43" s="64"/>
      <c r="KKQ43" s="64"/>
      <c r="KKR43" s="64"/>
      <c r="KKS43" s="64"/>
      <c r="KKT43" s="64"/>
      <c r="KKU43" s="64"/>
      <c r="KKV43" s="64"/>
      <c r="KKW43" s="64"/>
      <c r="KKX43" s="64"/>
      <c r="KKY43" s="64"/>
      <c r="KKZ43" s="64"/>
      <c r="KLA43" s="64"/>
      <c r="KLB43" s="64"/>
      <c r="KLC43" s="64"/>
      <c r="KLD43" s="64"/>
      <c r="KLE43" s="64"/>
      <c r="KLF43" s="64"/>
      <c r="KLG43" s="64"/>
      <c r="KLH43" s="64"/>
      <c r="KLI43" s="64"/>
      <c r="KLJ43" s="64"/>
      <c r="KLK43" s="64"/>
      <c r="KLL43" s="64"/>
      <c r="KLM43" s="64"/>
      <c r="KLN43" s="64"/>
      <c r="KLO43" s="64"/>
      <c r="KLP43" s="64"/>
      <c r="KLQ43" s="64"/>
      <c r="KLR43" s="64"/>
      <c r="KLS43" s="64"/>
      <c r="KLT43" s="64"/>
      <c r="KLU43" s="64"/>
      <c r="KLV43" s="64"/>
      <c r="KLW43" s="64"/>
      <c r="KLX43" s="64"/>
      <c r="KLY43" s="64"/>
      <c r="KLZ43" s="64"/>
      <c r="KMA43" s="64"/>
      <c r="KMB43" s="64"/>
      <c r="KMC43" s="64"/>
      <c r="KMD43" s="64"/>
      <c r="KME43" s="64"/>
      <c r="KMF43" s="64"/>
      <c r="KMG43" s="64"/>
      <c r="KMH43" s="64"/>
      <c r="KMI43" s="64"/>
      <c r="KMJ43" s="64"/>
      <c r="KMK43" s="64"/>
      <c r="KML43" s="64"/>
      <c r="KMM43" s="64"/>
      <c r="KMN43" s="64"/>
      <c r="KMO43" s="64"/>
      <c r="KMP43" s="64"/>
      <c r="KMQ43" s="64"/>
      <c r="KMR43" s="64"/>
      <c r="KMS43" s="64"/>
      <c r="KMT43" s="64"/>
      <c r="KMU43" s="64"/>
      <c r="KMV43" s="64"/>
      <c r="KMW43" s="64"/>
      <c r="KMX43" s="64"/>
      <c r="KMY43" s="64"/>
      <c r="KMZ43" s="64"/>
      <c r="KNA43" s="64"/>
      <c r="KNB43" s="64"/>
      <c r="KNC43" s="64"/>
      <c r="KND43" s="64"/>
      <c r="KNE43" s="64"/>
      <c r="KNF43" s="64"/>
      <c r="KNG43" s="64"/>
      <c r="KNH43" s="64"/>
      <c r="KNI43" s="64"/>
      <c r="KNJ43" s="64"/>
      <c r="KNK43" s="64"/>
      <c r="KNL43" s="64"/>
      <c r="KNM43" s="64"/>
      <c r="KNN43" s="64"/>
      <c r="KNO43" s="64"/>
      <c r="KNP43" s="64"/>
      <c r="KNQ43" s="64"/>
      <c r="KNR43" s="64"/>
      <c r="KNS43" s="64"/>
      <c r="KNT43" s="64"/>
      <c r="KNU43" s="64"/>
      <c r="KNV43" s="64"/>
      <c r="KNW43" s="64"/>
      <c r="KNX43" s="64"/>
      <c r="KNY43" s="64"/>
      <c r="KNZ43" s="64"/>
      <c r="KOA43" s="64"/>
      <c r="KOB43" s="64"/>
      <c r="KOC43" s="64"/>
      <c r="KOD43" s="64"/>
      <c r="KOE43" s="64"/>
      <c r="KOF43" s="64"/>
      <c r="KOG43" s="64"/>
      <c r="KOH43" s="64"/>
      <c r="KOI43" s="64"/>
      <c r="KOJ43" s="64"/>
      <c r="KOK43" s="64"/>
      <c r="KOL43" s="64"/>
      <c r="KOM43" s="64"/>
      <c r="KON43" s="64"/>
      <c r="KOO43" s="64"/>
      <c r="KOP43" s="64"/>
      <c r="KOQ43" s="64"/>
      <c r="KOR43" s="64"/>
      <c r="KOS43" s="64"/>
      <c r="KOT43" s="64"/>
      <c r="KOU43" s="64"/>
      <c r="KOV43" s="64"/>
      <c r="KOW43" s="64"/>
      <c r="KOX43" s="64"/>
      <c r="KOY43" s="64"/>
      <c r="KOZ43" s="64"/>
      <c r="KPA43" s="64"/>
      <c r="KPB43" s="64"/>
      <c r="KPC43" s="64"/>
      <c r="KPD43" s="64"/>
      <c r="KPE43" s="64"/>
      <c r="KPF43" s="64"/>
      <c r="KPG43" s="64"/>
      <c r="KPH43" s="64"/>
      <c r="KPI43" s="64"/>
      <c r="KPJ43" s="64"/>
      <c r="KPK43" s="64"/>
      <c r="KPL43" s="64"/>
      <c r="KPM43" s="64"/>
      <c r="KPN43" s="64"/>
      <c r="KPO43" s="64"/>
      <c r="KPP43" s="64"/>
      <c r="KPQ43" s="64"/>
      <c r="KPR43" s="64"/>
      <c r="KPS43" s="64"/>
      <c r="KPT43" s="64"/>
      <c r="KPU43" s="64"/>
      <c r="KPV43" s="64"/>
      <c r="KPW43" s="64"/>
      <c r="KPX43" s="64"/>
      <c r="KPY43" s="64"/>
      <c r="KPZ43" s="64"/>
      <c r="KQA43" s="64"/>
      <c r="KQB43" s="64"/>
      <c r="KQC43" s="64"/>
      <c r="KQD43" s="64"/>
      <c r="KQE43" s="64"/>
      <c r="KQF43" s="64"/>
      <c r="KQG43" s="64"/>
      <c r="KQH43" s="64"/>
      <c r="KQI43" s="64"/>
      <c r="KQJ43" s="64"/>
      <c r="KQK43" s="64"/>
      <c r="KQL43" s="64"/>
      <c r="KQM43" s="64"/>
      <c r="KQN43" s="64"/>
      <c r="KQO43" s="64"/>
      <c r="KQP43" s="64"/>
      <c r="KQQ43" s="64"/>
      <c r="KQR43" s="64"/>
      <c r="KQS43" s="64"/>
      <c r="KQT43" s="64"/>
      <c r="KQU43" s="64"/>
      <c r="KQV43" s="64"/>
      <c r="KQW43" s="64"/>
      <c r="KQX43" s="64"/>
      <c r="KQY43" s="64"/>
      <c r="KQZ43" s="64"/>
      <c r="KRA43" s="64"/>
      <c r="KRB43" s="64"/>
      <c r="KRC43" s="64"/>
      <c r="KRD43" s="64"/>
      <c r="KRE43" s="64"/>
      <c r="KRF43" s="64"/>
      <c r="KRG43" s="64"/>
      <c r="KRH43" s="64"/>
      <c r="KRI43" s="64"/>
      <c r="KRJ43" s="64"/>
      <c r="KRK43" s="64"/>
      <c r="KRL43" s="64"/>
      <c r="KRM43" s="64"/>
      <c r="KRN43" s="64"/>
      <c r="KRO43" s="64"/>
      <c r="KRP43" s="64"/>
      <c r="KRQ43" s="64"/>
      <c r="KRR43" s="64"/>
      <c r="KRS43" s="64"/>
      <c r="KRT43" s="64"/>
      <c r="KRU43" s="64"/>
      <c r="KRV43" s="64"/>
      <c r="KRW43" s="64"/>
      <c r="KRX43" s="64"/>
      <c r="KRY43" s="64"/>
      <c r="KRZ43" s="64"/>
      <c r="KSA43" s="64"/>
      <c r="KSB43" s="64"/>
      <c r="KSC43" s="64"/>
      <c r="KSD43" s="64"/>
      <c r="KSE43" s="64"/>
      <c r="KSF43" s="64"/>
      <c r="KSG43" s="64"/>
      <c r="KSH43" s="64"/>
      <c r="KSI43" s="64"/>
      <c r="KSJ43" s="64"/>
      <c r="KSK43" s="64"/>
      <c r="KSL43" s="64"/>
      <c r="KSM43" s="64"/>
      <c r="KSN43" s="64"/>
      <c r="KSO43" s="64"/>
      <c r="KSP43" s="64"/>
      <c r="KSQ43" s="64"/>
      <c r="KSR43" s="64"/>
      <c r="KSS43" s="64"/>
      <c r="KST43" s="64"/>
      <c r="KSU43" s="64"/>
      <c r="KSV43" s="64"/>
      <c r="KSW43" s="64"/>
      <c r="KSX43" s="64"/>
      <c r="KSY43" s="64"/>
      <c r="KSZ43" s="64"/>
      <c r="KTA43" s="64"/>
      <c r="KTB43" s="64"/>
      <c r="KTC43" s="64"/>
      <c r="KTD43" s="64"/>
      <c r="KTE43" s="64"/>
      <c r="KTF43" s="64"/>
      <c r="KTG43" s="64"/>
      <c r="KTH43" s="64"/>
      <c r="KTI43" s="64"/>
      <c r="KTJ43" s="64"/>
      <c r="KTK43" s="64"/>
      <c r="KTL43" s="64"/>
      <c r="KTM43" s="64"/>
      <c r="KTN43" s="64"/>
      <c r="KTO43" s="64"/>
      <c r="KTP43" s="64"/>
      <c r="KTQ43" s="64"/>
      <c r="KTR43" s="64"/>
      <c r="KTS43" s="64"/>
      <c r="KTT43" s="64"/>
      <c r="KTU43" s="64"/>
      <c r="KTV43" s="64"/>
      <c r="KTW43" s="64"/>
      <c r="KTX43" s="64"/>
      <c r="KTY43" s="64"/>
      <c r="KTZ43" s="64"/>
      <c r="KUA43" s="64"/>
      <c r="KUB43" s="64"/>
      <c r="KUC43" s="64"/>
      <c r="KUD43" s="64"/>
      <c r="KUE43" s="64"/>
      <c r="KUF43" s="64"/>
      <c r="KUG43" s="64"/>
      <c r="KUH43" s="64"/>
      <c r="KUI43" s="64"/>
      <c r="KUJ43" s="64"/>
      <c r="KUK43" s="64"/>
      <c r="KUL43" s="64"/>
      <c r="KUM43" s="64"/>
      <c r="KUN43" s="64"/>
      <c r="KUO43" s="64"/>
      <c r="KUP43" s="64"/>
      <c r="KUQ43" s="64"/>
      <c r="KUR43" s="64"/>
      <c r="KUS43" s="64"/>
      <c r="KUT43" s="64"/>
      <c r="KUU43" s="64"/>
      <c r="KUV43" s="64"/>
      <c r="KUW43" s="64"/>
      <c r="KUX43" s="64"/>
      <c r="KUY43" s="64"/>
      <c r="KUZ43" s="64"/>
      <c r="KVA43" s="64"/>
      <c r="KVB43" s="64"/>
      <c r="KVC43" s="64"/>
      <c r="KVD43" s="64"/>
      <c r="KVE43" s="64"/>
      <c r="KVF43" s="64"/>
      <c r="KVG43" s="64"/>
      <c r="KVH43" s="64"/>
      <c r="KVI43" s="64"/>
      <c r="KVJ43" s="64"/>
      <c r="KVK43" s="64"/>
      <c r="KVL43" s="64"/>
      <c r="KVM43" s="64"/>
      <c r="KVN43" s="64"/>
      <c r="KVO43" s="64"/>
      <c r="KVP43" s="64"/>
      <c r="KVQ43" s="64"/>
      <c r="KVR43" s="64"/>
      <c r="KVS43" s="64"/>
      <c r="KVT43" s="64"/>
      <c r="KVU43" s="64"/>
      <c r="KVV43" s="64"/>
      <c r="KVW43" s="64"/>
      <c r="KVX43" s="64"/>
      <c r="KVY43" s="64"/>
      <c r="KVZ43" s="64"/>
      <c r="KWA43" s="64"/>
      <c r="KWB43" s="64"/>
      <c r="KWC43" s="64"/>
      <c r="KWD43" s="64"/>
      <c r="KWE43" s="64"/>
      <c r="KWF43" s="64"/>
      <c r="KWG43" s="64"/>
      <c r="KWH43" s="64"/>
      <c r="KWI43" s="64"/>
      <c r="KWJ43" s="64"/>
      <c r="KWK43" s="64"/>
      <c r="KWL43" s="64"/>
      <c r="KWM43" s="64"/>
      <c r="KWN43" s="64"/>
      <c r="KWO43" s="64"/>
      <c r="KWP43" s="64"/>
      <c r="KWQ43" s="64"/>
      <c r="KWR43" s="64"/>
      <c r="KWS43" s="64"/>
      <c r="KWT43" s="64"/>
      <c r="KWU43" s="64"/>
      <c r="KWV43" s="64"/>
      <c r="KWW43" s="64"/>
      <c r="KWX43" s="64"/>
      <c r="KWY43" s="64"/>
      <c r="KWZ43" s="64"/>
      <c r="KXA43" s="64"/>
      <c r="KXB43" s="64"/>
      <c r="KXC43" s="64"/>
      <c r="KXD43" s="64"/>
      <c r="KXE43" s="64"/>
      <c r="KXF43" s="64"/>
      <c r="KXG43" s="64"/>
      <c r="KXH43" s="64"/>
      <c r="KXI43" s="64"/>
      <c r="KXJ43" s="64"/>
      <c r="KXK43" s="64"/>
      <c r="KXL43" s="64"/>
      <c r="KXM43" s="64"/>
      <c r="KXN43" s="64"/>
      <c r="KXO43" s="64"/>
      <c r="KXP43" s="64"/>
      <c r="KXQ43" s="64"/>
      <c r="KXR43" s="64"/>
      <c r="KXS43" s="64"/>
      <c r="KXT43" s="64"/>
      <c r="KXU43" s="64"/>
      <c r="KXV43" s="64"/>
      <c r="KXW43" s="64"/>
      <c r="KXX43" s="64"/>
      <c r="KXY43" s="64"/>
      <c r="KXZ43" s="64"/>
      <c r="KYA43" s="64"/>
      <c r="KYB43" s="64"/>
      <c r="KYC43" s="64"/>
      <c r="KYD43" s="64"/>
      <c r="KYE43" s="64"/>
      <c r="KYF43" s="64"/>
      <c r="KYG43" s="64"/>
      <c r="KYH43" s="64"/>
      <c r="KYI43" s="64"/>
      <c r="KYJ43" s="64"/>
      <c r="KYK43" s="64"/>
      <c r="KYL43" s="64"/>
      <c r="KYM43" s="64"/>
      <c r="KYN43" s="64"/>
      <c r="KYO43" s="64"/>
      <c r="KYP43" s="64"/>
      <c r="KYQ43" s="64"/>
      <c r="KYR43" s="64"/>
      <c r="KYS43" s="64"/>
      <c r="KYT43" s="64"/>
      <c r="KYU43" s="64"/>
      <c r="KYV43" s="64"/>
      <c r="KYW43" s="64"/>
      <c r="KYX43" s="64"/>
      <c r="KYY43" s="64"/>
      <c r="KYZ43" s="64"/>
      <c r="KZA43" s="64"/>
      <c r="KZB43" s="64"/>
      <c r="KZC43" s="64"/>
      <c r="KZD43" s="64"/>
      <c r="KZE43" s="64"/>
      <c r="KZF43" s="64"/>
      <c r="KZG43" s="64"/>
      <c r="KZH43" s="64"/>
      <c r="KZI43" s="64"/>
      <c r="KZJ43" s="64"/>
      <c r="KZK43" s="64"/>
      <c r="KZL43" s="64"/>
      <c r="KZM43" s="64"/>
      <c r="KZN43" s="64"/>
      <c r="KZO43" s="64"/>
      <c r="KZP43" s="64"/>
      <c r="KZQ43" s="64"/>
      <c r="KZR43" s="64"/>
      <c r="KZS43" s="64"/>
      <c r="KZT43" s="64"/>
      <c r="KZU43" s="64"/>
      <c r="KZV43" s="64"/>
      <c r="KZW43" s="64"/>
      <c r="KZX43" s="64"/>
      <c r="KZY43" s="64"/>
      <c r="KZZ43" s="64"/>
      <c r="LAA43" s="64"/>
      <c r="LAB43" s="64"/>
      <c r="LAC43" s="64"/>
      <c r="LAD43" s="64"/>
      <c r="LAE43" s="64"/>
      <c r="LAF43" s="64"/>
      <c r="LAG43" s="64"/>
      <c r="LAH43" s="64"/>
      <c r="LAI43" s="64"/>
      <c r="LAJ43" s="64"/>
      <c r="LAK43" s="64"/>
      <c r="LAL43" s="64"/>
      <c r="LAM43" s="64"/>
      <c r="LAN43" s="64"/>
      <c r="LAO43" s="64"/>
      <c r="LAP43" s="64"/>
      <c r="LAQ43" s="64"/>
      <c r="LAR43" s="64"/>
      <c r="LAS43" s="64"/>
      <c r="LAT43" s="64"/>
      <c r="LAU43" s="64"/>
      <c r="LAV43" s="64"/>
      <c r="LAW43" s="64"/>
      <c r="LAX43" s="64"/>
      <c r="LAY43" s="64"/>
      <c r="LAZ43" s="64"/>
      <c r="LBA43" s="64"/>
      <c r="LBB43" s="64"/>
      <c r="LBC43" s="64"/>
      <c r="LBD43" s="64"/>
      <c r="LBE43" s="64"/>
      <c r="LBF43" s="64"/>
      <c r="LBG43" s="64"/>
      <c r="LBH43" s="64"/>
      <c r="LBI43" s="64"/>
      <c r="LBJ43" s="64"/>
      <c r="LBK43" s="64"/>
      <c r="LBL43" s="64"/>
      <c r="LBM43" s="64"/>
      <c r="LBN43" s="64"/>
      <c r="LBO43" s="64"/>
      <c r="LBP43" s="64"/>
      <c r="LBQ43" s="64"/>
      <c r="LBR43" s="64"/>
      <c r="LBS43" s="64"/>
      <c r="LBT43" s="64"/>
      <c r="LBU43" s="64"/>
      <c r="LBV43" s="64"/>
      <c r="LBW43" s="64"/>
      <c r="LBX43" s="64"/>
      <c r="LBY43" s="64"/>
      <c r="LBZ43" s="64"/>
      <c r="LCA43" s="64"/>
      <c r="LCB43" s="64"/>
      <c r="LCC43" s="64"/>
      <c r="LCD43" s="64"/>
      <c r="LCE43" s="64"/>
      <c r="LCF43" s="64"/>
      <c r="LCG43" s="64"/>
      <c r="LCH43" s="64"/>
      <c r="LCI43" s="64"/>
      <c r="LCJ43" s="64"/>
      <c r="LCK43" s="64"/>
      <c r="LCL43" s="64"/>
      <c r="LCM43" s="64"/>
      <c r="LCN43" s="64"/>
      <c r="LCO43" s="64"/>
      <c r="LCP43" s="64"/>
      <c r="LCQ43" s="64"/>
      <c r="LCR43" s="64"/>
      <c r="LCS43" s="64"/>
      <c r="LCT43" s="64"/>
      <c r="LCU43" s="64"/>
      <c r="LCV43" s="64"/>
      <c r="LCW43" s="64"/>
      <c r="LCX43" s="64"/>
      <c r="LCY43" s="64"/>
      <c r="LCZ43" s="64"/>
      <c r="LDA43" s="64"/>
      <c r="LDB43" s="64"/>
      <c r="LDC43" s="64"/>
      <c r="LDD43" s="64"/>
      <c r="LDE43" s="64"/>
      <c r="LDF43" s="64"/>
      <c r="LDG43" s="64"/>
      <c r="LDH43" s="64"/>
      <c r="LDI43" s="64"/>
      <c r="LDJ43" s="64"/>
      <c r="LDK43" s="64"/>
      <c r="LDL43" s="64"/>
      <c r="LDM43" s="64"/>
      <c r="LDN43" s="64"/>
      <c r="LDO43" s="64"/>
      <c r="LDP43" s="64"/>
      <c r="LDQ43" s="64"/>
      <c r="LDR43" s="64"/>
      <c r="LDS43" s="64"/>
      <c r="LDT43" s="64"/>
      <c r="LDU43" s="64"/>
      <c r="LDV43" s="64"/>
      <c r="LDW43" s="64"/>
      <c r="LDX43" s="64"/>
      <c r="LDY43" s="64"/>
      <c r="LDZ43" s="64"/>
      <c r="LEA43" s="64"/>
      <c r="LEB43" s="64"/>
      <c r="LEC43" s="64"/>
      <c r="LED43" s="64"/>
      <c r="LEE43" s="64"/>
      <c r="LEF43" s="64"/>
      <c r="LEG43" s="64"/>
      <c r="LEH43" s="64"/>
      <c r="LEI43" s="64"/>
      <c r="LEJ43" s="64"/>
      <c r="LEK43" s="64"/>
      <c r="LEL43" s="64"/>
      <c r="LEM43" s="64"/>
      <c r="LEN43" s="64"/>
      <c r="LEO43" s="64"/>
      <c r="LEP43" s="64"/>
      <c r="LEQ43" s="64"/>
      <c r="LER43" s="64"/>
      <c r="LES43" s="64"/>
      <c r="LET43" s="64"/>
      <c r="LEU43" s="64"/>
      <c r="LEV43" s="64"/>
      <c r="LEW43" s="64"/>
      <c r="LEX43" s="64"/>
      <c r="LEY43" s="64"/>
      <c r="LEZ43" s="64"/>
      <c r="LFA43" s="64"/>
      <c r="LFB43" s="64"/>
      <c r="LFC43" s="64"/>
      <c r="LFD43" s="64"/>
      <c r="LFE43" s="64"/>
      <c r="LFF43" s="64"/>
      <c r="LFG43" s="64"/>
      <c r="LFH43" s="64"/>
      <c r="LFI43" s="64"/>
      <c r="LFJ43" s="64"/>
      <c r="LFK43" s="64"/>
      <c r="LFL43" s="64"/>
      <c r="LFM43" s="64"/>
      <c r="LFN43" s="64"/>
      <c r="LFO43" s="64"/>
      <c r="LFP43" s="64"/>
      <c r="LFQ43" s="64"/>
      <c r="LFR43" s="64"/>
      <c r="LFS43" s="64"/>
      <c r="LFT43" s="64"/>
      <c r="LFU43" s="64"/>
      <c r="LFV43" s="64"/>
      <c r="LFW43" s="64"/>
      <c r="LFX43" s="64"/>
      <c r="LFY43" s="64"/>
      <c r="LFZ43" s="64"/>
      <c r="LGA43" s="64"/>
      <c r="LGB43" s="64"/>
      <c r="LGC43" s="64"/>
      <c r="LGD43" s="64"/>
      <c r="LGE43" s="64"/>
      <c r="LGF43" s="64"/>
      <c r="LGG43" s="64"/>
      <c r="LGH43" s="64"/>
      <c r="LGI43" s="64"/>
      <c r="LGJ43" s="64"/>
      <c r="LGK43" s="64"/>
      <c r="LGL43" s="64"/>
      <c r="LGM43" s="64"/>
      <c r="LGN43" s="64"/>
      <c r="LGO43" s="64"/>
      <c r="LGP43" s="64"/>
      <c r="LGQ43" s="64"/>
      <c r="LGR43" s="64"/>
      <c r="LGS43" s="64"/>
      <c r="LGT43" s="64"/>
      <c r="LGU43" s="64"/>
      <c r="LGV43" s="64"/>
      <c r="LGW43" s="64"/>
      <c r="LGX43" s="64"/>
      <c r="LGY43" s="64"/>
      <c r="LGZ43" s="64"/>
      <c r="LHA43" s="64"/>
      <c r="LHB43" s="64"/>
      <c r="LHC43" s="64"/>
      <c r="LHD43" s="64"/>
      <c r="LHE43" s="64"/>
      <c r="LHF43" s="64"/>
      <c r="LHG43" s="64"/>
      <c r="LHH43" s="64"/>
      <c r="LHI43" s="64"/>
      <c r="LHJ43" s="64"/>
      <c r="LHK43" s="64"/>
      <c r="LHL43" s="64"/>
      <c r="LHM43" s="64"/>
      <c r="LHN43" s="64"/>
      <c r="LHO43" s="64"/>
      <c r="LHP43" s="64"/>
      <c r="LHQ43" s="64"/>
      <c r="LHR43" s="64"/>
      <c r="LHS43" s="64"/>
      <c r="LHT43" s="64"/>
      <c r="LHU43" s="64"/>
      <c r="LHV43" s="64"/>
      <c r="LHW43" s="64"/>
      <c r="LHX43" s="64"/>
      <c r="LHY43" s="64"/>
      <c r="LHZ43" s="64"/>
      <c r="LIA43" s="64"/>
      <c r="LIB43" s="64"/>
      <c r="LIC43" s="64"/>
      <c r="LID43" s="64"/>
      <c r="LIE43" s="64"/>
      <c r="LIF43" s="64"/>
      <c r="LIG43" s="64"/>
      <c r="LIH43" s="64"/>
      <c r="LII43" s="64"/>
      <c r="LIJ43" s="64"/>
      <c r="LIK43" s="64"/>
      <c r="LIL43" s="64"/>
      <c r="LIM43" s="64"/>
      <c r="LIN43" s="64"/>
      <c r="LIO43" s="64"/>
      <c r="LIP43" s="64"/>
      <c r="LIQ43" s="64"/>
      <c r="LIR43" s="64"/>
      <c r="LIS43" s="64"/>
      <c r="LIT43" s="64"/>
      <c r="LIU43" s="64"/>
      <c r="LIV43" s="64"/>
      <c r="LIW43" s="64"/>
      <c r="LIX43" s="64"/>
      <c r="LIY43" s="64"/>
      <c r="LIZ43" s="64"/>
      <c r="LJA43" s="64"/>
      <c r="LJB43" s="64"/>
      <c r="LJC43" s="64"/>
      <c r="LJD43" s="64"/>
      <c r="LJE43" s="64"/>
      <c r="LJF43" s="64"/>
      <c r="LJG43" s="64"/>
      <c r="LJH43" s="64"/>
      <c r="LJI43" s="64"/>
      <c r="LJJ43" s="64"/>
      <c r="LJK43" s="64"/>
      <c r="LJL43" s="64"/>
      <c r="LJM43" s="64"/>
      <c r="LJN43" s="64"/>
      <c r="LJO43" s="64"/>
      <c r="LJP43" s="64"/>
      <c r="LJQ43" s="64"/>
      <c r="LJR43" s="64"/>
      <c r="LJS43" s="64"/>
      <c r="LJT43" s="64"/>
      <c r="LJU43" s="64"/>
      <c r="LJV43" s="64"/>
      <c r="LJW43" s="64"/>
      <c r="LJX43" s="64"/>
      <c r="LJY43" s="64"/>
      <c r="LJZ43" s="64"/>
      <c r="LKA43" s="64"/>
      <c r="LKB43" s="64"/>
      <c r="LKC43" s="64"/>
      <c r="LKD43" s="64"/>
      <c r="LKE43" s="64"/>
      <c r="LKF43" s="64"/>
      <c r="LKG43" s="64"/>
      <c r="LKH43" s="64"/>
      <c r="LKI43" s="64"/>
      <c r="LKJ43" s="64"/>
      <c r="LKK43" s="64"/>
      <c r="LKL43" s="64"/>
      <c r="LKM43" s="64"/>
      <c r="LKN43" s="64"/>
      <c r="LKO43" s="64"/>
      <c r="LKP43" s="64"/>
      <c r="LKQ43" s="64"/>
      <c r="LKR43" s="64"/>
      <c r="LKS43" s="64"/>
      <c r="LKT43" s="64"/>
      <c r="LKU43" s="64"/>
      <c r="LKV43" s="64"/>
      <c r="LKW43" s="64"/>
      <c r="LKX43" s="64"/>
      <c r="LKY43" s="64"/>
      <c r="LKZ43" s="64"/>
      <c r="LLA43" s="64"/>
      <c r="LLB43" s="64"/>
      <c r="LLC43" s="64"/>
      <c r="LLD43" s="64"/>
      <c r="LLE43" s="64"/>
      <c r="LLF43" s="64"/>
      <c r="LLG43" s="64"/>
      <c r="LLH43" s="64"/>
      <c r="LLI43" s="64"/>
      <c r="LLJ43" s="64"/>
      <c r="LLK43" s="64"/>
      <c r="LLL43" s="64"/>
      <c r="LLM43" s="64"/>
      <c r="LLN43" s="64"/>
      <c r="LLO43" s="64"/>
      <c r="LLP43" s="64"/>
      <c r="LLQ43" s="64"/>
      <c r="LLR43" s="64"/>
      <c r="LLS43" s="64"/>
      <c r="LLT43" s="64"/>
      <c r="LLU43" s="64"/>
      <c r="LLV43" s="64"/>
      <c r="LLW43" s="64"/>
      <c r="LLX43" s="64"/>
      <c r="LLY43" s="64"/>
      <c r="LLZ43" s="64"/>
      <c r="LMA43" s="64"/>
      <c r="LMB43" s="64"/>
      <c r="LMC43" s="64"/>
      <c r="LMD43" s="64"/>
      <c r="LME43" s="64"/>
      <c r="LMF43" s="64"/>
      <c r="LMG43" s="64"/>
      <c r="LMH43" s="64"/>
      <c r="LMI43" s="64"/>
      <c r="LMJ43" s="64"/>
      <c r="LMK43" s="64"/>
      <c r="LML43" s="64"/>
      <c r="LMM43" s="64"/>
      <c r="LMN43" s="64"/>
      <c r="LMO43" s="64"/>
      <c r="LMP43" s="64"/>
      <c r="LMQ43" s="64"/>
      <c r="LMR43" s="64"/>
      <c r="LMS43" s="64"/>
      <c r="LMT43" s="64"/>
      <c r="LMU43" s="64"/>
      <c r="LMV43" s="64"/>
      <c r="LMW43" s="64"/>
      <c r="LMX43" s="64"/>
      <c r="LMY43" s="64"/>
      <c r="LMZ43" s="64"/>
      <c r="LNA43" s="64"/>
      <c r="LNB43" s="64"/>
      <c r="LNC43" s="64"/>
      <c r="LND43" s="64"/>
      <c r="LNE43" s="64"/>
      <c r="LNF43" s="64"/>
      <c r="LNG43" s="64"/>
      <c r="LNH43" s="64"/>
      <c r="LNI43" s="64"/>
      <c r="LNJ43" s="64"/>
      <c r="LNK43" s="64"/>
      <c r="LNL43" s="64"/>
      <c r="LNM43" s="64"/>
      <c r="LNN43" s="64"/>
      <c r="LNO43" s="64"/>
      <c r="LNP43" s="64"/>
      <c r="LNQ43" s="64"/>
      <c r="LNR43" s="64"/>
      <c r="LNS43" s="64"/>
      <c r="LNT43" s="64"/>
      <c r="LNU43" s="64"/>
      <c r="LNV43" s="64"/>
      <c r="LNW43" s="64"/>
      <c r="LNX43" s="64"/>
      <c r="LNY43" s="64"/>
      <c r="LNZ43" s="64"/>
      <c r="LOA43" s="64"/>
      <c r="LOB43" s="64"/>
      <c r="LOC43" s="64"/>
      <c r="LOD43" s="64"/>
      <c r="LOE43" s="64"/>
      <c r="LOF43" s="64"/>
      <c r="LOG43" s="64"/>
      <c r="LOH43" s="64"/>
      <c r="LOI43" s="64"/>
      <c r="LOJ43" s="64"/>
      <c r="LOK43" s="64"/>
      <c r="LOL43" s="64"/>
      <c r="LOM43" s="64"/>
      <c r="LON43" s="64"/>
      <c r="LOO43" s="64"/>
      <c r="LOP43" s="64"/>
      <c r="LOQ43" s="64"/>
      <c r="LOR43" s="64"/>
      <c r="LOS43" s="64"/>
      <c r="LOT43" s="64"/>
      <c r="LOU43" s="64"/>
      <c r="LOV43" s="64"/>
      <c r="LOW43" s="64"/>
      <c r="LOX43" s="64"/>
      <c r="LOY43" s="64"/>
      <c r="LOZ43" s="64"/>
      <c r="LPA43" s="64"/>
      <c r="LPB43" s="64"/>
      <c r="LPC43" s="64"/>
      <c r="LPD43" s="64"/>
      <c r="LPE43" s="64"/>
      <c r="LPF43" s="64"/>
      <c r="LPG43" s="64"/>
      <c r="LPH43" s="64"/>
      <c r="LPI43" s="64"/>
      <c r="LPJ43" s="64"/>
      <c r="LPK43" s="64"/>
      <c r="LPL43" s="64"/>
      <c r="LPM43" s="64"/>
      <c r="LPN43" s="64"/>
      <c r="LPO43" s="64"/>
      <c r="LPP43" s="64"/>
      <c r="LPQ43" s="64"/>
      <c r="LPR43" s="64"/>
      <c r="LPS43" s="64"/>
      <c r="LPT43" s="64"/>
      <c r="LPU43" s="64"/>
      <c r="LPV43" s="64"/>
      <c r="LPW43" s="64"/>
      <c r="LPX43" s="64"/>
      <c r="LPY43" s="64"/>
      <c r="LPZ43" s="64"/>
      <c r="LQA43" s="64"/>
      <c r="LQB43" s="64"/>
      <c r="LQC43" s="64"/>
      <c r="LQD43" s="64"/>
      <c r="LQE43" s="64"/>
      <c r="LQF43" s="64"/>
      <c r="LQG43" s="64"/>
      <c r="LQH43" s="64"/>
      <c r="LQI43" s="64"/>
      <c r="LQJ43" s="64"/>
      <c r="LQK43" s="64"/>
      <c r="LQL43" s="64"/>
      <c r="LQM43" s="64"/>
      <c r="LQN43" s="64"/>
      <c r="LQO43" s="64"/>
      <c r="LQP43" s="64"/>
      <c r="LQQ43" s="64"/>
      <c r="LQR43" s="64"/>
      <c r="LQS43" s="64"/>
      <c r="LQT43" s="64"/>
      <c r="LQU43" s="64"/>
      <c r="LQV43" s="64"/>
      <c r="LQW43" s="64"/>
      <c r="LQX43" s="64"/>
      <c r="LQY43" s="64"/>
      <c r="LQZ43" s="64"/>
      <c r="LRA43" s="64"/>
      <c r="LRB43" s="64"/>
      <c r="LRC43" s="64"/>
      <c r="LRD43" s="64"/>
      <c r="LRE43" s="64"/>
      <c r="LRF43" s="64"/>
      <c r="LRG43" s="64"/>
      <c r="LRH43" s="64"/>
      <c r="LRI43" s="64"/>
      <c r="LRJ43" s="64"/>
      <c r="LRK43" s="64"/>
      <c r="LRL43" s="64"/>
      <c r="LRM43" s="64"/>
      <c r="LRN43" s="64"/>
      <c r="LRO43" s="64"/>
      <c r="LRP43" s="64"/>
      <c r="LRQ43" s="64"/>
      <c r="LRR43" s="64"/>
      <c r="LRS43" s="64"/>
      <c r="LRT43" s="64"/>
      <c r="LRU43" s="64"/>
      <c r="LRV43" s="64"/>
      <c r="LRW43" s="64"/>
      <c r="LRX43" s="64"/>
      <c r="LRY43" s="64"/>
      <c r="LRZ43" s="64"/>
      <c r="LSA43" s="64"/>
      <c r="LSB43" s="64"/>
      <c r="LSC43" s="64"/>
      <c r="LSD43" s="64"/>
      <c r="LSE43" s="64"/>
      <c r="LSF43" s="64"/>
      <c r="LSG43" s="64"/>
      <c r="LSH43" s="64"/>
      <c r="LSI43" s="64"/>
      <c r="LSJ43" s="64"/>
      <c r="LSK43" s="64"/>
      <c r="LSL43" s="64"/>
      <c r="LSM43" s="64"/>
      <c r="LSN43" s="64"/>
      <c r="LSO43" s="64"/>
      <c r="LSP43" s="64"/>
      <c r="LSQ43" s="64"/>
      <c r="LSR43" s="64"/>
      <c r="LSS43" s="64"/>
      <c r="LST43" s="64"/>
      <c r="LSU43" s="64"/>
      <c r="LSV43" s="64"/>
      <c r="LSW43" s="64"/>
      <c r="LSX43" s="64"/>
      <c r="LSY43" s="64"/>
      <c r="LSZ43" s="64"/>
      <c r="LTA43" s="64"/>
      <c r="LTB43" s="64"/>
      <c r="LTC43" s="64"/>
      <c r="LTD43" s="64"/>
      <c r="LTE43" s="64"/>
      <c r="LTF43" s="64"/>
      <c r="LTG43" s="64"/>
      <c r="LTH43" s="64"/>
      <c r="LTI43" s="64"/>
      <c r="LTJ43" s="64"/>
      <c r="LTK43" s="64"/>
      <c r="LTL43" s="64"/>
      <c r="LTM43" s="64"/>
      <c r="LTN43" s="64"/>
      <c r="LTO43" s="64"/>
      <c r="LTP43" s="64"/>
      <c r="LTQ43" s="64"/>
      <c r="LTR43" s="64"/>
      <c r="LTS43" s="64"/>
      <c r="LTT43" s="64"/>
      <c r="LTU43" s="64"/>
      <c r="LTV43" s="64"/>
      <c r="LTW43" s="64"/>
      <c r="LTX43" s="64"/>
      <c r="LTY43" s="64"/>
      <c r="LTZ43" s="64"/>
      <c r="LUA43" s="64"/>
      <c r="LUB43" s="64"/>
      <c r="LUC43" s="64"/>
      <c r="LUD43" s="64"/>
      <c r="LUE43" s="64"/>
      <c r="LUF43" s="64"/>
      <c r="LUG43" s="64"/>
      <c r="LUH43" s="64"/>
      <c r="LUI43" s="64"/>
      <c r="LUJ43" s="64"/>
      <c r="LUK43" s="64"/>
      <c r="LUL43" s="64"/>
      <c r="LUM43" s="64"/>
      <c r="LUN43" s="64"/>
      <c r="LUO43" s="64"/>
      <c r="LUP43" s="64"/>
      <c r="LUQ43" s="64"/>
      <c r="LUR43" s="64"/>
      <c r="LUS43" s="64"/>
      <c r="LUT43" s="64"/>
      <c r="LUU43" s="64"/>
      <c r="LUV43" s="64"/>
      <c r="LUW43" s="64"/>
      <c r="LUX43" s="64"/>
      <c r="LUY43" s="64"/>
      <c r="LUZ43" s="64"/>
      <c r="LVA43" s="64"/>
      <c r="LVB43" s="64"/>
      <c r="LVC43" s="64"/>
      <c r="LVD43" s="64"/>
      <c r="LVE43" s="64"/>
      <c r="LVF43" s="64"/>
      <c r="LVG43" s="64"/>
      <c r="LVH43" s="64"/>
      <c r="LVI43" s="64"/>
      <c r="LVJ43" s="64"/>
      <c r="LVK43" s="64"/>
      <c r="LVL43" s="64"/>
      <c r="LVM43" s="64"/>
      <c r="LVN43" s="64"/>
      <c r="LVO43" s="64"/>
      <c r="LVP43" s="64"/>
      <c r="LVQ43" s="64"/>
      <c r="LVR43" s="64"/>
      <c r="LVS43" s="64"/>
      <c r="LVT43" s="64"/>
      <c r="LVU43" s="64"/>
      <c r="LVV43" s="64"/>
      <c r="LVW43" s="64"/>
      <c r="LVX43" s="64"/>
      <c r="LVY43" s="64"/>
      <c r="LVZ43" s="64"/>
      <c r="LWA43" s="64"/>
      <c r="LWB43" s="64"/>
      <c r="LWC43" s="64"/>
      <c r="LWD43" s="64"/>
      <c r="LWE43" s="64"/>
      <c r="LWF43" s="64"/>
      <c r="LWG43" s="64"/>
      <c r="LWH43" s="64"/>
      <c r="LWI43" s="64"/>
      <c r="LWJ43" s="64"/>
      <c r="LWK43" s="64"/>
      <c r="LWL43" s="64"/>
      <c r="LWM43" s="64"/>
      <c r="LWN43" s="64"/>
      <c r="LWO43" s="64"/>
      <c r="LWP43" s="64"/>
      <c r="LWQ43" s="64"/>
      <c r="LWR43" s="64"/>
      <c r="LWS43" s="64"/>
      <c r="LWT43" s="64"/>
      <c r="LWU43" s="64"/>
      <c r="LWV43" s="64"/>
      <c r="LWW43" s="64"/>
      <c r="LWX43" s="64"/>
      <c r="LWY43" s="64"/>
      <c r="LWZ43" s="64"/>
      <c r="LXA43" s="64"/>
      <c r="LXB43" s="64"/>
      <c r="LXC43" s="64"/>
      <c r="LXD43" s="64"/>
      <c r="LXE43" s="64"/>
      <c r="LXF43" s="64"/>
      <c r="LXG43" s="64"/>
      <c r="LXH43" s="64"/>
      <c r="LXI43" s="64"/>
      <c r="LXJ43" s="64"/>
      <c r="LXK43" s="64"/>
      <c r="LXL43" s="64"/>
      <c r="LXM43" s="64"/>
      <c r="LXN43" s="64"/>
      <c r="LXO43" s="64"/>
      <c r="LXP43" s="64"/>
      <c r="LXQ43" s="64"/>
      <c r="LXR43" s="64"/>
      <c r="LXS43" s="64"/>
      <c r="LXT43" s="64"/>
      <c r="LXU43" s="64"/>
      <c r="LXV43" s="64"/>
      <c r="LXW43" s="64"/>
      <c r="LXX43" s="64"/>
      <c r="LXY43" s="64"/>
      <c r="LXZ43" s="64"/>
      <c r="LYA43" s="64"/>
      <c r="LYB43" s="64"/>
      <c r="LYC43" s="64"/>
      <c r="LYD43" s="64"/>
      <c r="LYE43" s="64"/>
      <c r="LYF43" s="64"/>
      <c r="LYG43" s="64"/>
      <c r="LYH43" s="64"/>
      <c r="LYI43" s="64"/>
      <c r="LYJ43" s="64"/>
      <c r="LYK43" s="64"/>
      <c r="LYL43" s="64"/>
      <c r="LYM43" s="64"/>
      <c r="LYN43" s="64"/>
      <c r="LYO43" s="64"/>
      <c r="LYP43" s="64"/>
      <c r="LYQ43" s="64"/>
      <c r="LYR43" s="64"/>
      <c r="LYS43" s="64"/>
      <c r="LYT43" s="64"/>
      <c r="LYU43" s="64"/>
      <c r="LYV43" s="64"/>
      <c r="LYW43" s="64"/>
      <c r="LYX43" s="64"/>
      <c r="LYY43" s="64"/>
      <c r="LYZ43" s="64"/>
      <c r="LZA43" s="64"/>
      <c r="LZB43" s="64"/>
      <c r="LZC43" s="64"/>
      <c r="LZD43" s="64"/>
      <c r="LZE43" s="64"/>
      <c r="LZF43" s="64"/>
      <c r="LZG43" s="64"/>
      <c r="LZH43" s="64"/>
      <c r="LZI43" s="64"/>
      <c r="LZJ43" s="64"/>
      <c r="LZK43" s="64"/>
      <c r="LZL43" s="64"/>
      <c r="LZM43" s="64"/>
      <c r="LZN43" s="64"/>
      <c r="LZO43" s="64"/>
      <c r="LZP43" s="64"/>
      <c r="LZQ43" s="64"/>
      <c r="LZR43" s="64"/>
      <c r="LZS43" s="64"/>
      <c r="LZT43" s="64"/>
      <c r="LZU43" s="64"/>
      <c r="LZV43" s="64"/>
      <c r="LZW43" s="64"/>
      <c r="LZX43" s="64"/>
      <c r="LZY43" s="64"/>
      <c r="LZZ43" s="64"/>
      <c r="MAA43" s="64"/>
      <c r="MAB43" s="64"/>
      <c r="MAC43" s="64"/>
      <c r="MAD43" s="64"/>
      <c r="MAE43" s="64"/>
      <c r="MAF43" s="64"/>
      <c r="MAG43" s="64"/>
      <c r="MAH43" s="64"/>
      <c r="MAI43" s="64"/>
      <c r="MAJ43" s="64"/>
      <c r="MAK43" s="64"/>
      <c r="MAL43" s="64"/>
      <c r="MAM43" s="64"/>
      <c r="MAN43" s="64"/>
      <c r="MAO43" s="64"/>
      <c r="MAP43" s="64"/>
      <c r="MAQ43" s="64"/>
      <c r="MAR43" s="64"/>
      <c r="MAS43" s="64"/>
      <c r="MAT43" s="64"/>
      <c r="MAU43" s="64"/>
      <c r="MAV43" s="64"/>
      <c r="MAW43" s="64"/>
      <c r="MAX43" s="64"/>
      <c r="MAY43" s="64"/>
      <c r="MAZ43" s="64"/>
      <c r="MBA43" s="64"/>
      <c r="MBB43" s="64"/>
      <c r="MBC43" s="64"/>
      <c r="MBD43" s="64"/>
      <c r="MBE43" s="64"/>
      <c r="MBF43" s="64"/>
      <c r="MBG43" s="64"/>
      <c r="MBH43" s="64"/>
      <c r="MBI43" s="64"/>
      <c r="MBJ43" s="64"/>
      <c r="MBK43" s="64"/>
      <c r="MBL43" s="64"/>
      <c r="MBM43" s="64"/>
      <c r="MBN43" s="64"/>
      <c r="MBO43" s="64"/>
      <c r="MBP43" s="64"/>
      <c r="MBQ43" s="64"/>
      <c r="MBR43" s="64"/>
      <c r="MBS43" s="64"/>
      <c r="MBT43" s="64"/>
      <c r="MBU43" s="64"/>
      <c r="MBV43" s="64"/>
      <c r="MBW43" s="64"/>
      <c r="MBX43" s="64"/>
      <c r="MBY43" s="64"/>
      <c r="MBZ43" s="64"/>
      <c r="MCA43" s="64"/>
      <c r="MCB43" s="64"/>
      <c r="MCC43" s="64"/>
      <c r="MCD43" s="64"/>
      <c r="MCE43" s="64"/>
      <c r="MCF43" s="64"/>
      <c r="MCG43" s="64"/>
      <c r="MCH43" s="64"/>
      <c r="MCI43" s="64"/>
      <c r="MCJ43" s="64"/>
      <c r="MCK43" s="64"/>
      <c r="MCL43" s="64"/>
      <c r="MCM43" s="64"/>
      <c r="MCN43" s="64"/>
      <c r="MCO43" s="64"/>
      <c r="MCP43" s="64"/>
      <c r="MCQ43" s="64"/>
      <c r="MCR43" s="64"/>
      <c r="MCS43" s="64"/>
      <c r="MCT43" s="64"/>
      <c r="MCU43" s="64"/>
      <c r="MCV43" s="64"/>
      <c r="MCW43" s="64"/>
      <c r="MCX43" s="64"/>
      <c r="MCY43" s="64"/>
      <c r="MCZ43" s="64"/>
      <c r="MDA43" s="64"/>
      <c r="MDB43" s="64"/>
      <c r="MDC43" s="64"/>
      <c r="MDD43" s="64"/>
      <c r="MDE43" s="64"/>
      <c r="MDF43" s="64"/>
      <c r="MDG43" s="64"/>
      <c r="MDH43" s="64"/>
      <c r="MDI43" s="64"/>
      <c r="MDJ43" s="64"/>
      <c r="MDK43" s="64"/>
      <c r="MDL43" s="64"/>
      <c r="MDM43" s="64"/>
      <c r="MDN43" s="64"/>
      <c r="MDO43" s="64"/>
      <c r="MDP43" s="64"/>
      <c r="MDQ43" s="64"/>
      <c r="MDR43" s="64"/>
      <c r="MDS43" s="64"/>
      <c r="MDT43" s="64"/>
      <c r="MDU43" s="64"/>
      <c r="MDV43" s="64"/>
      <c r="MDW43" s="64"/>
      <c r="MDX43" s="64"/>
      <c r="MDY43" s="64"/>
      <c r="MDZ43" s="64"/>
      <c r="MEA43" s="64"/>
      <c r="MEB43" s="64"/>
      <c r="MEC43" s="64"/>
      <c r="MED43" s="64"/>
      <c r="MEE43" s="64"/>
      <c r="MEF43" s="64"/>
      <c r="MEG43" s="64"/>
      <c r="MEH43" s="64"/>
      <c r="MEI43" s="64"/>
      <c r="MEJ43" s="64"/>
      <c r="MEK43" s="64"/>
      <c r="MEL43" s="64"/>
      <c r="MEM43" s="64"/>
      <c r="MEN43" s="64"/>
      <c r="MEO43" s="64"/>
      <c r="MEP43" s="64"/>
      <c r="MEQ43" s="64"/>
      <c r="MER43" s="64"/>
      <c r="MES43" s="64"/>
      <c r="MET43" s="64"/>
      <c r="MEU43" s="64"/>
      <c r="MEV43" s="64"/>
      <c r="MEW43" s="64"/>
      <c r="MEX43" s="64"/>
      <c r="MEY43" s="64"/>
      <c r="MEZ43" s="64"/>
      <c r="MFA43" s="64"/>
      <c r="MFB43" s="64"/>
      <c r="MFC43" s="64"/>
      <c r="MFD43" s="64"/>
      <c r="MFE43" s="64"/>
      <c r="MFF43" s="64"/>
      <c r="MFG43" s="64"/>
      <c r="MFH43" s="64"/>
      <c r="MFI43" s="64"/>
      <c r="MFJ43" s="64"/>
      <c r="MFK43" s="64"/>
      <c r="MFL43" s="64"/>
      <c r="MFM43" s="64"/>
      <c r="MFN43" s="64"/>
      <c r="MFO43" s="64"/>
      <c r="MFP43" s="64"/>
      <c r="MFQ43" s="64"/>
      <c r="MFR43" s="64"/>
      <c r="MFS43" s="64"/>
      <c r="MFT43" s="64"/>
      <c r="MFU43" s="64"/>
      <c r="MFV43" s="64"/>
      <c r="MFW43" s="64"/>
      <c r="MFX43" s="64"/>
      <c r="MFY43" s="64"/>
      <c r="MFZ43" s="64"/>
      <c r="MGA43" s="64"/>
      <c r="MGB43" s="64"/>
      <c r="MGC43" s="64"/>
      <c r="MGD43" s="64"/>
      <c r="MGE43" s="64"/>
      <c r="MGF43" s="64"/>
      <c r="MGG43" s="64"/>
      <c r="MGH43" s="64"/>
      <c r="MGI43" s="64"/>
      <c r="MGJ43" s="64"/>
      <c r="MGK43" s="64"/>
      <c r="MGL43" s="64"/>
      <c r="MGM43" s="64"/>
      <c r="MGN43" s="64"/>
      <c r="MGO43" s="64"/>
      <c r="MGP43" s="64"/>
      <c r="MGQ43" s="64"/>
      <c r="MGR43" s="64"/>
      <c r="MGS43" s="64"/>
      <c r="MGT43" s="64"/>
      <c r="MGU43" s="64"/>
      <c r="MGV43" s="64"/>
      <c r="MGW43" s="64"/>
      <c r="MGX43" s="64"/>
      <c r="MGY43" s="64"/>
      <c r="MGZ43" s="64"/>
      <c r="MHA43" s="64"/>
      <c r="MHB43" s="64"/>
      <c r="MHC43" s="64"/>
      <c r="MHD43" s="64"/>
      <c r="MHE43" s="64"/>
      <c r="MHF43" s="64"/>
      <c r="MHG43" s="64"/>
      <c r="MHH43" s="64"/>
      <c r="MHI43" s="64"/>
      <c r="MHJ43" s="64"/>
      <c r="MHK43" s="64"/>
      <c r="MHL43" s="64"/>
      <c r="MHM43" s="64"/>
      <c r="MHN43" s="64"/>
      <c r="MHO43" s="64"/>
      <c r="MHP43" s="64"/>
      <c r="MHQ43" s="64"/>
      <c r="MHR43" s="64"/>
      <c r="MHS43" s="64"/>
      <c r="MHT43" s="64"/>
      <c r="MHU43" s="64"/>
      <c r="MHV43" s="64"/>
      <c r="MHW43" s="64"/>
      <c r="MHX43" s="64"/>
      <c r="MHY43" s="64"/>
      <c r="MHZ43" s="64"/>
      <c r="MIA43" s="64"/>
      <c r="MIB43" s="64"/>
      <c r="MIC43" s="64"/>
      <c r="MID43" s="64"/>
      <c r="MIE43" s="64"/>
      <c r="MIF43" s="64"/>
      <c r="MIG43" s="64"/>
      <c r="MIH43" s="64"/>
      <c r="MII43" s="64"/>
      <c r="MIJ43" s="64"/>
      <c r="MIK43" s="64"/>
      <c r="MIL43" s="64"/>
      <c r="MIM43" s="64"/>
      <c r="MIN43" s="64"/>
      <c r="MIO43" s="64"/>
      <c r="MIP43" s="64"/>
      <c r="MIQ43" s="64"/>
      <c r="MIR43" s="64"/>
      <c r="MIS43" s="64"/>
      <c r="MIT43" s="64"/>
      <c r="MIU43" s="64"/>
      <c r="MIV43" s="64"/>
      <c r="MIW43" s="64"/>
      <c r="MIX43" s="64"/>
      <c r="MIY43" s="64"/>
      <c r="MIZ43" s="64"/>
      <c r="MJA43" s="64"/>
      <c r="MJB43" s="64"/>
      <c r="MJC43" s="64"/>
      <c r="MJD43" s="64"/>
      <c r="MJE43" s="64"/>
      <c r="MJF43" s="64"/>
      <c r="MJG43" s="64"/>
      <c r="MJH43" s="64"/>
      <c r="MJI43" s="64"/>
      <c r="MJJ43" s="64"/>
      <c r="MJK43" s="64"/>
      <c r="MJL43" s="64"/>
      <c r="MJM43" s="64"/>
      <c r="MJN43" s="64"/>
      <c r="MJO43" s="64"/>
      <c r="MJP43" s="64"/>
      <c r="MJQ43" s="64"/>
      <c r="MJR43" s="64"/>
      <c r="MJS43" s="64"/>
      <c r="MJT43" s="64"/>
      <c r="MJU43" s="64"/>
      <c r="MJV43" s="64"/>
      <c r="MJW43" s="64"/>
      <c r="MJX43" s="64"/>
      <c r="MJY43" s="64"/>
      <c r="MJZ43" s="64"/>
      <c r="MKA43" s="64"/>
      <c r="MKB43" s="64"/>
      <c r="MKC43" s="64"/>
      <c r="MKD43" s="64"/>
      <c r="MKE43" s="64"/>
      <c r="MKF43" s="64"/>
      <c r="MKG43" s="64"/>
      <c r="MKH43" s="64"/>
      <c r="MKI43" s="64"/>
      <c r="MKJ43" s="64"/>
      <c r="MKK43" s="64"/>
      <c r="MKL43" s="64"/>
      <c r="MKM43" s="64"/>
      <c r="MKN43" s="64"/>
      <c r="MKO43" s="64"/>
      <c r="MKP43" s="64"/>
      <c r="MKQ43" s="64"/>
      <c r="MKR43" s="64"/>
      <c r="MKS43" s="64"/>
      <c r="MKT43" s="64"/>
      <c r="MKU43" s="64"/>
      <c r="MKV43" s="64"/>
      <c r="MKW43" s="64"/>
      <c r="MKX43" s="64"/>
      <c r="MKY43" s="64"/>
      <c r="MKZ43" s="64"/>
      <c r="MLA43" s="64"/>
      <c r="MLB43" s="64"/>
      <c r="MLC43" s="64"/>
      <c r="MLD43" s="64"/>
      <c r="MLE43" s="64"/>
      <c r="MLF43" s="64"/>
      <c r="MLG43" s="64"/>
      <c r="MLH43" s="64"/>
      <c r="MLI43" s="64"/>
      <c r="MLJ43" s="64"/>
      <c r="MLK43" s="64"/>
      <c r="MLL43" s="64"/>
      <c r="MLM43" s="64"/>
      <c r="MLN43" s="64"/>
      <c r="MLO43" s="64"/>
      <c r="MLP43" s="64"/>
      <c r="MLQ43" s="64"/>
      <c r="MLR43" s="64"/>
      <c r="MLS43" s="64"/>
      <c r="MLT43" s="64"/>
      <c r="MLU43" s="64"/>
      <c r="MLV43" s="64"/>
      <c r="MLW43" s="64"/>
      <c r="MLX43" s="64"/>
      <c r="MLY43" s="64"/>
      <c r="MLZ43" s="64"/>
      <c r="MMA43" s="64"/>
      <c r="MMB43" s="64"/>
      <c r="MMC43" s="64"/>
      <c r="MMD43" s="64"/>
      <c r="MME43" s="64"/>
      <c r="MMF43" s="64"/>
      <c r="MMG43" s="64"/>
      <c r="MMH43" s="64"/>
      <c r="MMI43" s="64"/>
      <c r="MMJ43" s="64"/>
      <c r="MMK43" s="64"/>
      <c r="MML43" s="64"/>
      <c r="MMM43" s="64"/>
      <c r="MMN43" s="64"/>
      <c r="MMO43" s="64"/>
      <c r="MMP43" s="64"/>
      <c r="MMQ43" s="64"/>
      <c r="MMR43" s="64"/>
      <c r="MMS43" s="64"/>
      <c r="MMT43" s="64"/>
      <c r="MMU43" s="64"/>
      <c r="MMV43" s="64"/>
      <c r="MMW43" s="64"/>
      <c r="MMX43" s="64"/>
      <c r="MMY43" s="64"/>
      <c r="MMZ43" s="64"/>
      <c r="MNA43" s="64"/>
      <c r="MNB43" s="64"/>
      <c r="MNC43" s="64"/>
      <c r="MND43" s="64"/>
      <c r="MNE43" s="64"/>
      <c r="MNF43" s="64"/>
      <c r="MNG43" s="64"/>
      <c r="MNH43" s="64"/>
      <c r="MNI43" s="64"/>
      <c r="MNJ43" s="64"/>
      <c r="MNK43" s="64"/>
      <c r="MNL43" s="64"/>
      <c r="MNM43" s="64"/>
      <c r="MNN43" s="64"/>
      <c r="MNO43" s="64"/>
      <c r="MNP43" s="64"/>
      <c r="MNQ43" s="64"/>
      <c r="MNR43" s="64"/>
      <c r="MNS43" s="64"/>
      <c r="MNT43" s="64"/>
      <c r="MNU43" s="64"/>
      <c r="MNV43" s="64"/>
      <c r="MNW43" s="64"/>
      <c r="MNX43" s="64"/>
      <c r="MNY43" s="64"/>
      <c r="MNZ43" s="64"/>
      <c r="MOA43" s="64"/>
      <c r="MOB43" s="64"/>
      <c r="MOC43" s="64"/>
      <c r="MOD43" s="64"/>
      <c r="MOE43" s="64"/>
      <c r="MOF43" s="64"/>
      <c r="MOG43" s="64"/>
      <c r="MOH43" s="64"/>
      <c r="MOI43" s="64"/>
      <c r="MOJ43" s="64"/>
      <c r="MOK43" s="64"/>
      <c r="MOL43" s="64"/>
      <c r="MOM43" s="64"/>
      <c r="MON43" s="64"/>
      <c r="MOO43" s="64"/>
      <c r="MOP43" s="64"/>
      <c r="MOQ43" s="64"/>
      <c r="MOR43" s="64"/>
      <c r="MOS43" s="64"/>
      <c r="MOT43" s="64"/>
      <c r="MOU43" s="64"/>
      <c r="MOV43" s="64"/>
      <c r="MOW43" s="64"/>
      <c r="MOX43" s="64"/>
      <c r="MOY43" s="64"/>
      <c r="MOZ43" s="64"/>
      <c r="MPA43" s="64"/>
      <c r="MPB43" s="64"/>
      <c r="MPC43" s="64"/>
      <c r="MPD43" s="64"/>
      <c r="MPE43" s="64"/>
      <c r="MPF43" s="64"/>
      <c r="MPG43" s="64"/>
      <c r="MPH43" s="64"/>
      <c r="MPI43" s="64"/>
      <c r="MPJ43" s="64"/>
      <c r="MPK43" s="64"/>
      <c r="MPL43" s="64"/>
      <c r="MPM43" s="64"/>
      <c r="MPN43" s="64"/>
      <c r="MPO43" s="64"/>
      <c r="MPP43" s="64"/>
      <c r="MPQ43" s="64"/>
      <c r="MPR43" s="64"/>
      <c r="MPS43" s="64"/>
      <c r="MPT43" s="64"/>
      <c r="MPU43" s="64"/>
      <c r="MPV43" s="64"/>
      <c r="MPW43" s="64"/>
      <c r="MPX43" s="64"/>
      <c r="MPY43" s="64"/>
      <c r="MPZ43" s="64"/>
      <c r="MQA43" s="64"/>
      <c r="MQB43" s="64"/>
      <c r="MQC43" s="64"/>
      <c r="MQD43" s="64"/>
      <c r="MQE43" s="64"/>
      <c r="MQF43" s="64"/>
      <c r="MQG43" s="64"/>
      <c r="MQH43" s="64"/>
      <c r="MQI43" s="64"/>
      <c r="MQJ43" s="64"/>
      <c r="MQK43" s="64"/>
      <c r="MQL43" s="64"/>
      <c r="MQM43" s="64"/>
      <c r="MQN43" s="64"/>
      <c r="MQO43" s="64"/>
      <c r="MQP43" s="64"/>
      <c r="MQQ43" s="64"/>
      <c r="MQR43" s="64"/>
      <c r="MQS43" s="64"/>
      <c r="MQT43" s="64"/>
      <c r="MQU43" s="64"/>
      <c r="MQV43" s="64"/>
      <c r="MQW43" s="64"/>
      <c r="MQX43" s="64"/>
      <c r="MQY43" s="64"/>
      <c r="MQZ43" s="64"/>
      <c r="MRA43" s="64"/>
      <c r="MRB43" s="64"/>
      <c r="MRC43" s="64"/>
      <c r="MRD43" s="64"/>
      <c r="MRE43" s="64"/>
      <c r="MRF43" s="64"/>
      <c r="MRG43" s="64"/>
      <c r="MRH43" s="64"/>
      <c r="MRI43" s="64"/>
      <c r="MRJ43" s="64"/>
      <c r="MRK43" s="64"/>
      <c r="MRL43" s="64"/>
      <c r="MRM43" s="64"/>
      <c r="MRN43" s="64"/>
      <c r="MRO43" s="64"/>
      <c r="MRP43" s="64"/>
      <c r="MRQ43" s="64"/>
      <c r="MRR43" s="64"/>
      <c r="MRS43" s="64"/>
      <c r="MRT43" s="64"/>
      <c r="MRU43" s="64"/>
      <c r="MRV43" s="64"/>
      <c r="MRW43" s="64"/>
      <c r="MRX43" s="64"/>
      <c r="MRY43" s="64"/>
      <c r="MRZ43" s="64"/>
      <c r="MSA43" s="64"/>
      <c r="MSB43" s="64"/>
      <c r="MSC43" s="64"/>
      <c r="MSD43" s="64"/>
      <c r="MSE43" s="64"/>
      <c r="MSF43" s="64"/>
      <c r="MSG43" s="64"/>
      <c r="MSH43" s="64"/>
      <c r="MSI43" s="64"/>
      <c r="MSJ43" s="64"/>
      <c r="MSK43" s="64"/>
      <c r="MSL43" s="64"/>
      <c r="MSM43" s="64"/>
      <c r="MSN43" s="64"/>
      <c r="MSO43" s="64"/>
      <c r="MSP43" s="64"/>
      <c r="MSQ43" s="64"/>
      <c r="MSR43" s="64"/>
      <c r="MSS43" s="64"/>
      <c r="MST43" s="64"/>
      <c r="MSU43" s="64"/>
      <c r="MSV43" s="64"/>
      <c r="MSW43" s="64"/>
      <c r="MSX43" s="64"/>
      <c r="MSY43" s="64"/>
      <c r="MSZ43" s="64"/>
      <c r="MTA43" s="64"/>
      <c r="MTB43" s="64"/>
      <c r="MTC43" s="64"/>
      <c r="MTD43" s="64"/>
      <c r="MTE43" s="64"/>
      <c r="MTF43" s="64"/>
      <c r="MTG43" s="64"/>
      <c r="MTH43" s="64"/>
      <c r="MTI43" s="64"/>
      <c r="MTJ43" s="64"/>
      <c r="MTK43" s="64"/>
      <c r="MTL43" s="64"/>
      <c r="MTM43" s="64"/>
      <c r="MTN43" s="64"/>
      <c r="MTO43" s="64"/>
      <c r="MTP43" s="64"/>
      <c r="MTQ43" s="64"/>
      <c r="MTR43" s="64"/>
      <c r="MTS43" s="64"/>
      <c r="MTT43" s="64"/>
      <c r="MTU43" s="64"/>
      <c r="MTV43" s="64"/>
      <c r="MTW43" s="64"/>
      <c r="MTX43" s="64"/>
      <c r="MTY43" s="64"/>
      <c r="MTZ43" s="64"/>
      <c r="MUA43" s="64"/>
      <c r="MUB43" s="64"/>
      <c r="MUC43" s="64"/>
      <c r="MUD43" s="64"/>
      <c r="MUE43" s="64"/>
      <c r="MUF43" s="64"/>
      <c r="MUG43" s="64"/>
      <c r="MUH43" s="64"/>
      <c r="MUI43" s="64"/>
      <c r="MUJ43" s="64"/>
      <c r="MUK43" s="64"/>
      <c r="MUL43" s="64"/>
      <c r="MUM43" s="64"/>
      <c r="MUN43" s="64"/>
      <c r="MUO43" s="64"/>
      <c r="MUP43" s="64"/>
      <c r="MUQ43" s="64"/>
      <c r="MUR43" s="64"/>
      <c r="MUS43" s="64"/>
      <c r="MUT43" s="64"/>
      <c r="MUU43" s="64"/>
      <c r="MUV43" s="64"/>
      <c r="MUW43" s="64"/>
      <c r="MUX43" s="64"/>
      <c r="MUY43" s="64"/>
      <c r="MUZ43" s="64"/>
      <c r="MVA43" s="64"/>
      <c r="MVB43" s="64"/>
      <c r="MVC43" s="64"/>
      <c r="MVD43" s="64"/>
      <c r="MVE43" s="64"/>
      <c r="MVF43" s="64"/>
      <c r="MVG43" s="64"/>
      <c r="MVH43" s="64"/>
      <c r="MVI43" s="64"/>
      <c r="MVJ43" s="64"/>
      <c r="MVK43" s="64"/>
      <c r="MVL43" s="64"/>
      <c r="MVM43" s="64"/>
      <c r="MVN43" s="64"/>
      <c r="MVO43" s="64"/>
      <c r="MVP43" s="64"/>
      <c r="MVQ43" s="64"/>
      <c r="MVR43" s="64"/>
      <c r="MVS43" s="64"/>
      <c r="MVT43" s="64"/>
      <c r="MVU43" s="64"/>
      <c r="MVV43" s="64"/>
      <c r="MVW43" s="64"/>
      <c r="MVX43" s="64"/>
      <c r="MVY43" s="64"/>
      <c r="MVZ43" s="64"/>
      <c r="MWA43" s="64"/>
      <c r="MWB43" s="64"/>
      <c r="MWC43" s="64"/>
      <c r="MWD43" s="64"/>
      <c r="MWE43" s="64"/>
      <c r="MWF43" s="64"/>
      <c r="MWG43" s="64"/>
      <c r="MWH43" s="64"/>
      <c r="MWI43" s="64"/>
      <c r="MWJ43" s="64"/>
      <c r="MWK43" s="64"/>
      <c r="MWL43" s="64"/>
      <c r="MWM43" s="64"/>
      <c r="MWN43" s="64"/>
      <c r="MWO43" s="64"/>
      <c r="MWP43" s="64"/>
      <c r="MWQ43" s="64"/>
      <c r="MWR43" s="64"/>
      <c r="MWS43" s="64"/>
      <c r="MWT43" s="64"/>
      <c r="MWU43" s="64"/>
      <c r="MWV43" s="64"/>
      <c r="MWW43" s="64"/>
      <c r="MWX43" s="64"/>
      <c r="MWY43" s="64"/>
      <c r="MWZ43" s="64"/>
      <c r="MXA43" s="64"/>
      <c r="MXB43" s="64"/>
      <c r="MXC43" s="64"/>
      <c r="MXD43" s="64"/>
      <c r="MXE43" s="64"/>
      <c r="MXF43" s="64"/>
      <c r="MXG43" s="64"/>
      <c r="MXH43" s="64"/>
      <c r="MXI43" s="64"/>
      <c r="MXJ43" s="64"/>
      <c r="MXK43" s="64"/>
      <c r="MXL43" s="64"/>
      <c r="MXM43" s="64"/>
      <c r="MXN43" s="64"/>
      <c r="MXO43" s="64"/>
      <c r="MXP43" s="64"/>
      <c r="MXQ43" s="64"/>
      <c r="MXR43" s="64"/>
      <c r="MXS43" s="64"/>
      <c r="MXT43" s="64"/>
      <c r="MXU43" s="64"/>
      <c r="MXV43" s="64"/>
      <c r="MXW43" s="64"/>
      <c r="MXX43" s="64"/>
      <c r="MXY43" s="64"/>
      <c r="MXZ43" s="64"/>
      <c r="MYA43" s="64"/>
      <c r="MYB43" s="64"/>
      <c r="MYC43" s="64"/>
      <c r="MYD43" s="64"/>
      <c r="MYE43" s="64"/>
      <c r="MYF43" s="64"/>
      <c r="MYG43" s="64"/>
      <c r="MYH43" s="64"/>
      <c r="MYI43" s="64"/>
      <c r="MYJ43" s="64"/>
      <c r="MYK43" s="64"/>
      <c r="MYL43" s="64"/>
      <c r="MYM43" s="64"/>
      <c r="MYN43" s="64"/>
      <c r="MYO43" s="64"/>
      <c r="MYP43" s="64"/>
      <c r="MYQ43" s="64"/>
      <c r="MYR43" s="64"/>
      <c r="MYS43" s="64"/>
      <c r="MYT43" s="64"/>
      <c r="MYU43" s="64"/>
      <c r="MYV43" s="64"/>
      <c r="MYW43" s="64"/>
      <c r="MYX43" s="64"/>
      <c r="MYY43" s="64"/>
      <c r="MYZ43" s="64"/>
      <c r="MZA43" s="64"/>
      <c r="MZB43" s="64"/>
      <c r="MZC43" s="64"/>
      <c r="MZD43" s="64"/>
      <c r="MZE43" s="64"/>
      <c r="MZF43" s="64"/>
      <c r="MZG43" s="64"/>
      <c r="MZH43" s="64"/>
      <c r="MZI43" s="64"/>
      <c r="MZJ43" s="64"/>
      <c r="MZK43" s="64"/>
      <c r="MZL43" s="64"/>
      <c r="MZM43" s="64"/>
      <c r="MZN43" s="64"/>
      <c r="MZO43" s="64"/>
      <c r="MZP43" s="64"/>
      <c r="MZQ43" s="64"/>
      <c r="MZR43" s="64"/>
      <c r="MZS43" s="64"/>
      <c r="MZT43" s="64"/>
      <c r="MZU43" s="64"/>
      <c r="MZV43" s="64"/>
      <c r="MZW43" s="64"/>
      <c r="MZX43" s="64"/>
      <c r="MZY43" s="64"/>
      <c r="MZZ43" s="64"/>
      <c r="NAA43" s="64"/>
      <c r="NAB43" s="64"/>
      <c r="NAC43" s="64"/>
      <c r="NAD43" s="64"/>
      <c r="NAE43" s="64"/>
      <c r="NAF43" s="64"/>
      <c r="NAG43" s="64"/>
      <c r="NAH43" s="64"/>
      <c r="NAI43" s="64"/>
      <c r="NAJ43" s="64"/>
      <c r="NAK43" s="64"/>
      <c r="NAL43" s="64"/>
      <c r="NAM43" s="64"/>
      <c r="NAN43" s="64"/>
      <c r="NAO43" s="64"/>
      <c r="NAP43" s="64"/>
      <c r="NAQ43" s="64"/>
      <c r="NAR43" s="64"/>
      <c r="NAS43" s="64"/>
      <c r="NAT43" s="64"/>
      <c r="NAU43" s="64"/>
      <c r="NAV43" s="64"/>
      <c r="NAW43" s="64"/>
      <c r="NAX43" s="64"/>
      <c r="NAY43" s="64"/>
      <c r="NAZ43" s="64"/>
      <c r="NBA43" s="64"/>
      <c r="NBB43" s="64"/>
      <c r="NBC43" s="64"/>
      <c r="NBD43" s="64"/>
      <c r="NBE43" s="64"/>
      <c r="NBF43" s="64"/>
      <c r="NBG43" s="64"/>
      <c r="NBH43" s="64"/>
      <c r="NBI43" s="64"/>
      <c r="NBJ43" s="64"/>
      <c r="NBK43" s="64"/>
      <c r="NBL43" s="64"/>
      <c r="NBM43" s="64"/>
      <c r="NBN43" s="64"/>
      <c r="NBO43" s="64"/>
      <c r="NBP43" s="64"/>
      <c r="NBQ43" s="64"/>
      <c r="NBR43" s="64"/>
      <c r="NBS43" s="64"/>
      <c r="NBT43" s="64"/>
      <c r="NBU43" s="64"/>
      <c r="NBV43" s="64"/>
      <c r="NBW43" s="64"/>
      <c r="NBX43" s="64"/>
      <c r="NBY43" s="64"/>
      <c r="NBZ43" s="64"/>
      <c r="NCA43" s="64"/>
      <c r="NCB43" s="64"/>
      <c r="NCC43" s="64"/>
      <c r="NCD43" s="64"/>
      <c r="NCE43" s="64"/>
      <c r="NCF43" s="64"/>
      <c r="NCG43" s="64"/>
      <c r="NCH43" s="64"/>
      <c r="NCI43" s="64"/>
      <c r="NCJ43" s="64"/>
      <c r="NCK43" s="64"/>
      <c r="NCL43" s="64"/>
      <c r="NCM43" s="64"/>
      <c r="NCN43" s="64"/>
      <c r="NCO43" s="64"/>
      <c r="NCP43" s="64"/>
      <c r="NCQ43" s="64"/>
      <c r="NCR43" s="64"/>
      <c r="NCS43" s="64"/>
      <c r="NCT43" s="64"/>
      <c r="NCU43" s="64"/>
      <c r="NCV43" s="64"/>
      <c r="NCW43" s="64"/>
      <c r="NCX43" s="64"/>
      <c r="NCY43" s="64"/>
      <c r="NCZ43" s="64"/>
      <c r="NDA43" s="64"/>
      <c r="NDB43" s="64"/>
      <c r="NDC43" s="64"/>
      <c r="NDD43" s="64"/>
      <c r="NDE43" s="64"/>
      <c r="NDF43" s="64"/>
      <c r="NDG43" s="64"/>
      <c r="NDH43" s="64"/>
      <c r="NDI43" s="64"/>
      <c r="NDJ43" s="64"/>
      <c r="NDK43" s="64"/>
      <c r="NDL43" s="64"/>
      <c r="NDM43" s="64"/>
      <c r="NDN43" s="64"/>
      <c r="NDO43" s="64"/>
      <c r="NDP43" s="64"/>
      <c r="NDQ43" s="64"/>
      <c r="NDR43" s="64"/>
      <c r="NDS43" s="64"/>
      <c r="NDT43" s="64"/>
      <c r="NDU43" s="64"/>
      <c r="NDV43" s="64"/>
      <c r="NDW43" s="64"/>
      <c r="NDX43" s="64"/>
      <c r="NDY43" s="64"/>
      <c r="NDZ43" s="64"/>
      <c r="NEA43" s="64"/>
      <c r="NEB43" s="64"/>
      <c r="NEC43" s="64"/>
      <c r="NED43" s="64"/>
      <c r="NEE43" s="64"/>
      <c r="NEF43" s="64"/>
      <c r="NEG43" s="64"/>
      <c r="NEH43" s="64"/>
      <c r="NEI43" s="64"/>
      <c r="NEJ43" s="64"/>
      <c r="NEK43" s="64"/>
      <c r="NEL43" s="64"/>
      <c r="NEM43" s="64"/>
      <c r="NEN43" s="64"/>
      <c r="NEO43" s="64"/>
      <c r="NEP43" s="64"/>
      <c r="NEQ43" s="64"/>
      <c r="NER43" s="64"/>
      <c r="NES43" s="64"/>
      <c r="NET43" s="64"/>
      <c r="NEU43" s="64"/>
      <c r="NEV43" s="64"/>
      <c r="NEW43" s="64"/>
      <c r="NEX43" s="64"/>
      <c r="NEY43" s="64"/>
      <c r="NEZ43" s="64"/>
      <c r="NFA43" s="64"/>
      <c r="NFB43" s="64"/>
      <c r="NFC43" s="64"/>
      <c r="NFD43" s="64"/>
      <c r="NFE43" s="64"/>
      <c r="NFF43" s="64"/>
      <c r="NFG43" s="64"/>
      <c r="NFH43" s="64"/>
      <c r="NFI43" s="64"/>
      <c r="NFJ43" s="64"/>
      <c r="NFK43" s="64"/>
      <c r="NFL43" s="64"/>
      <c r="NFM43" s="64"/>
      <c r="NFN43" s="64"/>
      <c r="NFO43" s="64"/>
      <c r="NFP43" s="64"/>
      <c r="NFQ43" s="64"/>
      <c r="NFR43" s="64"/>
      <c r="NFS43" s="64"/>
      <c r="NFT43" s="64"/>
      <c r="NFU43" s="64"/>
      <c r="NFV43" s="64"/>
      <c r="NFW43" s="64"/>
      <c r="NFX43" s="64"/>
      <c r="NFY43" s="64"/>
      <c r="NFZ43" s="64"/>
      <c r="NGA43" s="64"/>
      <c r="NGB43" s="64"/>
      <c r="NGC43" s="64"/>
      <c r="NGD43" s="64"/>
      <c r="NGE43" s="64"/>
      <c r="NGF43" s="64"/>
      <c r="NGG43" s="64"/>
      <c r="NGH43" s="64"/>
      <c r="NGI43" s="64"/>
      <c r="NGJ43" s="64"/>
      <c r="NGK43" s="64"/>
      <c r="NGL43" s="64"/>
      <c r="NGM43" s="64"/>
      <c r="NGN43" s="64"/>
      <c r="NGO43" s="64"/>
      <c r="NGP43" s="64"/>
      <c r="NGQ43" s="64"/>
      <c r="NGR43" s="64"/>
      <c r="NGS43" s="64"/>
      <c r="NGT43" s="64"/>
      <c r="NGU43" s="64"/>
      <c r="NGV43" s="64"/>
      <c r="NGW43" s="64"/>
      <c r="NGX43" s="64"/>
      <c r="NGY43" s="64"/>
      <c r="NGZ43" s="64"/>
      <c r="NHA43" s="64"/>
      <c r="NHB43" s="64"/>
      <c r="NHC43" s="64"/>
      <c r="NHD43" s="64"/>
      <c r="NHE43" s="64"/>
      <c r="NHF43" s="64"/>
      <c r="NHG43" s="64"/>
      <c r="NHH43" s="64"/>
      <c r="NHI43" s="64"/>
      <c r="NHJ43" s="64"/>
      <c r="NHK43" s="64"/>
      <c r="NHL43" s="64"/>
      <c r="NHM43" s="64"/>
      <c r="NHN43" s="64"/>
      <c r="NHO43" s="64"/>
      <c r="NHP43" s="64"/>
      <c r="NHQ43" s="64"/>
      <c r="NHR43" s="64"/>
      <c r="NHS43" s="64"/>
      <c r="NHT43" s="64"/>
      <c r="NHU43" s="64"/>
      <c r="NHV43" s="64"/>
      <c r="NHW43" s="64"/>
      <c r="NHX43" s="64"/>
      <c r="NHY43" s="64"/>
      <c r="NHZ43" s="64"/>
      <c r="NIA43" s="64"/>
      <c r="NIB43" s="64"/>
      <c r="NIC43" s="64"/>
      <c r="NID43" s="64"/>
      <c r="NIE43" s="64"/>
      <c r="NIF43" s="64"/>
      <c r="NIG43" s="64"/>
      <c r="NIH43" s="64"/>
      <c r="NII43" s="64"/>
      <c r="NIJ43" s="64"/>
      <c r="NIK43" s="64"/>
      <c r="NIL43" s="64"/>
      <c r="NIM43" s="64"/>
      <c r="NIN43" s="64"/>
      <c r="NIO43" s="64"/>
      <c r="NIP43" s="64"/>
      <c r="NIQ43" s="64"/>
      <c r="NIR43" s="64"/>
      <c r="NIS43" s="64"/>
      <c r="NIT43" s="64"/>
      <c r="NIU43" s="64"/>
      <c r="NIV43" s="64"/>
      <c r="NIW43" s="64"/>
      <c r="NIX43" s="64"/>
      <c r="NIY43" s="64"/>
      <c r="NIZ43" s="64"/>
      <c r="NJA43" s="64"/>
      <c r="NJB43" s="64"/>
      <c r="NJC43" s="64"/>
      <c r="NJD43" s="64"/>
      <c r="NJE43" s="64"/>
      <c r="NJF43" s="64"/>
      <c r="NJG43" s="64"/>
      <c r="NJH43" s="64"/>
      <c r="NJI43" s="64"/>
      <c r="NJJ43" s="64"/>
      <c r="NJK43" s="64"/>
      <c r="NJL43" s="64"/>
      <c r="NJM43" s="64"/>
      <c r="NJN43" s="64"/>
      <c r="NJO43" s="64"/>
      <c r="NJP43" s="64"/>
      <c r="NJQ43" s="64"/>
      <c r="NJR43" s="64"/>
      <c r="NJS43" s="64"/>
      <c r="NJT43" s="64"/>
      <c r="NJU43" s="64"/>
      <c r="NJV43" s="64"/>
      <c r="NJW43" s="64"/>
      <c r="NJX43" s="64"/>
      <c r="NJY43" s="64"/>
      <c r="NJZ43" s="64"/>
      <c r="NKA43" s="64"/>
      <c r="NKB43" s="64"/>
      <c r="NKC43" s="64"/>
      <c r="NKD43" s="64"/>
      <c r="NKE43" s="64"/>
      <c r="NKF43" s="64"/>
      <c r="NKG43" s="64"/>
      <c r="NKH43" s="64"/>
      <c r="NKI43" s="64"/>
      <c r="NKJ43" s="64"/>
      <c r="NKK43" s="64"/>
      <c r="NKL43" s="64"/>
      <c r="NKM43" s="64"/>
      <c r="NKN43" s="64"/>
      <c r="NKO43" s="64"/>
      <c r="NKP43" s="64"/>
      <c r="NKQ43" s="64"/>
      <c r="NKR43" s="64"/>
      <c r="NKS43" s="64"/>
      <c r="NKT43" s="64"/>
      <c r="NKU43" s="64"/>
      <c r="NKV43" s="64"/>
      <c r="NKW43" s="64"/>
      <c r="NKX43" s="64"/>
      <c r="NKY43" s="64"/>
      <c r="NKZ43" s="64"/>
      <c r="NLA43" s="64"/>
      <c r="NLB43" s="64"/>
      <c r="NLC43" s="64"/>
      <c r="NLD43" s="64"/>
      <c r="NLE43" s="64"/>
      <c r="NLF43" s="64"/>
      <c r="NLG43" s="64"/>
      <c r="NLH43" s="64"/>
      <c r="NLI43" s="64"/>
      <c r="NLJ43" s="64"/>
      <c r="NLK43" s="64"/>
      <c r="NLL43" s="64"/>
      <c r="NLM43" s="64"/>
      <c r="NLN43" s="64"/>
      <c r="NLO43" s="64"/>
      <c r="NLP43" s="64"/>
      <c r="NLQ43" s="64"/>
      <c r="NLR43" s="64"/>
      <c r="NLS43" s="64"/>
      <c r="NLT43" s="64"/>
      <c r="NLU43" s="64"/>
      <c r="NLV43" s="64"/>
      <c r="NLW43" s="64"/>
      <c r="NLX43" s="64"/>
      <c r="NLY43" s="64"/>
      <c r="NLZ43" s="64"/>
      <c r="NMA43" s="64"/>
      <c r="NMB43" s="64"/>
      <c r="NMC43" s="64"/>
      <c r="NMD43" s="64"/>
      <c r="NME43" s="64"/>
      <c r="NMF43" s="64"/>
      <c r="NMG43" s="64"/>
      <c r="NMH43" s="64"/>
      <c r="NMI43" s="64"/>
      <c r="NMJ43" s="64"/>
      <c r="NMK43" s="64"/>
      <c r="NML43" s="64"/>
      <c r="NMM43" s="64"/>
      <c r="NMN43" s="64"/>
      <c r="NMO43" s="64"/>
      <c r="NMP43" s="64"/>
      <c r="NMQ43" s="64"/>
      <c r="NMR43" s="64"/>
      <c r="NMS43" s="64"/>
      <c r="NMT43" s="64"/>
      <c r="NMU43" s="64"/>
      <c r="NMV43" s="64"/>
      <c r="NMW43" s="64"/>
      <c r="NMX43" s="64"/>
      <c r="NMY43" s="64"/>
      <c r="NMZ43" s="64"/>
      <c r="NNA43" s="64"/>
      <c r="NNB43" s="64"/>
      <c r="NNC43" s="64"/>
      <c r="NND43" s="64"/>
      <c r="NNE43" s="64"/>
      <c r="NNF43" s="64"/>
      <c r="NNG43" s="64"/>
      <c r="NNH43" s="64"/>
      <c r="NNI43" s="64"/>
      <c r="NNJ43" s="64"/>
      <c r="NNK43" s="64"/>
      <c r="NNL43" s="64"/>
      <c r="NNM43" s="64"/>
      <c r="NNN43" s="64"/>
      <c r="NNO43" s="64"/>
      <c r="NNP43" s="64"/>
      <c r="NNQ43" s="64"/>
      <c r="NNR43" s="64"/>
      <c r="NNS43" s="64"/>
      <c r="NNT43" s="64"/>
      <c r="NNU43" s="64"/>
      <c r="NNV43" s="64"/>
      <c r="NNW43" s="64"/>
      <c r="NNX43" s="64"/>
      <c r="NNY43" s="64"/>
      <c r="NNZ43" s="64"/>
      <c r="NOA43" s="64"/>
      <c r="NOB43" s="64"/>
      <c r="NOC43" s="64"/>
      <c r="NOD43" s="64"/>
      <c r="NOE43" s="64"/>
      <c r="NOF43" s="64"/>
      <c r="NOG43" s="64"/>
      <c r="NOH43" s="64"/>
      <c r="NOI43" s="64"/>
      <c r="NOJ43" s="64"/>
      <c r="NOK43" s="64"/>
      <c r="NOL43" s="64"/>
      <c r="NOM43" s="64"/>
      <c r="NON43" s="64"/>
      <c r="NOO43" s="64"/>
      <c r="NOP43" s="64"/>
      <c r="NOQ43" s="64"/>
      <c r="NOR43" s="64"/>
      <c r="NOS43" s="64"/>
      <c r="NOT43" s="64"/>
      <c r="NOU43" s="64"/>
      <c r="NOV43" s="64"/>
      <c r="NOW43" s="64"/>
      <c r="NOX43" s="64"/>
      <c r="NOY43" s="64"/>
      <c r="NOZ43" s="64"/>
      <c r="NPA43" s="64"/>
      <c r="NPB43" s="64"/>
      <c r="NPC43" s="64"/>
      <c r="NPD43" s="64"/>
      <c r="NPE43" s="64"/>
      <c r="NPF43" s="64"/>
      <c r="NPG43" s="64"/>
      <c r="NPH43" s="64"/>
      <c r="NPI43" s="64"/>
      <c r="NPJ43" s="64"/>
      <c r="NPK43" s="64"/>
      <c r="NPL43" s="64"/>
      <c r="NPM43" s="64"/>
      <c r="NPN43" s="64"/>
      <c r="NPO43" s="64"/>
      <c r="NPP43" s="64"/>
      <c r="NPQ43" s="64"/>
      <c r="NPR43" s="64"/>
      <c r="NPS43" s="64"/>
      <c r="NPT43" s="64"/>
      <c r="NPU43" s="64"/>
      <c r="NPV43" s="64"/>
      <c r="NPW43" s="64"/>
      <c r="NPX43" s="64"/>
      <c r="NPY43" s="64"/>
      <c r="NPZ43" s="64"/>
      <c r="NQA43" s="64"/>
      <c r="NQB43" s="64"/>
      <c r="NQC43" s="64"/>
      <c r="NQD43" s="64"/>
      <c r="NQE43" s="64"/>
      <c r="NQF43" s="64"/>
      <c r="NQG43" s="64"/>
      <c r="NQH43" s="64"/>
      <c r="NQI43" s="64"/>
      <c r="NQJ43" s="64"/>
      <c r="NQK43" s="64"/>
      <c r="NQL43" s="64"/>
      <c r="NQM43" s="64"/>
      <c r="NQN43" s="64"/>
      <c r="NQO43" s="64"/>
      <c r="NQP43" s="64"/>
      <c r="NQQ43" s="64"/>
      <c r="NQR43" s="64"/>
      <c r="NQS43" s="64"/>
      <c r="NQT43" s="64"/>
      <c r="NQU43" s="64"/>
      <c r="NQV43" s="64"/>
      <c r="NQW43" s="64"/>
      <c r="NQX43" s="64"/>
      <c r="NQY43" s="64"/>
      <c r="NQZ43" s="64"/>
      <c r="NRA43" s="64"/>
      <c r="NRB43" s="64"/>
      <c r="NRC43" s="64"/>
      <c r="NRD43" s="64"/>
      <c r="NRE43" s="64"/>
      <c r="NRF43" s="64"/>
      <c r="NRG43" s="64"/>
      <c r="NRH43" s="64"/>
      <c r="NRI43" s="64"/>
      <c r="NRJ43" s="64"/>
      <c r="NRK43" s="64"/>
      <c r="NRL43" s="64"/>
      <c r="NRM43" s="64"/>
      <c r="NRN43" s="64"/>
      <c r="NRO43" s="64"/>
      <c r="NRP43" s="64"/>
      <c r="NRQ43" s="64"/>
      <c r="NRR43" s="64"/>
      <c r="NRS43" s="64"/>
      <c r="NRT43" s="64"/>
      <c r="NRU43" s="64"/>
      <c r="NRV43" s="64"/>
      <c r="NRW43" s="64"/>
      <c r="NRX43" s="64"/>
      <c r="NRY43" s="64"/>
      <c r="NRZ43" s="64"/>
      <c r="NSA43" s="64"/>
      <c r="NSB43" s="64"/>
      <c r="NSC43" s="64"/>
      <c r="NSD43" s="64"/>
      <c r="NSE43" s="64"/>
      <c r="NSF43" s="64"/>
      <c r="NSG43" s="64"/>
      <c r="NSH43" s="64"/>
      <c r="NSI43" s="64"/>
      <c r="NSJ43" s="64"/>
      <c r="NSK43" s="64"/>
      <c r="NSL43" s="64"/>
      <c r="NSM43" s="64"/>
      <c r="NSN43" s="64"/>
      <c r="NSO43" s="64"/>
      <c r="NSP43" s="64"/>
      <c r="NSQ43" s="64"/>
      <c r="NSR43" s="64"/>
      <c r="NSS43" s="64"/>
      <c r="NST43" s="64"/>
      <c r="NSU43" s="64"/>
      <c r="NSV43" s="64"/>
      <c r="NSW43" s="64"/>
      <c r="NSX43" s="64"/>
      <c r="NSY43" s="64"/>
      <c r="NSZ43" s="64"/>
      <c r="NTA43" s="64"/>
      <c r="NTB43" s="64"/>
      <c r="NTC43" s="64"/>
      <c r="NTD43" s="64"/>
      <c r="NTE43" s="64"/>
      <c r="NTF43" s="64"/>
      <c r="NTG43" s="64"/>
      <c r="NTH43" s="64"/>
      <c r="NTI43" s="64"/>
      <c r="NTJ43" s="64"/>
      <c r="NTK43" s="64"/>
      <c r="NTL43" s="64"/>
      <c r="NTM43" s="64"/>
      <c r="NTN43" s="64"/>
      <c r="NTO43" s="64"/>
      <c r="NTP43" s="64"/>
      <c r="NTQ43" s="64"/>
      <c r="NTR43" s="64"/>
      <c r="NTS43" s="64"/>
      <c r="NTT43" s="64"/>
      <c r="NTU43" s="64"/>
      <c r="NTV43" s="64"/>
      <c r="NTW43" s="64"/>
      <c r="NTX43" s="64"/>
      <c r="NTY43" s="64"/>
      <c r="NTZ43" s="64"/>
      <c r="NUA43" s="64"/>
      <c r="NUB43" s="64"/>
      <c r="NUC43" s="64"/>
      <c r="NUD43" s="64"/>
      <c r="NUE43" s="64"/>
      <c r="NUF43" s="64"/>
      <c r="NUG43" s="64"/>
      <c r="NUH43" s="64"/>
      <c r="NUI43" s="64"/>
      <c r="NUJ43" s="64"/>
      <c r="NUK43" s="64"/>
      <c r="NUL43" s="64"/>
      <c r="NUM43" s="64"/>
      <c r="NUN43" s="64"/>
      <c r="NUO43" s="64"/>
      <c r="NUP43" s="64"/>
      <c r="NUQ43" s="64"/>
      <c r="NUR43" s="64"/>
      <c r="NUS43" s="64"/>
      <c r="NUT43" s="64"/>
      <c r="NUU43" s="64"/>
      <c r="NUV43" s="64"/>
      <c r="NUW43" s="64"/>
      <c r="NUX43" s="64"/>
      <c r="NUY43" s="64"/>
      <c r="NUZ43" s="64"/>
      <c r="NVA43" s="64"/>
      <c r="NVB43" s="64"/>
      <c r="NVC43" s="64"/>
      <c r="NVD43" s="64"/>
      <c r="NVE43" s="64"/>
      <c r="NVF43" s="64"/>
      <c r="NVG43" s="64"/>
      <c r="NVH43" s="64"/>
      <c r="NVI43" s="64"/>
      <c r="NVJ43" s="64"/>
      <c r="NVK43" s="64"/>
      <c r="NVL43" s="64"/>
      <c r="NVM43" s="64"/>
      <c r="NVN43" s="64"/>
      <c r="NVO43" s="64"/>
      <c r="NVP43" s="64"/>
      <c r="NVQ43" s="64"/>
      <c r="NVR43" s="64"/>
      <c r="NVS43" s="64"/>
      <c r="NVT43" s="64"/>
      <c r="NVU43" s="64"/>
      <c r="NVV43" s="64"/>
      <c r="NVW43" s="64"/>
      <c r="NVX43" s="64"/>
      <c r="NVY43" s="64"/>
      <c r="NVZ43" s="64"/>
      <c r="NWA43" s="64"/>
      <c r="NWB43" s="64"/>
      <c r="NWC43" s="64"/>
      <c r="NWD43" s="64"/>
      <c r="NWE43" s="64"/>
      <c r="NWF43" s="64"/>
      <c r="NWG43" s="64"/>
      <c r="NWH43" s="64"/>
      <c r="NWI43" s="64"/>
      <c r="NWJ43" s="64"/>
      <c r="NWK43" s="64"/>
      <c r="NWL43" s="64"/>
      <c r="NWM43" s="64"/>
      <c r="NWN43" s="64"/>
      <c r="NWO43" s="64"/>
      <c r="NWP43" s="64"/>
      <c r="NWQ43" s="64"/>
      <c r="NWR43" s="64"/>
      <c r="NWS43" s="64"/>
      <c r="NWT43" s="64"/>
      <c r="NWU43" s="64"/>
      <c r="NWV43" s="64"/>
      <c r="NWW43" s="64"/>
      <c r="NWX43" s="64"/>
      <c r="NWY43" s="64"/>
      <c r="NWZ43" s="64"/>
      <c r="NXA43" s="64"/>
      <c r="NXB43" s="64"/>
      <c r="NXC43" s="64"/>
      <c r="NXD43" s="64"/>
      <c r="NXE43" s="64"/>
      <c r="NXF43" s="64"/>
      <c r="NXG43" s="64"/>
      <c r="NXH43" s="64"/>
      <c r="NXI43" s="64"/>
      <c r="NXJ43" s="64"/>
      <c r="NXK43" s="64"/>
      <c r="NXL43" s="64"/>
      <c r="NXM43" s="64"/>
      <c r="NXN43" s="64"/>
      <c r="NXO43" s="64"/>
      <c r="NXP43" s="64"/>
      <c r="NXQ43" s="64"/>
      <c r="NXR43" s="64"/>
      <c r="NXS43" s="64"/>
      <c r="NXT43" s="64"/>
      <c r="NXU43" s="64"/>
      <c r="NXV43" s="64"/>
      <c r="NXW43" s="64"/>
      <c r="NXX43" s="64"/>
      <c r="NXY43" s="64"/>
      <c r="NXZ43" s="64"/>
      <c r="NYA43" s="64"/>
      <c r="NYB43" s="64"/>
      <c r="NYC43" s="64"/>
      <c r="NYD43" s="64"/>
      <c r="NYE43" s="64"/>
      <c r="NYF43" s="64"/>
      <c r="NYG43" s="64"/>
      <c r="NYH43" s="64"/>
      <c r="NYI43" s="64"/>
      <c r="NYJ43" s="64"/>
      <c r="NYK43" s="64"/>
      <c r="NYL43" s="64"/>
      <c r="NYM43" s="64"/>
      <c r="NYN43" s="64"/>
      <c r="NYO43" s="64"/>
      <c r="NYP43" s="64"/>
      <c r="NYQ43" s="64"/>
      <c r="NYR43" s="64"/>
      <c r="NYS43" s="64"/>
      <c r="NYT43" s="64"/>
      <c r="NYU43" s="64"/>
      <c r="NYV43" s="64"/>
      <c r="NYW43" s="64"/>
      <c r="NYX43" s="64"/>
      <c r="NYY43" s="64"/>
      <c r="NYZ43" s="64"/>
      <c r="NZA43" s="64"/>
      <c r="NZB43" s="64"/>
      <c r="NZC43" s="64"/>
      <c r="NZD43" s="64"/>
      <c r="NZE43" s="64"/>
      <c r="NZF43" s="64"/>
      <c r="NZG43" s="64"/>
      <c r="NZH43" s="64"/>
      <c r="NZI43" s="64"/>
      <c r="NZJ43" s="64"/>
      <c r="NZK43" s="64"/>
      <c r="NZL43" s="64"/>
      <c r="NZM43" s="64"/>
      <c r="NZN43" s="64"/>
      <c r="NZO43" s="64"/>
      <c r="NZP43" s="64"/>
      <c r="NZQ43" s="64"/>
      <c r="NZR43" s="64"/>
      <c r="NZS43" s="64"/>
      <c r="NZT43" s="64"/>
      <c r="NZU43" s="64"/>
      <c r="NZV43" s="64"/>
      <c r="NZW43" s="64"/>
      <c r="NZX43" s="64"/>
      <c r="NZY43" s="64"/>
      <c r="NZZ43" s="64"/>
      <c r="OAA43" s="64"/>
      <c r="OAB43" s="64"/>
      <c r="OAC43" s="64"/>
      <c r="OAD43" s="64"/>
      <c r="OAE43" s="64"/>
      <c r="OAF43" s="64"/>
      <c r="OAG43" s="64"/>
      <c r="OAH43" s="64"/>
      <c r="OAI43" s="64"/>
      <c r="OAJ43" s="64"/>
      <c r="OAK43" s="64"/>
      <c r="OAL43" s="64"/>
      <c r="OAM43" s="64"/>
      <c r="OAN43" s="64"/>
      <c r="OAO43" s="64"/>
      <c r="OAP43" s="64"/>
      <c r="OAQ43" s="64"/>
      <c r="OAR43" s="64"/>
      <c r="OAS43" s="64"/>
      <c r="OAT43" s="64"/>
      <c r="OAU43" s="64"/>
      <c r="OAV43" s="64"/>
      <c r="OAW43" s="64"/>
      <c r="OAX43" s="64"/>
      <c r="OAY43" s="64"/>
      <c r="OAZ43" s="64"/>
      <c r="OBA43" s="64"/>
      <c r="OBB43" s="64"/>
      <c r="OBC43" s="64"/>
      <c r="OBD43" s="64"/>
      <c r="OBE43" s="64"/>
      <c r="OBF43" s="64"/>
      <c r="OBG43" s="64"/>
      <c r="OBH43" s="64"/>
      <c r="OBI43" s="64"/>
      <c r="OBJ43" s="64"/>
      <c r="OBK43" s="64"/>
      <c r="OBL43" s="64"/>
      <c r="OBM43" s="64"/>
      <c r="OBN43" s="64"/>
      <c r="OBO43" s="64"/>
      <c r="OBP43" s="64"/>
      <c r="OBQ43" s="64"/>
      <c r="OBR43" s="64"/>
      <c r="OBS43" s="64"/>
      <c r="OBT43" s="64"/>
      <c r="OBU43" s="64"/>
      <c r="OBV43" s="64"/>
      <c r="OBW43" s="64"/>
      <c r="OBX43" s="64"/>
      <c r="OBY43" s="64"/>
      <c r="OBZ43" s="64"/>
      <c r="OCA43" s="64"/>
      <c r="OCB43" s="64"/>
      <c r="OCC43" s="64"/>
      <c r="OCD43" s="64"/>
      <c r="OCE43" s="64"/>
      <c r="OCF43" s="64"/>
      <c r="OCG43" s="64"/>
      <c r="OCH43" s="64"/>
      <c r="OCI43" s="64"/>
      <c r="OCJ43" s="64"/>
      <c r="OCK43" s="64"/>
      <c r="OCL43" s="64"/>
      <c r="OCM43" s="64"/>
      <c r="OCN43" s="64"/>
      <c r="OCO43" s="64"/>
      <c r="OCP43" s="64"/>
      <c r="OCQ43" s="64"/>
      <c r="OCR43" s="64"/>
      <c r="OCS43" s="64"/>
      <c r="OCT43" s="64"/>
      <c r="OCU43" s="64"/>
      <c r="OCV43" s="64"/>
      <c r="OCW43" s="64"/>
      <c r="OCX43" s="64"/>
      <c r="OCY43" s="64"/>
      <c r="OCZ43" s="64"/>
      <c r="ODA43" s="64"/>
      <c r="ODB43" s="64"/>
      <c r="ODC43" s="64"/>
      <c r="ODD43" s="64"/>
      <c r="ODE43" s="64"/>
      <c r="ODF43" s="64"/>
      <c r="ODG43" s="64"/>
      <c r="ODH43" s="64"/>
      <c r="ODI43" s="64"/>
      <c r="ODJ43" s="64"/>
      <c r="ODK43" s="64"/>
      <c r="ODL43" s="64"/>
      <c r="ODM43" s="64"/>
      <c r="ODN43" s="64"/>
      <c r="ODO43" s="64"/>
      <c r="ODP43" s="64"/>
      <c r="ODQ43" s="64"/>
      <c r="ODR43" s="64"/>
      <c r="ODS43" s="64"/>
      <c r="ODT43" s="64"/>
      <c r="ODU43" s="64"/>
      <c r="ODV43" s="64"/>
      <c r="ODW43" s="64"/>
      <c r="ODX43" s="64"/>
      <c r="ODY43" s="64"/>
      <c r="ODZ43" s="64"/>
      <c r="OEA43" s="64"/>
      <c r="OEB43" s="64"/>
      <c r="OEC43" s="64"/>
      <c r="OED43" s="64"/>
      <c r="OEE43" s="64"/>
      <c r="OEF43" s="64"/>
      <c r="OEG43" s="64"/>
      <c r="OEH43" s="64"/>
      <c r="OEI43" s="64"/>
      <c r="OEJ43" s="64"/>
      <c r="OEK43" s="64"/>
      <c r="OEL43" s="64"/>
      <c r="OEM43" s="64"/>
      <c r="OEN43" s="64"/>
      <c r="OEO43" s="64"/>
      <c r="OEP43" s="64"/>
      <c r="OEQ43" s="64"/>
      <c r="OER43" s="64"/>
      <c r="OES43" s="64"/>
      <c r="OET43" s="64"/>
      <c r="OEU43" s="64"/>
      <c r="OEV43" s="64"/>
      <c r="OEW43" s="64"/>
      <c r="OEX43" s="64"/>
      <c r="OEY43" s="64"/>
      <c r="OEZ43" s="64"/>
      <c r="OFA43" s="64"/>
      <c r="OFB43" s="64"/>
      <c r="OFC43" s="64"/>
      <c r="OFD43" s="64"/>
      <c r="OFE43" s="64"/>
      <c r="OFF43" s="64"/>
      <c r="OFG43" s="64"/>
      <c r="OFH43" s="64"/>
      <c r="OFI43" s="64"/>
      <c r="OFJ43" s="64"/>
      <c r="OFK43" s="64"/>
      <c r="OFL43" s="64"/>
      <c r="OFM43" s="64"/>
      <c r="OFN43" s="64"/>
      <c r="OFO43" s="64"/>
      <c r="OFP43" s="64"/>
      <c r="OFQ43" s="64"/>
      <c r="OFR43" s="64"/>
      <c r="OFS43" s="64"/>
      <c r="OFT43" s="64"/>
      <c r="OFU43" s="64"/>
      <c r="OFV43" s="64"/>
      <c r="OFW43" s="64"/>
      <c r="OFX43" s="64"/>
      <c r="OFY43" s="64"/>
      <c r="OFZ43" s="64"/>
      <c r="OGA43" s="64"/>
      <c r="OGB43" s="64"/>
      <c r="OGC43" s="64"/>
      <c r="OGD43" s="64"/>
      <c r="OGE43" s="64"/>
      <c r="OGF43" s="64"/>
      <c r="OGG43" s="64"/>
      <c r="OGH43" s="64"/>
      <c r="OGI43" s="64"/>
      <c r="OGJ43" s="64"/>
      <c r="OGK43" s="64"/>
      <c r="OGL43" s="64"/>
      <c r="OGM43" s="64"/>
      <c r="OGN43" s="64"/>
      <c r="OGO43" s="64"/>
      <c r="OGP43" s="64"/>
      <c r="OGQ43" s="64"/>
      <c r="OGR43" s="64"/>
      <c r="OGS43" s="64"/>
      <c r="OGT43" s="64"/>
      <c r="OGU43" s="64"/>
      <c r="OGV43" s="64"/>
      <c r="OGW43" s="64"/>
      <c r="OGX43" s="64"/>
      <c r="OGY43" s="64"/>
      <c r="OGZ43" s="64"/>
      <c r="OHA43" s="64"/>
      <c r="OHB43" s="64"/>
      <c r="OHC43" s="64"/>
      <c r="OHD43" s="64"/>
      <c r="OHE43" s="64"/>
      <c r="OHF43" s="64"/>
      <c r="OHG43" s="64"/>
      <c r="OHH43" s="64"/>
      <c r="OHI43" s="64"/>
      <c r="OHJ43" s="64"/>
      <c r="OHK43" s="64"/>
      <c r="OHL43" s="64"/>
      <c r="OHM43" s="64"/>
      <c r="OHN43" s="64"/>
      <c r="OHO43" s="64"/>
      <c r="OHP43" s="64"/>
      <c r="OHQ43" s="64"/>
      <c r="OHR43" s="64"/>
      <c r="OHS43" s="64"/>
      <c r="OHT43" s="64"/>
      <c r="OHU43" s="64"/>
      <c r="OHV43" s="64"/>
      <c r="OHW43" s="64"/>
      <c r="OHX43" s="64"/>
      <c r="OHY43" s="64"/>
      <c r="OHZ43" s="64"/>
      <c r="OIA43" s="64"/>
      <c r="OIB43" s="64"/>
      <c r="OIC43" s="64"/>
      <c r="OID43" s="64"/>
      <c r="OIE43" s="64"/>
      <c r="OIF43" s="64"/>
      <c r="OIG43" s="64"/>
      <c r="OIH43" s="64"/>
      <c r="OII43" s="64"/>
      <c r="OIJ43" s="64"/>
      <c r="OIK43" s="64"/>
      <c r="OIL43" s="64"/>
      <c r="OIM43" s="64"/>
      <c r="OIN43" s="64"/>
      <c r="OIO43" s="64"/>
      <c r="OIP43" s="64"/>
      <c r="OIQ43" s="64"/>
      <c r="OIR43" s="64"/>
      <c r="OIS43" s="64"/>
      <c r="OIT43" s="64"/>
      <c r="OIU43" s="64"/>
      <c r="OIV43" s="64"/>
      <c r="OIW43" s="64"/>
      <c r="OIX43" s="64"/>
      <c r="OIY43" s="64"/>
      <c r="OIZ43" s="64"/>
      <c r="OJA43" s="64"/>
      <c r="OJB43" s="64"/>
      <c r="OJC43" s="64"/>
      <c r="OJD43" s="64"/>
      <c r="OJE43" s="64"/>
      <c r="OJF43" s="64"/>
      <c r="OJG43" s="64"/>
      <c r="OJH43" s="64"/>
      <c r="OJI43" s="64"/>
      <c r="OJJ43" s="64"/>
      <c r="OJK43" s="64"/>
      <c r="OJL43" s="64"/>
      <c r="OJM43" s="64"/>
      <c r="OJN43" s="64"/>
      <c r="OJO43" s="64"/>
      <c r="OJP43" s="64"/>
      <c r="OJQ43" s="64"/>
      <c r="OJR43" s="64"/>
      <c r="OJS43" s="64"/>
      <c r="OJT43" s="64"/>
      <c r="OJU43" s="64"/>
      <c r="OJV43" s="64"/>
      <c r="OJW43" s="64"/>
      <c r="OJX43" s="64"/>
      <c r="OJY43" s="64"/>
      <c r="OJZ43" s="64"/>
      <c r="OKA43" s="64"/>
      <c r="OKB43" s="64"/>
      <c r="OKC43" s="64"/>
      <c r="OKD43" s="64"/>
      <c r="OKE43" s="64"/>
      <c r="OKF43" s="64"/>
      <c r="OKG43" s="64"/>
      <c r="OKH43" s="64"/>
      <c r="OKI43" s="64"/>
      <c r="OKJ43" s="64"/>
      <c r="OKK43" s="64"/>
      <c r="OKL43" s="64"/>
      <c r="OKM43" s="64"/>
      <c r="OKN43" s="64"/>
      <c r="OKO43" s="64"/>
      <c r="OKP43" s="64"/>
      <c r="OKQ43" s="64"/>
      <c r="OKR43" s="64"/>
      <c r="OKS43" s="64"/>
      <c r="OKT43" s="64"/>
      <c r="OKU43" s="64"/>
      <c r="OKV43" s="64"/>
      <c r="OKW43" s="64"/>
      <c r="OKX43" s="64"/>
      <c r="OKY43" s="64"/>
      <c r="OKZ43" s="64"/>
      <c r="OLA43" s="64"/>
      <c r="OLB43" s="64"/>
      <c r="OLC43" s="64"/>
      <c r="OLD43" s="64"/>
      <c r="OLE43" s="64"/>
      <c r="OLF43" s="64"/>
      <c r="OLG43" s="64"/>
      <c r="OLH43" s="64"/>
      <c r="OLI43" s="64"/>
      <c r="OLJ43" s="64"/>
      <c r="OLK43" s="64"/>
      <c r="OLL43" s="64"/>
      <c r="OLM43" s="64"/>
      <c r="OLN43" s="64"/>
      <c r="OLO43" s="64"/>
      <c r="OLP43" s="64"/>
      <c r="OLQ43" s="64"/>
      <c r="OLR43" s="64"/>
      <c r="OLS43" s="64"/>
      <c r="OLT43" s="64"/>
      <c r="OLU43" s="64"/>
      <c r="OLV43" s="64"/>
      <c r="OLW43" s="64"/>
      <c r="OLX43" s="64"/>
      <c r="OLY43" s="64"/>
      <c r="OLZ43" s="64"/>
      <c r="OMA43" s="64"/>
      <c r="OMB43" s="64"/>
      <c r="OMC43" s="64"/>
      <c r="OMD43" s="64"/>
      <c r="OME43" s="64"/>
      <c r="OMF43" s="64"/>
      <c r="OMG43" s="64"/>
      <c r="OMH43" s="64"/>
      <c r="OMI43" s="64"/>
      <c r="OMJ43" s="64"/>
      <c r="OMK43" s="64"/>
      <c r="OML43" s="64"/>
      <c r="OMM43" s="64"/>
      <c r="OMN43" s="64"/>
      <c r="OMO43" s="64"/>
      <c r="OMP43" s="64"/>
      <c r="OMQ43" s="64"/>
      <c r="OMR43" s="64"/>
      <c r="OMS43" s="64"/>
      <c r="OMT43" s="64"/>
      <c r="OMU43" s="64"/>
      <c r="OMV43" s="64"/>
      <c r="OMW43" s="64"/>
      <c r="OMX43" s="64"/>
      <c r="OMY43" s="64"/>
      <c r="OMZ43" s="64"/>
      <c r="ONA43" s="64"/>
      <c r="ONB43" s="64"/>
      <c r="ONC43" s="64"/>
      <c r="OND43" s="64"/>
      <c r="ONE43" s="64"/>
      <c r="ONF43" s="64"/>
      <c r="ONG43" s="64"/>
      <c r="ONH43" s="64"/>
      <c r="ONI43" s="64"/>
      <c r="ONJ43" s="64"/>
      <c r="ONK43" s="64"/>
      <c r="ONL43" s="64"/>
      <c r="ONM43" s="64"/>
      <c r="ONN43" s="64"/>
      <c r="ONO43" s="64"/>
      <c r="ONP43" s="64"/>
      <c r="ONQ43" s="64"/>
      <c r="ONR43" s="64"/>
      <c r="ONS43" s="64"/>
      <c r="ONT43" s="64"/>
      <c r="ONU43" s="64"/>
      <c r="ONV43" s="64"/>
      <c r="ONW43" s="64"/>
      <c r="ONX43" s="64"/>
      <c r="ONY43" s="64"/>
      <c r="ONZ43" s="64"/>
      <c r="OOA43" s="64"/>
      <c r="OOB43" s="64"/>
      <c r="OOC43" s="64"/>
      <c r="OOD43" s="64"/>
      <c r="OOE43" s="64"/>
      <c r="OOF43" s="64"/>
      <c r="OOG43" s="64"/>
      <c r="OOH43" s="64"/>
      <c r="OOI43" s="64"/>
      <c r="OOJ43" s="64"/>
      <c r="OOK43" s="64"/>
      <c r="OOL43" s="64"/>
      <c r="OOM43" s="64"/>
      <c r="OON43" s="64"/>
      <c r="OOO43" s="64"/>
      <c r="OOP43" s="64"/>
      <c r="OOQ43" s="64"/>
      <c r="OOR43" s="64"/>
      <c r="OOS43" s="64"/>
      <c r="OOT43" s="64"/>
      <c r="OOU43" s="64"/>
      <c r="OOV43" s="64"/>
      <c r="OOW43" s="64"/>
      <c r="OOX43" s="64"/>
      <c r="OOY43" s="64"/>
      <c r="OOZ43" s="64"/>
      <c r="OPA43" s="64"/>
      <c r="OPB43" s="64"/>
      <c r="OPC43" s="64"/>
      <c r="OPD43" s="64"/>
      <c r="OPE43" s="64"/>
      <c r="OPF43" s="64"/>
      <c r="OPG43" s="64"/>
      <c r="OPH43" s="64"/>
      <c r="OPI43" s="64"/>
      <c r="OPJ43" s="64"/>
      <c r="OPK43" s="64"/>
      <c r="OPL43" s="64"/>
      <c r="OPM43" s="64"/>
      <c r="OPN43" s="64"/>
      <c r="OPO43" s="64"/>
      <c r="OPP43" s="64"/>
      <c r="OPQ43" s="64"/>
      <c r="OPR43" s="64"/>
      <c r="OPS43" s="64"/>
      <c r="OPT43" s="64"/>
      <c r="OPU43" s="64"/>
      <c r="OPV43" s="64"/>
      <c r="OPW43" s="64"/>
      <c r="OPX43" s="64"/>
      <c r="OPY43" s="64"/>
      <c r="OPZ43" s="64"/>
      <c r="OQA43" s="64"/>
      <c r="OQB43" s="64"/>
      <c r="OQC43" s="64"/>
      <c r="OQD43" s="64"/>
      <c r="OQE43" s="64"/>
      <c r="OQF43" s="64"/>
      <c r="OQG43" s="64"/>
      <c r="OQH43" s="64"/>
      <c r="OQI43" s="64"/>
      <c r="OQJ43" s="64"/>
      <c r="OQK43" s="64"/>
      <c r="OQL43" s="64"/>
      <c r="OQM43" s="64"/>
      <c r="OQN43" s="64"/>
      <c r="OQO43" s="64"/>
      <c r="OQP43" s="64"/>
      <c r="OQQ43" s="64"/>
      <c r="OQR43" s="64"/>
      <c r="OQS43" s="64"/>
      <c r="OQT43" s="64"/>
      <c r="OQU43" s="64"/>
      <c r="OQV43" s="64"/>
      <c r="OQW43" s="64"/>
      <c r="OQX43" s="64"/>
      <c r="OQY43" s="64"/>
      <c r="OQZ43" s="64"/>
      <c r="ORA43" s="64"/>
      <c r="ORB43" s="64"/>
      <c r="ORC43" s="64"/>
      <c r="ORD43" s="64"/>
      <c r="ORE43" s="64"/>
      <c r="ORF43" s="64"/>
      <c r="ORG43" s="64"/>
      <c r="ORH43" s="64"/>
      <c r="ORI43" s="64"/>
      <c r="ORJ43" s="64"/>
      <c r="ORK43" s="64"/>
      <c r="ORL43" s="64"/>
      <c r="ORM43" s="64"/>
      <c r="ORN43" s="64"/>
      <c r="ORO43" s="64"/>
      <c r="ORP43" s="64"/>
      <c r="ORQ43" s="64"/>
      <c r="ORR43" s="64"/>
      <c r="ORS43" s="64"/>
      <c r="ORT43" s="64"/>
      <c r="ORU43" s="64"/>
      <c r="ORV43" s="64"/>
      <c r="ORW43" s="64"/>
      <c r="ORX43" s="64"/>
      <c r="ORY43" s="64"/>
      <c r="ORZ43" s="64"/>
      <c r="OSA43" s="64"/>
      <c r="OSB43" s="64"/>
      <c r="OSC43" s="64"/>
      <c r="OSD43" s="64"/>
      <c r="OSE43" s="64"/>
      <c r="OSF43" s="64"/>
      <c r="OSG43" s="64"/>
      <c r="OSH43" s="64"/>
      <c r="OSI43" s="64"/>
      <c r="OSJ43" s="64"/>
      <c r="OSK43" s="64"/>
      <c r="OSL43" s="64"/>
      <c r="OSM43" s="64"/>
      <c r="OSN43" s="64"/>
      <c r="OSO43" s="64"/>
      <c r="OSP43" s="64"/>
      <c r="OSQ43" s="64"/>
      <c r="OSR43" s="64"/>
      <c r="OSS43" s="64"/>
      <c r="OST43" s="64"/>
      <c r="OSU43" s="64"/>
      <c r="OSV43" s="64"/>
      <c r="OSW43" s="64"/>
      <c r="OSX43" s="64"/>
      <c r="OSY43" s="64"/>
      <c r="OSZ43" s="64"/>
      <c r="OTA43" s="64"/>
      <c r="OTB43" s="64"/>
      <c r="OTC43" s="64"/>
      <c r="OTD43" s="64"/>
      <c r="OTE43" s="64"/>
      <c r="OTF43" s="64"/>
      <c r="OTG43" s="64"/>
      <c r="OTH43" s="64"/>
      <c r="OTI43" s="64"/>
      <c r="OTJ43" s="64"/>
      <c r="OTK43" s="64"/>
      <c r="OTL43" s="64"/>
      <c r="OTM43" s="64"/>
      <c r="OTN43" s="64"/>
      <c r="OTO43" s="64"/>
      <c r="OTP43" s="64"/>
      <c r="OTQ43" s="64"/>
      <c r="OTR43" s="64"/>
      <c r="OTS43" s="64"/>
      <c r="OTT43" s="64"/>
      <c r="OTU43" s="64"/>
      <c r="OTV43" s="64"/>
      <c r="OTW43" s="64"/>
      <c r="OTX43" s="64"/>
      <c r="OTY43" s="64"/>
      <c r="OTZ43" s="64"/>
      <c r="OUA43" s="64"/>
      <c r="OUB43" s="64"/>
      <c r="OUC43" s="64"/>
      <c r="OUD43" s="64"/>
      <c r="OUE43" s="64"/>
      <c r="OUF43" s="64"/>
      <c r="OUG43" s="64"/>
      <c r="OUH43" s="64"/>
      <c r="OUI43" s="64"/>
      <c r="OUJ43" s="64"/>
      <c r="OUK43" s="64"/>
      <c r="OUL43" s="64"/>
      <c r="OUM43" s="64"/>
      <c r="OUN43" s="64"/>
      <c r="OUO43" s="64"/>
      <c r="OUP43" s="64"/>
      <c r="OUQ43" s="64"/>
      <c r="OUR43" s="64"/>
      <c r="OUS43" s="64"/>
      <c r="OUT43" s="64"/>
      <c r="OUU43" s="64"/>
      <c r="OUV43" s="64"/>
      <c r="OUW43" s="64"/>
      <c r="OUX43" s="64"/>
      <c r="OUY43" s="64"/>
      <c r="OUZ43" s="64"/>
      <c r="OVA43" s="64"/>
      <c r="OVB43" s="64"/>
      <c r="OVC43" s="64"/>
      <c r="OVD43" s="64"/>
      <c r="OVE43" s="64"/>
      <c r="OVF43" s="64"/>
      <c r="OVG43" s="64"/>
      <c r="OVH43" s="64"/>
      <c r="OVI43" s="64"/>
      <c r="OVJ43" s="64"/>
      <c r="OVK43" s="64"/>
      <c r="OVL43" s="64"/>
      <c r="OVM43" s="64"/>
      <c r="OVN43" s="64"/>
      <c r="OVO43" s="64"/>
      <c r="OVP43" s="64"/>
      <c r="OVQ43" s="64"/>
      <c r="OVR43" s="64"/>
      <c r="OVS43" s="64"/>
      <c r="OVT43" s="64"/>
      <c r="OVU43" s="64"/>
      <c r="OVV43" s="64"/>
      <c r="OVW43" s="64"/>
      <c r="OVX43" s="64"/>
      <c r="OVY43" s="64"/>
      <c r="OVZ43" s="64"/>
      <c r="OWA43" s="64"/>
      <c r="OWB43" s="64"/>
      <c r="OWC43" s="64"/>
      <c r="OWD43" s="64"/>
      <c r="OWE43" s="64"/>
      <c r="OWF43" s="64"/>
      <c r="OWG43" s="64"/>
      <c r="OWH43" s="64"/>
      <c r="OWI43" s="64"/>
      <c r="OWJ43" s="64"/>
      <c r="OWK43" s="64"/>
      <c r="OWL43" s="64"/>
      <c r="OWM43" s="64"/>
      <c r="OWN43" s="64"/>
      <c r="OWO43" s="64"/>
      <c r="OWP43" s="64"/>
      <c r="OWQ43" s="64"/>
      <c r="OWR43" s="64"/>
      <c r="OWS43" s="64"/>
      <c r="OWT43" s="64"/>
      <c r="OWU43" s="64"/>
      <c r="OWV43" s="64"/>
      <c r="OWW43" s="64"/>
      <c r="OWX43" s="64"/>
      <c r="OWY43" s="64"/>
      <c r="OWZ43" s="64"/>
      <c r="OXA43" s="64"/>
      <c r="OXB43" s="64"/>
      <c r="OXC43" s="64"/>
      <c r="OXD43" s="64"/>
      <c r="OXE43" s="64"/>
      <c r="OXF43" s="64"/>
      <c r="OXG43" s="64"/>
      <c r="OXH43" s="64"/>
      <c r="OXI43" s="64"/>
      <c r="OXJ43" s="64"/>
      <c r="OXK43" s="64"/>
      <c r="OXL43" s="64"/>
      <c r="OXM43" s="64"/>
      <c r="OXN43" s="64"/>
      <c r="OXO43" s="64"/>
      <c r="OXP43" s="64"/>
      <c r="OXQ43" s="64"/>
      <c r="OXR43" s="64"/>
      <c r="OXS43" s="64"/>
      <c r="OXT43" s="64"/>
      <c r="OXU43" s="64"/>
      <c r="OXV43" s="64"/>
      <c r="OXW43" s="64"/>
      <c r="OXX43" s="64"/>
      <c r="OXY43" s="64"/>
      <c r="OXZ43" s="64"/>
      <c r="OYA43" s="64"/>
      <c r="OYB43" s="64"/>
      <c r="OYC43" s="64"/>
      <c r="OYD43" s="64"/>
      <c r="OYE43" s="64"/>
      <c r="OYF43" s="64"/>
      <c r="OYG43" s="64"/>
      <c r="OYH43" s="64"/>
      <c r="OYI43" s="64"/>
      <c r="OYJ43" s="64"/>
      <c r="OYK43" s="64"/>
      <c r="OYL43" s="64"/>
      <c r="OYM43" s="64"/>
      <c r="OYN43" s="64"/>
      <c r="OYO43" s="64"/>
      <c r="OYP43" s="64"/>
      <c r="OYQ43" s="64"/>
      <c r="OYR43" s="64"/>
      <c r="OYS43" s="64"/>
      <c r="OYT43" s="64"/>
      <c r="OYU43" s="64"/>
      <c r="OYV43" s="64"/>
      <c r="OYW43" s="64"/>
      <c r="OYX43" s="64"/>
      <c r="OYY43" s="64"/>
      <c r="OYZ43" s="64"/>
      <c r="OZA43" s="64"/>
      <c r="OZB43" s="64"/>
      <c r="OZC43" s="64"/>
      <c r="OZD43" s="64"/>
      <c r="OZE43" s="64"/>
      <c r="OZF43" s="64"/>
      <c r="OZG43" s="64"/>
      <c r="OZH43" s="64"/>
      <c r="OZI43" s="64"/>
      <c r="OZJ43" s="64"/>
      <c r="OZK43" s="64"/>
      <c r="OZL43" s="64"/>
      <c r="OZM43" s="64"/>
      <c r="OZN43" s="64"/>
      <c r="OZO43" s="64"/>
      <c r="OZP43" s="64"/>
      <c r="OZQ43" s="64"/>
      <c r="OZR43" s="64"/>
      <c r="OZS43" s="64"/>
      <c r="OZT43" s="64"/>
      <c r="OZU43" s="64"/>
      <c r="OZV43" s="64"/>
      <c r="OZW43" s="64"/>
      <c r="OZX43" s="64"/>
      <c r="OZY43" s="64"/>
      <c r="OZZ43" s="64"/>
      <c r="PAA43" s="64"/>
      <c r="PAB43" s="64"/>
      <c r="PAC43" s="64"/>
      <c r="PAD43" s="64"/>
      <c r="PAE43" s="64"/>
      <c r="PAF43" s="64"/>
      <c r="PAG43" s="64"/>
      <c r="PAH43" s="64"/>
      <c r="PAI43" s="64"/>
      <c r="PAJ43" s="64"/>
      <c r="PAK43" s="64"/>
      <c r="PAL43" s="64"/>
      <c r="PAM43" s="64"/>
      <c r="PAN43" s="64"/>
      <c r="PAO43" s="64"/>
      <c r="PAP43" s="64"/>
      <c r="PAQ43" s="64"/>
      <c r="PAR43" s="64"/>
      <c r="PAS43" s="64"/>
      <c r="PAT43" s="64"/>
      <c r="PAU43" s="64"/>
      <c r="PAV43" s="64"/>
      <c r="PAW43" s="64"/>
      <c r="PAX43" s="64"/>
      <c r="PAY43" s="64"/>
      <c r="PAZ43" s="64"/>
      <c r="PBA43" s="64"/>
      <c r="PBB43" s="64"/>
      <c r="PBC43" s="64"/>
      <c r="PBD43" s="64"/>
      <c r="PBE43" s="64"/>
      <c r="PBF43" s="64"/>
      <c r="PBG43" s="64"/>
      <c r="PBH43" s="64"/>
      <c r="PBI43" s="64"/>
      <c r="PBJ43" s="64"/>
      <c r="PBK43" s="64"/>
      <c r="PBL43" s="64"/>
      <c r="PBM43" s="64"/>
      <c r="PBN43" s="64"/>
      <c r="PBO43" s="64"/>
      <c r="PBP43" s="64"/>
      <c r="PBQ43" s="64"/>
      <c r="PBR43" s="64"/>
      <c r="PBS43" s="64"/>
      <c r="PBT43" s="64"/>
      <c r="PBU43" s="64"/>
      <c r="PBV43" s="64"/>
      <c r="PBW43" s="64"/>
      <c r="PBX43" s="64"/>
      <c r="PBY43" s="64"/>
      <c r="PBZ43" s="64"/>
      <c r="PCA43" s="64"/>
      <c r="PCB43" s="64"/>
      <c r="PCC43" s="64"/>
      <c r="PCD43" s="64"/>
      <c r="PCE43" s="64"/>
      <c r="PCF43" s="64"/>
      <c r="PCG43" s="64"/>
      <c r="PCH43" s="64"/>
      <c r="PCI43" s="64"/>
      <c r="PCJ43" s="64"/>
      <c r="PCK43" s="64"/>
      <c r="PCL43" s="64"/>
      <c r="PCM43" s="64"/>
      <c r="PCN43" s="64"/>
      <c r="PCO43" s="64"/>
      <c r="PCP43" s="64"/>
      <c r="PCQ43" s="64"/>
      <c r="PCR43" s="64"/>
      <c r="PCS43" s="64"/>
      <c r="PCT43" s="64"/>
      <c r="PCU43" s="64"/>
      <c r="PCV43" s="64"/>
      <c r="PCW43" s="64"/>
      <c r="PCX43" s="64"/>
      <c r="PCY43" s="64"/>
      <c r="PCZ43" s="64"/>
      <c r="PDA43" s="64"/>
      <c r="PDB43" s="64"/>
      <c r="PDC43" s="64"/>
      <c r="PDD43" s="64"/>
      <c r="PDE43" s="64"/>
      <c r="PDF43" s="64"/>
      <c r="PDG43" s="64"/>
      <c r="PDH43" s="64"/>
      <c r="PDI43" s="64"/>
      <c r="PDJ43" s="64"/>
      <c r="PDK43" s="64"/>
      <c r="PDL43" s="64"/>
      <c r="PDM43" s="64"/>
      <c r="PDN43" s="64"/>
      <c r="PDO43" s="64"/>
      <c r="PDP43" s="64"/>
      <c r="PDQ43" s="64"/>
      <c r="PDR43" s="64"/>
      <c r="PDS43" s="64"/>
      <c r="PDT43" s="64"/>
      <c r="PDU43" s="64"/>
      <c r="PDV43" s="64"/>
      <c r="PDW43" s="64"/>
      <c r="PDX43" s="64"/>
      <c r="PDY43" s="64"/>
      <c r="PDZ43" s="64"/>
      <c r="PEA43" s="64"/>
      <c r="PEB43" s="64"/>
      <c r="PEC43" s="64"/>
      <c r="PED43" s="64"/>
      <c r="PEE43" s="64"/>
      <c r="PEF43" s="64"/>
      <c r="PEG43" s="64"/>
      <c r="PEH43" s="64"/>
      <c r="PEI43" s="64"/>
      <c r="PEJ43" s="64"/>
      <c r="PEK43" s="64"/>
      <c r="PEL43" s="64"/>
      <c r="PEM43" s="64"/>
      <c r="PEN43" s="64"/>
      <c r="PEO43" s="64"/>
      <c r="PEP43" s="64"/>
      <c r="PEQ43" s="64"/>
      <c r="PER43" s="64"/>
      <c r="PES43" s="64"/>
      <c r="PET43" s="64"/>
      <c r="PEU43" s="64"/>
      <c r="PEV43" s="64"/>
      <c r="PEW43" s="64"/>
      <c r="PEX43" s="64"/>
      <c r="PEY43" s="64"/>
      <c r="PEZ43" s="64"/>
      <c r="PFA43" s="64"/>
      <c r="PFB43" s="64"/>
      <c r="PFC43" s="64"/>
      <c r="PFD43" s="64"/>
      <c r="PFE43" s="64"/>
      <c r="PFF43" s="64"/>
      <c r="PFG43" s="64"/>
      <c r="PFH43" s="64"/>
      <c r="PFI43" s="64"/>
      <c r="PFJ43" s="64"/>
      <c r="PFK43" s="64"/>
      <c r="PFL43" s="64"/>
      <c r="PFM43" s="64"/>
      <c r="PFN43" s="64"/>
      <c r="PFO43" s="64"/>
      <c r="PFP43" s="64"/>
      <c r="PFQ43" s="64"/>
      <c r="PFR43" s="64"/>
      <c r="PFS43" s="64"/>
      <c r="PFT43" s="64"/>
      <c r="PFU43" s="64"/>
      <c r="PFV43" s="64"/>
      <c r="PFW43" s="64"/>
      <c r="PFX43" s="64"/>
      <c r="PFY43" s="64"/>
      <c r="PFZ43" s="64"/>
      <c r="PGA43" s="64"/>
      <c r="PGB43" s="64"/>
      <c r="PGC43" s="64"/>
      <c r="PGD43" s="64"/>
      <c r="PGE43" s="64"/>
      <c r="PGF43" s="64"/>
      <c r="PGG43" s="64"/>
      <c r="PGH43" s="64"/>
      <c r="PGI43" s="64"/>
      <c r="PGJ43" s="64"/>
      <c r="PGK43" s="64"/>
      <c r="PGL43" s="64"/>
      <c r="PGM43" s="64"/>
      <c r="PGN43" s="64"/>
      <c r="PGO43" s="64"/>
      <c r="PGP43" s="64"/>
      <c r="PGQ43" s="64"/>
      <c r="PGR43" s="64"/>
      <c r="PGS43" s="64"/>
      <c r="PGT43" s="64"/>
      <c r="PGU43" s="64"/>
      <c r="PGV43" s="64"/>
      <c r="PGW43" s="64"/>
      <c r="PGX43" s="64"/>
      <c r="PGY43" s="64"/>
      <c r="PGZ43" s="64"/>
      <c r="PHA43" s="64"/>
      <c r="PHB43" s="64"/>
      <c r="PHC43" s="64"/>
      <c r="PHD43" s="64"/>
      <c r="PHE43" s="64"/>
      <c r="PHF43" s="64"/>
      <c r="PHG43" s="64"/>
      <c r="PHH43" s="64"/>
      <c r="PHI43" s="64"/>
      <c r="PHJ43" s="64"/>
      <c r="PHK43" s="64"/>
      <c r="PHL43" s="64"/>
      <c r="PHM43" s="64"/>
      <c r="PHN43" s="64"/>
      <c r="PHO43" s="64"/>
      <c r="PHP43" s="64"/>
      <c r="PHQ43" s="64"/>
      <c r="PHR43" s="64"/>
      <c r="PHS43" s="64"/>
      <c r="PHT43" s="64"/>
      <c r="PHU43" s="64"/>
      <c r="PHV43" s="64"/>
      <c r="PHW43" s="64"/>
      <c r="PHX43" s="64"/>
      <c r="PHY43" s="64"/>
      <c r="PHZ43" s="64"/>
      <c r="PIA43" s="64"/>
      <c r="PIB43" s="64"/>
      <c r="PIC43" s="64"/>
      <c r="PID43" s="64"/>
      <c r="PIE43" s="64"/>
      <c r="PIF43" s="64"/>
      <c r="PIG43" s="64"/>
      <c r="PIH43" s="64"/>
      <c r="PII43" s="64"/>
      <c r="PIJ43" s="64"/>
      <c r="PIK43" s="64"/>
      <c r="PIL43" s="64"/>
      <c r="PIM43" s="64"/>
      <c r="PIN43" s="64"/>
      <c r="PIO43" s="64"/>
      <c r="PIP43" s="64"/>
      <c r="PIQ43" s="64"/>
      <c r="PIR43" s="64"/>
      <c r="PIS43" s="64"/>
      <c r="PIT43" s="64"/>
      <c r="PIU43" s="64"/>
      <c r="PIV43" s="64"/>
      <c r="PIW43" s="64"/>
      <c r="PIX43" s="64"/>
      <c r="PIY43" s="64"/>
      <c r="PIZ43" s="64"/>
      <c r="PJA43" s="64"/>
      <c r="PJB43" s="64"/>
      <c r="PJC43" s="64"/>
      <c r="PJD43" s="64"/>
      <c r="PJE43" s="64"/>
      <c r="PJF43" s="64"/>
      <c r="PJG43" s="64"/>
      <c r="PJH43" s="64"/>
      <c r="PJI43" s="64"/>
      <c r="PJJ43" s="64"/>
      <c r="PJK43" s="64"/>
      <c r="PJL43" s="64"/>
      <c r="PJM43" s="64"/>
      <c r="PJN43" s="64"/>
      <c r="PJO43" s="64"/>
      <c r="PJP43" s="64"/>
      <c r="PJQ43" s="64"/>
      <c r="PJR43" s="64"/>
      <c r="PJS43" s="64"/>
      <c r="PJT43" s="64"/>
      <c r="PJU43" s="64"/>
      <c r="PJV43" s="64"/>
      <c r="PJW43" s="64"/>
      <c r="PJX43" s="64"/>
      <c r="PJY43" s="64"/>
      <c r="PJZ43" s="64"/>
      <c r="PKA43" s="64"/>
      <c r="PKB43" s="64"/>
      <c r="PKC43" s="64"/>
      <c r="PKD43" s="64"/>
      <c r="PKE43" s="64"/>
      <c r="PKF43" s="64"/>
      <c r="PKG43" s="64"/>
      <c r="PKH43" s="64"/>
      <c r="PKI43" s="64"/>
      <c r="PKJ43" s="64"/>
      <c r="PKK43" s="64"/>
      <c r="PKL43" s="64"/>
      <c r="PKM43" s="64"/>
      <c r="PKN43" s="64"/>
      <c r="PKO43" s="64"/>
      <c r="PKP43" s="64"/>
      <c r="PKQ43" s="64"/>
      <c r="PKR43" s="64"/>
      <c r="PKS43" s="64"/>
      <c r="PKT43" s="64"/>
      <c r="PKU43" s="64"/>
      <c r="PKV43" s="64"/>
      <c r="PKW43" s="64"/>
      <c r="PKX43" s="64"/>
      <c r="PKY43" s="64"/>
      <c r="PKZ43" s="64"/>
      <c r="PLA43" s="64"/>
      <c r="PLB43" s="64"/>
      <c r="PLC43" s="64"/>
      <c r="PLD43" s="64"/>
      <c r="PLE43" s="64"/>
      <c r="PLF43" s="64"/>
      <c r="PLG43" s="64"/>
      <c r="PLH43" s="64"/>
      <c r="PLI43" s="64"/>
      <c r="PLJ43" s="64"/>
      <c r="PLK43" s="64"/>
      <c r="PLL43" s="64"/>
      <c r="PLM43" s="64"/>
      <c r="PLN43" s="64"/>
      <c r="PLO43" s="64"/>
      <c r="PLP43" s="64"/>
      <c r="PLQ43" s="64"/>
      <c r="PLR43" s="64"/>
      <c r="PLS43" s="64"/>
      <c r="PLT43" s="64"/>
      <c r="PLU43" s="64"/>
      <c r="PLV43" s="64"/>
      <c r="PLW43" s="64"/>
      <c r="PLX43" s="64"/>
      <c r="PLY43" s="64"/>
      <c r="PLZ43" s="64"/>
      <c r="PMA43" s="64"/>
      <c r="PMB43" s="64"/>
      <c r="PMC43" s="64"/>
      <c r="PMD43" s="64"/>
      <c r="PME43" s="64"/>
      <c r="PMF43" s="64"/>
      <c r="PMG43" s="64"/>
      <c r="PMH43" s="64"/>
      <c r="PMI43" s="64"/>
      <c r="PMJ43" s="64"/>
      <c r="PMK43" s="64"/>
      <c r="PML43" s="64"/>
      <c r="PMM43" s="64"/>
      <c r="PMN43" s="64"/>
      <c r="PMO43" s="64"/>
      <c r="PMP43" s="64"/>
      <c r="PMQ43" s="64"/>
      <c r="PMR43" s="64"/>
      <c r="PMS43" s="64"/>
      <c r="PMT43" s="64"/>
      <c r="PMU43" s="64"/>
      <c r="PMV43" s="64"/>
      <c r="PMW43" s="64"/>
      <c r="PMX43" s="64"/>
      <c r="PMY43" s="64"/>
      <c r="PMZ43" s="64"/>
      <c r="PNA43" s="64"/>
      <c r="PNB43" s="64"/>
      <c r="PNC43" s="64"/>
      <c r="PND43" s="64"/>
      <c r="PNE43" s="64"/>
      <c r="PNF43" s="64"/>
      <c r="PNG43" s="64"/>
      <c r="PNH43" s="64"/>
      <c r="PNI43" s="64"/>
      <c r="PNJ43" s="64"/>
      <c r="PNK43" s="64"/>
      <c r="PNL43" s="64"/>
      <c r="PNM43" s="64"/>
      <c r="PNN43" s="64"/>
      <c r="PNO43" s="64"/>
      <c r="PNP43" s="64"/>
      <c r="PNQ43" s="64"/>
      <c r="PNR43" s="64"/>
      <c r="PNS43" s="64"/>
      <c r="PNT43" s="64"/>
      <c r="PNU43" s="64"/>
      <c r="PNV43" s="64"/>
      <c r="PNW43" s="64"/>
      <c r="PNX43" s="64"/>
      <c r="PNY43" s="64"/>
      <c r="PNZ43" s="64"/>
      <c r="POA43" s="64"/>
      <c r="POB43" s="64"/>
      <c r="POC43" s="64"/>
      <c r="POD43" s="64"/>
      <c r="POE43" s="64"/>
      <c r="POF43" s="64"/>
      <c r="POG43" s="64"/>
      <c r="POH43" s="64"/>
      <c r="POI43" s="64"/>
      <c r="POJ43" s="64"/>
      <c r="POK43" s="64"/>
      <c r="POL43" s="64"/>
      <c r="POM43" s="64"/>
      <c r="PON43" s="64"/>
      <c r="POO43" s="64"/>
      <c r="POP43" s="64"/>
      <c r="POQ43" s="64"/>
      <c r="POR43" s="64"/>
      <c r="POS43" s="64"/>
      <c r="POT43" s="64"/>
      <c r="POU43" s="64"/>
      <c r="POV43" s="64"/>
      <c r="POW43" s="64"/>
      <c r="POX43" s="64"/>
      <c r="POY43" s="64"/>
      <c r="POZ43" s="64"/>
      <c r="PPA43" s="64"/>
      <c r="PPB43" s="64"/>
      <c r="PPC43" s="64"/>
      <c r="PPD43" s="64"/>
      <c r="PPE43" s="64"/>
      <c r="PPF43" s="64"/>
      <c r="PPG43" s="64"/>
      <c r="PPH43" s="64"/>
      <c r="PPI43" s="64"/>
      <c r="PPJ43" s="64"/>
      <c r="PPK43" s="64"/>
      <c r="PPL43" s="64"/>
      <c r="PPM43" s="64"/>
      <c r="PPN43" s="64"/>
      <c r="PPO43" s="64"/>
      <c r="PPP43" s="64"/>
      <c r="PPQ43" s="64"/>
      <c r="PPR43" s="64"/>
      <c r="PPS43" s="64"/>
      <c r="PPT43" s="64"/>
      <c r="PPU43" s="64"/>
      <c r="PPV43" s="64"/>
      <c r="PPW43" s="64"/>
      <c r="PPX43" s="64"/>
      <c r="PPY43" s="64"/>
      <c r="PPZ43" s="64"/>
      <c r="PQA43" s="64"/>
      <c r="PQB43" s="64"/>
      <c r="PQC43" s="64"/>
      <c r="PQD43" s="64"/>
      <c r="PQE43" s="64"/>
      <c r="PQF43" s="64"/>
      <c r="PQG43" s="64"/>
      <c r="PQH43" s="64"/>
      <c r="PQI43" s="64"/>
      <c r="PQJ43" s="64"/>
      <c r="PQK43" s="64"/>
      <c r="PQL43" s="64"/>
      <c r="PQM43" s="64"/>
      <c r="PQN43" s="64"/>
      <c r="PQO43" s="64"/>
      <c r="PQP43" s="64"/>
      <c r="PQQ43" s="64"/>
      <c r="PQR43" s="64"/>
      <c r="PQS43" s="64"/>
      <c r="PQT43" s="64"/>
      <c r="PQU43" s="64"/>
      <c r="PQV43" s="64"/>
      <c r="PQW43" s="64"/>
      <c r="PQX43" s="64"/>
      <c r="PQY43" s="64"/>
      <c r="PQZ43" s="64"/>
      <c r="PRA43" s="64"/>
      <c r="PRB43" s="64"/>
      <c r="PRC43" s="64"/>
      <c r="PRD43" s="64"/>
      <c r="PRE43" s="64"/>
      <c r="PRF43" s="64"/>
      <c r="PRG43" s="64"/>
      <c r="PRH43" s="64"/>
      <c r="PRI43" s="64"/>
      <c r="PRJ43" s="64"/>
      <c r="PRK43" s="64"/>
      <c r="PRL43" s="64"/>
      <c r="PRM43" s="64"/>
      <c r="PRN43" s="64"/>
      <c r="PRO43" s="64"/>
      <c r="PRP43" s="64"/>
      <c r="PRQ43" s="64"/>
      <c r="PRR43" s="64"/>
      <c r="PRS43" s="64"/>
      <c r="PRT43" s="64"/>
      <c r="PRU43" s="64"/>
      <c r="PRV43" s="64"/>
      <c r="PRW43" s="64"/>
      <c r="PRX43" s="64"/>
      <c r="PRY43" s="64"/>
      <c r="PRZ43" s="64"/>
      <c r="PSA43" s="64"/>
      <c r="PSB43" s="64"/>
      <c r="PSC43" s="64"/>
      <c r="PSD43" s="64"/>
      <c r="PSE43" s="64"/>
      <c r="PSF43" s="64"/>
      <c r="PSG43" s="64"/>
      <c r="PSH43" s="64"/>
      <c r="PSI43" s="64"/>
      <c r="PSJ43" s="64"/>
      <c r="PSK43" s="64"/>
      <c r="PSL43" s="64"/>
      <c r="PSM43" s="64"/>
      <c r="PSN43" s="64"/>
      <c r="PSO43" s="64"/>
      <c r="PSP43" s="64"/>
      <c r="PSQ43" s="64"/>
      <c r="PSR43" s="64"/>
      <c r="PSS43" s="64"/>
      <c r="PST43" s="64"/>
      <c r="PSU43" s="64"/>
      <c r="PSV43" s="64"/>
      <c r="PSW43" s="64"/>
      <c r="PSX43" s="64"/>
      <c r="PSY43" s="64"/>
      <c r="PSZ43" s="64"/>
      <c r="PTA43" s="64"/>
      <c r="PTB43" s="64"/>
      <c r="PTC43" s="64"/>
      <c r="PTD43" s="64"/>
      <c r="PTE43" s="64"/>
      <c r="PTF43" s="64"/>
      <c r="PTG43" s="64"/>
      <c r="PTH43" s="64"/>
      <c r="PTI43" s="64"/>
      <c r="PTJ43" s="64"/>
      <c r="PTK43" s="64"/>
      <c r="PTL43" s="64"/>
      <c r="PTM43" s="64"/>
      <c r="PTN43" s="64"/>
      <c r="PTO43" s="64"/>
      <c r="PTP43" s="64"/>
      <c r="PTQ43" s="64"/>
      <c r="PTR43" s="64"/>
      <c r="PTS43" s="64"/>
      <c r="PTT43" s="64"/>
      <c r="PTU43" s="64"/>
      <c r="PTV43" s="64"/>
      <c r="PTW43" s="64"/>
      <c r="PTX43" s="64"/>
      <c r="PTY43" s="64"/>
      <c r="PTZ43" s="64"/>
      <c r="PUA43" s="64"/>
      <c r="PUB43" s="64"/>
      <c r="PUC43" s="64"/>
      <c r="PUD43" s="64"/>
      <c r="PUE43" s="64"/>
      <c r="PUF43" s="64"/>
      <c r="PUG43" s="64"/>
      <c r="PUH43" s="64"/>
      <c r="PUI43" s="64"/>
      <c r="PUJ43" s="64"/>
      <c r="PUK43" s="64"/>
      <c r="PUL43" s="64"/>
      <c r="PUM43" s="64"/>
      <c r="PUN43" s="64"/>
      <c r="PUO43" s="64"/>
      <c r="PUP43" s="64"/>
      <c r="PUQ43" s="64"/>
      <c r="PUR43" s="64"/>
      <c r="PUS43" s="64"/>
      <c r="PUT43" s="64"/>
      <c r="PUU43" s="64"/>
      <c r="PUV43" s="64"/>
      <c r="PUW43" s="64"/>
      <c r="PUX43" s="64"/>
      <c r="PUY43" s="64"/>
      <c r="PUZ43" s="64"/>
      <c r="PVA43" s="64"/>
      <c r="PVB43" s="64"/>
      <c r="PVC43" s="64"/>
      <c r="PVD43" s="64"/>
      <c r="PVE43" s="64"/>
      <c r="PVF43" s="64"/>
      <c r="PVG43" s="64"/>
      <c r="PVH43" s="64"/>
      <c r="PVI43" s="64"/>
      <c r="PVJ43" s="64"/>
      <c r="PVK43" s="64"/>
      <c r="PVL43" s="64"/>
      <c r="PVM43" s="64"/>
      <c r="PVN43" s="64"/>
      <c r="PVO43" s="64"/>
      <c r="PVP43" s="64"/>
      <c r="PVQ43" s="64"/>
      <c r="PVR43" s="64"/>
      <c r="PVS43" s="64"/>
      <c r="PVT43" s="64"/>
      <c r="PVU43" s="64"/>
      <c r="PVV43" s="64"/>
      <c r="PVW43" s="64"/>
      <c r="PVX43" s="64"/>
      <c r="PVY43" s="64"/>
      <c r="PVZ43" s="64"/>
      <c r="PWA43" s="64"/>
      <c r="PWB43" s="64"/>
      <c r="PWC43" s="64"/>
      <c r="PWD43" s="64"/>
      <c r="PWE43" s="64"/>
      <c r="PWF43" s="64"/>
      <c r="PWG43" s="64"/>
      <c r="PWH43" s="64"/>
      <c r="PWI43" s="64"/>
      <c r="PWJ43" s="64"/>
      <c r="PWK43" s="64"/>
      <c r="PWL43" s="64"/>
      <c r="PWM43" s="64"/>
      <c r="PWN43" s="64"/>
      <c r="PWO43" s="64"/>
      <c r="PWP43" s="64"/>
      <c r="PWQ43" s="64"/>
      <c r="PWR43" s="64"/>
      <c r="PWS43" s="64"/>
      <c r="PWT43" s="64"/>
      <c r="PWU43" s="64"/>
      <c r="PWV43" s="64"/>
      <c r="PWW43" s="64"/>
      <c r="PWX43" s="64"/>
      <c r="PWY43" s="64"/>
      <c r="PWZ43" s="64"/>
      <c r="PXA43" s="64"/>
      <c r="PXB43" s="64"/>
      <c r="PXC43" s="64"/>
      <c r="PXD43" s="64"/>
      <c r="PXE43" s="64"/>
      <c r="PXF43" s="64"/>
      <c r="PXG43" s="64"/>
      <c r="PXH43" s="64"/>
      <c r="PXI43" s="64"/>
      <c r="PXJ43" s="64"/>
      <c r="PXK43" s="64"/>
      <c r="PXL43" s="64"/>
      <c r="PXM43" s="64"/>
      <c r="PXN43" s="64"/>
      <c r="PXO43" s="64"/>
      <c r="PXP43" s="64"/>
      <c r="PXQ43" s="64"/>
      <c r="PXR43" s="64"/>
      <c r="PXS43" s="64"/>
      <c r="PXT43" s="64"/>
      <c r="PXU43" s="64"/>
      <c r="PXV43" s="64"/>
      <c r="PXW43" s="64"/>
      <c r="PXX43" s="64"/>
      <c r="PXY43" s="64"/>
      <c r="PXZ43" s="64"/>
      <c r="PYA43" s="64"/>
      <c r="PYB43" s="64"/>
      <c r="PYC43" s="64"/>
      <c r="PYD43" s="64"/>
      <c r="PYE43" s="64"/>
      <c r="PYF43" s="64"/>
      <c r="PYG43" s="64"/>
      <c r="PYH43" s="64"/>
      <c r="PYI43" s="64"/>
      <c r="PYJ43" s="64"/>
      <c r="PYK43" s="64"/>
      <c r="PYL43" s="64"/>
      <c r="PYM43" s="64"/>
      <c r="PYN43" s="64"/>
      <c r="PYO43" s="64"/>
      <c r="PYP43" s="64"/>
      <c r="PYQ43" s="64"/>
      <c r="PYR43" s="64"/>
      <c r="PYS43" s="64"/>
      <c r="PYT43" s="64"/>
      <c r="PYU43" s="64"/>
      <c r="PYV43" s="64"/>
      <c r="PYW43" s="64"/>
      <c r="PYX43" s="64"/>
      <c r="PYY43" s="64"/>
      <c r="PYZ43" s="64"/>
      <c r="PZA43" s="64"/>
      <c r="PZB43" s="64"/>
      <c r="PZC43" s="64"/>
      <c r="PZD43" s="64"/>
      <c r="PZE43" s="64"/>
      <c r="PZF43" s="64"/>
      <c r="PZG43" s="64"/>
      <c r="PZH43" s="64"/>
      <c r="PZI43" s="64"/>
      <c r="PZJ43" s="64"/>
      <c r="PZK43" s="64"/>
      <c r="PZL43" s="64"/>
      <c r="PZM43" s="64"/>
      <c r="PZN43" s="64"/>
      <c r="PZO43" s="64"/>
      <c r="PZP43" s="64"/>
      <c r="PZQ43" s="64"/>
      <c r="PZR43" s="64"/>
      <c r="PZS43" s="64"/>
      <c r="PZT43" s="64"/>
      <c r="PZU43" s="64"/>
      <c r="PZV43" s="64"/>
      <c r="PZW43" s="64"/>
      <c r="PZX43" s="64"/>
      <c r="PZY43" s="64"/>
      <c r="PZZ43" s="64"/>
      <c r="QAA43" s="64"/>
      <c r="QAB43" s="64"/>
      <c r="QAC43" s="64"/>
      <c r="QAD43" s="64"/>
      <c r="QAE43" s="64"/>
      <c r="QAF43" s="64"/>
      <c r="QAG43" s="64"/>
      <c r="QAH43" s="64"/>
      <c r="QAI43" s="64"/>
      <c r="QAJ43" s="64"/>
      <c r="QAK43" s="64"/>
      <c r="QAL43" s="64"/>
      <c r="QAM43" s="64"/>
      <c r="QAN43" s="64"/>
      <c r="QAO43" s="64"/>
      <c r="QAP43" s="64"/>
      <c r="QAQ43" s="64"/>
      <c r="QAR43" s="64"/>
      <c r="QAS43" s="64"/>
      <c r="QAT43" s="64"/>
      <c r="QAU43" s="64"/>
      <c r="QAV43" s="64"/>
      <c r="QAW43" s="64"/>
      <c r="QAX43" s="64"/>
      <c r="QAY43" s="64"/>
      <c r="QAZ43" s="64"/>
      <c r="QBA43" s="64"/>
      <c r="QBB43" s="64"/>
      <c r="QBC43" s="64"/>
      <c r="QBD43" s="64"/>
      <c r="QBE43" s="64"/>
      <c r="QBF43" s="64"/>
      <c r="QBG43" s="64"/>
      <c r="QBH43" s="64"/>
      <c r="QBI43" s="64"/>
      <c r="QBJ43" s="64"/>
      <c r="QBK43" s="64"/>
      <c r="QBL43" s="64"/>
      <c r="QBM43" s="64"/>
      <c r="QBN43" s="64"/>
      <c r="QBO43" s="64"/>
      <c r="QBP43" s="64"/>
      <c r="QBQ43" s="64"/>
      <c r="QBR43" s="64"/>
      <c r="QBS43" s="64"/>
      <c r="QBT43" s="64"/>
      <c r="QBU43" s="64"/>
      <c r="QBV43" s="64"/>
      <c r="QBW43" s="64"/>
      <c r="QBX43" s="64"/>
      <c r="QBY43" s="64"/>
      <c r="QBZ43" s="64"/>
      <c r="QCA43" s="64"/>
      <c r="QCB43" s="64"/>
      <c r="QCC43" s="64"/>
      <c r="QCD43" s="64"/>
      <c r="QCE43" s="64"/>
      <c r="QCF43" s="64"/>
      <c r="QCG43" s="64"/>
      <c r="QCH43" s="64"/>
      <c r="QCI43" s="64"/>
      <c r="QCJ43" s="64"/>
      <c r="QCK43" s="64"/>
      <c r="QCL43" s="64"/>
      <c r="QCM43" s="64"/>
      <c r="QCN43" s="64"/>
      <c r="QCO43" s="64"/>
      <c r="QCP43" s="64"/>
      <c r="QCQ43" s="64"/>
      <c r="QCR43" s="64"/>
      <c r="QCS43" s="64"/>
      <c r="QCT43" s="64"/>
      <c r="QCU43" s="64"/>
      <c r="QCV43" s="64"/>
      <c r="QCW43" s="64"/>
      <c r="QCX43" s="64"/>
      <c r="QCY43" s="64"/>
      <c r="QCZ43" s="64"/>
      <c r="QDA43" s="64"/>
      <c r="QDB43" s="64"/>
      <c r="QDC43" s="64"/>
      <c r="QDD43" s="64"/>
      <c r="QDE43" s="64"/>
      <c r="QDF43" s="64"/>
      <c r="QDG43" s="64"/>
      <c r="QDH43" s="64"/>
      <c r="QDI43" s="64"/>
      <c r="QDJ43" s="64"/>
      <c r="QDK43" s="64"/>
      <c r="QDL43" s="64"/>
      <c r="QDM43" s="64"/>
      <c r="QDN43" s="64"/>
      <c r="QDO43" s="64"/>
      <c r="QDP43" s="64"/>
      <c r="QDQ43" s="64"/>
      <c r="QDR43" s="64"/>
      <c r="QDS43" s="64"/>
      <c r="QDT43" s="64"/>
      <c r="QDU43" s="64"/>
      <c r="QDV43" s="64"/>
      <c r="QDW43" s="64"/>
      <c r="QDX43" s="64"/>
      <c r="QDY43" s="64"/>
      <c r="QDZ43" s="64"/>
      <c r="QEA43" s="64"/>
      <c r="QEB43" s="64"/>
      <c r="QEC43" s="64"/>
      <c r="QED43" s="64"/>
      <c r="QEE43" s="64"/>
      <c r="QEF43" s="64"/>
      <c r="QEG43" s="64"/>
      <c r="QEH43" s="64"/>
      <c r="QEI43" s="64"/>
      <c r="QEJ43" s="64"/>
      <c r="QEK43" s="64"/>
      <c r="QEL43" s="64"/>
      <c r="QEM43" s="64"/>
      <c r="QEN43" s="64"/>
      <c r="QEO43" s="64"/>
      <c r="QEP43" s="64"/>
      <c r="QEQ43" s="64"/>
      <c r="QER43" s="64"/>
      <c r="QES43" s="64"/>
      <c r="QET43" s="64"/>
      <c r="QEU43" s="64"/>
      <c r="QEV43" s="64"/>
      <c r="QEW43" s="64"/>
      <c r="QEX43" s="64"/>
      <c r="QEY43" s="64"/>
      <c r="QEZ43" s="64"/>
      <c r="QFA43" s="64"/>
      <c r="QFB43" s="64"/>
      <c r="QFC43" s="64"/>
      <c r="QFD43" s="64"/>
      <c r="QFE43" s="64"/>
      <c r="QFF43" s="64"/>
      <c r="QFG43" s="64"/>
      <c r="QFH43" s="64"/>
      <c r="QFI43" s="64"/>
      <c r="QFJ43" s="64"/>
      <c r="QFK43" s="64"/>
      <c r="QFL43" s="64"/>
      <c r="QFM43" s="64"/>
      <c r="QFN43" s="64"/>
      <c r="QFO43" s="64"/>
      <c r="QFP43" s="64"/>
      <c r="QFQ43" s="64"/>
      <c r="QFR43" s="64"/>
      <c r="QFS43" s="64"/>
      <c r="QFT43" s="64"/>
      <c r="QFU43" s="64"/>
      <c r="QFV43" s="64"/>
      <c r="QFW43" s="64"/>
      <c r="QFX43" s="64"/>
      <c r="QFY43" s="64"/>
      <c r="QFZ43" s="64"/>
      <c r="QGA43" s="64"/>
      <c r="QGB43" s="64"/>
      <c r="QGC43" s="64"/>
      <c r="QGD43" s="64"/>
      <c r="QGE43" s="64"/>
      <c r="QGF43" s="64"/>
      <c r="QGG43" s="64"/>
      <c r="QGH43" s="64"/>
      <c r="QGI43" s="64"/>
      <c r="QGJ43" s="64"/>
      <c r="QGK43" s="64"/>
      <c r="QGL43" s="64"/>
      <c r="QGM43" s="64"/>
      <c r="QGN43" s="64"/>
      <c r="QGO43" s="64"/>
      <c r="QGP43" s="64"/>
      <c r="QGQ43" s="64"/>
      <c r="QGR43" s="64"/>
      <c r="QGS43" s="64"/>
      <c r="QGT43" s="64"/>
      <c r="QGU43" s="64"/>
      <c r="QGV43" s="64"/>
      <c r="QGW43" s="64"/>
      <c r="QGX43" s="64"/>
      <c r="QGY43" s="64"/>
      <c r="QGZ43" s="64"/>
      <c r="QHA43" s="64"/>
      <c r="QHB43" s="64"/>
      <c r="QHC43" s="64"/>
      <c r="QHD43" s="64"/>
      <c r="QHE43" s="64"/>
      <c r="QHF43" s="64"/>
      <c r="QHG43" s="64"/>
      <c r="QHH43" s="64"/>
      <c r="QHI43" s="64"/>
      <c r="QHJ43" s="64"/>
      <c r="QHK43" s="64"/>
      <c r="QHL43" s="64"/>
      <c r="QHM43" s="64"/>
      <c r="QHN43" s="64"/>
      <c r="QHO43" s="64"/>
      <c r="QHP43" s="64"/>
      <c r="QHQ43" s="64"/>
      <c r="QHR43" s="64"/>
      <c r="QHS43" s="64"/>
      <c r="QHT43" s="64"/>
      <c r="QHU43" s="64"/>
      <c r="QHV43" s="64"/>
      <c r="QHW43" s="64"/>
      <c r="QHX43" s="64"/>
      <c r="QHY43" s="64"/>
      <c r="QHZ43" s="64"/>
      <c r="QIA43" s="64"/>
      <c r="QIB43" s="64"/>
      <c r="QIC43" s="64"/>
      <c r="QID43" s="64"/>
      <c r="QIE43" s="64"/>
      <c r="QIF43" s="64"/>
      <c r="QIG43" s="64"/>
      <c r="QIH43" s="64"/>
      <c r="QII43" s="64"/>
      <c r="QIJ43" s="64"/>
      <c r="QIK43" s="64"/>
      <c r="QIL43" s="64"/>
      <c r="QIM43" s="64"/>
      <c r="QIN43" s="64"/>
      <c r="QIO43" s="64"/>
      <c r="QIP43" s="64"/>
      <c r="QIQ43" s="64"/>
      <c r="QIR43" s="64"/>
      <c r="QIS43" s="64"/>
      <c r="QIT43" s="64"/>
      <c r="QIU43" s="64"/>
      <c r="QIV43" s="64"/>
      <c r="QIW43" s="64"/>
      <c r="QIX43" s="64"/>
      <c r="QIY43" s="64"/>
      <c r="QIZ43" s="64"/>
      <c r="QJA43" s="64"/>
      <c r="QJB43" s="64"/>
      <c r="QJC43" s="64"/>
      <c r="QJD43" s="64"/>
      <c r="QJE43" s="64"/>
      <c r="QJF43" s="64"/>
      <c r="QJG43" s="64"/>
      <c r="QJH43" s="64"/>
      <c r="QJI43" s="64"/>
      <c r="QJJ43" s="64"/>
      <c r="QJK43" s="64"/>
      <c r="QJL43" s="64"/>
      <c r="QJM43" s="64"/>
      <c r="QJN43" s="64"/>
      <c r="QJO43" s="64"/>
      <c r="QJP43" s="64"/>
      <c r="QJQ43" s="64"/>
      <c r="QJR43" s="64"/>
      <c r="QJS43" s="64"/>
      <c r="QJT43" s="64"/>
      <c r="QJU43" s="64"/>
      <c r="QJV43" s="64"/>
      <c r="QJW43" s="64"/>
      <c r="QJX43" s="64"/>
      <c r="QJY43" s="64"/>
      <c r="QJZ43" s="64"/>
      <c r="QKA43" s="64"/>
      <c r="QKB43" s="64"/>
      <c r="QKC43" s="64"/>
      <c r="QKD43" s="64"/>
      <c r="QKE43" s="64"/>
      <c r="QKF43" s="64"/>
      <c r="QKG43" s="64"/>
      <c r="QKH43" s="64"/>
      <c r="QKI43" s="64"/>
      <c r="QKJ43" s="64"/>
      <c r="QKK43" s="64"/>
      <c r="QKL43" s="64"/>
      <c r="QKM43" s="64"/>
      <c r="QKN43" s="64"/>
      <c r="QKO43" s="64"/>
      <c r="QKP43" s="64"/>
      <c r="QKQ43" s="64"/>
      <c r="QKR43" s="64"/>
      <c r="QKS43" s="64"/>
      <c r="QKT43" s="64"/>
      <c r="QKU43" s="64"/>
      <c r="QKV43" s="64"/>
      <c r="QKW43" s="64"/>
      <c r="QKX43" s="64"/>
      <c r="QKY43" s="64"/>
      <c r="QKZ43" s="64"/>
      <c r="QLA43" s="64"/>
      <c r="QLB43" s="64"/>
      <c r="QLC43" s="64"/>
      <c r="QLD43" s="64"/>
      <c r="QLE43" s="64"/>
      <c r="QLF43" s="64"/>
      <c r="QLG43" s="64"/>
      <c r="QLH43" s="64"/>
      <c r="QLI43" s="64"/>
      <c r="QLJ43" s="64"/>
      <c r="QLK43" s="64"/>
      <c r="QLL43" s="64"/>
      <c r="QLM43" s="64"/>
      <c r="QLN43" s="64"/>
      <c r="QLO43" s="64"/>
      <c r="QLP43" s="64"/>
      <c r="QLQ43" s="64"/>
      <c r="QLR43" s="64"/>
      <c r="QLS43" s="64"/>
      <c r="QLT43" s="64"/>
      <c r="QLU43" s="64"/>
      <c r="QLV43" s="64"/>
      <c r="QLW43" s="64"/>
      <c r="QLX43" s="64"/>
      <c r="QLY43" s="64"/>
      <c r="QLZ43" s="64"/>
      <c r="QMA43" s="64"/>
      <c r="QMB43" s="64"/>
      <c r="QMC43" s="64"/>
      <c r="QMD43" s="64"/>
      <c r="QME43" s="64"/>
      <c r="QMF43" s="64"/>
      <c r="QMG43" s="64"/>
      <c r="QMH43" s="64"/>
      <c r="QMI43" s="64"/>
      <c r="QMJ43" s="64"/>
      <c r="QMK43" s="64"/>
      <c r="QML43" s="64"/>
      <c r="QMM43" s="64"/>
      <c r="QMN43" s="64"/>
      <c r="QMO43" s="64"/>
      <c r="QMP43" s="64"/>
      <c r="QMQ43" s="64"/>
      <c r="QMR43" s="64"/>
      <c r="QMS43" s="64"/>
      <c r="QMT43" s="64"/>
      <c r="QMU43" s="64"/>
      <c r="QMV43" s="64"/>
      <c r="QMW43" s="64"/>
      <c r="QMX43" s="64"/>
      <c r="QMY43" s="64"/>
      <c r="QMZ43" s="64"/>
      <c r="QNA43" s="64"/>
      <c r="QNB43" s="64"/>
      <c r="QNC43" s="64"/>
      <c r="QND43" s="64"/>
      <c r="QNE43" s="64"/>
      <c r="QNF43" s="64"/>
      <c r="QNG43" s="64"/>
      <c r="QNH43" s="64"/>
      <c r="QNI43" s="64"/>
      <c r="QNJ43" s="64"/>
      <c r="QNK43" s="64"/>
      <c r="QNL43" s="64"/>
      <c r="QNM43" s="64"/>
      <c r="QNN43" s="64"/>
      <c r="QNO43" s="64"/>
      <c r="QNP43" s="64"/>
      <c r="QNQ43" s="64"/>
      <c r="QNR43" s="64"/>
      <c r="QNS43" s="64"/>
      <c r="QNT43" s="64"/>
      <c r="QNU43" s="64"/>
      <c r="QNV43" s="64"/>
      <c r="QNW43" s="64"/>
      <c r="QNX43" s="64"/>
      <c r="QNY43" s="64"/>
      <c r="QNZ43" s="64"/>
      <c r="QOA43" s="64"/>
      <c r="QOB43" s="64"/>
      <c r="QOC43" s="64"/>
      <c r="QOD43" s="64"/>
      <c r="QOE43" s="64"/>
      <c r="QOF43" s="64"/>
      <c r="QOG43" s="64"/>
      <c r="QOH43" s="64"/>
      <c r="QOI43" s="64"/>
      <c r="QOJ43" s="64"/>
      <c r="QOK43" s="64"/>
      <c r="QOL43" s="64"/>
      <c r="QOM43" s="64"/>
      <c r="QON43" s="64"/>
      <c r="QOO43" s="64"/>
      <c r="QOP43" s="64"/>
      <c r="QOQ43" s="64"/>
      <c r="QOR43" s="64"/>
      <c r="QOS43" s="64"/>
      <c r="QOT43" s="64"/>
      <c r="QOU43" s="64"/>
      <c r="QOV43" s="64"/>
      <c r="QOW43" s="64"/>
      <c r="QOX43" s="64"/>
      <c r="QOY43" s="64"/>
      <c r="QOZ43" s="64"/>
      <c r="QPA43" s="64"/>
      <c r="QPB43" s="64"/>
      <c r="QPC43" s="64"/>
      <c r="QPD43" s="64"/>
      <c r="QPE43" s="64"/>
      <c r="QPF43" s="64"/>
      <c r="QPG43" s="64"/>
      <c r="QPH43" s="64"/>
      <c r="QPI43" s="64"/>
      <c r="QPJ43" s="64"/>
      <c r="QPK43" s="64"/>
      <c r="QPL43" s="64"/>
      <c r="QPM43" s="64"/>
      <c r="QPN43" s="64"/>
      <c r="QPO43" s="64"/>
      <c r="QPP43" s="64"/>
      <c r="QPQ43" s="64"/>
      <c r="QPR43" s="64"/>
      <c r="QPS43" s="64"/>
      <c r="QPT43" s="64"/>
      <c r="QPU43" s="64"/>
      <c r="QPV43" s="64"/>
      <c r="QPW43" s="64"/>
      <c r="QPX43" s="64"/>
      <c r="QPY43" s="64"/>
      <c r="QPZ43" s="64"/>
      <c r="QQA43" s="64"/>
      <c r="QQB43" s="64"/>
      <c r="QQC43" s="64"/>
      <c r="QQD43" s="64"/>
      <c r="QQE43" s="64"/>
      <c r="QQF43" s="64"/>
      <c r="QQG43" s="64"/>
      <c r="QQH43" s="64"/>
      <c r="QQI43" s="64"/>
      <c r="QQJ43" s="64"/>
      <c r="QQK43" s="64"/>
      <c r="QQL43" s="64"/>
      <c r="QQM43" s="64"/>
      <c r="QQN43" s="64"/>
      <c r="QQO43" s="64"/>
      <c r="QQP43" s="64"/>
      <c r="QQQ43" s="64"/>
      <c r="QQR43" s="64"/>
      <c r="QQS43" s="64"/>
      <c r="QQT43" s="64"/>
      <c r="QQU43" s="64"/>
      <c r="QQV43" s="64"/>
      <c r="QQW43" s="64"/>
      <c r="QQX43" s="64"/>
      <c r="QQY43" s="64"/>
      <c r="QQZ43" s="64"/>
      <c r="QRA43" s="64"/>
      <c r="QRB43" s="64"/>
      <c r="QRC43" s="64"/>
      <c r="QRD43" s="64"/>
      <c r="QRE43" s="64"/>
      <c r="QRF43" s="64"/>
      <c r="QRG43" s="64"/>
      <c r="QRH43" s="64"/>
      <c r="QRI43" s="64"/>
      <c r="QRJ43" s="64"/>
      <c r="QRK43" s="64"/>
      <c r="QRL43" s="64"/>
      <c r="QRM43" s="64"/>
      <c r="QRN43" s="64"/>
      <c r="QRO43" s="64"/>
      <c r="QRP43" s="64"/>
      <c r="QRQ43" s="64"/>
      <c r="QRR43" s="64"/>
      <c r="QRS43" s="64"/>
      <c r="QRT43" s="64"/>
      <c r="QRU43" s="64"/>
      <c r="QRV43" s="64"/>
      <c r="QRW43" s="64"/>
      <c r="QRX43" s="64"/>
      <c r="QRY43" s="64"/>
      <c r="QRZ43" s="64"/>
      <c r="QSA43" s="64"/>
      <c r="QSB43" s="64"/>
      <c r="QSC43" s="64"/>
      <c r="QSD43" s="64"/>
      <c r="QSE43" s="64"/>
      <c r="QSF43" s="64"/>
      <c r="QSG43" s="64"/>
      <c r="QSH43" s="64"/>
      <c r="QSI43" s="64"/>
      <c r="QSJ43" s="64"/>
      <c r="QSK43" s="64"/>
      <c r="QSL43" s="64"/>
      <c r="QSM43" s="64"/>
      <c r="QSN43" s="64"/>
      <c r="QSO43" s="64"/>
      <c r="QSP43" s="64"/>
      <c r="QSQ43" s="64"/>
      <c r="QSR43" s="64"/>
      <c r="QSS43" s="64"/>
      <c r="QST43" s="64"/>
      <c r="QSU43" s="64"/>
      <c r="QSV43" s="64"/>
      <c r="QSW43" s="64"/>
      <c r="QSX43" s="64"/>
      <c r="QSY43" s="64"/>
      <c r="QSZ43" s="64"/>
      <c r="QTA43" s="64"/>
      <c r="QTB43" s="64"/>
      <c r="QTC43" s="64"/>
      <c r="QTD43" s="64"/>
      <c r="QTE43" s="64"/>
      <c r="QTF43" s="64"/>
      <c r="QTG43" s="64"/>
      <c r="QTH43" s="64"/>
      <c r="QTI43" s="64"/>
      <c r="QTJ43" s="64"/>
      <c r="QTK43" s="64"/>
      <c r="QTL43" s="64"/>
      <c r="QTM43" s="64"/>
      <c r="QTN43" s="64"/>
      <c r="QTO43" s="64"/>
      <c r="QTP43" s="64"/>
      <c r="QTQ43" s="64"/>
      <c r="QTR43" s="64"/>
      <c r="QTS43" s="64"/>
      <c r="QTT43" s="64"/>
      <c r="QTU43" s="64"/>
      <c r="QTV43" s="64"/>
      <c r="QTW43" s="64"/>
      <c r="QTX43" s="64"/>
      <c r="QTY43" s="64"/>
      <c r="QTZ43" s="64"/>
      <c r="QUA43" s="64"/>
      <c r="QUB43" s="64"/>
      <c r="QUC43" s="64"/>
      <c r="QUD43" s="64"/>
      <c r="QUE43" s="64"/>
      <c r="QUF43" s="64"/>
      <c r="QUG43" s="64"/>
      <c r="QUH43" s="64"/>
      <c r="QUI43" s="64"/>
      <c r="QUJ43" s="64"/>
      <c r="QUK43" s="64"/>
      <c r="QUL43" s="64"/>
      <c r="QUM43" s="64"/>
      <c r="QUN43" s="64"/>
      <c r="QUO43" s="64"/>
      <c r="QUP43" s="64"/>
      <c r="QUQ43" s="64"/>
      <c r="QUR43" s="64"/>
      <c r="QUS43" s="64"/>
      <c r="QUT43" s="64"/>
      <c r="QUU43" s="64"/>
      <c r="QUV43" s="64"/>
      <c r="QUW43" s="64"/>
      <c r="QUX43" s="64"/>
      <c r="QUY43" s="64"/>
      <c r="QUZ43" s="64"/>
      <c r="QVA43" s="64"/>
      <c r="QVB43" s="64"/>
      <c r="QVC43" s="64"/>
      <c r="QVD43" s="64"/>
      <c r="QVE43" s="64"/>
      <c r="QVF43" s="64"/>
      <c r="QVG43" s="64"/>
      <c r="QVH43" s="64"/>
      <c r="QVI43" s="64"/>
      <c r="QVJ43" s="64"/>
      <c r="QVK43" s="64"/>
      <c r="QVL43" s="64"/>
      <c r="QVM43" s="64"/>
      <c r="QVN43" s="64"/>
      <c r="QVO43" s="64"/>
      <c r="QVP43" s="64"/>
      <c r="QVQ43" s="64"/>
      <c r="QVR43" s="64"/>
      <c r="QVS43" s="64"/>
      <c r="QVT43" s="64"/>
      <c r="QVU43" s="64"/>
      <c r="QVV43" s="64"/>
      <c r="QVW43" s="64"/>
      <c r="QVX43" s="64"/>
      <c r="QVY43" s="64"/>
      <c r="QVZ43" s="64"/>
      <c r="QWA43" s="64"/>
      <c r="QWB43" s="64"/>
      <c r="QWC43" s="64"/>
      <c r="QWD43" s="64"/>
      <c r="QWE43" s="64"/>
      <c r="QWF43" s="64"/>
      <c r="QWG43" s="64"/>
      <c r="QWH43" s="64"/>
      <c r="QWI43" s="64"/>
      <c r="QWJ43" s="64"/>
      <c r="QWK43" s="64"/>
      <c r="QWL43" s="64"/>
      <c r="QWM43" s="64"/>
      <c r="QWN43" s="64"/>
      <c r="QWO43" s="64"/>
      <c r="QWP43" s="64"/>
      <c r="QWQ43" s="64"/>
      <c r="QWR43" s="64"/>
      <c r="QWS43" s="64"/>
      <c r="QWT43" s="64"/>
      <c r="QWU43" s="64"/>
      <c r="QWV43" s="64"/>
      <c r="QWW43" s="64"/>
      <c r="QWX43" s="64"/>
      <c r="QWY43" s="64"/>
      <c r="QWZ43" s="64"/>
      <c r="QXA43" s="64"/>
      <c r="QXB43" s="64"/>
      <c r="QXC43" s="64"/>
      <c r="QXD43" s="64"/>
      <c r="QXE43" s="64"/>
      <c r="QXF43" s="64"/>
      <c r="QXG43" s="64"/>
      <c r="QXH43" s="64"/>
      <c r="QXI43" s="64"/>
      <c r="QXJ43" s="64"/>
      <c r="QXK43" s="64"/>
      <c r="QXL43" s="64"/>
      <c r="QXM43" s="64"/>
      <c r="QXN43" s="64"/>
      <c r="QXO43" s="64"/>
      <c r="QXP43" s="64"/>
      <c r="QXQ43" s="64"/>
      <c r="QXR43" s="64"/>
      <c r="QXS43" s="64"/>
      <c r="QXT43" s="64"/>
      <c r="QXU43" s="64"/>
      <c r="QXV43" s="64"/>
      <c r="QXW43" s="64"/>
      <c r="QXX43" s="64"/>
      <c r="QXY43" s="64"/>
      <c r="QXZ43" s="64"/>
      <c r="QYA43" s="64"/>
      <c r="QYB43" s="64"/>
      <c r="QYC43" s="64"/>
      <c r="QYD43" s="64"/>
      <c r="QYE43" s="64"/>
      <c r="QYF43" s="64"/>
      <c r="QYG43" s="64"/>
      <c r="QYH43" s="64"/>
      <c r="QYI43" s="64"/>
      <c r="QYJ43" s="64"/>
      <c r="QYK43" s="64"/>
      <c r="QYL43" s="64"/>
      <c r="QYM43" s="64"/>
      <c r="QYN43" s="64"/>
      <c r="QYO43" s="64"/>
      <c r="QYP43" s="64"/>
      <c r="QYQ43" s="64"/>
      <c r="QYR43" s="64"/>
      <c r="QYS43" s="64"/>
      <c r="QYT43" s="64"/>
      <c r="QYU43" s="64"/>
      <c r="QYV43" s="64"/>
      <c r="QYW43" s="64"/>
      <c r="QYX43" s="64"/>
      <c r="QYY43" s="64"/>
      <c r="QYZ43" s="64"/>
      <c r="QZA43" s="64"/>
      <c r="QZB43" s="64"/>
      <c r="QZC43" s="64"/>
      <c r="QZD43" s="64"/>
      <c r="QZE43" s="64"/>
      <c r="QZF43" s="64"/>
      <c r="QZG43" s="64"/>
      <c r="QZH43" s="64"/>
      <c r="QZI43" s="64"/>
      <c r="QZJ43" s="64"/>
      <c r="QZK43" s="64"/>
      <c r="QZL43" s="64"/>
      <c r="QZM43" s="64"/>
      <c r="QZN43" s="64"/>
      <c r="QZO43" s="64"/>
      <c r="QZP43" s="64"/>
      <c r="QZQ43" s="64"/>
      <c r="QZR43" s="64"/>
      <c r="QZS43" s="64"/>
      <c r="QZT43" s="64"/>
      <c r="QZU43" s="64"/>
      <c r="QZV43" s="64"/>
      <c r="QZW43" s="64"/>
      <c r="QZX43" s="64"/>
      <c r="QZY43" s="64"/>
      <c r="QZZ43" s="64"/>
      <c r="RAA43" s="64"/>
      <c r="RAB43" s="64"/>
      <c r="RAC43" s="64"/>
      <c r="RAD43" s="64"/>
      <c r="RAE43" s="64"/>
      <c r="RAF43" s="64"/>
      <c r="RAG43" s="64"/>
      <c r="RAH43" s="64"/>
      <c r="RAI43" s="64"/>
      <c r="RAJ43" s="64"/>
      <c r="RAK43" s="64"/>
      <c r="RAL43" s="64"/>
      <c r="RAM43" s="64"/>
      <c r="RAN43" s="64"/>
      <c r="RAO43" s="64"/>
      <c r="RAP43" s="64"/>
      <c r="RAQ43" s="64"/>
      <c r="RAR43" s="64"/>
      <c r="RAS43" s="64"/>
      <c r="RAT43" s="64"/>
      <c r="RAU43" s="64"/>
      <c r="RAV43" s="64"/>
      <c r="RAW43" s="64"/>
      <c r="RAX43" s="64"/>
      <c r="RAY43" s="64"/>
      <c r="RAZ43" s="64"/>
      <c r="RBA43" s="64"/>
      <c r="RBB43" s="64"/>
      <c r="RBC43" s="64"/>
      <c r="RBD43" s="64"/>
      <c r="RBE43" s="64"/>
      <c r="RBF43" s="64"/>
      <c r="RBG43" s="64"/>
      <c r="RBH43" s="64"/>
      <c r="RBI43" s="64"/>
      <c r="RBJ43" s="64"/>
      <c r="RBK43" s="64"/>
      <c r="RBL43" s="64"/>
      <c r="RBM43" s="64"/>
      <c r="RBN43" s="64"/>
      <c r="RBO43" s="64"/>
      <c r="RBP43" s="64"/>
      <c r="RBQ43" s="64"/>
      <c r="RBR43" s="64"/>
      <c r="RBS43" s="64"/>
      <c r="RBT43" s="64"/>
      <c r="RBU43" s="64"/>
      <c r="RBV43" s="64"/>
      <c r="RBW43" s="64"/>
      <c r="RBX43" s="64"/>
      <c r="RBY43" s="64"/>
      <c r="RBZ43" s="64"/>
      <c r="RCA43" s="64"/>
      <c r="RCB43" s="64"/>
      <c r="RCC43" s="64"/>
      <c r="RCD43" s="64"/>
      <c r="RCE43" s="64"/>
      <c r="RCF43" s="64"/>
      <c r="RCG43" s="64"/>
      <c r="RCH43" s="64"/>
      <c r="RCI43" s="64"/>
      <c r="RCJ43" s="64"/>
      <c r="RCK43" s="64"/>
      <c r="RCL43" s="64"/>
      <c r="RCM43" s="64"/>
      <c r="RCN43" s="64"/>
      <c r="RCO43" s="64"/>
      <c r="RCP43" s="64"/>
      <c r="RCQ43" s="64"/>
      <c r="RCR43" s="64"/>
      <c r="RCS43" s="64"/>
      <c r="RCT43" s="64"/>
      <c r="RCU43" s="64"/>
      <c r="RCV43" s="64"/>
      <c r="RCW43" s="64"/>
      <c r="RCX43" s="64"/>
      <c r="RCY43" s="64"/>
      <c r="RCZ43" s="64"/>
      <c r="RDA43" s="64"/>
      <c r="RDB43" s="64"/>
      <c r="RDC43" s="64"/>
      <c r="RDD43" s="64"/>
      <c r="RDE43" s="64"/>
      <c r="RDF43" s="64"/>
      <c r="RDG43" s="64"/>
      <c r="RDH43" s="64"/>
      <c r="RDI43" s="64"/>
      <c r="RDJ43" s="64"/>
      <c r="RDK43" s="64"/>
      <c r="RDL43" s="64"/>
      <c r="RDM43" s="64"/>
      <c r="RDN43" s="64"/>
      <c r="RDO43" s="64"/>
      <c r="RDP43" s="64"/>
      <c r="RDQ43" s="64"/>
      <c r="RDR43" s="64"/>
      <c r="RDS43" s="64"/>
      <c r="RDT43" s="64"/>
      <c r="RDU43" s="64"/>
      <c r="RDV43" s="64"/>
      <c r="RDW43" s="64"/>
      <c r="RDX43" s="64"/>
      <c r="RDY43" s="64"/>
      <c r="RDZ43" s="64"/>
      <c r="REA43" s="64"/>
      <c r="REB43" s="64"/>
      <c r="REC43" s="64"/>
      <c r="RED43" s="64"/>
      <c r="REE43" s="64"/>
      <c r="REF43" s="64"/>
      <c r="REG43" s="64"/>
      <c r="REH43" s="64"/>
      <c r="REI43" s="64"/>
      <c r="REJ43" s="64"/>
      <c r="REK43" s="64"/>
      <c r="REL43" s="64"/>
      <c r="REM43" s="64"/>
      <c r="REN43" s="64"/>
      <c r="REO43" s="64"/>
      <c r="REP43" s="64"/>
      <c r="REQ43" s="64"/>
      <c r="RER43" s="64"/>
      <c r="RES43" s="64"/>
      <c r="RET43" s="64"/>
      <c r="REU43" s="64"/>
      <c r="REV43" s="64"/>
      <c r="REW43" s="64"/>
      <c r="REX43" s="64"/>
      <c r="REY43" s="64"/>
      <c r="REZ43" s="64"/>
      <c r="RFA43" s="64"/>
      <c r="RFB43" s="64"/>
      <c r="RFC43" s="64"/>
      <c r="RFD43" s="64"/>
      <c r="RFE43" s="64"/>
      <c r="RFF43" s="64"/>
      <c r="RFG43" s="64"/>
      <c r="RFH43" s="64"/>
      <c r="RFI43" s="64"/>
      <c r="RFJ43" s="64"/>
      <c r="RFK43" s="64"/>
      <c r="RFL43" s="64"/>
      <c r="RFM43" s="64"/>
      <c r="RFN43" s="64"/>
      <c r="RFO43" s="64"/>
      <c r="RFP43" s="64"/>
      <c r="RFQ43" s="64"/>
      <c r="RFR43" s="64"/>
      <c r="RFS43" s="64"/>
      <c r="RFT43" s="64"/>
      <c r="RFU43" s="64"/>
      <c r="RFV43" s="64"/>
      <c r="RFW43" s="64"/>
      <c r="RFX43" s="64"/>
      <c r="RFY43" s="64"/>
      <c r="RFZ43" s="64"/>
      <c r="RGA43" s="64"/>
      <c r="RGB43" s="64"/>
      <c r="RGC43" s="64"/>
      <c r="RGD43" s="64"/>
      <c r="RGE43" s="64"/>
      <c r="RGF43" s="64"/>
      <c r="RGG43" s="64"/>
      <c r="RGH43" s="64"/>
      <c r="RGI43" s="64"/>
      <c r="RGJ43" s="64"/>
      <c r="RGK43" s="64"/>
      <c r="RGL43" s="64"/>
      <c r="RGM43" s="64"/>
      <c r="RGN43" s="64"/>
      <c r="RGO43" s="64"/>
      <c r="RGP43" s="64"/>
      <c r="RGQ43" s="64"/>
      <c r="RGR43" s="64"/>
      <c r="RGS43" s="64"/>
      <c r="RGT43" s="64"/>
      <c r="RGU43" s="64"/>
      <c r="RGV43" s="64"/>
      <c r="RGW43" s="64"/>
      <c r="RGX43" s="64"/>
      <c r="RGY43" s="64"/>
      <c r="RGZ43" s="64"/>
      <c r="RHA43" s="64"/>
      <c r="RHB43" s="64"/>
      <c r="RHC43" s="64"/>
      <c r="RHD43" s="64"/>
      <c r="RHE43" s="64"/>
      <c r="RHF43" s="64"/>
      <c r="RHG43" s="64"/>
      <c r="RHH43" s="64"/>
      <c r="RHI43" s="64"/>
      <c r="RHJ43" s="64"/>
      <c r="RHK43" s="64"/>
      <c r="RHL43" s="64"/>
      <c r="RHM43" s="64"/>
      <c r="RHN43" s="64"/>
      <c r="RHO43" s="64"/>
      <c r="RHP43" s="64"/>
      <c r="RHQ43" s="64"/>
      <c r="RHR43" s="64"/>
      <c r="RHS43" s="64"/>
      <c r="RHT43" s="64"/>
      <c r="RHU43" s="64"/>
      <c r="RHV43" s="64"/>
      <c r="RHW43" s="64"/>
      <c r="RHX43" s="64"/>
      <c r="RHY43" s="64"/>
      <c r="RHZ43" s="64"/>
      <c r="RIA43" s="64"/>
      <c r="RIB43" s="64"/>
      <c r="RIC43" s="64"/>
      <c r="RID43" s="64"/>
      <c r="RIE43" s="64"/>
      <c r="RIF43" s="64"/>
      <c r="RIG43" s="64"/>
      <c r="RIH43" s="64"/>
      <c r="RII43" s="64"/>
      <c r="RIJ43" s="64"/>
      <c r="RIK43" s="64"/>
      <c r="RIL43" s="64"/>
      <c r="RIM43" s="64"/>
      <c r="RIN43" s="64"/>
      <c r="RIO43" s="64"/>
      <c r="RIP43" s="64"/>
      <c r="RIQ43" s="64"/>
      <c r="RIR43" s="64"/>
      <c r="RIS43" s="64"/>
      <c r="RIT43" s="64"/>
      <c r="RIU43" s="64"/>
      <c r="RIV43" s="64"/>
      <c r="RIW43" s="64"/>
      <c r="RIX43" s="64"/>
      <c r="RIY43" s="64"/>
      <c r="RIZ43" s="64"/>
      <c r="RJA43" s="64"/>
      <c r="RJB43" s="64"/>
      <c r="RJC43" s="64"/>
      <c r="RJD43" s="64"/>
      <c r="RJE43" s="64"/>
      <c r="RJF43" s="64"/>
      <c r="RJG43" s="64"/>
      <c r="RJH43" s="64"/>
      <c r="RJI43" s="64"/>
      <c r="RJJ43" s="64"/>
      <c r="RJK43" s="64"/>
      <c r="RJL43" s="64"/>
      <c r="RJM43" s="64"/>
      <c r="RJN43" s="64"/>
      <c r="RJO43" s="64"/>
      <c r="RJP43" s="64"/>
      <c r="RJQ43" s="64"/>
      <c r="RJR43" s="64"/>
      <c r="RJS43" s="64"/>
      <c r="RJT43" s="64"/>
      <c r="RJU43" s="64"/>
      <c r="RJV43" s="64"/>
      <c r="RJW43" s="64"/>
      <c r="RJX43" s="64"/>
      <c r="RJY43" s="64"/>
      <c r="RJZ43" s="64"/>
      <c r="RKA43" s="64"/>
      <c r="RKB43" s="64"/>
      <c r="RKC43" s="64"/>
      <c r="RKD43" s="64"/>
      <c r="RKE43" s="64"/>
      <c r="RKF43" s="64"/>
      <c r="RKG43" s="64"/>
      <c r="RKH43" s="64"/>
      <c r="RKI43" s="64"/>
      <c r="RKJ43" s="64"/>
      <c r="RKK43" s="64"/>
      <c r="RKL43" s="64"/>
      <c r="RKM43" s="64"/>
      <c r="RKN43" s="64"/>
      <c r="RKO43" s="64"/>
      <c r="RKP43" s="64"/>
      <c r="RKQ43" s="64"/>
      <c r="RKR43" s="64"/>
      <c r="RKS43" s="64"/>
      <c r="RKT43" s="64"/>
      <c r="RKU43" s="64"/>
      <c r="RKV43" s="64"/>
      <c r="RKW43" s="64"/>
      <c r="RKX43" s="64"/>
      <c r="RKY43" s="64"/>
      <c r="RKZ43" s="64"/>
      <c r="RLA43" s="64"/>
      <c r="RLB43" s="64"/>
      <c r="RLC43" s="64"/>
      <c r="RLD43" s="64"/>
      <c r="RLE43" s="64"/>
      <c r="RLF43" s="64"/>
      <c r="RLG43" s="64"/>
      <c r="RLH43" s="64"/>
      <c r="RLI43" s="64"/>
      <c r="RLJ43" s="64"/>
      <c r="RLK43" s="64"/>
      <c r="RLL43" s="64"/>
      <c r="RLM43" s="64"/>
      <c r="RLN43" s="64"/>
      <c r="RLO43" s="64"/>
      <c r="RLP43" s="64"/>
      <c r="RLQ43" s="64"/>
      <c r="RLR43" s="64"/>
      <c r="RLS43" s="64"/>
      <c r="RLT43" s="64"/>
      <c r="RLU43" s="64"/>
      <c r="RLV43" s="64"/>
      <c r="RLW43" s="64"/>
      <c r="RLX43" s="64"/>
      <c r="RLY43" s="64"/>
      <c r="RLZ43" s="64"/>
      <c r="RMA43" s="64"/>
      <c r="RMB43" s="64"/>
      <c r="RMC43" s="64"/>
      <c r="RMD43" s="64"/>
      <c r="RME43" s="64"/>
      <c r="RMF43" s="64"/>
      <c r="RMG43" s="64"/>
      <c r="RMH43" s="64"/>
      <c r="RMI43" s="64"/>
      <c r="RMJ43" s="64"/>
      <c r="RMK43" s="64"/>
      <c r="RML43" s="64"/>
      <c r="RMM43" s="64"/>
      <c r="RMN43" s="64"/>
      <c r="RMO43" s="64"/>
      <c r="RMP43" s="64"/>
      <c r="RMQ43" s="64"/>
      <c r="RMR43" s="64"/>
      <c r="RMS43" s="64"/>
      <c r="RMT43" s="64"/>
      <c r="RMU43" s="64"/>
      <c r="RMV43" s="64"/>
      <c r="RMW43" s="64"/>
      <c r="RMX43" s="64"/>
      <c r="RMY43" s="64"/>
      <c r="RMZ43" s="64"/>
      <c r="RNA43" s="64"/>
      <c r="RNB43" s="64"/>
      <c r="RNC43" s="64"/>
      <c r="RND43" s="64"/>
      <c r="RNE43" s="64"/>
      <c r="RNF43" s="64"/>
      <c r="RNG43" s="64"/>
      <c r="RNH43" s="64"/>
      <c r="RNI43" s="64"/>
      <c r="RNJ43" s="64"/>
      <c r="RNK43" s="64"/>
      <c r="RNL43" s="64"/>
      <c r="RNM43" s="64"/>
      <c r="RNN43" s="64"/>
      <c r="RNO43" s="64"/>
      <c r="RNP43" s="64"/>
      <c r="RNQ43" s="64"/>
      <c r="RNR43" s="64"/>
      <c r="RNS43" s="64"/>
      <c r="RNT43" s="64"/>
      <c r="RNU43" s="64"/>
      <c r="RNV43" s="64"/>
      <c r="RNW43" s="64"/>
      <c r="RNX43" s="64"/>
      <c r="RNY43" s="64"/>
      <c r="RNZ43" s="64"/>
      <c r="ROA43" s="64"/>
      <c r="ROB43" s="64"/>
      <c r="ROC43" s="64"/>
      <c r="ROD43" s="64"/>
      <c r="ROE43" s="64"/>
      <c r="ROF43" s="64"/>
      <c r="ROG43" s="64"/>
      <c r="ROH43" s="64"/>
      <c r="ROI43" s="64"/>
      <c r="ROJ43" s="64"/>
      <c r="ROK43" s="64"/>
      <c r="ROL43" s="64"/>
      <c r="ROM43" s="64"/>
      <c r="RON43" s="64"/>
      <c r="ROO43" s="64"/>
      <c r="ROP43" s="64"/>
      <c r="ROQ43" s="64"/>
      <c r="ROR43" s="64"/>
      <c r="ROS43" s="64"/>
      <c r="ROT43" s="64"/>
      <c r="ROU43" s="64"/>
      <c r="ROV43" s="64"/>
      <c r="ROW43" s="64"/>
      <c r="ROX43" s="64"/>
      <c r="ROY43" s="64"/>
      <c r="ROZ43" s="64"/>
      <c r="RPA43" s="64"/>
      <c r="RPB43" s="64"/>
      <c r="RPC43" s="64"/>
      <c r="RPD43" s="64"/>
      <c r="RPE43" s="64"/>
      <c r="RPF43" s="64"/>
      <c r="RPG43" s="64"/>
      <c r="RPH43" s="64"/>
      <c r="RPI43" s="64"/>
      <c r="RPJ43" s="64"/>
      <c r="RPK43" s="64"/>
      <c r="RPL43" s="64"/>
      <c r="RPM43" s="64"/>
      <c r="RPN43" s="64"/>
      <c r="RPO43" s="64"/>
      <c r="RPP43" s="64"/>
      <c r="RPQ43" s="64"/>
      <c r="RPR43" s="64"/>
      <c r="RPS43" s="64"/>
      <c r="RPT43" s="64"/>
      <c r="RPU43" s="64"/>
      <c r="RPV43" s="64"/>
      <c r="RPW43" s="64"/>
      <c r="RPX43" s="64"/>
      <c r="RPY43" s="64"/>
      <c r="RPZ43" s="64"/>
      <c r="RQA43" s="64"/>
      <c r="RQB43" s="64"/>
      <c r="RQC43" s="64"/>
      <c r="RQD43" s="64"/>
      <c r="RQE43" s="64"/>
      <c r="RQF43" s="64"/>
      <c r="RQG43" s="64"/>
      <c r="RQH43" s="64"/>
      <c r="RQI43" s="64"/>
      <c r="RQJ43" s="64"/>
      <c r="RQK43" s="64"/>
      <c r="RQL43" s="64"/>
      <c r="RQM43" s="64"/>
      <c r="RQN43" s="64"/>
      <c r="RQO43" s="64"/>
      <c r="RQP43" s="64"/>
      <c r="RQQ43" s="64"/>
      <c r="RQR43" s="64"/>
      <c r="RQS43" s="64"/>
      <c r="RQT43" s="64"/>
      <c r="RQU43" s="64"/>
      <c r="RQV43" s="64"/>
      <c r="RQW43" s="64"/>
      <c r="RQX43" s="64"/>
      <c r="RQY43" s="64"/>
      <c r="RQZ43" s="64"/>
      <c r="RRA43" s="64"/>
      <c r="RRB43" s="64"/>
      <c r="RRC43" s="64"/>
      <c r="RRD43" s="64"/>
      <c r="RRE43" s="64"/>
      <c r="RRF43" s="64"/>
      <c r="RRG43" s="64"/>
      <c r="RRH43" s="64"/>
      <c r="RRI43" s="64"/>
      <c r="RRJ43" s="64"/>
      <c r="RRK43" s="64"/>
      <c r="RRL43" s="64"/>
      <c r="RRM43" s="64"/>
      <c r="RRN43" s="64"/>
      <c r="RRO43" s="64"/>
      <c r="RRP43" s="64"/>
      <c r="RRQ43" s="64"/>
      <c r="RRR43" s="64"/>
      <c r="RRS43" s="64"/>
      <c r="RRT43" s="64"/>
      <c r="RRU43" s="64"/>
      <c r="RRV43" s="64"/>
      <c r="RRW43" s="64"/>
      <c r="RRX43" s="64"/>
      <c r="RRY43" s="64"/>
      <c r="RRZ43" s="64"/>
      <c r="RSA43" s="64"/>
      <c r="RSB43" s="64"/>
      <c r="RSC43" s="64"/>
      <c r="RSD43" s="64"/>
      <c r="RSE43" s="64"/>
      <c r="RSF43" s="64"/>
      <c r="RSG43" s="64"/>
      <c r="RSH43" s="64"/>
      <c r="RSI43" s="64"/>
      <c r="RSJ43" s="64"/>
      <c r="RSK43" s="64"/>
      <c r="RSL43" s="64"/>
      <c r="RSM43" s="64"/>
      <c r="RSN43" s="64"/>
      <c r="RSO43" s="64"/>
      <c r="RSP43" s="64"/>
      <c r="RSQ43" s="64"/>
      <c r="RSR43" s="64"/>
      <c r="RSS43" s="64"/>
      <c r="RST43" s="64"/>
      <c r="RSU43" s="64"/>
      <c r="RSV43" s="64"/>
      <c r="RSW43" s="64"/>
      <c r="RSX43" s="64"/>
      <c r="RSY43" s="64"/>
      <c r="RSZ43" s="64"/>
      <c r="RTA43" s="64"/>
      <c r="RTB43" s="64"/>
      <c r="RTC43" s="64"/>
      <c r="RTD43" s="64"/>
      <c r="RTE43" s="64"/>
      <c r="RTF43" s="64"/>
      <c r="RTG43" s="64"/>
      <c r="RTH43" s="64"/>
      <c r="RTI43" s="64"/>
      <c r="RTJ43" s="64"/>
      <c r="RTK43" s="64"/>
      <c r="RTL43" s="64"/>
      <c r="RTM43" s="64"/>
      <c r="RTN43" s="64"/>
      <c r="RTO43" s="64"/>
      <c r="RTP43" s="64"/>
      <c r="RTQ43" s="64"/>
      <c r="RTR43" s="64"/>
      <c r="RTS43" s="64"/>
      <c r="RTT43" s="64"/>
      <c r="RTU43" s="64"/>
      <c r="RTV43" s="64"/>
      <c r="RTW43" s="64"/>
      <c r="RTX43" s="64"/>
      <c r="RTY43" s="64"/>
      <c r="RTZ43" s="64"/>
      <c r="RUA43" s="64"/>
      <c r="RUB43" s="64"/>
      <c r="RUC43" s="64"/>
      <c r="RUD43" s="64"/>
      <c r="RUE43" s="64"/>
      <c r="RUF43" s="64"/>
      <c r="RUG43" s="64"/>
      <c r="RUH43" s="64"/>
      <c r="RUI43" s="64"/>
      <c r="RUJ43" s="64"/>
      <c r="RUK43" s="64"/>
      <c r="RUL43" s="64"/>
      <c r="RUM43" s="64"/>
      <c r="RUN43" s="64"/>
      <c r="RUO43" s="64"/>
      <c r="RUP43" s="64"/>
      <c r="RUQ43" s="64"/>
      <c r="RUR43" s="64"/>
      <c r="RUS43" s="64"/>
      <c r="RUT43" s="64"/>
      <c r="RUU43" s="64"/>
      <c r="RUV43" s="64"/>
      <c r="RUW43" s="64"/>
      <c r="RUX43" s="64"/>
      <c r="RUY43" s="64"/>
      <c r="RUZ43" s="64"/>
      <c r="RVA43" s="64"/>
      <c r="RVB43" s="64"/>
      <c r="RVC43" s="64"/>
      <c r="RVD43" s="64"/>
      <c r="RVE43" s="64"/>
      <c r="RVF43" s="64"/>
      <c r="RVG43" s="64"/>
      <c r="RVH43" s="64"/>
      <c r="RVI43" s="64"/>
      <c r="RVJ43" s="64"/>
      <c r="RVK43" s="64"/>
      <c r="RVL43" s="64"/>
      <c r="RVM43" s="64"/>
      <c r="RVN43" s="64"/>
      <c r="RVO43" s="64"/>
      <c r="RVP43" s="64"/>
      <c r="RVQ43" s="64"/>
      <c r="RVR43" s="64"/>
      <c r="RVS43" s="64"/>
      <c r="RVT43" s="64"/>
      <c r="RVU43" s="64"/>
      <c r="RVV43" s="64"/>
      <c r="RVW43" s="64"/>
      <c r="RVX43" s="64"/>
      <c r="RVY43" s="64"/>
      <c r="RVZ43" s="64"/>
      <c r="RWA43" s="64"/>
      <c r="RWB43" s="64"/>
      <c r="RWC43" s="64"/>
      <c r="RWD43" s="64"/>
      <c r="RWE43" s="64"/>
      <c r="RWF43" s="64"/>
      <c r="RWG43" s="64"/>
      <c r="RWH43" s="64"/>
      <c r="RWI43" s="64"/>
      <c r="RWJ43" s="64"/>
      <c r="RWK43" s="64"/>
      <c r="RWL43" s="64"/>
      <c r="RWM43" s="64"/>
      <c r="RWN43" s="64"/>
      <c r="RWO43" s="64"/>
      <c r="RWP43" s="64"/>
      <c r="RWQ43" s="64"/>
      <c r="RWR43" s="64"/>
      <c r="RWS43" s="64"/>
      <c r="RWT43" s="64"/>
      <c r="RWU43" s="64"/>
      <c r="RWV43" s="64"/>
      <c r="RWW43" s="64"/>
      <c r="RWX43" s="64"/>
      <c r="RWY43" s="64"/>
      <c r="RWZ43" s="64"/>
      <c r="RXA43" s="64"/>
      <c r="RXB43" s="64"/>
      <c r="RXC43" s="64"/>
      <c r="RXD43" s="64"/>
      <c r="RXE43" s="64"/>
      <c r="RXF43" s="64"/>
      <c r="RXG43" s="64"/>
      <c r="RXH43" s="64"/>
      <c r="RXI43" s="64"/>
      <c r="RXJ43" s="64"/>
      <c r="RXK43" s="64"/>
      <c r="RXL43" s="64"/>
      <c r="RXM43" s="64"/>
      <c r="RXN43" s="64"/>
      <c r="RXO43" s="64"/>
      <c r="RXP43" s="64"/>
      <c r="RXQ43" s="64"/>
      <c r="RXR43" s="64"/>
      <c r="RXS43" s="64"/>
      <c r="RXT43" s="64"/>
      <c r="RXU43" s="64"/>
      <c r="RXV43" s="64"/>
      <c r="RXW43" s="64"/>
      <c r="RXX43" s="64"/>
      <c r="RXY43" s="64"/>
      <c r="RXZ43" s="64"/>
      <c r="RYA43" s="64"/>
      <c r="RYB43" s="64"/>
      <c r="RYC43" s="64"/>
      <c r="RYD43" s="64"/>
      <c r="RYE43" s="64"/>
      <c r="RYF43" s="64"/>
      <c r="RYG43" s="64"/>
      <c r="RYH43" s="64"/>
      <c r="RYI43" s="64"/>
      <c r="RYJ43" s="64"/>
      <c r="RYK43" s="64"/>
      <c r="RYL43" s="64"/>
      <c r="RYM43" s="64"/>
      <c r="RYN43" s="64"/>
      <c r="RYO43" s="64"/>
      <c r="RYP43" s="64"/>
      <c r="RYQ43" s="64"/>
      <c r="RYR43" s="64"/>
      <c r="RYS43" s="64"/>
      <c r="RYT43" s="64"/>
      <c r="RYU43" s="64"/>
      <c r="RYV43" s="64"/>
      <c r="RYW43" s="64"/>
      <c r="RYX43" s="64"/>
      <c r="RYY43" s="64"/>
      <c r="RYZ43" s="64"/>
      <c r="RZA43" s="64"/>
      <c r="RZB43" s="64"/>
      <c r="RZC43" s="64"/>
      <c r="RZD43" s="64"/>
      <c r="RZE43" s="64"/>
      <c r="RZF43" s="64"/>
      <c r="RZG43" s="64"/>
      <c r="RZH43" s="64"/>
      <c r="RZI43" s="64"/>
      <c r="RZJ43" s="64"/>
      <c r="RZK43" s="64"/>
      <c r="RZL43" s="64"/>
      <c r="RZM43" s="64"/>
      <c r="RZN43" s="64"/>
      <c r="RZO43" s="64"/>
      <c r="RZP43" s="64"/>
      <c r="RZQ43" s="64"/>
      <c r="RZR43" s="64"/>
      <c r="RZS43" s="64"/>
      <c r="RZT43" s="64"/>
      <c r="RZU43" s="64"/>
      <c r="RZV43" s="64"/>
      <c r="RZW43" s="64"/>
      <c r="RZX43" s="64"/>
      <c r="RZY43" s="64"/>
      <c r="RZZ43" s="64"/>
      <c r="SAA43" s="64"/>
      <c r="SAB43" s="64"/>
      <c r="SAC43" s="64"/>
      <c r="SAD43" s="64"/>
      <c r="SAE43" s="64"/>
      <c r="SAF43" s="64"/>
      <c r="SAG43" s="64"/>
      <c r="SAH43" s="64"/>
      <c r="SAI43" s="64"/>
      <c r="SAJ43" s="64"/>
      <c r="SAK43" s="64"/>
      <c r="SAL43" s="64"/>
      <c r="SAM43" s="64"/>
      <c r="SAN43" s="64"/>
      <c r="SAO43" s="64"/>
      <c r="SAP43" s="64"/>
      <c r="SAQ43" s="64"/>
      <c r="SAR43" s="64"/>
      <c r="SAS43" s="64"/>
      <c r="SAT43" s="64"/>
      <c r="SAU43" s="64"/>
      <c r="SAV43" s="64"/>
      <c r="SAW43" s="64"/>
      <c r="SAX43" s="64"/>
      <c r="SAY43" s="64"/>
      <c r="SAZ43" s="64"/>
      <c r="SBA43" s="64"/>
      <c r="SBB43" s="64"/>
      <c r="SBC43" s="64"/>
      <c r="SBD43" s="64"/>
      <c r="SBE43" s="64"/>
      <c r="SBF43" s="64"/>
      <c r="SBG43" s="64"/>
      <c r="SBH43" s="64"/>
      <c r="SBI43" s="64"/>
      <c r="SBJ43" s="64"/>
      <c r="SBK43" s="64"/>
      <c r="SBL43" s="64"/>
      <c r="SBM43" s="64"/>
      <c r="SBN43" s="64"/>
      <c r="SBO43" s="64"/>
      <c r="SBP43" s="64"/>
      <c r="SBQ43" s="64"/>
      <c r="SBR43" s="64"/>
      <c r="SBS43" s="64"/>
      <c r="SBT43" s="64"/>
      <c r="SBU43" s="64"/>
      <c r="SBV43" s="64"/>
      <c r="SBW43" s="64"/>
      <c r="SBX43" s="64"/>
      <c r="SBY43" s="64"/>
      <c r="SBZ43" s="64"/>
      <c r="SCA43" s="64"/>
      <c r="SCB43" s="64"/>
      <c r="SCC43" s="64"/>
      <c r="SCD43" s="64"/>
      <c r="SCE43" s="64"/>
      <c r="SCF43" s="64"/>
      <c r="SCG43" s="64"/>
      <c r="SCH43" s="64"/>
      <c r="SCI43" s="64"/>
      <c r="SCJ43" s="64"/>
      <c r="SCK43" s="64"/>
      <c r="SCL43" s="64"/>
      <c r="SCM43" s="64"/>
      <c r="SCN43" s="64"/>
      <c r="SCO43" s="64"/>
      <c r="SCP43" s="64"/>
      <c r="SCQ43" s="64"/>
      <c r="SCR43" s="64"/>
      <c r="SCS43" s="64"/>
      <c r="SCT43" s="64"/>
      <c r="SCU43" s="64"/>
      <c r="SCV43" s="64"/>
      <c r="SCW43" s="64"/>
      <c r="SCX43" s="64"/>
      <c r="SCY43" s="64"/>
      <c r="SCZ43" s="64"/>
      <c r="SDA43" s="64"/>
      <c r="SDB43" s="64"/>
      <c r="SDC43" s="64"/>
      <c r="SDD43" s="64"/>
      <c r="SDE43" s="64"/>
      <c r="SDF43" s="64"/>
      <c r="SDG43" s="64"/>
      <c r="SDH43" s="64"/>
      <c r="SDI43" s="64"/>
      <c r="SDJ43" s="64"/>
      <c r="SDK43" s="64"/>
      <c r="SDL43" s="64"/>
      <c r="SDM43" s="64"/>
      <c r="SDN43" s="64"/>
      <c r="SDO43" s="64"/>
      <c r="SDP43" s="64"/>
      <c r="SDQ43" s="64"/>
      <c r="SDR43" s="64"/>
      <c r="SDS43" s="64"/>
      <c r="SDT43" s="64"/>
      <c r="SDU43" s="64"/>
      <c r="SDV43" s="64"/>
      <c r="SDW43" s="64"/>
      <c r="SDX43" s="64"/>
      <c r="SDY43" s="64"/>
      <c r="SDZ43" s="64"/>
      <c r="SEA43" s="64"/>
      <c r="SEB43" s="64"/>
      <c r="SEC43" s="64"/>
      <c r="SED43" s="64"/>
      <c r="SEE43" s="64"/>
      <c r="SEF43" s="64"/>
      <c r="SEG43" s="64"/>
      <c r="SEH43" s="64"/>
      <c r="SEI43" s="64"/>
      <c r="SEJ43" s="64"/>
      <c r="SEK43" s="64"/>
      <c r="SEL43" s="64"/>
      <c r="SEM43" s="64"/>
      <c r="SEN43" s="64"/>
      <c r="SEO43" s="64"/>
      <c r="SEP43" s="64"/>
      <c r="SEQ43" s="64"/>
      <c r="SER43" s="64"/>
      <c r="SES43" s="64"/>
      <c r="SET43" s="64"/>
      <c r="SEU43" s="64"/>
      <c r="SEV43" s="64"/>
      <c r="SEW43" s="64"/>
      <c r="SEX43" s="64"/>
      <c r="SEY43" s="64"/>
      <c r="SEZ43" s="64"/>
      <c r="SFA43" s="64"/>
      <c r="SFB43" s="64"/>
      <c r="SFC43" s="64"/>
      <c r="SFD43" s="64"/>
      <c r="SFE43" s="64"/>
      <c r="SFF43" s="64"/>
      <c r="SFG43" s="64"/>
      <c r="SFH43" s="64"/>
      <c r="SFI43" s="64"/>
      <c r="SFJ43" s="64"/>
      <c r="SFK43" s="64"/>
      <c r="SFL43" s="64"/>
      <c r="SFM43" s="64"/>
      <c r="SFN43" s="64"/>
      <c r="SFO43" s="64"/>
      <c r="SFP43" s="64"/>
      <c r="SFQ43" s="64"/>
      <c r="SFR43" s="64"/>
      <c r="SFS43" s="64"/>
      <c r="SFT43" s="64"/>
      <c r="SFU43" s="64"/>
      <c r="SFV43" s="64"/>
      <c r="SFW43" s="64"/>
      <c r="SFX43" s="64"/>
      <c r="SFY43" s="64"/>
      <c r="SFZ43" s="64"/>
      <c r="SGA43" s="64"/>
      <c r="SGB43" s="64"/>
      <c r="SGC43" s="64"/>
      <c r="SGD43" s="64"/>
      <c r="SGE43" s="64"/>
      <c r="SGF43" s="64"/>
      <c r="SGG43" s="64"/>
      <c r="SGH43" s="64"/>
      <c r="SGI43" s="64"/>
      <c r="SGJ43" s="64"/>
      <c r="SGK43" s="64"/>
      <c r="SGL43" s="64"/>
      <c r="SGM43" s="64"/>
      <c r="SGN43" s="64"/>
      <c r="SGO43" s="64"/>
      <c r="SGP43" s="64"/>
      <c r="SGQ43" s="64"/>
      <c r="SGR43" s="64"/>
      <c r="SGS43" s="64"/>
      <c r="SGT43" s="64"/>
      <c r="SGU43" s="64"/>
      <c r="SGV43" s="64"/>
      <c r="SGW43" s="64"/>
      <c r="SGX43" s="64"/>
      <c r="SGY43" s="64"/>
      <c r="SGZ43" s="64"/>
      <c r="SHA43" s="64"/>
      <c r="SHB43" s="64"/>
      <c r="SHC43" s="64"/>
      <c r="SHD43" s="64"/>
      <c r="SHE43" s="64"/>
      <c r="SHF43" s="64"/>
      <c r="SHG43" s="64"/>
      <c r="SHH43" s="64"/>
      <c r="SHI43" s="64"/>
      <c r="SHJ43" s="64"/>
      <c r="SHK43" s="64"/>
      <c r="SHL43" s="64"/>
      <c r="SHM43" s="64"/>
      <c r="SHN43" s="64"/>
      <c r="SHO43" s="64"/>
      <c r="SHP43" s="64"/>
      <c r="SHQ43" s="64"/>
      <c r="SHR43" s="64"/>
      <c r="SHS43" s="64"/>
      <c r="SHT43" s="64"/>
      <c r="SHU43" s="64"/>
      <c r="SHV43" s="64"/>
      <c r="SHW43" s="64"/>
      <c r="SHX43" s="64"/>
      <c r="SHY43" s="64"/>
      <c r="SHZ43" s="64"/>
      <c r="SIA43" s="64"/>
      <c r="SIB43" s="64"/>
      <c r="SIC43" s="64"/>
      <c r="SID43" s="64"/>
      <c r="SIE43" s="64"/>
      <c r="SIF43" s="64"/>
      <c r="SIG43" s="64"/>
      <c r="SIH43" s="64"/>
      <c r="SII43" s="64"/>
      <c r="SIJ43" s="64"/>
      <c r="SIK43" s="64"/>
      <c r="SIL43" s="64"/>
      <c r="SIM43" s="64"/>
      <c r="SIN43" s="64"/>
      <c r="SIO43" s="64"/>
      <c r="SIP43" s="64"/>
      <c r="SIQ43" s="64"/>
      <c r="SIR43" s="64"/>
      <c r="SIS43" s="64"/>
      <c r="SIT43" s="64"/>
      <c r="SIU43" s="64"/>
      <c r="SIV43" s="64"/>
      <c r="SIW43" s="64"/>
      <c r="SIX43" s="64"/>
      <c r="SIY43" s="64"/>
      <c r="SIZ43" s="64"/>
      <c r="SJA43" s="64"/>
      <c r="SJB43" s="64"/>
      <c r="SJC43" s="64"/>
      <c r="SJD43" s="64"/>
      <c r="SJE43" s="64"/>
      <c r="SJF43" s="64"/>
      <c r="SJG43" s="64"/>
      <c r="SJH43" s="64"/>
      <c r="SJI43" s="64"/>
      <c r="SJJ43" s="64"/>
      <c r="SJK43" s="64"/>
      <c r="SJL43" s="64"/>
      <c r="SJM43" s="64"/>
      <c r="SJN43" s="64"/>
      <c r="SJO43" s="64"/>
      <c r="SJP43" s="64"/>
      <c r="SJQ43" s="64"/>
      <c r="SJR43" s="64"/>
      <c r="SJS43" s="64"/>
      <c r="SJT43" s="64"/>
      <c r="SJU43" s="64"/>
      <c r="SJV43" s="64"/>
      <c r="SJW43" s="64"/>
      <c r="SJX43" s="64"/>
      <c r="SJY43" s="64"/>
      <c r="SJZ43" s="64"/>
      <c r="SKA43" s="64"/>
      <c r="SKB43" s="64"/>
      <c r="SKC43" s="64"/>
      <c r="SKD43" s="64"/>
      <c r="SKE43" s="64"/>
      <c r="SKF43" s="64"/>
      <c r="SKG43" s="64"/>
      <c r="SKH43" s="64"/>
      <c r="SKI43" s="64"/>
      <c r="SKJ43" s="64"/>
      <c r="SKK43" s="64"/>
      <c r="SKL43" s="64"/>
      <c r="SKM43" s="64"/>
      <c r="SKN43" s="64"/>
      <c r="SKO43" s="64"/>
      <c r="SKP43" s="64"/>
      <c r="SKQ43" s="64"/>
      <c r="SKR43" s="64"/>
      <c r="SKS43" s="64"/>
      <c r="SKT43" s="64"/>
      <c r="SKU43" s="64"/>
      <c r="SKV43" s="64"/>
      <c r="SKW43" s="64"/>
      <c r="SKX43" s="64"/>
      <c r="SKY43" s="64"/>
      <c r="SKZ43" s="64"/>
      <c r="SLA43" s="64"/>
      <c r="SLB43" s="64"/>
      <c r="SLC43" s="64"/>
      <c r="SLD43" s="64"/>
      <c r="SLE43" s="64"/>
      <c r="SLF43" s="64"/>
      <c r="SLG43" s="64"/>
      <c r="SLH43" s="64"/>
      <c r="SLI43" s="64"/>
      <c r="SLJ43" s="64"/>
      <c r="SLK43" s="64"/>
      <c r="SLL43" s="64"/>
      <c r="SLM43" s="64"/>
      <c r="SLN43" s="64"/>
      <c r="SLO43" s="64"/>
      <c r="SLP43" s="64"/>
      <c r="SLQ43" s="64"/>
      <c r="SLR43" s="64"/>
      <c r="SLS43" s="64"/>
      <c r="SLT43" s="64"/>
      <c r="SLU43" s="64"/>
      <c r="SLV43" s="64"/>
      <c r="SLW43" s="64"/>
      <c r="SLX43" s="64"/>
      <c r="SLY43" s="64"/>
      <c r="SLZ43" s="64"/>
      <c r="SMA43" s="64"/>
      <c r="SMB43" s="64"/>
      <c r="SMC43" s="64"/>
      <c r="SMD43" s="64"/>
      <c r="SME43" s="64"/>
      <c r="SMF43" s="64"/>
      <c r="SMG43" s="64"/>
      <c r="SMH43" s="64"/>
      <c r="SMI43" s="64"/>
      <c r="SMJ43" s="64"/>
      <c r="SMK43" s="64"/>
      <c r="SML43" s="64"/>
      <c r="SMM43" s="64"/>
      <c r="SMN43" s="64"/>
      <c r="SMO43" s="64"/>
      <c r="SMP43" s="64"/>
      <c r="SMQ43" s="64"/>
      <c r="SMR43" s="64"/>
      <c r="SMS43" s="64"/>
      <c r="SMT43" s="64"/>
      <c r="SMU43" s="64"/>
      <c r="SMV43" s="64"/>
      <c r="SMW43" s="64"/>
      <c r="SMX43" s="64"/>
      <c r="SMY43" s="64"/>
      <c r="SMZ43" s="64"/>
      <c r="SNA43" s="64"/>
      <c r="SNB43" s="64"/>
      <c r="SNC43" s="64"/>
      <c r="SND43" s="64"/>
      <c r="SNE43" s="64"/>
      <c r="SNF43" s="64"/>
      <c r="SNG43" s="64"/>
      <c r="SNH43" s="64"/>
      <c r="SNI43" s="64"/>
      <c r="SNJ43" s="64"/>
      <c r="SNK43" s="64"/>
      <c r="SNL43" s="64"/>
      <c r="SNM43" s="64"/>
      <c r="SNN43" s="64"/>
      <c r="SNO43" s="64"/>
      <c r="SNP43" s="64"/>
      <c r="SNQ43" s="64"/>
      <c r="SNR43" s="64"/>
      <c r="SNS43" s="64"/>
      <c r="SNT43" s="64"/>
      <c r="SNU43" s="64"/>
      <c r="SNV43" s="64"/>
      <c r="SNW43" s="64"/>
      <c r="SNX43" s="64"/>
      <c r="SNY43" s="64"/>
      <c r="SNZ43" s="64"/>
      <c r="SOA43" s="64"/>
      <c r="SOB43" s="64"/>
      <c r="SOC43" s="64"/>
      <c r="SOD43" s="64"/>
      <c r="SOE43" s="64"/>
      <c r="SOF43" s="64"/>
      <c r="SOG43" s="64"/>
      <c r="SOH43" s="64"/>
      <c r="SOI43" s="64"/>
      <c r="SOJ43" s="64"/>
      <c r="SOK43" s="64"/>
      <c r="SOL43" s="64"/>
      <c r="SOM43" s="64"/>
      <c r="SON43" s="64"/>
      <c r="SOO43" s="64"/>
      <c r="SOP43" s="64"/>
      <c r="SOQ43" s="64"/>
      <c r="SOR43" s="64"/>
      <c r="SOS43" s="64"/>
      <c r="SOT43" s="64"/>
      <c r="SOU43" s="64"/>
      <c r="SOV43" s="64"/>
      <c r="SOW43" s="64"/>
      <c r="SOX43" s="64"/>
      <c r="SOY43" s="64"/>
      <c r="SOZ43" s="64"/>
      <c r="SPA43" s="64"/>
      <c r="SPB43" s="64"/>
      <c r="SPC43" s="64"/>
      <c r="SPD43" s="64"/>
      <c r="SPE43" s="64"/>
      <c r="SPF43" s="64"/>
      <c r="SPG43" s="64"/>
      <c r="SPH43" s="64"/>
      <c r="SPI43" s="64"/>
      <c r="SPJ43" s="64"/>
      <c r="SPK43" s="64"/>
      <c r="SPL43" s="64"/>
      <c r="SPM43" s="64"/>
      <c r="SPN43" s="64"/>
      <c r="SPO43" s="64"/>
      <c r="SPP43" s="64"/>
      <c r="SPQ43" s="64"/>
      <c r="SPR43" s="64"/>
      <c r="SPS43" s="64"/>
      <c r="SPT43" s="64"/>
      <c r="SPU43" s="64"/>
      <c r="SPV43" s="64"/>
      <c r="SPW43" s="64"/>
      <c r="SPX43" s="64"/>
      <c r="SPY43" s="64"/>
      <c r="SPZ43" s="64"/>
      <c r="SQA43" s="64"/>
      <c r="SQB43" s="64"/>
      <c r="SQC43" s="64"/>
      <c r="SQD43" s="64"/>
      <c r="SQE43" s="64"/>
      <c r="SQF43" s="64"/>
      <c r="SQG43" s="64"/>
      <c r="SQH43" s="64"/>
      <c r="SQI43" s="64"/>
      <c r="SQJ43" s="64"/>
      <c r="SQK43" s="64"/>
      <c r="SQL43" s="64"/>
      <c r="SQM43" s="64"/>
      <c r="SQN43" s="64"/>
      <c r="SQO43" s="64"/>
      <c r="SQP43" s="64"/>
      <c r="SQQ43" s="64"/>
      <c r="SQR43" s="64"/>
      <c r="SQS43" s="64"/>
      <c r="SQT43" s="64"/>
      <c r="SQU43" s="64"/>
      <c r="SQV43" s="64"/>
      <c r="SQW43" s="64"/>
      <c r="SQX43" s="64"/>
      <c r="SQY43" s="64"/>
      <c r="SQZ43" s="64"/>
      <c r="SRA43" s="64"/>
      <c r="SRB43" s="64"/>
      <c r="SRC43" s="64"/>
      <c r="SRD43" s="64"/>
      <c r="SRE43" s="64"/>
      <c r="SRF43" s="64"/>
      <c r="SRG43" s="64"/>
      <c r="SRH43" s="64"/>
      <c r="SRI43" s="64"/>
      <c r="SRJ43" s="64"/>
      <c r="SRK43" s="64"/>
      <c r="SRL43" s="64"/>
      <c r="SRM43" s="64"/>
      <c r="SRN43" s="64"/>
      <c r="SRO43" s="64"/>
      <c r="SRP43" s="64"/>
      <c r="SRQ43" s="64"/>
      <c r="SRR43" s="64"/>
      <c r="SRS43" s="64"/>
      <c r="SRT43" s="64"/>
      <c r="SRU43" s="64"/>
      <c r="SRV43" s="64"/>
      <c r="SRW43" s="64"/>
      <c r="SRX43" s="64"/>
      <c r="SRY43" s="64"/>
      <c r="SRZ43" s="64"/>
      <c r="SSA43" s="64"/>
      <c r="SSB43" s="64"/>
      <c r="SSC43" s="64"/>
      <c r="SSD43" s="64"/>
      <c r="SSE43" s="64"/>
      <c r="SSF43" s="64"/>
      <c r="SSG43" s="64"/>
      <c r="SSH43" s="64"/>
      <c r="SSI43" s="64"/>
      <c r="SSJ43" s="64"/>
      <c r="SSK43" s="64"/>
      <c r="SSL43" s="64"/>
      <c r="SSM43" s="64"/>
      <c r="SSN43" s="64"/>
      <c r="SSO43" s="64"/>
      <c r="SSP43" s="64"/>
      <c r="SSQ43" s="64"/>
      <c r="SSR43" s="64"/>
      <c r="SSS43" s="64"/>
      <c r="SST43" s="64"/>
      <c r="SSU43" s="64"/>
      <c r="SSV43" s="64"/>
      <c r="SSW43" s="64"/>
      <c r="SSX43" s="64"/>
      <c r="SSY43" s="64"/>
      <c r="SSZ43" s="64"/>
      <c r="STA43" s="64"/>
      <c r="STB43" s="64"/>
      <c r="STC43" s="64"/>
      <c r="STD43" s="64"/>
      <c r="STE43" s="64"/>
      <c r="STF43" s="64"/>
      <c r="STG43" s="64"/>
      <c r="STH43" s="64"/>
      <c r="STI43" s="64"/>
      <c r="STJ43" s="64"/>
      <c r="STK43" s="64"/>
      <c r="STL43" s="64"/>
      <c r="STM43" s="64"/>
      <c r="STN43" s="64"/>
      <c r="STO43" s="64"/>
      <c r="STP43" s="64"/>
      <c r="STQ43" s="64"/>
      <c r="STR43" s="64"/>
      <c r="STS43" s="64"/>
      <c r="STT43" s="64"/>
      <c r="STU43" s="64"/>
      <c r="STV43" s="64"/>
      <c r="STW43" s="64"/>
      <c r="STX43" s="64"/>
      <c r="STY43" s="64"/>
      <c r="STZ43" s="64"/>
      <c r="SUA43" s="64"/>
      <c r="SUB43" s="64"/>
      <c r="SUC43" s="64"/>
      <c r="SUD43" s="64"/>
      <c r="SUE43" s="64"/>
      <c r="SUF43" s="64"/>
      <c r="SUG43" s="64"/>
      <c r="SUH43" s="64"/>
      <c r="SUI43" s="64"/>
      <c r="SUJ43" s="64"/>
      <c r="SUK43" s="64"/>
      <c r="SUL43" s="64"/>
      <c r="SUM43" s="64"/>
      <c r="SUN43" s="64"/>
      <c r="SUO43" s="64"/>
      <c r="SUP43" s="64"/>
      <c r="SUQ43" s="64"/>
      <c r="SUR43" s="64"/>
      <c r="SUS43" s="64"/>
      <c r="SUT43" s="64"/>
      <c r="SUU43" s="64"/>
      <c r="SUV43" s="64"/>
      <c r="SUW43" s="64"/>
      <c r="SUX43" s="64"/>
      <c r="SUY43" s="64"/>
      <c r="SUZ43" s="64"/>
      <c r="SVA43" s="64"/>
      <c r="SVB43" s="64"/>
      <c r="SVC43" s="64"/>
      <c r="SVD43" s="64"/>
      <c r="SVE43" s="64"/>
      <c r="SVF43" s="64"/>
      <c r="SVG43" s="64"/>
      <c r="SVH43" s="64"/>
      <c r="SVI43" s="64"/>
      <c r="SVJ43" s="64"/>
      <c r="SVK43" s="64"/>
      <c r="SVL43" s="64"/>
      <c r="SVM43" s="64"/>
      <c r="SVN43" s="64"/>
      <c r="SVO43" s="64"/>
      <c r="SVP43" s="64"/>
      <c r="SVQ43" s="64"/>
      <c r="SVR43" s="64"/>
      <c r="SVS43" s="64"/>
      <c r="SVT43" s="64"/>
      <c r="SVU43" s="64"/>
      <c r="SVV43" s="64"/>
      <c r="SVW43" s="64"/>
      <c r="SVX43" s="64"/>
      <c r="SVY43" s="64"/>
      <c r="SVZ43" s="64"/>
      <c r="SWA43" s="64"/>
      <c r="SWB43" s="64"/>
      <c r="SWC43" s="64"/>
      <c r="SWD43" s="64"/>
      <c r="SWE43" s="64"/>
      <c r="SWF43" s="64"/>
      <c r="SWG43" s="64"/>
      <c r="SWH43" s="64"/>
      <c r="SWI43" s="64"/>
      <c r="SWJ43" s="64"/>
      <c r="SWK43" s="64"/>
      <c r="SWL43" s="64"/>
      <c r="SWM43" s="64"/>
      <c r="SWN43" s="64"/>
      <c r="SWO43" s="64"/>
      <c r="SWP43" s="64"/>
      <c r="SWQ43" s="64"/>
      <c r="SWR43" s="64"/>
      <c r="SWS43" s="64"/>
      <c r="SWT43" s="64"/>
      <c r="SWU43" s="64"/>
      <c r="SWV43" s="64"/>
      <c r="SWW43" s="64"/>
      <c r="SWX43" s="64"/>
      <c r="SWY43" s="64"/>
      <c r="SWZ43" s="64"/>
      <c r="SXA43" s="64"/>
      <c r="SXB43" s="64"/>
      <c r="SXC43" s="64"/>
      <c r="SXD43" s="64"/>
      <c r="SXE43" s="64"/>
      <c r="SXF43" s="64"/>
      <c r="SXG43" s="64"/>
      <c r="SXH43" s="64"/>
      <c r="SXI43" s="64"/>
      <c r="SXJ43" s="64"/>
      <c r="SXK43" s="64"/>
      <c r="SXL43" s="64"/>
      <c r="SXM43" s="64"/>
      <c r="SXN43" s="64"/>
      <c r="SXO43" s="64"/>
      <c r="SXP43" s="64"/>
      <c r="SXQ43" s="64"/>
      <c r="SXR43" s="64"/>
      <c r="SXS43" s="64"/>
      <c r="SXT43" s="64"/>
      <c r="SXU43" s="64"/>
      <c r="SXV43" s="64"/>
      <c r="SXW43" s="64"/>
      <c r="SXX43" s="64"/>
      <c r="SXY43" s="64"/>
      <c r="SXZ43" s="64"/>
      <c r="SYA43" s="64"/>
      <c r="SYB43" s="64"/>
      <c r="SYC43" s="64"/>
      <c r="SYD43" s="64"/>
      <c r="SYE43" s="64"/>
      <c r="SYF43" s="64"/>
      <c r="SYG43" s="64"/>
      <c r="SYH43" s="64"/>
      <c r="SYI43" s="64"/>
      <c r="SYJ43" s="64"/>
      <c r="SYK43" s="64"/>
      <c r="SYL43" s="64"/>
      <c r="SYM43" s="64"/>
      <c r="SYN43" s="64"/>
      <c r="SYO43" s="64"/>
      <c r="SYP43" s="64"/>
      <c r="SYQ43" s="64"/>
      <c r="SYR43" s="64"/>
      <c r="SYS43" s="64"/>
      <c r="SYT43" s="64"/>
      <c r="SYU43" s="64"/>
      <c r="SYV43" s="64"/>
      <c r="SYW43" s="64"/>
      <c r="SYX43" s="64"/>
      <c r="SYY43" s="64"/>
      <c r="SYZ43" s="64"/>
      <c r="SZA43" s="64"/>
      <c r="SZB43" s="64"/>
      <c r="SZC43" s="64"/>
      <c r="SZD43" s="64"/>
      <c r="SZE43" s="64"/>
      <c r="SZF43" s="64"/>
      <c r="SZG43" s="64"/>
      <c r="SZH43" s="64"/>
      <c r="SZI43" s="64"/>
      <c r="SZJ43" s="64"/>
      <c r="SZK43" s="64"/>
      <c r="SZL43" s="64"/>
      <c r="SZM43" s="64"/>
      <c r="SZN43" s="64"/>
      <c r="SZO43" s="64"/>
      <c r="SZP43" s="64"/>
      <c r="SZQ43" s="64"/>
      <c r="SZR43" s="64"/>
      <c r="SZS43" s="64"/>
      <c r="SZT43" s="64"/>
      <c r="SZU43" s="64"/>
      <c r="SZV43" s="64"/>
      <c r="SZW43" s="64"/>
      <c r="SZX43" s="64"/>
      <c r="SZY43" s="64"/>
      <c r="SZZ43" s="64"/>
      <c r="TAA43" s="64"/>
      <c r="TAB43" s="64"/>
      <c r="TAC43" s="64"/>
      <c r="TAD43" s="64"/>
      <c r="TAE43" s="64"/>
      <c r="TAF43" s="64"/>
      <c r="TAG43" s="64"/>
      <c r="TAH43" s="64"/>
      <c r="TAI43" s="64"/>
      <c r="TAJ43" s="64"/>
      <c r="TAK43" s="64"/>
      <c r="TAL43" s="64"/>
      <c r="TAM43" s="64"/>
      <c r="TAN43" s="64"/>
      <c r="TAO43" s="64"/>
      <c r="TAP43" s="64"/>
      <c r="TAQ43" s="64"/>
      <c r="TAR43" s="64"/>
      <c r="TAS43" s="64"/>
      <c r="TAT43" s="64"/>
      <c r="TAU43" s="64"/>
      <c r="TAV43" s="64"/>
      <c r="TAW43" s="64"/>
      <c r="TAX43" s="64"/>
      <c r="TAY43" s="64"/>
      <c r="TAZ43" s="64"/>
      <c r="TBA43" s="64"/>
      <c r="TBB43" s="64"/>
      <c r="TBC43" s="64"/>
      <c r="TBD43" s="64"/>
      <c r="TBE43" s="64"/>
      <c r="TBF43" s="64"/>
      <c r="TBG43" s="64"/>
      <c r="TBH43" s="64"/>
      <c r="TBI43" s="64"/>
      <c r="TBJ43" s="64"/>
      <c r="TBK43" s="64"/>
      <c r="TBL43" s="64"/>
      <c r="TBM43" s="64"/>
      <c r="TBN43" s="64"/>
      <c r="TBO43" s="64"/>
      <c r="TBP43" s="64"/>
      <c r="TBQ43" s="64"/>
      <c r="TBR43" s="64"/>
      <c r="TBS43" s="64"/>
      <c r="TBT43" s="64"/>
      <c r="TBU43" s="64"/>
      <c r="TBV43" s="64"/>
      <c r="TBW43" s="64"/>
      <c r="TBX43" s="64"/>
      <c r="TBY43" s="64"/>
      <c r="TBZ43" s="64"/>
      <c r="TCA43" s="64"/>
      <c r="TCB43" s="64"/>
      <c r="TCC43" s="64"/>
      <c r="TCD43" s="64"/>
      <c r="TCE43" s="64"/>
      <c r="TCF43" s="64"/>
      <c r="TCG43" s="64"/>
      <c r="TCH43" s="64"/>
      <c r="TCI43" s="64"/>
      <c r="TCJ43" s="64"/>
      <c r="TCK43" s="64"/>
      <c r="TCL43" s="64"/>
      <c r="TCM43" s="64"/>
      <c r="TCN43" s="64"/>
      <c r="TCO43" s="64"/>
      <c r="TCP43" s="64"/>
      <c r="TCQ43" s="64"/>
      <c r="TCR43" s="64"/>
      <c r="TCS43" s="64"/>
      <c r="TCT43" s="64"/>
      <c r="TCU43" s="64"/>
      <c r="TCV43" s="64"/>
      <c r="TCW43" s="64"/>
      <c r="TCX43" s="64"/>
      <c r="TCY43" s="64"/>
      <c r="TCZ43" s="64"/>
      <c r="TDA43" s="64"/>
      <c r="TDB43" s="64"/>
      <c r="TDC43" s="64"/>
      <c r="TDD43" s="64"/>
      <c r="TDE43" s="64"/>
      <c r="TDF43" s="64"/>
      <c r="TDG43" s="64"/>
      <c r="TDH43" s="64"/>
      <c r="TDI43" s="64"/>
      <c r="TDJ43" s="64"/>
      <c r="TDK43" s="64"/>
      <c r="TDL43" s="64"/>
      <c r="TDM43" s="64"/>
      <c r="TDN43" s="64"/>
      <c r="TDO43" s="64"/>
      <c r="TDP43" s="64"/>
      <c r="TDQ43" s="64"/>
      <c r="TDR43" s="64"/>
      <c r="TDS43" s="64"/>
      <c r="TDT43" s="64"/>
      <c r="TDU43" s="64"/>
      <c r="TDV43" s="64"/>
      <c r="TDW43" s="64"/>
      <c r="TDX43" s="64"/>
      <c r="TDY43" s="64"/>
      <c r="TDZ43" s="64"/>
      <c r="TEA43" s="64"/>
      <c r="TEB43" s="64"/>
      <c r="TEC43" s="64"/>
      <c r="TED43" s="64"/>
      <c r="TEE43" s="64"/>
      <c r="TEF43" s="64"/>
      <c r="TEG43" s="64"/>
      <c r="TEH43" s="64"/>
      <c r="TEI43" s="64"/>
      <c r="TEJ43" s="64"/>
      <c r="TEK43" s="64"/>
      <c r="TEL43" s="64"/>
      <c r="TEM43" s="64"/>
      <c r="TEN43" s="64"/>
      <c r="TEO43" s="64"/>
      <c r="TEP43" s="64"/>
      <c r="TEQ43" s="64"/>
      <c r="TER43" s="64"/>
      <c r="TES43" s="64"/>
      <c r="TET43" s="64"/>
      <c r="TEU43" s="64"/>
      <c r="TEV43" s="64"/>
      <c r="TEW43" s="64"/>
      <c r="TEX43" s="64"/>
      <c r="TEY43" s="64"/>
      <c r="TEZ43" s="64"/>
      <c r="TFA43" s="64"/>
      <c r="TFB43" s="64"/>
      <c r="TFC43" s="64"/>
      <c r="TFD43" s="64"/>
      <c r="TFE43" s="64"/>
      <c r="TFF43" s="64"/>
      <c r="TFG43" s="64"/>
      <c r="TFH43" s="64"/>
      <c r="TFI43" s="64"/>
      <c r="TFJ43" s="64"/>
      <c r="TFK43" s="64"/>
      <c r="TFL43" s="64"/>
      <c r="TFM43" s="64"/>
      <c r="TFN43" s="64"/>
      <c r="TFO43" s="64"/>
      <c r="TFP43" s="64"/>
      <c r="TFQ43" s="64"/>
      <c r="TFR43" s="64"/>
      <c r="TFS43" s="64"/>
      <c r="TFT43" s="64"/>
      <c r="TFU43" s="64"/>
      <c r="TFV43" s="64"/>
      <c r="TFW43" s="64"/>
      <c r="TFX43" s="64"/>
      <c r="TFY43" s="64"/>
      <c r="TFZ43" s="64"/>
      <c r="TGA43" s="64"/>
      <c r="TGB43" s="64"/>
      <c r="TGC43" s="64"/>
      <c r="TGD43" s="64"/>
      <c r="TGE43" s="64"/>
      <c r="TGF43" s="64"/>
      <c r="TGG43" s="64"/>
      <c r="TGH43" s="64"/>
      <c r="TGI43" s="64"/>
      <c r="TGJ43" s="64"/>
      <c r="TGK43" s="64"/>
      <c r="TGL43" s="64"/>
      <c r="TGM43" s="64"/>
      <c r="TGN43" s="64"/>
      <c r="TGO43" s="64"/>
      <c r="TGP43" s="64"/>
      <c r="TGQ43" s="64"/>
      <c r="TGR43" s="64"/>
      <c r="TGS43" s="64"/>
      <c r="TGT43" s="64"/>
      <c r="TGU43" s="64"/>
      <c r="TGV43" s="64"/>
      <c r="TGW43" s="64"/>
      <c r="TGX43" s="64"/>
      <c r="TGY43" s="64"/>
      <c r="TGZ43" s="64"/>
      <c r="THA43" s="64"/>
      <c r="THB43" s="64"/>
      <c r="THC43" s="64"/>
      <c r="THD43" s="64"/>
      <c r="THE43" s="64"/>
      <c r="THF43" s="64"/>
      <c r="THG43" s="64"/>
      <c r="THH43" s="64"/>
      <c r="THI43" s="64"/>
      <c r="THJ43" s="64"/>
      <c r="THK43" s="64"/>
      <c r="THL43" s="64"/>
      <c r="THM43" s="64"/>
      <c r="THN43" s="64"/>
      <c r="THO43" s="64"/>
      <c r="THP43" s="64"/>
      <c r="THQ43" s="64"/>
      <c r="THR43" s="64"/>
      <c r="THS43" s="64"/>
      <c r="THT43" s="64"/>
      <c r="THU43" s="64"/>
      <c r="THV43" s="64"/>
      <c r="THW43" s="64"/>
      <c r="THX43" s="64"/>
      <c r="THY43" s="64"/>
      <c r="THZ43" s="64"/>
      <c r="TIA43" s="64"/>
      <c r="TIB43" s="64"/>
      <c r="TIC43" s="64"/>
      <c r="TID43" s="64"/>
      <c r="TIE43" s="64"/>
      <c r="TIF43" s="64"/>
      <c r="TIG43" s="64"/>
      <c r="TIH43" s="64"/>
      <c r="TII43" s="64"/>
      <c r="TIJ43" s="64"/>
      <c r="TIK43" s="64"/>
      <c r="TIL43" s="64"/>
      <c r="TIM43" s="64"/>
      <c r="TIN43" s="64"/>
      <c r="TIO43" s="64"/>
      <c r="TIP43" s="64"/>
      <c r="TIQ43" s="64"/>
      <c r="TIR43" s="64"/>
      <c r="TIS43" s="64"/>
      <c r="TIT43" s="64"/>
      <c r="TIU43" s="64"/>
      <c r="TIV43" s="64"/>
      <c r="TIW43" s="64"/>
      <c r="TIX43" s="64"/>
      <c r="TIY43" s="64"/>
      <c r="TIZ43" s="64"/>
      <c r="TJA43" s="64"/>
      <c r="TJB43" s="64"/>
      <c r="TJC43" s="64"/>
      <c r="TJD43" s="64"/>
      <c r="TJE43" s="64"/>
      <c r="TJF43" s="64"/>
      <c r="TJG43" s="64"/>
      <c r="TJH43" s="64"/>
      <c r="TJI43" s="64"/>
      <c r="TJJ43" s="64"/>
      <c r="TJK43" s="64"/>
      <c r="TJL43" s="64"/>
      <c r="TJM43" s="64"/>
      <c r="TJN43" s="64"/>
      <c r="TJO43" s="64"/>
      <c r="TJP43" s="64"/>
      <c r="TJQ43" s="64"/>
      <c r="TJR43" s="64"/>
      <c r="TJS43" s="64"/>
      <c r="TJT43" s="64"/>
      <c r="TJU43" s="64"/>
      <c r="TJV43" s="64"/>
      <c r="TJW43" s="64"/>
      <c r="TJX43" s="64"/>
      <c r="TJY43" s="64"/>
      <c r="TJZ43" s="64"/>
      <c r="TKA43" s="64"/>
      <c r="TKB43" s="64"/>
      <c r="TKC43" s="64"/>
      <c r="TKD43" s="64"/>
      <c r="TKE43" s="64"/>
      <c r="TKF43" s="64"/>
      <c r="TKG43" s="64"/>
      <c r="TKH43" s="64"/>
      <c r="TKI43" s="64"/>
      <c r="TKJ43" s="64"/>
      <c r="TKK43" s="64"/>
      <c r="TKL43" s="64"/>
      <c r="TKM43" s="64"/>
      <c r="TKN43" s="64"/>
      <c r="TKO43" s="64"/>
      <c r="TKP43" s="64"/>
      <c r="TKQ43" s="64"/>
      <c r="TKR43" s="64"/>
      <c r="TKS43" s="64"/>
      <c r="TKT43" s="64"/>
      <c r="TKU43" s="64"/>
      <c r="TKV43" s="64"/>
      <c r="TKW43" s="64"/>
      <c r="TKX43" s="64"/>
      <c r="TKY43" s="64"/>
      <c r="TKZ43" s="64"/>
      <c r="TLA43" s="64"/>
      <c r="TLB43" s="64"/>
      <c r="TLC43" s="64"/>
      <c r="TLD43" s="64"/>
      <c r="TLE43" s="64"/>
      <c r="TLF43" s="64"/>
      <c r="TLG43" s="64"/>
      <c r="TLH43" s="64"/>
      <c r="TLI43" s="64"/>
      <c r="TLJ43" s="64"/>
      <c r="TLK43" s="64"/>
      <c r="TLL43" s="64"/>
      <c r="TLM43" s="64"/>
      <c r="TLN43" s="64"/>
      <c r="TLO43" s="64"/>
      <c r="TLP43" s="64"/>
      <c r="TLQ43" s="64"/>
      <c r="TLR43" s="64"/>
      <c r="TLS43" s="64"/>
      <c r="TLT43" s="64"/>
      <c r="TLU43" s="64"/>
      <c r="TLV43" s="64"/>
      <c r="TLW43" s="64"/>
      <c r="TLX43" s="64"/>
      <c r="TLY43" s="64"/>
      <c r="TLZ43" s="64"/>
      <c r="TMA43" s="64"/>
      <c r="TMB43" s="64"/>
      <c r="TMC43" s="64"/>
      <c r="TMD43" s="64"/>
      <c r="TME43" s="64"/>
      <c r="TMF43" s="64"/>
      <c r="TMG43" s="64"/>
      <c r="TMH43" s="64"/>
      <c r="TMI43" s="64"/>
      <c r="TMJ43" s="64"/>
      <c r="TMK43" s="64"/>
      <c r="TML43" s="64"/>
      <c r="TMM43" s="64"/>
      <c r="TMN43" s="64"/>
      <c r="TMO43" s="64"/>
      <c r="TMP43" s="64"/>
      <c r="TMQ43" s="64"/>
      <c r="TMR43" s="64"/>
      <c r="TMS43" s="64"/>
      <c r="TMT43" s="64"/>
      <c r="TMU43" s="64"/>
      <c r="TMV43" s="64"/>
      <c r="TMW43" s="64"/>
      <c r="TMX43" s="64"/>
      <c r="TMY43" s="64"/>
      <c r="TMZ43" s="64"/>
      <c r="TNA43" s="64"/>
      <c r="TNB43" s="64"/>
      <c r="TNC43" s="64"/>
      <c r="TND43" s="64"/>
      <c r="TNE43" s="64"/>
      <c r="TNF43" s="64"/>
      <c r="TNG43" s="64"/>
      <c r="TNH43" s="64"/>
      <c r="TNI43" s="64"/>
      <c r="TNJ43" s="64"/>
      <c r="TNK43" s="64"/>
      <c r="TNL43" s="64"/>
      <c r="TNM43" s="64"/>
      <c r="TNN43" s="64"/>
      <c r="TNO43" s="64"/>
      <c r="TNP43" s="64"/>
      <c r="TNQ43" s="64"/>
      <c r="TNR43" s="64"/>
      <c r="TNS43" s="64"/>
      <c r="TNT43" s="64"/>
      <c r="TNU43" s="64"/>
      <c r="TNV43" s="64"/>
      <c r="TNW43" s="64"/>
      <c r="TNX43" s="64"/>
      <c r="TNY43" s="64"/>
      <c r="TNZ43" s="64"/>
      <c r="TOA43" s="64"/>
      <c r="TOB43" s="64"/>
      <c r="TOC43" s="64"/>
      <c r="TOD43" s="64"/>
      <c r="TOE43" s="64"/>
      <c r="TOF43" s="64"/>
      <c r="TOG43" s="64"/>
      <c r="TOH43" s="64"/>
      <c r="TOI43" s="64"/>
      <c r="TOJ43" s="64"/>
      <c r="TOK43" s="64"/>
      <c r="TOL43" s="64"/>
      <c r="TOM43" s="64"/>
      <c r="TON43" s="64"/>
      <c r="TOO43" s="64"/>
      <c r="TOP43" s="64"/>
      <c r="TOQ43" s="64"/>
      <c r="TOR43" s="64"/>
      <c r="TOS43" s="64"/>
      <c r="TOT43" s="64"/>
      <c r="TOU43" s="64"/>
      <c r="TOV43" s="64"/>
      <c r="TOW43" s="64"/>
      <c r="TOX43" s="64"/>
      <c r="TOY43" s="64"/>
      <c r="TOZ43" s="64"/>
      <c r="TPA43" s="64"/>
      <c r="TPB43" s="64"/>
      <c r="TPC43" s="64"/>
      <c r="TPD43" s="64"/>
      <c r="TPE43" s="64"/>
      <c r="TPF43" s="64"/>
      <c r="TPG43" s="64"/>
      <c r="TPH43" s="64"/>
      <c r="TPI43" s="64"/>
      <c r="TPJ43" s="64"/>
      <c r="TPK43" s="64"/>
      <c r="TPL43" s="64"/>
      <c r="TPM43" s="64"/>
      <c r="TPN43" s="64"/>
      <c r="TPO43" s="64"/>
      <c r="TPP43" s="64"/>
      <c r="TPQ43" s="64"/>
      <c r="TPR43" s="64"/>
      <c r="TPS43" s="64"/>
      <c r="TPT43" s="64"/>
      <c r="TPU43" s="64"/>
      <c r="TPV43" s="64"/>
      <c r="TPW43" s="64"/>
      <c r="TPX43" s="64"/>
      <c r="TPY43" s="64"/>
      <c r="TPZ43" s="64"/>
      <c r="TQA43" s="64"/>
      <c r="TQB43" s="64"/>
      <c r="TQC43" s="64"/>
      <c r="TQD43" s="64"/>
      <c r="TQE43" s="64"/>
      <c r="TQF43" s="64"/>
      <c r="TQG43" s="64"/>
      <c r="TQH43" s="64"/>
      <c r="TQI43" s="64"/>
      <c r="TQJ43" s="64"/>
      <c r="TQK43" s="64"/>
      <c r="TQL43" s="64"/>
      <c r="TQM43" s="64"/>
      <c r="TQN43" s="64"/>
      <c r="TQO43" s="64"/>
      <c r="TQP43" s="64"/>
      <c r="TQQ43" s="64"/>
      <c r="TQR43" s="64"/>
      <c r="TQS43" s="64"/>
      <c r="TQT43" s="64"/>
      <c r="TQU43" s="64"/>
      <c r="TQV43" s="64"/>
      <c r="TQW43" s="64"/>
      <c r="TQX43" s="64"/>
      <c r="TQY43" s="64"/>
      <c r="TQZ43" s="64"/>
      <c r="TRA43" s="64"/>
      <c r="TRB43" s="64"/>
      <c r="TRC43" s="64"/>
      <c r="TRD43" s="64"/>
      <c r="TRE43" s="64"/>
      <c r="TRF43" s="64"/>
      <c r="TRG43" s="64"/>
      <c r="TRH43" s="64"/>
      <c r="TRI43" s="64"/>
      <c r="TRJ43" s="64"/>
      <c r="TRK43" s="64"/>
      <c r="TRL43" s="64"/>
      <c r="TRM43" s="64"/>
      <c r="TRN43" s="64"/>
      <c r="TRO43" s="64"/>
      <c r="TRP43" s="64"/>
      <c r="TRQ43" s="64"/>
      <c r="TRR43" s="64"/>
      <c r="TRS43" s="64"/>
      <c r="TRT43" s="64"/>
      <c r="TRU43" s="64"/>
      <c r="TRV43" s="64"/>
      <c r="TRW43" s="64"/>
      <c r="TRX43" s="64"/>
      <c r="TRY43" s="64"/>
      <c r="TRZ43" s="64"/>
      <c r="TSA43" s="64"/>
      <c r="TSB43" s="64"/>
      <c r="TSC43" s="64"/>
      <c r="TSD43" s="64"/>
      <c r="TSE43" s="64"/>
      <c r="TSF43" s="64"/>
      <c r="TSG43" s="64"/>
      <c r="TSH43" s="64"/>
      <c r="TSI43" s="64"/>
      <c r="TSJ43" s="64"/>
      <c r="TSK43" s="64"/>
      <c r="TSL43" s="64"/>
      <c r="TSM43" s="64"/>
      <c r="TSN43" s="64"/>
      <c r="TSO43" s="64"/>
      <c r="TSP43" s="64"/>
      <c r="TSQ43" s="64"/>
      <c r="TSR43" s="64"/>
      <c r="TSS43" s="64"/>
      <c r="TST43" s="64"/>
      <c r="TSU43" s="64"/>
      <c r="TSV43" s="64"/>
      <c r="TSW43" s="64"/>
      <c r="TSX43" s="64"/>
      <c r="TSY43" s="64"/>
      <c r="TSZ43" s="64"/>
      <c r="TTA43" s="64"/>
      <c r="TTB43" s="64"/>
      <c r="TTC43" s="64"/>
      <c r="TTD43" s="64"/>
      <c r="TTE43" s="64"/>
      <c r="TTF43" s="64"/>
      <c r="TTG43" s="64"/>
      <c r="TTH43" s="64"/>
      <c r="TTI43" s="64"/>
      <c r="TTJ43" s="64"/>
      <c r="TTK43" s="64"/>
      <c r="TTL43" s="64"/>
      <c r="TTM43" s="64"/>
      <c r="TTN43" s="64"/>
      <c r="TTO43" s="64"/>
      <c r="TTP43" s="64"/>
      <c r="TTQ43" s="64"/>
      <c r="TTR43" s="64"/>
      <c r="TTS43" s="64"/>
      <c r="TTT43" s="64"/>
      <c r="TTU43" s="64"/>
      <c r="TTV43" s="64"/>
      <c r="TTW43" s="64"/>
      <c r="TTX43" s="64"/>
      <c r="TTY43" s="64"/>
      <c r="TTZ43" s="64"/>
      <c r="TUA43" s="64"/>
      <c r="TUB43" s="64"/>
      <c r="TUC43" s="64"/>
      <c r="TUD43" s="64"/>
      <c r="TUE43" s="64"/>
      <c r="TUF43" s="64"/>
      <c r="TUG43" s="64"/>
      <c r="TUH43" s="64"/>
      <c r="TUI43" s="64"/>
      <c r="TUJ43" s="64"/>
      <c r="TUK43" s="64"/>
      <c r="TUL43" s="64"/>
      <c r="TUM43" s="64"/>
      <c r="TUN43" s="64"/>
      <c r="TUO43" s="64"/>
      <c r="TUP43" s="64"/>
      <c r="TUQ43" s="64"/>
      <c r="TUR43" s="64"/>
      <c r="TUS43" s="64"/>
      <c r="TUT43" s="64"/>
      <c r="TUU43" s="64"/>
      <c r="TUV43" s="64"/>
      <c r="TUW43" s="64"/>
      <c r="TUX43" s="64"/>
      <c r="TUY43" s="64"/>
      <c r="TUZ43" s="64"/>
      <c r="TVA43" s="64"/>
      <c r="TVB43" s="64"/>
      <c r="TVC43" s="64"/>
      <c r="TVD43" s="64"/>
      <c r="TVE43" s="64"/>
      <c r="TVF43" s="64"/>
      <c r="TVG43" s="64"/>
      <c r="TVH43" s="64"/>
      <c r="TVI43" s="64"/>
      <c r="TVJ43" s="64"/>
      <c r="TVK43" s="64"/>
      <c r="TVL43" s="64"/>
      <c r="TVM43" s="64"/>
      <c r="TVN43" s="64"/>
      <c r="TVO43" s="64"/>
      <c r="TVP43" s="64"/>
      <c r="TVQ43" s="64"/>
      <c r="TVR43" s="64"/>
      <c r="TVS43" s="64"/>
      <c r="TVT43" s="64"/>
      <c r="TVU43" s="64"/>
      <c r="TVV43" s="64"/>
      <c r="TVW43" s="64"/>
      <c r="TVX43" s="64"/>
      <c r="TVY43" s="64"/>
      <c r="TVZ43" s="64"/>
      <c r="TWA43" s="64"/>
      <c r="TWB43" s="64"/>
      <c r="TWC43" s="64"/>
      <c r="TWD43" s="64"/>
      <c r="TWE43" s="64"/>
      <c r="TWF43" s="64"/>
      <c r="TWG43" s="64"/>
      <c r="TWH43" s="64"/>
      <c r="TWI43" s="64"/>
      <c r="TWJ43" s="64"/>
      <c r="TWK43" s="64"/>
      <c r="TWL43" s="64"/>
      <c r="TWM43" s="64"/>
      <c r="TWN43" s="64"/>
      <c r="TWO43" s="64"/>
      <c r="TWP43" s="64"/>
      <c r="TWQ43" s="64"/>
      <c r="TWR43" s="64"/>
      <c r="TWS43" s="64"/>
      <c r="TWT43" s="64"/>
      <c r="TWU43" s="64"/>
      <c r="TWV43" s="64"/>
      <c r="TWW43" s="64"/>
      <c r="TWX43" s="64"/>
      <c r="TWY43" s="64"/>
      <c r="TWZ43" s="64"/>
      <c r="TXA43" s="64"/>
      <c r="TXB43" s="64"/>
      <c r="TXC43" s="64"/>
      <c r="TXD43" s="64"/>
      <c r="TXE43" s="64"/>
      <c r="TXF43" s="64"/>
      <c r="TXG43" s="64"/>
      <c r="TXH43" s="64"/>
      <c r="TXI43" s="64"/>
      <c r="TXJ43" s="64"/>
      <c r="TXK43" s="64"/>
      <c r="TXL43" s="64"/>
      <c r="TXM43" s="64"/>
      <c r="TXN43" s="64"/>
      <c r="TXO43" s="64"/>
      <c r="TXP43" s="64"/>
      <c r="TXQ43" s="64"/>
      <c r="TXR43" s="64"/>
      <c r="TXS43" s="64"/>
      <c r="TXT43" s="64"/>
      <c r="TXU43" s="64"/>
      <c r="TXV43" s="64"/>
      <c r="TXW43" s="64"/>
      <c r="TXX43" s="64"/>
      <c r="TXY43" s="64"/>
      <c r="TXZ43" s="64"/>
      <c r="TYA43" s="64"/>
      <c r="TYB43" s="64"/>
      <c r="TYC43" s="64"/>
      <c r="TYD43" s="64"/>
      <c r="TYE43" s="64"/>
      <c r="TYF43" s="64"/>
      <c r="TYG43" s="64"/>
      <c r="TYH43" s="64"/>
      <c r="TYI43" s="64"/>
      <c r="TYJ43" s="64"/>
      <c r="TYK43" s="64"/>
      <c r="TYL43" s="64"/>
      <c r="TYM43" s="64"/>
      <c r="TYN43" s="64"/>
      <c r="TYO43" s="64"/>
      <c r="TYP43" s="64"/>
      <c r="TYQ43" s="64"/>
      <c r="TYR43" s="64"/>
      <c r="TYS43" s="64"/>
      <c r="TYT43" s="64"/>
      <c r="TYU43" s="64"/>
      <c r="TYV43" s="64"/>
      <c r="TYW43" s="64"/>
      <c r="TYX43" s="64"/>
      <c r="TYY43" s="64"/>
      <c r="TYZ43" s="64"/>
      <c r="TZA43" s="64"/>
      <c r="TZB43" s="64"/>
      <c r="TZC43" s="64"/>
      <c r="TZD43" s="64"/>
      <c r="TZE43" s="64"/>
      <c r="TZF43" s="64"/>
      <c r="TZG43" s="64"/>
      <c r="TZH43" s="64"/>
      <c r="TZI43" s="64"/>
      <c r="TZJ43" s="64"/>
      <c r="TZK43" s="64"/>
      <c r="TZL43" s="64"/>
      <c r="TZM43" s="64"/>
      <c r="TZN43" s="64"/>
      <c r="TZO43" s="64"/>
      <c r="TZP43" s="64"/>
      <c r="TZQ43" s="64"/>
      <c r="TZR43" s="64"/>
      <c r="TZS43" s="64"/>
      <c r="TZT43" s="64"/>
      <c r="TZU43" s="64"/>
      <c r="TZV43" s="64"/>
      <c r="TZW43" s="64"/>
      <c r="TZX43" s="64"/>
      <c r="TZY43" s="64"/>
      <c r="TZZ43" s="64"/>
      <c r="UAA43" s="64"/>
      <c r="UAB43" s="64"/>
      <c r="UAC43" s="64"/>
      <c r="UAD43" s="64"/>
      <c r="UAE43" s="64"/>
      <c r="UAF43" s="64"/>
      <c r="UAG43" s="64"/>
      <c r="UAH43" s="64"/>
      <c r="UAI43" s="64"/>
      <c r="UAJ43" s="64"/>
      <c r="UAK43" s="64"/>
      <c r="UAL43" s="64"/>
      <c r="UAM43" s="64"/>
      <c r="UAN43" s="64"/>
      <c r="UAO43" s="64"/>
      <c r="UAP43" s="64"/>
      <c r="UAQ43" s="64"/>
      <c r="UAR43" s="64"/>
      <c r="UAS43" s="64"/>
      <c r="UAT43" s="64"/>
      <c r="UAU43" s="64"/>
      <c r="UAV43" s="64"/>
      <c r="UAW43" s="64"/>
      <c r="UAX43" s="64"/>
      <c r="UAY43" s="64"/>
      <c r="UAZ43" s="64"/>
      <c r="UBA43" s="64"/>
      <c r="UBB43" s="64"/>
      <c r="UBC43" s="64"/>
      <c r="UBD43" s="64"/>
      <c r="UBE43" s="64"/>
      <c r="UBF43" s="64"/>
      <c r="UBG43" s="64"/>
      <c r="UBH43" s="64"/>
      <c r="UBI43" s="64"/>
      <c r="UBJ43" s="64"/>
      <c r="UBK43" s="64"/>
      <c r="UBL43" s="64"/>
      <c r="UBM43" s="64"/>
      <c r="UBN43" s="64"/>
      <c r="UBO43" s="64"/>
      <c r="UBP43" s="64"/>
      <c r="UBQ43" s="64"/>
      <c r="UBR43" s="64"/>
      <c r="UBS43" s="64"/>
      <c r="UBT43" s="64"/>
      <c r="UBU43" s="64"/>
      <c r="UBV43" s="64"/>
      <c r="UBW43" s="64"/>
      <c r="UBX43" s="64"/>
      <c r="UBY43" s="64"/>
      <c r="UBZ43" s="64"/>
      <c r="UCA43" s="64"/>
      <c r="UCB43" s="64"/>
      <c r="UCC43" s="64"/>
      <c r="UCD43" s="64"/>
      <c r="UCE43" s="64"/>
      <c r="UCF43" s="64"/>
      <c r="UCG43" s="64"/>
      <c r="UCH43" s="64"/>
      <c r="UCI43" s="64"/>
      <c r="UCJ43" s="64"/>
      <c r="UCK43" s="64"/>
      <c r="UCL43" s="64"/>
      <c r="UCM43" s="64"/>
      <c r="UCN43" s="64"/>
      <c r="UCO43" s="64"/>
      <c r="UCP43" s="64"/>
      <c r="UCQ43" s="64"/>
      <c r="UCR43" s="64"/>
      <c r="UCS43" s="64"/>
      <c r="UCT43" s="64"/>
      <c r="UCU43" s="64"/>
      <c r="UCV43" s="64"/>
      <c r="UCW43" s="64"/>
      <c r="UCX43" s="64"/>
      <c r="UCY43" s="64"/>
      <c r="UCZ43" s="64"/>
      <c r="UDA43" s="64"/>
      <c r="UDB43" s="64"/>
      <c r="UDC43" s="64"/>
      <c r="UDD43" s="64"/>
      <c r="UDE43" s="64"/>
      <c r="UDF43" s="64"/>
      <c r="UDG43" s="64"/>
      <c r="UDH43" s="64"/>
      <c r="UDI43" s="64"/>
      <c r="UDJ43" s="64"/>
      <c r="UDK43" s="64"/>
      <c r="UDL43" s="64"/>
      <c r="UDM43" s="64"/>
      <c r="UDN43" s="64"/>
      <c r="UDO43" s="64"/>
      <c r="UDP43" s="64"/>
      <c r="UDQ43" s="64"/>
      <c r="UDR43" s="64"/>
      <c r="UDS43" s="64"/>
      <c r="UDT43" s="64"/>
      <c r="UDU43" s="64"/>
      <c r="UDV43" s="64"/>
      <c r="UDW43" s="64"/>
      <c r="UDX43" s="64"/>
      <c r="UDY43" s="64"/>
      <c r="UDZ43" s="64"/>
      <c r="UEA43" s="64"/>
      <c r="UEB43" s="64"/>
      <c r="UEC43" s="64"/>
      <c r="UED43" s="64"/>
      <c r="UEE43" s="64"/>
      <c r="UEF43" s="64"/>
      <c r="UEG43" s="64"/>
      <c r="UEH43" s="64"/>
      <c r="UEI43" s="64"/>
      <c r="UEJ43" s="64"/>
      <c r="UEK43" s="64"/>
      <c r="UEL43" s="64"/>
      <c r="UEM43" s="64"/>
      <c r="UEN43" s="64"/>
      <c r="UEO43" s="64"/>
      <c r="UEP43" s="64"/>
      <c r="UEQ43" s="64"/>
      <c r="UER43" s="64"/>
      <c r="UES43" s="64"/>
      <c r="UET43" s="64"/>
      <c r="UEU43" s="64"/>
      <c r="UEV43" s="64"/>
      <c r="UEW43" s="64"/>
      <c r="UEX43" s="64"/>
      <c r="UEY43" s="64"/>
      <c r="UEZ43" s="64"/>
      <c r="UFA43" s="64"/>
      <c r="UFB43" s="64"/>
      <c r="UFC43" s="64"/>
      <c r="UFD43" s="64"/>
      <c r="UFE43" s="64"/>
      <c r="UFF43" s="64"/>
      <c r="UFG43" s="64"/>
      <c r="UFH43" s="64"/>
      <c r="UFI43" s="64"/>
      <c r="UFJ43" s="64"/>
      <c r="UFK43" s="64"/>
      <c r="UFL43" s="64"/>
      <c r="UFM43" s="64"/>
      <c r="UFN43" s="64"/>
      <c r="UFO43" s="64"/>
      <c r="UFP43" s="64"/>
      <c r="UFQ43" s="64"/>
      <c r="UFR43" s="64"/>
      <c r="UFS43" s="64"/>
      <c r="UFT43" s="64"/>
      <c r="UFU43" s="64"/>
      <c r="UFV43" s="64"/>
      <c r="UFW43" s="64"/>
      <c r="UFX43" s="64"/>
      <c r="UFY43" s="64"/>
      <c r="UFZ43" s="64"/>
      <c r="UGA43" s="64"/>
      <c r="UGB43" s="64"/>
      <c r="UGC43" s="64"/>
      <c r="UGD43" s="64"/>
      <c r="UGE43" s="64"/>
      <c r="UGF43" s="64"/>
      <c r="UGG43" s="64"/>
      <c r="UGH43" s="64"/>
      <c r="UGI43" s="64"/>
      <c r="UGJ43" s="64"/>
      <c r="UGK43" s="64"/>
      <c r="UGL43" s="64"/>
      <c r="UGM43" s="64"/>
      <c r="UGN43" s="64"/>
      <c r="UGO43" s="64"/>
      <c r="UGP43" s="64"/>
      <c r="UGQ43" s="64"/>
      <c r="UGR43" s="64"/>
      <c r="UGS43" s="64"/>
      <c r="UGT43" s="64"/>
      <c r="UGU43" s="64"/>
      <c r="UGV43" s="64"/>
      <c r="UGW43" s="64"/>
      <c r="UGX43" s="64"/>
      <c r="UGY43" s="64"/>
      <c r="UGZ43" s="64"/>
      <c r="UHA43" s="64"/>
      <c r="UHB43" s="64"/>
      <c r="UHC43" s="64"/>
      <c r="UHD43" s="64"/>
      <c r="UHE43" s="64"/>
      <c r="UHF43" s="64"/>
      <c r="UHG43" s="64"/>
      <c r="UHH43" s="64"/>
      <c r="UHI43" s="64"/>
      <c r="UHJ43" s="64"/>
      <c r="UHK43" s="64"/>
      <c r="UHL43" s="64"/>
      <c r="UHM43" s="64"/>
      <c r="UHN43" s="64"/>
      <c r="UHO43" s="64"/>
      <c r="UHP43" s="64"/>
      <c r="UHQ43" s="64"/>
      <c r="UHR43" s="64"/>
      <c r="UHS43" s="64"/>
      <c r="UHT43" s="64"/>
      <c r="UHU43" s="64"/>
      <c r="UHV43" s="64"/>
      <c r="UHW43" s="64"/>
      <c r="UHX43" s="64"/>
      <c r="UHY43" s="64"/>
      <c r="UHZ43" s="64"/>
      <c r="UIA43" s="64"/>
      <c r="UIB43" s="64"/>
      <c r="UIC43" s="64"/>
      <c r="UID43" s="64"/>
      <c r="UIE43" s="64"/>
      <c r="UIF43" s="64"/>
      <c r="UIG43" s="64"/>
      <c r="UIH43" s="64"/>
      <c r="UII43" s="64"/>
      <c r="UIJ43" s="64"/>
      <c r="UIK43" s="64"/>
      <c r="UIL43" s="64"/>
      <c r="UIM43" s="64"/>
      <c r="UIN43" s="64"/>
      <c r="UIO43" s="64"/>
      <c r="UIP43" s="64"/>
      <c r="UIQ43" s="64"/>
      <c r="UIR43" s="64"/>
      <c r="UIS43" s="64"/>
      <c r="UIT43" s="64"/>
      <c r="UIU43" s="64"/>
      <c r="UIV43" s="64"/>
      <c r="UIW43" s="64"/>
      <c r="UIX43" s="64"/>
      <c r="UIY43" s="64"/>
      <c r="UIZ43" s="64"/>
      <c r="UJA43" s="64"/>
      <c r="UJB43" s="64"/>
      <c r="UJC43" s="64"/>
      <c r="UJD43" s="64"/>
      <c r="UJE43" s="64"/>
      <c r="UJF43" s="64"/>
      <c r="UJG43" s="64"/>
      <c r="UJH43" s="64"/>
      <c r="UJI43" s="64"/>
      <c r="UJJ43" s="64"/>
      <c r="UJK43" s="64"/>
      <c r="UJL43" s="64"/>
      <c r="UJM43" s="64"/>
      <c r="UJN43" s="64"/>
      <c r="UJO43" s="64"/>
      <c r="UJP43" s="64"/>
      <c r="UJQ43" s="64"/>
      <c r="UJR43" s="64"/>
      <c r="UJS43" s="64"/>
      <c r="UJT43" s="64"/>
      <c r="UJU43" s="64"/>
      <c r="UJV43" s="64"/>
      <c r="UJW43" s="64"/>
      <c r="UJX43" s="64"/>
      <c r="UJY43" s="64"/>
      <c r="UJZ43" s="64"/>
      <c r="UKA43" s="64"/>
      <c r="UKB43" s="64"/>
      <c r="UKC43" s="64"/>
      <c r="UKD43" s="64"/>
      <c r="UKE43" s="64"/>
      <c r="UKF43" s="64"/>
      <c r="UKG43" s="64"/>
      <c r="UKH43" s="64"/>
      <c r="UKI43" s="64"/>
      <c r="UKJ43" s="64"/>
      <c r="UKK43" s="64"/>
      <c r="UKL43" s="64"/>
      <c r="UKM43" s="64"/>
      <c r="UKN43" s="64"/>
      <c r="UKO43" s="64"/>
      <c r="UKP43" s="64"/>
      <c r="UKQ43" s="64"/>
      <c r="UKR43" s="64"/>
      <c r="UKS43" s="64"/>
      <c r="UKT43" s="64"/>
      <c r="UKU43" s="64"/>
      <c r="UKV43" s="64"/>
      <c r="UKW43" s="64"/>
      <c r="UKX43" s="64"/>
      <c r="UKY43" s="64"/>
      <c r="UKZ43" s="64"/>
      <c r="ULA43" s="64"/>
      <c r="ULB43" s="64"/>
      <c r="ULC43" s="64"/>
      <c r="ULD43" s="64"/>
      <c r="ULE43" s="64"/>
      <c r="ULF43" s="64"/>
      <c r="ULG43" s="64"/>
      <c r="ULH43" s="64"/>
      <c r="ULI43" s="64"/>
      <c r="ULJ43" s="64"/>
      <c r="ULK43" s="64"/>
      <c r="ULL43" s="64"/>
      <c r="ULM43" s="64"/>
      <c r="ULN43" s="64"/>
      <c r="ULO43" s="64"/>
      <c r="ULP43" s="64"/>
      <c r="ULQ43" s="64"/>
      <c r="ULR43" s="64"/>
      <c r="ULS43" s="64"/>
      <c r="ULT43" s="64"/>
      <c r="ULU43" s="64"/>
      <c r="ULV43" s="64"/>
      <c r="ULW43" s="64"/>
      <c r="ULX43" s="64"/>
      <c r="ULY43" s="64"/>
      <c r="ULZ43" s="64"/>
      <c r="UMA43" s="64"/>
      <c r="UMB43" s="64"/>
      <c r="UMC43" s="64"/>
      <c r="UMD43" s="64"/>
      <c r="UME43" s="64"/>
      <c r="UMF43" s="64"/>
      <c r="UMG43" s="64"/>
      <c r="UMH43" s="64"/>
      <c r="UMI43" s="64"/>
      <c r="UMJ43" s="64"/>
      <c r="UMK43" s="64"/>
      <c r="UML43" s="64"/>
      <c r="UMM43" s="64"/>
      <c r="UMN43" s="64"/>
      <c r="UMO43" s="64"/>
      <c r="UMP43" s="64"/>
      <c r="UMQ43" s="64"/>
      <c r="UMR43" s="64"/>
      <c r="UMS43" s="64"/>
      <c r="UMT43" s="64"/>
      <c r="UMU43" s="64"/>
      <c r="UMV43" s="64"/>
      <c r="UMW43" s="64"/>
      <c r="UMX43" s="64"/>
      <c r="UMY43" s="64"/>
      <c r="UMZ43" s="64"/>
      <c r="UNA43" s="64"/>
      <c r="UNB43" s="64"/>
      <c r="UNC43" s="64"/>
      <c r="UND43" s="64"/>
      <c r="UNE43" s="64"/>
      <c r="UNF43" s="64"/>
      <c r="UNG43" s="64"/>
      <c r="UNH43" s="64"/>
      <c r="UNI43" s="64"/>
      <c r="UNJ43" s="64"/>
      <c r="UNK43" s="64"/>
      <c r="UNL43" s="64"/>
      <c r="UNM43" s="64"/>
      <c r="UNN43" s="64"/>
      <c r="UNO43" s="64"/>
      <c r="UNP43" s="64"/>
      <c r="UNQ43" s="64"/>
      <c r="UNR43" s="64"/>
      <c r="UNS43" s="64"/>
      <c r="UNT43" s="64"/>
      <c r="UNU43" s="64"/>
      <c r="UNV43" s="64"/>
      <c r="UNW43" s="64"/>
      <c r="UNX43" s="64"/>
      <c r="UNY43" s="64"/>
      <c r="UNZ43" s="64"/>
      <c r="UOA43" s="64"/>
      <c r="UOB43" s="64"/>
      <c r="UOC43" s="64"/>
      <c r="UOD43" s="64"/>
      <c r="UOE43" s="64"/>
      <c r="UOF43" s="64"/>
      <c r="UOG43" s="64"/>
      <c r="UOH43" s="64"/>
      <c r="UOI43" s="64"/>
      <c r="UOJ43" s="64"/>
      <c r="UOK43" s="64"/>
      <c r="UOL43" s="64"/>
      <c r="UOM43" s="64"/>
      <c r="UON43" s="64"/>
      <c r="UOO43" s="64"/>
      <c r="UOP43" s="64"/>
      <c r="UOQ43" s="64"/>
      <c r="UOR43" s="64"/>
      <c r="UOS43" s="64"/>
      <c r="UOT43" s="64"/>
      <c r="UOU43" s="64"/>
      <c r="UOV43" s="64"/>
      <c r="UOW43" s="64"/>
      <c r="UOX43" s="64"/>
      <c r="UOY43" s="64"/>
      <c r="UOZ43" s="64"/>
      <c r="UPA43" s="64"/>
      <c r="UPB43" s="64"/>
      <c r="UPC43" s="64"/>
      <c r="UPD43" s="64"/>
      <c r="UPE43" s="64"/>
      <c r="UPF43" s="64"/>
      <c r="UPG43" s="64"/>
      <c r="UPH43" s="64"/>
      <c r="UPI43" s="64"/>
      <c r="UPJ43" s="64"/>
      <c r="UPK43" s="64"/>
      <c r="UPL43" s="64"/>
      <c r="UPM43" s="64"/>
      <c r="UPN43" s="64"/>
      <c r="UPO43" s="64"/>
      <c r="UPP43" s="64"/>
      <c r="UPQ43" s="64"/>
      <c r="UPR43" s="64"/>
      <c r="UPS43" s="64"/>
      <c r="UPT43" s="64"/>
      <c r="UPU43" s="64"/>
      <c r="UPV43" s="64"/>
      <c r="UPW43" s="64"/>
      <c r="UPX43" s="64"/>
      <c r="UPY43" s="64"/>
      <c r="UPZ43" s="64"/>
      <c r="UQA43" s="64"/>
      <c r="UQB43" s="64"/>
      <c r="UQC43" s="64"/>
      <c r="UQD43" s="64"/>
      <c r="UQE43" s="64"/>
      <c r="UQF43" s="64"/>
      <c r="UQG43" s="64"/>
      <c r="UQH43" s="64"/>
      <c r="UQI43" s="64"/>
      <c r="UQJ43" s="64"/>
      <c r="UQK43" s="64"/>
      <c r="UQL43" s="64"/>
      <c r="UQM43" s="64"/>
      <c r="UQN43" s="64"/>
      <c r="UQO43" s="64"/>
      <c r="UQP43" s="64"/>
      <c r="UQQ43" s="64"/>
      <c r="UQR43" s="64"/>
      <c r="UQS43" s="64"/>
      <c r="UQT43" s="64"/>
      <c r="UQU43" s="64"/>
      <c r="UQV43" s="64"/>
      <c r="UQW43" s="64"/>
      <c r="UQX43" s="64"/>
      <c r="UQY43" s="64"/>
      <c r="UQZ43" s="64"/>
      <c r="URA43" s="64"/>
      <c r="URB43" s="64"/>
      <c r="URC43" s="64"/>
      <c r="URD43" s="64"/>
      <c r="URE43" s="64"/>
      <c r="URF43" s="64"/>
      <c r="URG43" s="64"/>
      <c r="URH43" s="64"/>
      <c r="URI43" s="64"/>
      <c r="URJ43" s="64"/>
      <c r="URK43" s="64"/>
      <c r="URL43" s="64"/>
      <c r="URM43" s="64"/>
      <c r="URN43" s="64"/>
      <c r="URO43" s="64"/>
      <c r="URP43" s="64"/>
      <c r="URQ43" s="64"/>
      <c r="URR43" s="64"/>
      <c r="URS43" s="64"/>
      <c r="URT43" s="64"/>
      <c r="URU43" s="64"/>
      <c r="URV43" s="64"/>
      <c r="URW43" s="64"/>
      <c r="URX43" s="64"/>
      <c r="URY43" s="64"/>
      <c r="URZ43" s="64"/>
      <c r="USA43" s="64"/>
      <c r="USB43" s="64"/>
      <c r="USC43" s="64"/>
      <c r="USD43" s="64"/>
      <c r="USE43" s="64"/>
      <c r="USF43" s="64"/>
      <c r="USG43" s="64"/>
      <c r="USH43" s="64"/>
      <c r="USI43" s="64"/>
      <c r="USJ43" s="64"/>
      <c r="USK43" s="64"/>
      <c r="USL43" s="64"/>
      <c r="USM43" s="64"/>
      <c r="USN43" s="64"/>
      <c r="USO43" s="64"/>
      <c r="USP43" s="64"/>
      <c r="USQ43" s="64"/>
      <c r="USR43" s="64"/>
      <c r="USS43" s="64"/>
      <c r="UST43" s="64"/>
      <c r="USU43" s="64"/>
      <c r="USV43" s="64"/>
      <c r="USW43" s="64"/>
      <c r="USX43" s="64"/>
      <c r="USY43" s="64"/>
      <c r="USZ43" s="64"/>
      <c r="UTA43" s="64"/>
      <c r="UTB43" s="64"/>
      <c r="UTC43" s="64"/>
      <c r="UTD43" s="64"/>
      <c r="UTE43" s="64"/>
      <c r="UTF43" s="64"/>
      <c r="UTG43" s="64"/>
      <c r="UTH43" s="64"/>
      <c r="UTI43" s="64"/>
      <c r="UTJ43" s="64"/>
      <c r="UTK43" s="64"/>
      <c r="UTL43" s="64"/>
      <c r="UTM43" s="64"/>
      <c r="UTN43" s="64"/>
      <c r="UTO43" s="64"/>
      <c r="UTP43" s="64"/>
      <c r="UTQ43" s="64"/>
      <c r="UTR43" s="64"/>
      <c r="UTS43" s="64"/>
      <c r="UTT43" s="64"/>
      <c r="UTU43" s="64"/>
      <c r="UTV43" s="64"/>
      <c r="UTW43" s="64"/>
      <c r="UTX43" s="64"/>
      <c r="UTY43" s="64"/>
      <c r="UTZ43" s="64"/>
      <c r="UUA43" s="64"/>
      <c r="UUB43" s="64"/>
      <c r="UUC43" s="64"/>
      <c r="UUD43" s="64"/>
      <c r="UUE43" s="64"/>
      <c r="UUF43" s="64"/>
      <c r="UUG43" s="64"/>
      <c r="UUH43" s="64"/>
      <c r="UUI43" s="64"/>
      <c r="UUJ43" s="64"/>
      <c r="UUK43" s="64"/>
      <c r="UUL43" s="64"/>
      <c r="UUM43" s="64"/>
      <c r="UUN43" s="64"/>
      <c r="UUO43" s="64"/>
      <c r="UUP43" s="64"/>
      <c r="UUQ43" s="64"/>
      <c r="UUR43" s="64"/>
      <c r="UUS43" s="64"/>
      <c r="UUT43" s="64"/>
      <c r="UUU43" s="64"/>
      <c r="UUV43" s="64"/>
      <c r="UUW43" s="64"/>
      <c r="UUX43" s="64"/>
      <c r="UUY43" s="64"/>
      <c r="UUZ43" s="64"/>
      <c r="UVA43" s="64"/>
      <c r="UVB43" s="64"/>
      <c r="UVC43" s="64"/>
      <c r="UVD43" s="64"/>
      <c r="UVE43" s="64"/>
      <c r="UVF43" s="64"/>
      <c r="UVG43" s="64"/>
      <c r="UVH43" s="64"/>
      <c r="UVI43" s="64"/>
      <c r="UVJ43" s="64"/>
      <c r="UVK43" s="64"/>
      <c r="UVL43" s="64"/>
      <c r="UVM43" s="64"/>
      <c r="UVN43" s="64"/>
      <c r="UVO43" s="64"/>
      <c r="UVP43" s="64"/>
      <c r="UVQ43" s="64"/>
      <c r="UVR43" s="64"/>
      <c r="UVS43" s="64"/>
      <c r="UVT43" s="64"/>
      <c r="UVU43" s="64"/>
      <c r="UVV43" s="64"/>
      <c r="UVW43" s="64"/>
      <c r="UVX43" s="64"/>
      <c r="UVY43" s="64"/>
      <c r="UVZ43" s="64"/>
      <c r="UWA43" s="64"/>
      <c r="UWB43" s="64"/>
      <c r="UWC43" s="64"/>
      <c r="UWD43" s="64"/>
      <c r="UWE43" s="64"/>
      <c r="UWF43" s="64"/>
      <c r="UWG43" s="64"/>
      <c r="UWH43" s="64"/>
      <c r="UWI43" s="64"/>
      <c r="UWJ43" s="64"/>
      <c r="UWK43" s="64"/>
      <c r="UWL43" s="64"/>
      <c r="UWM43" s="64"/>
      <c r="UWN43" s="64"/>
      <c r="UWO43" s="64"/>
      <c r="UWP43" s="64"/>
      <c r="UWQ43" s="64"/>
      <c r="UWR43" s="64"/>
      <c r="UWS43" s="64"/>
      <c r="UWT43" s="64"/>
      <c r="UWU43" s="64"/>
      <c r="UWV43" s="64"/>
      <c r="UWW43" s="64"/>
      <c r="UWX43" s="64"/>
      <c r="UWY43" s="64"/>
      <c r="UWZ43" s="64"/>
      <c r="UXA43" s="64"/>
      <c r="UXB43" s="64"/>
      <c r="UXC43" s="64"/>
      <c r="UXD43" s="64"/>
      <c r="UXE43" s="64"/>
      <c r="UXF43" s="64"/>
      <c r="UXG43" s="64"/>
      <c r="UXH43" s="64"/>
      <c r="UXI43" s="64"/>
      <c r="UXJ43" s="64"/>
      <c r="UXK43" s="64"/>
      <c r="UXL43" s="64"/>
      <c r="UXM43" s="64"/>
      <c r="UXN43" s="64"/>
      <c r="UXO43" s="64"/>
      <c r="UXP43" s="64"/>
      <c r="UXQ43" s="64"/>
      <c r="UXR43" s="64"/>
      <c r="UXS43" s="64"/>
      <c r="UXT43" s="64"/>
      <c r="UXU43" s="64"/>
      <c r="UXV43" s="64"/>
      <c r="UXW43" s="64"/>
      <c r="UXX43" s="64"/>
      <c r="UXY43" s="64"/>
      <c r="UXZ43" s="64"/>
      <c r="UYA43" s="64"/>
      <c r="UYB43" s="64"/>
      <c r="UYC43" s="64"/>
      <c r="UYD43" s="64"/>
      <c r="UYE43" s="64"/>
      <c r="UYF43" s="64"/>
      <c r="UYG43" s="64"/>
      <c r="UYH43" s="64"/>
      <c r="UYI43" s="64"/>
      <c r="UYJ43" s="64"/>
      <c r="UYK43" s="64"/>
      <c r="UYL43" s="64"/>
      <c r="UYM43" s="64"/>
      <c r="UYN43" s="64"/>
      <c r="UYO43" s="64"/>
      <c r="UYP43" s="64"/>
      <c r="UYQ43" s="64"/>
      <c r="UYR43" s="64"/>
      <c r="UYS43" s="64"/>
      <c r="UYT43" s="64"/>
      <c r="UYU43" s="64"/>
      <c r="UYV43" s="64"/>
      <c r="UYW43" s="64"/>
      <c r="UYX43" s="64"/>
      <c r="UYY43" s="64"/>
      <c r="UYZ43" s="64"/>
      <c r="UZA43" s="64"/>
      <c r="UZB43" s="64"/>
      <c r="UZC43" s="64"/>
      <c r="UZD43" s="64"/>
      <c r="UZE43" s="64"/>
      <c r="UZF43" s="64"/>
      <c r="UZG43" s="64"/>
      <c r="UZH43" s="64"/>
      <c r="UZI43" s="64"/>
      <c r="UZJ43" s="64"/>
      <c r="UZK43" s="64"/>
      <c r="UZL43" s="64"/>
      <c r="UZM43" s="64"/>
      <c r="UZN43" s="64"/>
      <c r="UZO43" s="64"/>
      <c r="UZP43" s="64"/>
      <c r="UZQ43" s="64"/>
      <c r="UZR43" s="64"/>
      <c r="UZS43" s="64"/>
      <c r="UZT43" s="64"/>
      <c r="UZU43" s="64"/>
      <c r="UZV43" s="64"/>
      <c r="UZW43" s="64"/>
      <c r="UZX43" s="64"/>
      <c r="UZY43" s="64"/>
      <c r="UZZ43" s="64"/>
      <c r="VAA43" s="64"/>
      <c r="VAB43" s="64"/>
      <c r="VAC43" s="64"/>
      <c r="VAD43" s="64"/>
      <c r="VAE43" s="64"/>
      <c r="VAF43" s="64"/>
      <c r="VAG43" s="64"/>
      <c r="VAH43" s="64"/>
      <c r="VAI43" s="64"/>
      <c r="VAJ43" s="64"/>
      <c r="VAK43" s="64"/>
      <c r="VAL43" s="64"/>
      <c r="VAM43" s="64"/>
      <c r="VAN43" s="64"/>
      <c r="VAO43" s="64"/>
      <c r="VAP43" s="64"/>
      <c r="VAQ43" s="64"/>
      <c r="VAR43" s="64"/>
      <c r="VAS43" s="64"/>
      <c r="VAT43" s="64"/>
      <c r="VAU43" s="64"/>
      <c r="VAV43" s="64"/>
      <c r="VAW43" s="64"/>
      <c r="VAX43" s="64"/>
      <c r="VAY43" s="64"/>
      <c r="VAZ43" s="64"/>
      <c r="VBA43" s="64"/>
      <c r="VBB43" s="64"/>
      <c r="VBC43" s="64"/>
      <c r="VBD43" s="64"/>
      <c r="VBE43" s="64"/>
      <c r="VBF43" s="64"/>
      <c r="VBG43" s="64"/>
      <c r="VBH43" s="64"/>
      <c r="VBI43" s="64"/>
      <c r="VBJ43" s="64"/>
      <c r="VBK43" s="64"/>
      <c r="VBL43" s="64"/>
      <c r="VBM43" s="64"/>
      <c r="VBN43" s="64"/>
      <c r="VBO43" s="64"/>
      <c r="VBP43" s="64"/>
      <c r="VBQ43" s="64"/>
      <c r="VBR43" s="64"/>
      <c r="VBS43" s="64"/>
      <c r="VBT43" s="64"/>
      <c r="VBU43" s="64"/>
      <c r="VBV43" s="64"/>
      <c r="VBW43" s="64"/>
      <c r="VBX43" s="64"/>
      <c r="VBY43" s="64"/>
      <c r="VBZ43" s="64"/>
      <c r="VCA43" s="64"/>
      <c r="VCB43" s="64"/>
      <c r="VCC43" s="64"/>
      <c r="VCD43" s="64"/>
      <c r="VCE43" s="64"/>
      <c r="VCF43" s="64"/>
      <c r="VCG43" s="64"/>
      <c r="VCH43" s="64"/>
      <c r="VCI43" s="64"/>
      <c r="VCJ43" s="64"/>
      <c r="VCK43" s="64"/>
      <c r="VCL43" s="64"/>
      <c r="VCM43" s="64"/>
      <c r="VCN43" s="64"/>
      <c r="VCO43" s="64"/>
      <c r="VCP43" s="64"/>
      <c r="VCQ43" s="64"/>
      <c r="VCR43" s="64"/>
      <c r="VCS43" s="64"/>
      <c r="VCT43" s="64"/>
      <c r="VCU43" s="64"/>
      <c r="VCV43" s="64"/>
      <c r="VCW43" s="64"/>
      <c r="VCX43" s="64"/>
      <c r="VCY43" s="64"/>
      <c r="VCZ43" s="64"/>
      <c r="VDA43" s="64"/>
      <c r="VDB43" s="64"/>
      <c r="VDC43" s="64"/>
      <c r="VDD43" s="64"/>
      <c r="VDE43" s="64"/>
      <c r="VDF43" s="64"/>
      <c r="VDG43" s="64"/>
      <c r="VDH43" s="64"/>
      <c r="VDI43" s="64"/>
      <c r="VDJ43" s="64"/>
      <c r="VDK43" s="64"/>
      <c r="VDL43" s="64"/>
      <c r="VDM43" s="64"/>
      <c r="VDN43" s="64"/>
      <c r="VDO43" s="64"/>
      <c r="VDP43" s="64"/>
      <c r="VDQ43" s="64"/>
      <c r="VDR43" s="64"/>
      <c r="VDS43" s="64"/>
      <c r="VDT43" s="64"/>
      <c r="VDU43" s="64"/>
      <c r="VDV43" s="64"/>
      <c r="VDW43" s="64"/>
      <c r="VDX43" s="64"/>
      <c r="VDY43" s="64"/>
      <c r="VDZ43" s="64"/>
      <c r="VEA43" s="64"/>
      <c r="VEB43" s="64"/>
      <c r="VEC43" s="64"/>
      <c r="VED43" s="64"/>
      <c r="VEE43" s="64"/>
      <c r="VEF43" s="64"/>
      <c r="VEG43" s="64"/>
      <c r="VEH43" s="64"/>
      <c r="VEI43" s="64"/>
      <c r="VEJ43" s="64"/>
      <c r="VEK43" s="64"/>
      <c r="VEL43" s="64"/>
      <c r="VEM43" s="64"/>
      <c r="VEN43" s="64"/>
      <c r="VEO43" s="64"/>
      <c r="VEP43" s="64"/>
      <c r="VEQ43" s="64"/>
      <c r="VER43" s="64"/>
      <c r="VES43" s="64"/>
      <c r="VET43" s="64"/>
      <c r="VEU43" s="64"/>
      <c r="VEV43" s="64"/>
      <c r="VEW43" s="64"/>
      <c r="VEX43" s="64"/>
      <c r="VEY43" s="64"/>
      <c r="VEZ43" s="64"/>
      <c r="VFA43" s="64"/>
      <c r="VFB43" s="64"/>
      <c r="VFC43" s="64"/>
      <c r="VFD43" s="64"/>
      <c r="VFE43" s="64"/>
      <c r="VFF43" s="64"/>
      <c r="VFG43" s="64"/>
      <c r="VFH43" s="64"/>
      <c r="VFI43" s="64"/>
      <c r="VFJ43" s="64"/>
      <c r="VFK43" s="64"/>
      <c r="VFL43" s="64"/>
      <c r="VFM43" s="64"/>
      <c r="VFN43" s="64"/>
      <c r="VFO43" s="64"/>
      <c r="VFP43" s="64"/>
      <c r="VFQ43" s="64"/>
      <c r="VFR43" s="64"/>
      <c r="VFS43" s="64"/>
      <c r="VFT43" s="64"/>
      <c r="VFU43" s="64"/>
      <c r="VFV43" s="64"/>
      <c r="VFW43" s="64"/>
      <c r="VFX43" s="64"/>
      <c r="VFY43" s="64"/>
      <c r="VFZ43" s="64"/>
      <c r="VGA43" s="64"/>
      <c r="VGB43" s="64"/>
      <c r="VGC43" s="64"/>
      <c r="VGD43" s="64"/>
      <c r="VGE43" s="64"/>
      <c r="VGF43" s="64"/>
      <c r="VGG43" s="64"/>
      <c r="VGH43" s="64"/>
      <c r="VGI43" s="64"/>
      <c r="VGJ43" s="64"/>
      <c r="VGK43" s="64"/>
      <c r="VGL43" s="64"/>
      <c r="VGM43" s="64"/>
      <c r="VGN43" s="64"/>
      <c r="VGO43" s="64"/>
      <c r="VGP43" s="64"/>
      <c r="VGQ43" s="64"/>
      <c r="VGR43" s="64"/>
      <c r="VGS43" s="64"/>
      <c r="VGT43" s="64"/>
      <c r="VGU43" s="64"/>
      <c r="VGV43" s="64"/>
      <c r="VGW43" s="64"/>
      <c r="VGX43" s="64"/>
      <c r="VGY43" s="64"/>
      <c r="VGZ43" s="64"/>
      <c r="VHA43" s="64"/>
      <c r="VHB43" s="64"/>
      <c r="VHC43" s="64"/>
      <c r="VHD43" s="64"/>
      <c r="VHE43" s="64"/>
      <c r="VHF43" s="64"/>
      <c r="VHG43" s="64"/>
      <c r="VHH43" s="64"/>
      <c r="VHI43" s="64"/>
      <c r="VHJ43" s="64"/>
      <c r="VHK43" s="64"/>
      <c r="VHL43" s="64"/>
      <c r="VHM43" s="64"/>
      <c r="VHN43" s="64"/>
      <c r="VHO43" s="64"/>
      <c r="VHP43" s="64"/>
      <c r="VHQ43" s="64"/>
      <c r="VHR43" s="64"/>
      <c r="VHS43" s="64"/>
      <c r="VHT43" s="64"/>
      <c r="VHU43" s="64"/>
      <c r="VHV43" s="64"/>
      <c r="VHW43" s="64"/>
      <c r="VHX43" s="64"/>
      <c r="VHY43" s="64"/>
      <c r="VHZ43" s="64"/>
      <c r="VIA43" s="64"/>
      <c r="VIB43" s="64"/>
      <c r="VIC43" s="64"/>
      <c r="VID43" s="64"/>
      <c r="VIE43" s="64"/>
      <c r="VIF43" s="64"/>
      <c r="VIG43" s="64"/>
      <c r="VIH43" s="64"/>
      <c r="VII43" s="64"/>
      <c r="VIJ43" s="64"/>
      <c r="VIK43" s="64"/>
      <c r="VIL43" s="64"/>
      <c r="VIM43" s="64"/>
      <c r="VIN43" s="64"/>
      <c r="VIO43" s="64"/>
      <c r="VIP43" s="64"/>
      <c r="VIQ43" s="64"/>
      <c r="VIR43" s="64"/>
      <c r="VIS43" s="64"/>
      <c r="VIT43" s="64"/>
      <c r="VIU43" s="64"/>
      <c r="VIV43" s="64"/>
      <c r="VIW43" s="64"/>
      <c r="VIX43" s="64"/>
      <c r="VIY43" s="64"/>
      <c r="VIZ43" s="64"/>
      <c r="VJA43" s="64"/>
      <c r="VJB43" s="64"/>
      <c r="VJC43" s="64"/>
      <c r="VJD43" s="64"/>
      <c r="VJE43" s="64"/>
      <c r="VJF43" s="64"/>
      <c r="VJG43" s="64"/>
      <c r="VJH43" s="64"/>
      <c r="VJI43" s="64"/>
      <c r="VJJ43" s="64"/>
      <c r="VJK43" s="64"/>
      <c r="VJL43" s="64"/>
      <c r="VJM43" s="64"/>
      <c r="VJN43" s="64"/>
      <c r="VJO43" s="64"/>
      <c r="VJP43" s="64"/>
      <c r="VJQ43" s="64"/>
      <c r="VJR43" s="64"/>
      <c r="VJS43" s="64"/>
      <c r="VJT43" s="64"/>
      <c r="VJU43" s="64"/>
      <c r="VJV43" s="64"/>
      <c r="VJW43" s="64"/>
      <c r="VJX43" s="64"/>
      <c r="VJY43" s="64"/>
      <c r="VJZ43" s="64"/>
      <c r="VKA43" s="64"/>
      <c r="VKB43" s="64"/>
      <c r="VKC43" s="64"/>
      <c r="VKD43" s="64"/>
      <c r="VKE43" s="64"/>
      <c r="VKF43" s="64"/>
      <c r="VKG43" s="64"/>
      <c r="VKH43" s="64"/>
      <c r="VKI43" s="64"/>
      <c r="VKJ43" s="64"/>
      <c r="VKK43" s="64"/>
      <c r="VKL43" s="64"/>
      <c r="VKM43" s="64"/>
      <c r="VKN43" s="64"/>
      <c r="VKO43" s="64"/>
      <c r="VKP43" s="64"/>
      <c r="VKQ43" s="64"/>
      <c r="VKR43" s="64"/>
      <c r="VKS43" s="64"/>
      <c r="VKT43" s="64"/>
      <c r="VKU43" s="64"/>
      <c r="VKV43" s="64"/>
      <c r="VKW43" s="64"/>
      <c r="VKX43" s="64"/>
      <c r="VKY43" s="64"/>
      <c r="VKZ43" s="64"/>
      <c r="VLA43" s="64"/>
      <c r="VLB43" s="64"/>
      <c r="VLC43" s="64"/>
      <c r="VLD43" s="64"/>
      <c r="VLE43" s="64"/>
      <c r="VLF43" s="64"/>
      <c r="VLG43" s="64"/>
      <c r="VLH43" s="64"/>
      <c r="VLI43" s="64"/>
      <c r="VLJ43" s="64"/>
      <c r="VLK43" s="64"/>
      <c r="VLL43" s="64"/>
      <c r="VLM43" s="64"/>
      <c r="VLN43" s="64"/>
      <c r="VLO43" s="64"/>
      <c r="VLP43" s="64"/>
      <c r="VLQ43" s="64"/>
      <c r="VLR43" s="64"/>
      <c r="VLS43" s="64"/>
      <c r="VLT43" s="64"/>
      <c r="VLU43" s="64"/>
      <c r="VLV43" s="64"/>
      <c r="VLW43" s="64"/>
      <c r="VLX43" s="64"/>
      <c r="VLY43" s="64"/>
      <c r="VLZ43" s="64"/>
      <c r="VMA43" s="64"/>
      <c r="VMB43" s="64"/>
      <c r="VMC43" s="64"/>
      <c r="VMD43" s="64"/>
      <c r="VME43" s="64"/>
      <c r="VMF43" s="64"/>
      <c r="VMG43" s="64"/>
      <c r="VMH43" s="64"/>
      <c r="VMI43" s="64"/>
      <c r="VMJ43" s="64"/>
      <c r="VMK43" s="64"/>
      <c r="VML43" s="64"/>
      <c r="VMM43" s="64"/>
      <c r="VMN43" s="64"/>
      <c r="VMO43" s="64"/>
      <c r="VMP43" s="64"/>
      <c r="VMQ43" s="64"/>
      <c r="VMR43" s="64"/>
      <c r="VMS43" s="64"/>
      <c r="VMT43" s="64"/>
      <c r="VMU43" s="64"/>
      <c r="VMV43" s="64"/>
      <c r="VMW43" s="64"/>
      <c r="VMX43" s="64"/>
      <c r="VMY43" s="64"/>
      <c r="VMZ43" s="64"/>
      <c r="VNA43" s="64"/>
      <c r="VNB43" s="64"/>
      <c r="VNC43" s="64"/>
      <c r="VND43" s="64"/>
      <c r="VNE43" s="64"/>
      <c r="VNF43" s="64"/>
      <c r="VNG43" s="64"/>
      <c r="VNH43" s="64"/>
      <c r="VNI43" s="64"/>
      <c r="VNJ43" s="64"/>
      <c r="VNK43" s="64"/>
      <c r="VNL43" s="64"/>
      <c r="VNM43" s="64"/>
      <c r="VNN43" s="64"/>
      <c r="VNO43" s="64"/>
      <c r="VNP43" s="64"/>
      <c r="VNQ43" s="64"/>
      <c r="VNR43" s="64"/>
      <c r="VNS43" s="64"/>
      <c r="VNT43" s="64"/>
      <c r="VNU43" s="64"/>
      <c r="VNV43" s="64"/>
      <c r="VNW43" s="64"/>
      <c r="VNX43" s="64"/>
      <c r="VNY43" s="64"/>
      <c r="VNZ43" s="64"/>
      <c r="VOA43" s="64"/>
      <c r="VOB43" s="64"/>
      <c r="VOC43" s="64"/>
      <c r="VOD43" s="64"/>
      <c r="VOE43" s="64"/>
      <c r="VOF43" s="64"/>
      <c r="VOG43" s="64"/>
      <c r="VOH43" s="64"/>
      <c r="VOI43" s="64"/>
      <c r="VOJ43" s="64"/>
      <c r="VOK43" s="64"/>
      <c r="VOL43" s="64"/>
      <c r="VOM43" s="64"/>
      <c r="VON43" s="64"/>
      <c r="VOO43" s="64"/>
      <c r="VOP43" s="64"/>
      <c r="VOQ43" s="64"/>
      <c r="VOR43" s="64"/>
      <c r="VOS43" s="64"/>
      <c r="VOT43" s="64"/>
      <c r="VOU43" s="64"/>
      <c r="VOV43" s="64"/>
      <c r="VOW43" s="64"/>
      <c r="VOX43" s="64"/>
      <c r="VOY43" s="64"/>
      <c r="VOZ43" s="64"/>
      <c r="VPA43" s="64"/>
      <c r="VPB43" s="64"/>
      <c r="VPC43" s="64"/>
      <c r="VPD43" s="64"/>
      <c r="VPE43" s="64"/>
      <c r="VPF43" s="64"/>
      <c r="VPG43" s="64"/>
      <c r="VPH43" s="64"/>
      <c r="VPI43" s="64"/>
      <c r="VPJ43" s="64"/>
      <c r="VPK43" s="64"/>
      <c r="VPL43" s="64"/>
      <c r="VPM43" s="64"/>
      <c r="VPN43" s="64"/>
      <c r="VPO43" s="64"/>
      <c r="VPP43" s="64"/>
      <c r="VPQ43" s="64"/>
      <c r="VPR43" s="64"/>
      <c r="VPS43" s="64"/>
      <c r="VPT43" s="64"/>
      <c r="VPU43" s="64"/>
      <c r="VPV43" s="64"/>
      <c r="VPW43" s="64"/>
      <c r="VPX43" s="64"/>
      <c r="VPY43" s="64"/>
      <c r="VPZ43" s="64"/>
      <c r="VQA43" s="64"/>
      <c r="VQB43" s="64"/>
      <c r="VQC43" s="64"/>
      <c r="VQD43" s="64"/>
      <c r="VQE43" s="64"/>
      <c r="VQF43" s="64"/>
      <c r="VQG43" s="64"/>
      <c r="VQH43" s="64"/>
      <c r="VQI43" s="64"/>
      <c r="VQJ43" s="64"/>
      <c r="VQK43" s="64"/>
      <c r="VQL43" s="64"/>
      <c r="VQM43" s="64"/>
      <c r="VQN43" s="64"/>
      <c r="VQO43" s="64"/>
      <c r="VQP43" s="64"/>
      <c r="VQQ43" s="64"/>
      <c r="VQR43" s="64"/>
      <c r="VQS43" s="64"/>
      <c r="VQT43" s="64"/>
      <c r="VQU43" s="64"/>
      <c r="VQV43" s="64"/>
      <c r="VQW43" s="64"/>
      <c r="VQX43" s="64"/>
      <c r="VQY43" s="64"/>
      <c r="VQZ43" s="64"/>
      <c r="VRA43" s="64"/>
      <c r="VRB43" s="64"/>
      <c r="VRC43" s="64"/>
      <c r="VRD43" s="64"/>
      <c r="VRE43" s="64"/>
      <c r="VRF43" s="64"/>
      <c r="VRG43" s="64"/>
      <c r="VRH43" s="64"/>
      <c r="VRI43" s="64"/>
      <c r="VRJ43" s="64"/>
      <c r="VRK43" s="64"/>
      <c r="VRL43" s="64"/>
      <c r="VRM43" s="64"/>
      <c r="VRN43" s="64"/>
      <c r="VRO43" s="64"/>
      <c r="VRP43" s="64"/>
      <c r="VRQ43" s="64"/>
      <c r="VRR43" s="64"/>
      <c r="VRS43" s="64"/>
      <c r="VRT43" s="64"/>
      <c r="VRU43" s="64"/>
      <c r="VRV43" s="64"/>
      <c r="VRW43" s="64"/>
      <c r="VRX43" s="64"/>
      <c r="VRY43" s="64"/>
      <c r="VRZ43" s="64"/>
      <c r="VSA43" s="64"/>
      <c r="VSB43" s="64"/>
      <c r="VSC43" s="64"/>
      <c r="VSD43" s="64"/>
      <c r="VSE43" s="64"/>
      <c r="VSF43" s="64"/>
      <c r="VSG43" s="64"/>
      <c r="VSH43" s="64"/>
      <c r="VSI43" s="64"/>
      <c r="VSJ43" s="64"/>
      <c r="VSK43" s="64"/>
      <c r="VSL43" s="64"/>
      <c r="VSM43" s="64"/>
      <c r="VSN43" s="64"/>
      <c r="VSO43" s="64"/>
      <c r="VSP43" s="64"/>
      <c r="VSQ43" s="64"/>
      <c r="VSR43" s="64"/>
      <c r="VSS43" s="64"/>
      <c r="VST43" s="64"/>
      <c r="VSU43" s="64"/>
      <c r="VSV43" s="64"/>
      <c r="VSW43" s="64"/>
      <c r="VSX43" s="64"/>
      <c r="VSY43" s="64"/>
      <c r="VSZ43" s="64"/>
      <c r="VTA43" s="64"/>
      <c r="VTB43" s="64"/>
      <c r="VTC43" s="64"/>
      <c r="VTD43" s="64"/>
      <c r="VTE43" s="64"/>
      <c r="VTF43" s="64"/>
      <c r="VTG43" s="64"/>
      <c r="VTH43" s="64"/>
      <c r="VTI43" s="64"/>
      <c r="VTJ43" s="64"/>
      <c r="VTK43" s="64"/>
      <c r="VTL43" s="64"/>
      <c r="VTM43" s="64"/>
      <c r="VTN43" s="64"/>
      <c r="VTO43" s="64"/>
      <c r="VTP43" s="64"/>
      <c r="VTQ43" s="64"/>
      <c r="VTR43" s="64"/>
      <c r="VTS43" s="64"/>
      <c r="VTT43" s="64"/>
      <c r="VTU43" s="64"/>
      <c r="VTV43" s="64"/>
      <c r="VTW43" s="64"/>
      <c r="VTX43" s="64"/>
      <c r="VTY43" s="64"/>
      <c r="VTZ43" s="64"/>
      <c r="VUA43" s="64"/>
      <c r="VUB43" s="64"/>
      <c r="VUC43" s="64"/>
      <c r="VUD43" s="64"/>
      <c r="VUE43" s="64"/>
      <c r="VUF43" s="64"/>
      <c r="VUG43" s="64"/>
      <c r="VUH43" s="64"/>
      <c r="VUI43" s="64"/>
      <c r="VUJ43" s="64"/>
      <c r="VUK43" s="64"/>
      <c r="VUL43" s="64"/>
      <c r="VUM43" s="64"/>
      <c r="VUN43" s="64"/>
      <c r="VUO43" s="64"/>
      <c r="VUP43" s="64"/>
      <c r="VUQ43" s="64"/>
      <c r="VUR43" s="64"/>
      <c r="VUS43" s="64"/>
      <c r="VUT43" s="64"/>
      <c r="VUU43" s="64"/>
      <c r="VUV43" s="64"/>
      <c r="VUW43" s="64"/>
      <c r="VUX43" s="64"/>
      <c r="VUY43" s="64"/>
      <c r="VUZ43" s="64"/>
      <c r="VVA43" s="64"/>
      <c r="VVB43" s="64"/>
      <c r="VVC43" s="64"/>
      <c r="VVD43" s="64"/>
      <c r="VVE43" s="64"/>
      <c r="VVF43" s="64"/>
      <c r="VVG43" s="64"/>
      <c r="VVH43" s="64"/>
      <c r="VVI43" s="64"/>
      <c r="VVJ43" s="64"/>
      <c r="VVK43" s="64"/>
      <c r="VVL43" s="64"/>
      <c r="VVM43" s="64"/>
      <c r="VVN43" s="64"/>
      <c r="VVO43" s="64"/>
      <c r="VVP43" s="64"/>
      <c r="VVQ43" s="64"/>
      <c r="VVR43" s="64"/>
      <c r="VVS43" s="64"/>
      <c r="VVT43" s="64"/>
      <c r="VVU43" s="64"/>
      <c r="VVV43" s="64"/>
      <c r="VVW43" s="64"/>
      <c r="VVX43" s="64"/>
      <c r="VVY43" s="64"/>
      <c r="VVZ43" s="64"/>
      <c r="VWA43" s="64"/>
      <c r="VWB43" s="64"/>
      <c r="VWC43" s="64"/>
      <c r="VWD43" s="64"/>
      <c r="VWE43" s="64"/>
      <c r="VWF43" s="64"/>
      <c r="VWG43" s="64"/>
      <c r="VWH43" s="64"/>
      <c r="VWI43" s="64"/>
      <c r="VWJ43" s="64"/>
      <c r="VWK43" s="64"/>
      <c r="VWL43" s="64"/>
      <c r="VWM43" s="64"/>
      <c r="VWN43" s="64"/>
      <c r="VWO43" s="64"/>
      <c r="VWP43" s="64"/>
      <c r="VWQ43" s="64"/>
      <c r="VWR43" s="64"/>
      <c r="VWS43" s="64"/>
      <c r="VWT43" s="64"/>
      <c r="VWU43" s="64"/>
      <c r="VWV43" s="64"/>
      <c r="VWW43" s="64"/>
      <c r="VWX43" s="64"/>
      <c r="VWY43" s="64"/>
      <c r="VWZ43" s="64"/>
      <c r="VXA43" s="64"/>
      <c r="VXB43" s="64"/>
      <c r="VXC43" s="64"/>
      <c r="VXD43" s="64"/>
      <c r="VXE43" s="64"/>
      <c r="VXF43" s="64"/>
      <c r="VXG43" s="64"/>
      <c r="VXH43" s="64"/>
      <c r="VXI43" s="64"/>
      <c r="VXJ43" s="64"/>
      <c r="VXK43" s="64"/>
      <c r="VXL43" s="64"/>
      <c r="VXM43" s="64"/>
      <c r="VXN43" s="64"/>
      <c r="VXO43" s="64"/>
      <c r="VXP43" s="64"/>
      <c r="VXQ43" s="64"/>
      <c r="VXR43" s="64"/>
      <c r="VXS43" s="64"/>
      <c r="VXT43" s="64"/>
      <c r="VXU43" s="64"/>
      <c r="VXV43" s="64"/>
      <c r="VXW43" s="64"/>
      <c r="VXX43" s="64"/>
      <c r="VXY43" s="64"/>
      <c r="VXZ43" s="64"/>
      <c r="VYA43" s="64"/>
      <c r="VYB43" s="64"/>
      <c r="VYC43" s="64"/>
      <c r="VYD43" s="64"/>
      <c r="VYE43" s="64"/>
      <c r="VYF43" s="64"/>
      <c r="VYG43" s="64"/>
      <c r="VYH43" s="64"/>
      <c r="VYI43" s="64"/>
      <c r="VYJ43" s="64"/>
      <c r="VYK43" s="64"/>
      <c r="VYL43" s="64"/>
      <c r="VYM43" s="64"/>
      <c r="VYN43" s="64"/>
      <c r="VYO43" s="64"/>
      <c r="VYP43" s="64"/>
      <c r="VYQ43" s="64"/>
      <c r="VYR43" s="64"/>
      <c r="VYS43" s="64"/>
      <c r="VYT43" s="64"/>
      <c r="VYU43" s="64"/>
      <c r="VYV43" s="64"/>
      <c r="VYW43" s="64"/>
      <c r="VYX43" s="64"/>
      <c r="VYY43" s="64"/>
      <c r="VYZ43" s="64"/>
      <c r="VZA43" s="64"/>
      <c r="VZB43" s="64"/>
      <c r="VZC43" s="64"/>
      <c r="VZD43" s="64"/>
      <c r="VZE43" s="64"/>
      <c r="VZF43" s="64"/>
      <c r="VZG43" s="64"/>
      <c r="VZH43" s="64"/>
      <c r="VZI43" s="64"/>
      <c r="VZJ43" s="64"/>
      <c r="VZK43" s="64"/>
      <c r="VZL43" s="64"/>
      <c r="VZM43" s="64"/>
      <c r="VZN43" s="64"/>
      <c r="VZO43" s="64"/>
      <c r="VZP43" s="64"/>
      <c r="VZQ43" s="64"/>
      <c r="VZR43" s="64"/>
      <c r="VZS43" s="64"/>
      <c r="VZT43" s="64"/>
      <c r="VZU43" s="64"/>
      <c r="VZV43" s="64"/>
      <c r="VZW43" s="64"/>
      <c r="VZX43" s="64"/>
      <c r="VZY43" s="64"/>
      <c r="VZZ43" s="64"/>
      <c r="WAA43" s="64"/>
      <c r="WAB43" s="64"/>
      <c r="WAC43" s="64"/>
      <c r="WAD43" s="64"/>
      <c r="WAE43" s="64"/>
      <c r="WAF43" s="64"/>
      <c r="WAG43" s="64"/>
      <c r="WAH43" s="64"/>
      <c r="WAI43" s="64"/>
      <c r="WAJ43" s="64"/>
      <c r="WAK43" s="64"/>
      <c r="WAL43" s="64"/>
      <c r="WAM43" s="64"/>
      <c r="WAN43" s="64"/>
      <c r="WAO43" s="64"/>
      <c r="WAP43" s="64"/>
      <c r="WAQ43" s="64"/>
      <c r="WAR43" s="64"/>
      <c r="WAS43" s="64"/>
      <c r="WAT43" s="64"/>
      <c r="WAU43" s="64"/>
      <c r="WAV43" s="64"/>
      <c r="WAW43" s="64"/>
      <c r="WAX43" s="64"/>
      <c r="WAY43" s="64"/>
      <c r="WAZ43" s="64"/>
      <c r="WBA43" s="64"/>
      <c r="WBB43" s="64"/>
      <c r="WBC43" s="64"/>
      <c r="WBD43" s="64"/>
      <c r="WBE43" s="64"/>
      <c r="WBF43" s="64"/>
      <c r="WBG43" s="64"/>
      <c r="WBH43" s="64"/>
      <c r="WBI43" s="64"/>
      <c r="WBJ43" s="64"/>
      <c r="WBK43" s="64"/>
      <c r="WBL43" s="64"/>
      <c r="WBM43" s="64"/>
      <c r="WBN43" s="64"/>
      <c r="WBO43" s="64"/>
      <c r="WBP43" s="64"/>
      <c r="WBQ43" s="64"/>
      <c r="WBR43" s="64"/>
      <c r="WBS43" s="64"/>
      <c r="WBT43" s="64"/>
      <c r="WBU43" s="64"/>
      <c r="WBV43" s="64"/>
      <c r="WBW43" s="64"/>
      <c r="WBX43" s="64"/>
      <c r="WBY43" s="64"/>
      <c r="WBZ43" s="64"/>
      <c r="WCA43" s="64"/>
      <c r="WCB43" s="64"/>
      <c r="WCC43" s="64"/>
      <c r="WCD43" s="64"/>
      <c r="WCE43" s="64"/>
      <c r="WCF43" s="64"/>
      <c r="WCG43" s="64"/>
      <c r="WCH43" s="64"/>
      <c r="WCI43" s="64"/>
      <c r="WCJ43" s="64"/>
      <c r="WCK43" s="64"/>
      <c r="WCL43" s="64"/>
      <c r="WCM43" s="64"/>
      <c r="WCN43" s="64"/>
      <c r="WCO43" s="64"/>
      <c r="WCP43" s="64"/>
      <c r="WCQ43" s="64"/>
      <c r="WCR43" s="64"/>
      <c r="WCS43" s="64"/>
      <c r="WCT43" s="64"/>
      <c r="WCU43" s="64"/>
      <c r="WCV43" s="64"/>
      <c r="WCW43" s="64"/>
      <c r="WCX43" s="64"/>
      <c r="WCY43" s="64"/>
      <c r="WCZ43" s="64"/>
      <c r="WDA43" s="64"/>
      <c r="WDB43" s="64"/>
      <c r="WDC43" s="64"/>
      <c r="WDD43" s="64"/>
      <c r="WDE43" s="64"/>
      <c r="WDF43" s="64"/>
      <c r="WDG43" s="64"/>
      <c r="WDH43" s="64"/>
      <c r="WDI43" s="64"/>
      <c r="WDJ43" s="64"/>
      <c r="WDK43" s="64"/>
      <c r="WDL43" s="64"/>
      <c r="WDM43" s="64"/>
      <c r="WDN43" s="64"/>
      <c r="WDO43" s="64"/>
      <c r="WDP43" s="64"/>
      <c r="WDQ43" s="64"/>
      <c r="WDR43" s="64"/>
      <c r="WDS43" s="64"/>
      <c r="WDT43" s="64"/>
      <c r="WDU43" s="64"/>
      <c r="WDV43" s="64"/>
      <c r="WDW43" s="64"/>
      <c r="WDX43" s="64"/>
      <c r="WDY43" s="64"/>
      <c r="WDZ43" s="64"/>
      <c r="WEA43" s="64"/>
      <c r="WEB43" s="64"/>
      <c r="WEC43" s="64"/>
      <c r="WED43" s="64"/>
      <c r="WEE43" s="64"/>
      <c r="WEF43" s="64"/>
      <c r="WEG43" s="64"/>
      <c r="WEH43" s="64"/>
      <c r="WEI43" s="64"/>
      <c r="WEJ43" s="64"/>
      <c r="WEK43" s="64"/>
      <c r="WEL43" s="64"/>
      <c r="WEM43" s="64"/>
      <c r="WEN43" s="64"/>
      <c r="WEO43" s="64"/>
      <c r="WEP43" s="64"/>
      <c r="WEQ43" s="64"/>
      <c r="WER43" s="64"/>
      <c r="WES43" s="64"/>
      <c r="WET43" s="64"/>
      <c r="WEU43" s="64"/>
      <c r="WEV43" s="64"/>
      <c r="WEW43" s="64"/>
      <c r="WEX43" s="64"/>
      <c r="WEY43" s="64"/>
      <c r="WEZ43" s="64"/>
      <c r="WFA43" s="64"/>
      <c r="WFB43" s="64"/>
      <c r="WFC43" s="64"/>
      <c r="WFD43" s="64"/>
      <c r="WFE43" s="64"/>
      <c r="WFF43" s="64"/>
      <c r="WFG43" s="64"/>
      <c r="WFH43" s="64"/>
      <c r="WFI43" s="64"/>
      <c r="WFJ43" s="64"/>
      <c r="WFK43" s="64"/>
      <c r="WFL43" s="64"/>
      <c r="WFM43" s="64"/>
      <c r="WFN43" s="64"/>
      <c r="WFO43" s="64"/>
      <c r="WFP43" s="64"/>
      <c r="WFQ43" s="64"/>
      <c r="WFR43" s="64"/>
      <c r="WFS43" s="64"/>
      <c r="WFT43" s="64"/>
      <c r="WFU43" s="64"/>
      <c r="WFV43" s="64"/>
      <c r="WFW43" s="64"/>
      <c r="WFX43" s="64"/>
      <c r="WFY43" s="64"/>
      <c r="WFZ43" s="64"/>
      <c r="WGA43" s="64"/>
      <c r="WGB43" s="64"/>
      <c r="WGC43" s="64"/>
      <c r="WGD43" s="64"/>
      <c r="WGE43" s="64"/>
      <c r="WGF43" s="64"/>
      <c r="WGG43" s="64"/>
      <c r="WGH43" s="64"/>
      <c r="WGI43" s="64"/>
      <c r="WGJ43" s="64"/>
      <c r="WGK43" s="64"/>
      <c r="WGL43" s="64"/>
      <c r="WGM43" s="64"/>
      <c r="WGN43" s="64"/>
      <c r="WGO43" s="64"/>
      <c r="WGP43" s="64"/>
      <c r="WGQ43" s="64"/>
      <c r="WGR43" s="64"/>
      <c r="WGS43" s="64"/>
      <c r="WGT43" s="64"/>
      <c r="WGU43" s="64"/>
      <c r="WGV43" s="64"/>
      <c r="WGW43" s="64"/>
      <c r="WGX43" s="64"/>
      <c r="WGY43" s="64"/>
      <c r="WGZ43" s="64"/>
      <c r="WHA43" s="64"/>
      <c r="WHB43" s="64"/>
      <c r="WHC43" s="64"/>
      <c r="WHD43" s="64"/>
      <c r="WHE43" s="64"/>
      <c r="WHF43" s="64"/>
      <c r="WHG43" s="64"/>
      <c r="WHH43" s="64"/>
      <c r="WHI43" s="64"/>
      <c r="WHJ43" s="64"/>
      <c r="WHK43" s="64"/>
      <c r="WHL43" s="64"/>
      <c r="WHM43" s="64"/>
      <c r="WHN43" s="64"/>
      <c r="WHO43" s="64"/>
      <c r="WHP43" s="64"/>
      <c r="WHQ43" s="64"/>
      <c r="WHR43" s="64"/>
      <c r="WHS43" s="64"/>
      <c r="WHT43" s="64"/>
      <c r="WHU43" s="64"/>
      <c r="WHV43" s="64"/>
      <c r="WHW43" s="64"/>
      <c r="WHX43" s="64"/>
      <c r="WHY43" s="64"/>
      <c r="WHZ43" s="64"/>
      <c r="WIA43" s="64"/>
      <c r="WIB43" s="64"/>
      <c r="WIC43" s="64"/>
      <c r="WID43" s="64"/>
      <c r="WIE43" s="64"/>
      <c r="WIF43" s="64"/>
      <c r="WIG43" s="64"/>
      <c r="WIH43" s="64"/>
      <c r="WII43" s="64"/>
      <c r="WIJ43" s="64"/>
      <c r="WIK43" s="64"/>
      <c r="WIL43" s="64"/>
      <c r="WIM43" s="64"/>
      <c r="WIN43" s="64"/>
      <c r="WIO43" s="64"/>
      <c r="WIP43" s="64"/>
      <c r="WIQ43" s="64"/>
      <c r="WIR43" s="64"/>
      <c r="WIS43" s="64"/>
      <c r="WIT43" s="64"/>
      <c r="WIU43" s="64"/>
      <c r="WIV43" s="64"/>
      <c r="WIW43" s="64"/>
      <c r="WIX43" s="64"/>
      <c r="WIY43" s="64"/>
      <c r="WIZ43" s="64"/>
      <c r="WJA43" s="64"/>
      <c r="WJB43" s="64"/>
      <c r="WJC43" s="64"/>
      <c r="WJD43" s="64"/>
      <c r="WJE43" s="64"/>
      <c r="WJF43" s="64"/>
      <c r="WJG43" s="64"/>
      <c r="WJH43" s="64"/>
      <c r="WJI43" s="64"/>
      <c r="WJJ43" s="64"/>
      <c r="WJK43" s="64"/>
      <c r="WJL43" s="64"/>
      <c r="WJM43" s="64"/>
      <c r="WJN43" s="64"/>
      <c r="WJO43" s="64"/>
      <c r="WJP43" s="64"/>
      <c r="WJQ43" s="64"/>
      <c r="WJR43" s="64"/>
      <c r="WJS43" s="64"/>
      <c r="WJT43" s="64"/>
      <c r="WJU43" s="64"/>
      <c r="WJV43" s="64"/>
      <c r="WJW43" s="64"/>
      <c r="WJX43" s="64"/>
      <c r="WJY43" s="64"/>
      <c r="WJZ43" s="64"/>
      <c r="WKA43" s="64"/>
      <c r="WKB43" s="64"/>
      <c r="WKC43" s="64"/>
      <c r="WKD43" s="64"/>
      <c r="WKE43" s="64"/>
      <c r="WKF43" s="64"/>
      <c r="WKG43" s="64"/>
      <c r="WKH43" s="64"/>
      <c r="WKI43" s="64"/>
      <c r="WKJ43" s="64"/>
      <c r="WKK43" s="64"/>
      <c r="WKL43" s="64"/>
      <c r="WKM43" s="64"/>
      <c r="WKN43" s="64"/>
      <c r="WKO43" s="64"/>
      <c r="WKP43" s="64"/>
      <c r="WKQ43" s="64"/>
      <c r="WKR43" s="64"/>
      <c r="WKS43" s="64"/>
      <c r="WKT43" s="64"/>
      <c r="WKU43" s="64"/>
      <c r="WKV43" s="64"/>
      <c r="WKW43" s="64"/>
      <c r="WKX43" s="64"/>
      <c r="WKY43" s="64"/>
      <c r="WKZ43" s="64"/>
      <c r="WLA43" s="64"/>
      <c r="WLB43" s="64"/>
      <c r="WLC43" s="64"/>
      <c r="WLD43" s="64"/>
      <c r="WLE43" s="64"/>
      <c r="WLF43" s="64"/>
      <c r="WLG43" s="64"/>
      <c r="WLH43" s="64"/>
      <c r="WLI43" s="64"/>
      <c r="WLJ43" s="64"/>
      <c r="WLK43" s="64"/>
      <c r="WLL43" s="64"/>
      <c r="WLM43" s="64"/>
      <c r="WLN43" s="64"/>
      <c r="WLO43" s="64"/>
      <c r="WLP43" s="64"/>
      <c r="WLQ43" s="64"/>
      <c r="WLR43" s="64"/>
      <c r="WLS43" s="64"/>
      <c r="WLT43" s="64"/>
      <c r="WLU43" s="64"/>
      <c r="WLV43" s="64"/>
      <c r="WLW43" s="64"/>
      <c r="WLX43" s="64"/>
      <c r="WLY43" s="64"/>
      <c r="WLZ43" s="64"/>
      <c r="WMA43" s="64"/>
      <c r="WMB43" s="64"/>
      <c r="WMC43" s="64"/>
      <c r="WMD43" s="64"/>
      <c r="WME43" s="64"/>
      <c r="WMF43" s="64"/>
      <c r="WMG43" s="64"/>
      <c r="WMH43" s="64"/>
      <c r="WMI43" s="64"/>
      <c r="WMJ43" s="64"/>
      <c r="WMK43" s="64"/>
      <c r="WML43" s="64"/>
      <c r="WMM43" s="64"/>
      <c r="WMN43" s="64"/>
      <c r="WMO43" s="64"/>
      <c r="WMP43" s="64"/>
      <c r="WMQ43" s="64"/>
      <c r="WMR43" s="64"/>
      <c r="WMS43" s="64"/>
      <c r="WMT43" s="64"/>
      <c r="WMU43" s="64"/>
      <c r="WMV43" s="64"/>
      <c r="WMW43" s="64"/>
      <c r="WMX43" s="64"/>
      <c r="WMY43" s="64"/>
      <c r="WMZ43" s="64"/>
      <c r="WNA43" s="64"/>
      <c r="WNB43" s="64"/>
      <c r="WNC43" s="64"/>
      <c r="WND43" s="64"/>
      <c r="WNE43" s="64"/>
      <c r="WNF43" s="64"/>
      <c r="WNG43" s="64"/>
      <c r="WNH43" s="64"/>
      <c r="WNI43" s="64"/>
      <c r="WNJ43" s="64"/>
      <c r="WNK43" s="64"/>
      <c r="WNL43" s="64"/>
      <c r="WNM43" s="64"/>
      <c r="WNN43" s="64"/>
      <c r="WNO43" s="64"/>
      <c r="WNP43" s="64"/>
      <c r="WNQ43" s="64"/>
      <c r="WNR43" s="64"/>
      <c r="WNS43" s="64"/>
      <c r="WNT43" s="64"/>
      <c r="WNU43" s="64"/>
      <c r="WNV43" s="64"/>
      <c r="WNW43" s="64"/>
      <c r="WNX43" s="64"/>
      <c r="WNY43" s="64"/>
      <c r="WNZ43" s="64"/>
      <c r="WOA43" s="64"/>
      <c r="WOB43" s="64"/>
      <c r="WOC43" s="64"/>
      <c r="WOD43" s="64"/>
      <c r="WOE43" s="64"/>
      <c r="WOF43" s="64"/>
      <c r="WOG43" s="64"/>
      <c r="WOH43" s="64"/>
      <c r="WOI43" s="64"/>
      <c r="WOJ43" s="64"/>
      <c r="WOK43" s="64"/>
      <c r="WOL43" s="64"/>
      <c r="WOM43" s="64"/>
      <c r="WON43" s="64"/>
      <c r="WOO43" s="64"/>
      <c r="WOP43" s="64"/>
      <c r="WOQ43" s="64"/>
      <c r="WOR43" s="64"/>
      <c r="WOS43" s="64"/>
      <c r="WOT43" s="64"/>
      <c r="WOU43" s="64"/>
      <c r="WOV43" s="64"/>
      <c r="WOW43" s="64"/>
      <c r="WOX43" s="64"/>
      <c r="WOY43" s="64"/>
      <c r="WOZ43" s="64"/>
      <c r="WPA43" s="64"/>
      <c r="WPB43" s="64"/>
      <c r="WPC43" s="64"/>
      <c r="WPD43" s="64"/>
      <c r="WPE43" s="64"/>
      <c r="WPF43" s="64"/>
      <c r="WPG43" s="64"/>
      <c r="WPH43" s="64"/>
      <c r="WPI43" s="64"/>
      <c r="WPJ43" s="64"/>
      <c r="WPK43" s="64"/>
      <c r="WPL43" s="64"/>
      <c r="WPM43" s="64"/>
      <c r="WPN43" s="64"/>
      <c r="WPO43" s="64"/>
      <c r="WPP43" s="64"/>
      <c r="WPQ43" s="64"/>
      <c r="WPR43" s="64"/>
      <c r="WPS43" s="64"/>
      <c r="WPT43" s="64"/>
      <c r="WPU43" s="64"/>
      <c r="WPV43" s="64"/>
      <c r="WPW43" s="64"/>
      <c r="WPX43" s="64"/>
      <c r="WPY43" s="64"/>
      <c r="WPZ43" s="64"/>
      <c r="WQA43" s="64"/>
      <c r="WQB43" s="64"/>
      <c r="WQC43" s="64"/>
      <c r="WQD43" s="64"/>
      <c r="WQE43" s="64"/>
      <c r="WQF43" s="64"/>
      <c r="WQG43" s="64"/>
      <c r="WQH43" s="64"/>
      <c r="WQI43" s="64"/>
      <c r="WQJ43" s="64"/>
      <c r="WQK43" s="64"/>
      <c r="WQL43" s="64"/>
      <c r="WQM43" s="64"/>
      <c r="WQN43" s="64"/>
      <c r="WQO43" s="64"/>
      <c r="WQP43" s="64"/>
      <c r="WQQ43" s="64"/>
      <c r="WQR43" s="64"/>
      <c r="WQS43" s="64"/>
      <c r="WQT43" s="64"/>
      <c r="WQU43" s="64"/>
      <c r="WQV43" s="64"/>
      <c r="WQW43" s="64"/>
      <c r="WQX43" s="64"/>
      <c r="WQY43" s="64"/>
      <c r="WQZ43" s="64"/>
      <c r="WRA43" s="64"/>
      <c r="WRB43" s="64"/>
      <c r="WRC43" s="64"/>
      <c r="WRD43" s="64"/>
      <c r="WRE43" s="64"/>
      <c r="WRF43" s="64"/>
      <c r="WRG43" s="64"/>
      <c r="WRH43" s="64"/>
      <c r="WRI43" s="64"/>
      <c r="WRJ43" s="64"/>
      <c r="WRK43" s="64"/>
      <c r="WRL43" s="64"/>
      <c r="WRM43" s="64"/>
      <c r="WRN43" s="64"/>
      <c r="WRO43" s="64"/>
      <c r="WRP43" s="64"/>
      <c r="WRQ43" s="64"/>
      <c r="WRR43" s="64"/>
      <c r="WRS43" s="64"/>
      <c r="WRT43" s="64"/>
      <c r="WRU43" s="64"/>
      <c r="WRV43" s="64"/>
      <c r="WRW43" s="64"/>
      <c r="WRX43" s="64"/>
      <c r="WRY43" s="64"/>
      <c r="WRZ43" s="64"/>
      <c r="WSA43" s="64"/>
      <c r="WSB43" s="64"/>
      <c r="WSC43" s="64"/>
      <c r="WSD43" s="64"/>
      <c r="WSE43" s="64"/>
      <c r="WSF43" s="64"/>
      <c r="WSG43" s="64"/>
      <c r="WSH43" s="64"/>
      <c r="WSI43" s="64"/>
      <c r="WSJ43" s="64"/>
      <c r="WSK43" s="64"/>
      <c r="WSL43" s="64"/>
      <c r="WSM43" s="64"/>
      <c r="WSN43" s="64"/>
      <c r="WSO43" s="64"/>
      <c r="WSP43" s="64"/>
      <c r="WSQ43" s="64"/>
      <c r="WSR43" s="64"/>
      <c r="WSS43" s="64"/>
      <c r="WST43" s="64"/>
      <c r="WSU43" s="64"/>
      <c r="WSV43" s="64"/>
      <c r="WSW43" s="64"/>
      <c r="WSX43" s="64"/>
      <c r="WSY43" s="64"/>
      <c r="WSZ43" s="64"/>
      <c r="WTA43" s="64"/>
      <c r="WTB43" s="64"/>
      <c r="WTC43" s="64"/>
      <c r="WTD43" s="64"/>
      <c r="WTE43" s="64"/>
      <c r="WTF43" s="64"/>
      <c r="WTG43" s="64"/>
      <c r="WTH43" s="64"/>
      <c r="WTI43" s="64"/>
      <c r="WTJ43" s="64"/>
      <c r="WTK43" s="64"/>
      <c r="WTL43" s="64"/>
      <c r="WTM43" s="64"/>
      <c r="WTN43" s="64"/>
      <c r="WTO43" s="64"/>
      <c r="WTP43" s="64"/>
      <c r="WTQ43" s="64"/>
      <c r="WTR43" s="64"/>
      <c r="WTS43" s="64"/>
      <c r="WTT43" s="64"/>
      <c r="WTU43" s="64"/>
      <c r="WTV43" s="64"/>
      <c r="WTW43" s="64"/>
      <c r="WTX43" s="64"/>
      <c r="WTY43" s="64"/>
      <c r="WTZ43" s="64"/>
      <c r="WUA43" s="64"/>
      <c r="WUB43" s="64"/>
      <c r="WUC43" s="64"/>
      <c r="WUD43" s="64"/>
      <c r="WUE43" s="64"/>
      <c r="WUF43" s="64"/>
      <c r="WUG43" s="64"/>
      <c r="WUH43" s="64"/>
      <c r="WUI43" s="64"/>
      <c r="WUJ43" s="64"/>
      <c r="WUK43" s="64"/>
      <c r="WUL43" s="64"/>
      <c r="WUM43" s="64"/>
      <c r="WUN43" s="64"/>
      <c r="WUO43" s="64"/>
      <c r="WUP43" s="64"/>
      <c r="WUQ43" s="64"/>
      <c r="WUR43" s="64"/>
      <c r="WUS43" s="64"/>
      <c r="WUT43" s="64"/>
      <c r="WUU43" s="64"/>
      <c r="WUV43" s="64"/>
      <c r="WUW43" s="64"/>
      <c r="WUX43" s="64"/>
      <c r="WUY43" s="64"/>
      <c r="WUZ43" s="64"/>
      <c r="WVA43" s="64"/>
      <c r="WVB43" s="64"/>
      <c r="WVC43" s="64"/>
      <c r="WVD43" s="64"/>
      <c r="WVE43" s="64"/>
      <c r="WVF43" s="64"/>
      <c r="WVG43" s="64"/>
      <c r="WVH43" s="64"/>
    </row>
    <row r="44" spans="1:16128" s="65" customFormat="1" ht="18.75" customHeight="1" x14ac:dyDescent="0.3">
      <c r="A44" s="64"/>
      <c r="B44" s="447" t="s">
        <v>62</v>
      </c>
      <c r="C44" s="450">
        <f>C43</f>
        <v>103468750</v>
      </c>
      <c r="D44" s="444"/>
      <c r="E44" s="444"/>
      <c r="F44" s="122"/>
      <c r="G44" s="919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  <c r="EU44" s="64"/>
      <c r="EV44" s="64"/>
      <c r="EW44" s="64"/>
      <c r="EX44" s="64"/>
      <c r="EY44" s="64"/>
      <c r="EZ44" s="64"/>
      <c r="FA44" s="64"/>
      <c r="FB44" s="64"/>
      <c r="FC44" s="64"/>
      <c r="FD44" s="64"/>
      <c r="FE44" s="64"/>
      <c r="FF44" s="64"/>
      <c r="FG44" s="64"/>
      <c r="FH44" s="64"/>
      <c r="FI44" s="64"/>
      <c r="FJ44" s="64"/>
      <c r="FK44" s="64"/>
      <c r="FL44" s="64"/>
      <c r="FM44" s="64"/>
      <c r="FN44" s="64"/>
      <c r="FO44" s="64"/>
      <c r="FP44" s="64"/>
      <c r="FQ44" s="64"/>
      <c r="FR44" s="64"/>
      <c r="FS44" s="64"/>
      <c r="FT44" s="64"/>
      <c r="FU44" s="64"/>
      <c r="FV44" s="64"/>
      <c r="FW44" s="64"/>
      <c r="FX44" s="64"/>
      <c r="FY44" s="64"/>
      <c r="FZ44" s="64"/>
      <c r="GA44" s="64"/>
      <c r="GB44" s="64"/>
      <c r="GC44" s="64"/>
      <c r="GD44" s="64"/>
      <c r="GE44" s="64"/>
      <c r="GF44" s="64"/>
      <c r="GG44" s="64"/>
      <c r="GH44" s="64"/>
      <c r="GI44" s="64"/>
      <c r="GJ44" s="64"/>
      <c r="GK44" s="64"/>
      <c r="GL44" s="64"/>
      <c r="GM44" s="64"/>
      <c r="GN44" s="64"/>
      <c r="GO44" s="64"/>
      <c r="GP44" s="64"/>
      <c r="GQ44" s="64"/>
      <c r="GR44" s="64"/>
      <c r="GS44" s="64"/>
      <c r="GT44" s="64"/>
      <c r="GU44" s="64"/>
      <c r="GV44" s="64"/>
      <c r="GW44" s="64"/>
      <c r="GX44" s="64"/>
      <c r="GY44" s="64"/>
      <c r="GZ44" s="64"/>
      <c r="HA44" s="64"/>
      <c r="HB44" s="64"/>
      <c r="HC44" s="64"/>
      <c r="HD44" s="64"/>
      <c r="HE44" s="64"/>
      <c r="HF44" s="64"/>
      <c r="HG44" s="64"/>
      <c r="HH44" s="64"/>
      <c r="HI44" s="64"/>
      <c r="HJ44" s="64"/>
      <c r="HK44" s="64"/>
      <c r="HL44" s="64"/>
      <c r="HM44" s="64"/>
      <c r="HN44" s="64"/>
      <c r="HO44" s="64"/>
      <c r="HP44" s="64"/>
      <c r="HQ44" s="64"/>
      <c r="HR44" s="64"/>
      <c r="HS44" s="64"/>
      <c r="HT44" s="64"/>
      <c r="HU44" s="64"/>
      <c r="HV44" s="64"/>
      <c r="HW44" s="64"/>
      <c r="HX44" s="64"/>
      <c r="HY44" s="64"/>
      <c r="HZ44" s="64"/>
      <c r="IA44" s="64"/>
      <c r="IB44" s="64"/>
      <c r="IC44" s="64"/>
      <c r="ID44" s="64"/>
      <c r="IE44" s="64"/>
      <c r="IF44" s="64"/>
      <c r="IG44" s="64"/>
      <c r="IH44" s="64"/>
      <c r="II44" s="64"/>
      <c r="IJ44" s="64"/>
      <c r="IK44" s="64"/>
      <c r="IL44" s="64"/>
      <c r="IM44" s="64"/>
      <c r="IN44" s="64"/>
      <c r="IO44" s="64"/>
      <c r="IP44" s="64"/>
      <c r="IQ44" s="64"/>
      <c r="IR44" s="64"/>
      <c r="IS44" s="64"/>
      <c r="IT44" s="64"/>
      <c r="IU44" s="64"/>
      <c r="IV44" s="64"/>
      <c r="IW44" s="64"/>
      <c r="IX44" s="64"/>
      <c r="IY44" s="64"/>
      <c r="IZ44" s="64"/>
      <c r="JA44" s="64"/>
      <c r="JB44" s="64"/>
      <c r="JC44" s="64"/>
      <c r="JD44" s="64"/>
      <c r="JE44" s="64"/>
      <c r="JF44" s="64"/>
      <c r="JG44" s="64"/>
      <c r="JH44" s="64"/>
      <c r="JI44" s="64"/>
      <c r="JJ44" s="64"/>
      <c r="JK44" s="64"/>
      <c r="JL44" s="64"/>
      <c r="JM44" s="64"/>
      <c r="JN44" s="64"/>
      <c r="JO44" s="64"/>
      <c r="JP44" s="64"/>
      <c r="JQ44" s="64"/>
      <c r="JR44" s="64"/>
      <c r="JS44" s="64"/>
      <c r="JT44" s="64"/>
      <c r="JU44" s="64"/>
      <c r="JV44" s="64"/>
      <c r="JW44" s="64"/>
      <c r="JX44" s="64"/>
      <c r="JY44" s="64"/>
      <c r="JZ44" s="64"/>
      <c r="KA44" s="64"/>
      <c r="KB44" s="64"/>
      <c r="KC44" s="64"/>
      <c r="KD44" s="64"/>
      <c r="KE44" s="64"/>
      <c r="KF44" s="64"/>
      <c r="KG44" s="64"/>
      <c r="KH44" s="64"/>
      <c r="KI44" s="64"/>
      <c r="KJ44" s="64"/>
      <c r="KK44" s="64"/>
      <c r="KL44" s="64"/>
      <c r="KM44" s="64"/>
      <c r="KN44" s="64"/>
      <c r="KO44" s="64"/>
      <c r="KP44" s="64"/>
      <c r="KQ44" s="64"/>
      <c r="KR44" s="64"/>
      <c r="KS44" s="64"/>
      <c r="KT44" s="64"/>
      <c r="KU44" s="64"/>
      <c r="KV44" s="64"/>
      <c r="KW44" s="64"/>
      <c r="KX44" s="64"/>
      <c r="KY44" s="64"/>
      <c r="KZ44" s="64"/>
      <c r="LA44" s="64"/>
      <c r="LB44" s="64"/>
      <c r="LC44" s="64"/>
      <c r="LD44" s="64"/>
      <c r="LE44" s="64"/>
      <c r="LF44" s="64"/>
      <c r="LG44" s="64"/>
      <c r="LH44" s="64"/>
      <c r="LI44" s="64"/>
      <c r="LJ44" s="64"/>
      <c r="LK44" s="64"/>
      <c r="LL44" s="64"/>
      <c r="LM44" s="64"/>
      <c r="LN44" s="64"/>
      <c r="LO44" s="64"/>
      <c r="LP44" s="64"/>
      <c r="LQ44" s="64"/>
      <c r="LR44" s="64"/>
      <c r="LS44" s="64"/>
      <c r="LT44" s="64"/>
      <c r="LU44" s="64"/>
      <c r="LV44" s="64"/>
      <c r="LW44" s="64"/>
      <c r="LX44" s="64"/>
      <c r="LY44" s="64"/>
      <c r="LZ44" s="64"/>
      <c r="MA44" s="64"/>
      <c r="MB44" s="64"/>
      <c r="MC44" s="64"/>
      <c r="MD44" s="64"/>
      <c r="ME44" s="64"/>
      <c r="MF44" s="64"/>
      <c r="MG44" s="64"/>
      <c r="MH44" s="64"/>
      <c r="MI44" s="64"/>
      <c r="MJ44" s="64"/>
      <c r="MK44" s="64"/>
      <c r="ML44" s="64"/>
      <c r="MM44" s="64"/>
      <c r="MN44" s="64"/>
      <c r="MO44" s="64"/>
      <c r="MP44" s="64"/>
      <c r="MQ44" s="64"/>
      <c r="MR44" s="64"/>
      <c r="MS44" s="64"/>
      <c r="MT44" s="64"/>
      <c r="MU44" s="64"/>
      <c r="MV44" s="64"/>
      <c r="MW44" s="64"/>
      <c r="MX44" s="64"/>
      <c r="MY44" s="64"/>
      <c r="MZ44" s="64"/>
      <c r="NA44" s="64"/>
      <c r="NB44" s="64"/>
      <c r="NC44" s="64"/>
      <c r="ND44" s="64"/>
      <c r="NE44" s="64"/>
      <c r="NF44" s="64"/>
      <c r="NG44" s="64"/>
      <c r="NH44" s="64"/>
      <c r="NI44" s="64"/>
      <c r="NJ44" s="64"/>
      <c r="NK44" s="64"/>
      <c r="NL44" s="64"/>
      <c r="NM44" s="64"/>
      <c r="NN44" s="64"/>
      <c r="NO44" s="64"/>
      <c r="NP44" s="64"/>
      <c r="NQ44" s="64"/>
      <c r="NR44" s="64"/>
      <c r="NS44" s="64"/>
      <c r="NT44" s="64"/>
      <c r="NU44" s="64"/>
      <c r="NV44" s="64"/>
      <c r="NW44" s="64"/>
      <c r="NX44" s="64"/>
      <c r="NY44" s="64"/>
      <c r="NZ44" s="64"/>
      <c r="OA44" s="64"/>
      <c r="OB44" s="64"/>
      <c r="OC44" s="64"/>
      <c r="OD44" s="64"/>
      <c r="OE44" s="64"/>
      <c r="OF44" s="64"/>
      <c r="OG44" s="64"/>
      <c r="OH44" s="64"/>
      <c r="OI44" s="64"/>
      <c r="OJ44" s="64"/>
      <c r="OK44" s="64"/>
      <c r="OL44" s="64"/>
      <c r="OM44" s="64"/>
      <c r="ON44" s="64"/>
      <c r="OO44" s="64"/>
      <c r="OP44" s="64"/>
      <c r="OQ44" s="64"/>
      <c r="OR44" s="64"/>
      <c r="OS44" s="64"/>
      <c r="OT44" s="64"/>
      <c r="OU44" s="64"/>
      <c r="OV44" s="64"/>
      <c r="OW44" s="64"/>
      <c r="OX44" s="64"/>
      <c r="OY44" s="64"/>
      <c r="OZ44" s="64"/>
      <c r="PA44" s="64"/>
      <c r="PB44" s="64"/>
      <c r="PC44" s="64"/>
      <c r="PD44" s="64"/>
      <c r="PE44" s="64"/>
      <c r="PF44" s="64"/>
      <c r="PG44" s="64"/>
      <c r="PH44" s="64"/>
      <c r="PI44" s="64"/>
      <c r="PJ44" s="64"/>
      <c r="PK44" s="64"/>
      <c r="PL44" s="64"/>
      <c r="PM44" s="64"/>
      <c r="PN44" s="64"/>
      <c r="PO44" s="64"/>
      <c r="PP44" s="64"/>
      <c r="PQ44" s="64"/>
      <c r="PR44" s="64"/>
      <c r="PS44" s="64"/>
      <c r="PT44" s="64"/>
      <c r="PU44" s="64"/>
      <c r="PV44" s="64"/>
      <c r="PW44" s="64"/>
      <c r="PX44" s="64"/>
      <c r="PY44" s="64"/>
      <c r="PZ44" s="64"/>
      <c r="QA44" s="64"/>
      <c r="QB44" s="64"/>
      <c r="QC44" s="64"/>
      <c r="QD44" s="64"/>
      <c r="QE44" s="64"/>
      <c r="QF44" s="64"/>
      <c r="QG44" s="64"/>
      <c r="QH44" s="64"/>
      <c r="QI44" s="64"/>
      <c r="QJ44" s="64"/>
      <c r="QK44" s="64"/>
      <c r="QL44" s="64"/>
      <c r="QM44" s="64"/>
      <c r="QN44" s="64"/>
      <c r="QO44" s="64"/>
      <c r="QP44" s="64"/>
      <c r="QQ44" s="64"/>
      <c r="QR44" s="64"/>
      <c r="QS44" s="64"/>
      <c r="QT44" s="64"/>
      <c r="QU44" s="64"/>
      <c r="QV44" s="64"/>
      <c r="QW44" s="64"/>
      <c r="QX44" s="64"/>
      <c r="QY44" s="64"/>
      <c r="QZ44" s="64"/>
      <c r="RA44" s="64"/>
      <c r="RB44" s="64"/>
      <c r="RC44" s="64"/>
      <c r="RD44" s="64"/>
      <c r="RE44" s="64"/>
      <c r="RF44" s="64"/>
      <c r="RG44" s="64"/>
      <c r="RH44" s="64"/>
      <c r="RI44" s="64"/>
      <c r="RJ44" s="64"/>
      <c r="RK44" s="64"/>
      <c r="RL44" s="64"/>
      <c r="RM44" s="64"/>
      <c r="RN44" s="64"/>
      <c r="RO44" s="64"/>
      <c r="RP44" s="64"/>
      <c r="RQ44" s="64"/>
      <c r="RR44" s="64"/>
      <c r="RS44" s="64"/>
      <c r="RT44" s="64"/>
      <c r="RU44" s="64"/>
      <c r="RV44" s="64"/>
      <c r="RW44" s="64"/>
      <c r="RX44" s="64"/>
      <c r="RY44" s="64"/>
      <c r="RZ44" s="64"/>
      <c r="SA44" s="64"/>
      <c r="SB44" s="64"/>
      <c r="SC44" s="64"/>
      <c r="SD44" s="64"/>
      <c r="SE44" s="64"/>
      <c r="SF44" s="64"/>
      <c r="SG44" s="64"/>
      <c r="SH44" s="64"/>
      <c r="SI44" s="64"/>
      <c r="SJ44" s="64"/>
      <c r="SK44" s="64"/>
      <c r="SL44" s="64"/>
      <c r="SM44" s="64"/>
      <c r="SN44" s="64"/>
      <c r="SO44" s="64"/>
      <c r="SP44" s="64"/>
      <c r="SQ44" s="64"/>
      <c r="SR44" s="64"/>
      <c r="SS44" s="64"/>
      <c r="ST44" s="64"/>
      <c r="SU44" s="64"/>
      <c r="SV44" s="64"/>
      <c r="SW44" s="64"/>
      <c r="SX44" s="64"/>
      <c r="SY44" s="64"/>
      <c r="SZ44" s="64"/>
      <c r="TA44" s="64"/>
      <c r="TB44" s="64"/>
      <c r="TC44" s="64"/>
      <c r="TD44" s="64"/>
      <c r="TE44" s="64"/>
      <c r="TF44" s="64"/>
      <c r="TG44" s="64"/>
      <c r="TH44" s="64"/>
      <c r="TI44" s="64"/>
      <c r="TJ44" s="64"/>
      <c r="TK44" s="64"/>
      <c r="TL44" s="64"/>
      <c r="TM44" s="64"/>
      <c r="TN44" s="64"/>
      <c r="TO44" s="64"/>
      <c r="TP44" s="64"/>
      <c r="TQ44" s="64"/>
      <c r="TR44" s="64"/>
      <c r="TS44" s="64"/>
      <c r="TT44" s="64"/>
      <c r="TU44" s="64"/>
      <c r="TV44" s="64"/>
      <c r="TW44" s="64"/>
      <c r="TX44" s="64"/>
      <c r="TY44" s="64"/>
      <c r="TZ44" s="64"/>
      <c r="UA44" s="64"/>
      <c r="UB44" s="64"/>
      <c r="UC44" s="64"/>
      <c r="UD44" s="64"/>
      <c r="UE44" s="64"/>
      <c r="UF44" s="64"/>
      <c r="UG44" s="64"/>
      <c r="UH44" s="64"/>
      <c r="UI44" s="64"/>
      <c r="UJ44" s="64"/>
      <c r="UK44" s="64"/>
      <c r="UL44" s="64"/>
      <c r="UM44" s="64"/>
      <c r="UN44" s="64"/>
      <c r="UO44" s="64"/>
      <c r="UP44" s="64"/>
      <c r="UQ44" s="64"/>
      <c r="UR44" s="64"/>
      <c r="US44" s="64"/>
      <c r="UT44" s="64"/>
      <c r="UU44" s="64"/>
      <c r="UV44" s="64"/>
      <c r="UW44" s="64"/>
      <c r="UX44" s="64"/>
      <c r="UY44" s="64"/>
      <c r="UZ44" s="64"/>
      <c r="VA44" s="64"/>
      <c r="VB44" s="64"/>
      <c r="VC44" s="64"/>
      <c r="VD44" s="64"/>
      <c r="VE44" s="64"/>
      <c r="VF44" s="64"/>
      <c r="VG44" s="64"/>
      <c r="VH44" s="64"/>
      <c r="VI44" s="64"/>
      <c r="VJ44" s="64"/>
      <c r="VK44" s="64"/>
      <c r="VL44" s="64"/>
      <c r="VM44" s="64"/>
      <c r="VN44" s="64"/>
      <c r="VO44" s="64"/>
      <c r="VP44" s="64"/>
      <c r="VQ44" s="64"/>
      <c r="VR44" s="64"/>
      <c r="VS44" s="64"/>
      <c r="VT44" s="64"/>
      <c r="VU44" s="64"/>
      <c r="VV44" s="64"/>
      <c r="VW44" s="64"/>
      <c r="VX44" s="64"/>
      <c r="VY44" s="64"/>
      <c r="VZ44" s="64"/>
      <c r="WA44" s="64"/>
      <c r="WB44" s="64"/>
      <c r="WC44" s="64"/>
      <c r="WD44" s="64"/>
      <c r="WE44" s="64"/>
      <c r="WF44" s="64"/>
      <c r="WG44" s="64"/>
      <c r="WH44" s="64"/>
      <c r="WI44" s="64"/>
      <c r="WJ44" s="64"/>
      <c r="WK44" s="64"/>
      <c r="WL44" s="64"/>
      <c r="WM44" s="64"/>
      <c r="WN44" s="64"/>
      <c r="WO44" s="64"/>
      <c r="WP44" s="64"/>
      <c r="WQ44" s="64"/>
      <c r="WR44" s="64"/>
      <c r="WS44" s="64"/>
      <c r="WT44" s="64"/>
      <c r="WU44" s="64"/>
      <c r="WV44" s="64"/>
      <c r="WW44" s="64"/>
      <c r="WX44" s="64"/>
      <c r="WY44" s="64"/>
      <c r="WZ44" s="64"/>
      <c r="XA44" s="64"/>
      <c r="XB44" s="64"/>
      <c r="XC44" s="64"/>
      <c r="XD44" s="64"/>
      <c r="XE44" s="64"/>
      <c r="XF44" s="64"/>
      <c r="XG44" s="64"/>
      <c r="XH44" s="64"/>
      <c r="XI44" s="64"/>
      <c r="XJ44" s="64"/>
      <c r="XK44" s="64"/>
      <c r="XL44" s="64"/>
      <c r="XM44" s="64"/>
      <c r="XN44" s="64"/>
      <c r="XO44" s="64"/>
      <c r="XP44" s="64"/>
      <c r="XQ44" s="64"/>
      <c r="XR44" s="64"/>
      <c r="XS44" s="64"/>
      <c r="XT44" s="64"/>
      <c r="XU44" s="64"/>
      <c r="XV44" s="64"/>
      <c r="XW44" s="64"/>
      <c r="XX44" s="64"/>
      <c r="XY44" s="64"/>
      <c r="XZ44" s="64"/>
      <c r="YA44" s="64"/>
      <c r="YB44" s="64"/>
      <c r="YC44" s="64"/>
      <c r="YD44" s="64"/>
      <c r="YE44" s="64"/>
      <c r="YF44" s="64"/>
      <c r="YG44" s="64"/>
      <c r="YH44" s="64"/>
      <c r="YI44" s="64"/>
      <c r="YJ44" s="64"/>
      <c r="YK44" s="64"/>
      <c r="YL44" s="64"/>
      <c r="YM44" s="64"/>
      <c r="YN44" s="64"/>
      <c r="YO44" s="64"/>
      <c r="YP44" s="64"/>
      <c r="YQ44" s="64"/>
      <c r="YR44" s="64"/>
      <c r="YS44" s="64"/>
      <c r="YT44" s="64"/>
      <c r="YU44" s="64"/>
      <c r="YV44" s="64"/>
      <c r="YW44" s="64"/>
      <c r="YX44" s="64"/>
      <c r="YY44" s="64"/>
      <c r="YZ44" s="64"/>
      <c r="ZA44" s="64"/>
      <c r="ZB44" s="64"/>
      <c r="ZC44" s="64"/>
      <c r="ZD44" s="64"/>
      <c r="ZE44" s="64"/>
      <c r="ZF44" s="64"/>
      <c r="ZG44" s="64"/>
      <c r="ZH44" s="64"/>
      <c r="ZI44" s="64"/>
      <c r="ZJ44" s="64"/>
      <c r="ZK44" s="64"/>
      <c r="ZL44" s="64"/>
      <c r="ZM44" s="64"/>
      <c r="ZN44" s="64"/>
      <c r="ZO44" s="64"/>
      <c r="ZP44" s="64"/>
      <c r="ZQ44" s="64"/>
      <c r="ZR44" s="64"/>
      <c r="ZS44" s="64"/>
      <c r="ZT44" s="64"/>
      <c r="ZU44" s="64"/>
      <c r="ZV44" s="64"/>
      <c r="ZW44" s="64"/>
      <c r="ZX44" s="64"/>
      <c r="ZY44" s="64"/>
      <c r="ZZ44" s="64"/>
      <c r="AAA44" s="64"/>
      <c r="AAB44" s="64"/>
      <c r="AAC44" s="64"/>
      <c r="AAD44" s="64"/>
      <c r="AAE44" s="64"/>
      <c r="AAF44" s="64"/>
      <c r="AAG44" s="64"/>
      <c r="AAH44" s="64"/>
      <c r="AAI44" s="64"/>
      <c r="AAJ44" s="64"/>
      <c r="AAK44" s="64"/>
      <c r="AAL44" s="64"/>
      <c r="AAM44" s="64"/>
      <c r="AAN44" s="64"/>
      <c r="AAO44" s="64"/>
      <c r="AAP44" s="64"/>
      <c r="AAQ44" s="64"/>
      <c r="AAR44" s="64"/>
      <c r="AAS44" s="64"/>
      <c r="AAT44" s="64"/>
      <c r="AAU44" s="64"/>
      <c r="AAV44" s="64"/>
      <c r="AAW44" s="64"/>
      <c r="AAX44" s="64"/>
      <c r="AAY44" s="64"/>
      <c r="AAZ44" s="64"/>
      <c r="ABA44" s="64"/>
      <c r="ABB44" s="64"/>
      <c r="ABC44" s="64"/>
      <c r="ABD44" s="64"/>
      <c r="ABE44" s="64"/>
      <c r="ABF44" s="64"/>
      <c r="ABG44" s="64"/>
      <c r="ABH44" s="64"/>
      <c r="ABI44" s="64"/>
      <c r="ABJ44" s="64"/>
      <c r="ABK44" s="64"/>
      <c r="ABL44" s="64"/>
      <c r="ABM44" s="64"/>
      <c r="ABN44" s="64"/>
      <c r="ABO44" s="64"/>
      <c r="ABP44" s="64"/>
      <c r="ABQ44" s="64"/>
      <c r="ABR44" s="64"/>
      <c r="ABS44" s="64"/>
      <c r="ABT44" s="64"/>
      <c r="ABU44" s="64"/>
      <c r="ABV44" s="64"/>
      <c r="ABW44" s="64"/>
      <c r="ABX44" s="64"/>
      <c r="ABY44" s="64"/>
      <c r="ABZ44" s="64"/>
      <c r="ACA44" s="64"/>
      <c r="ACB44" s="64"/>
      <c r="ACC44" s="64"/>
      <c r="ACD44" s="64"/>
      <c r="ACE44" s="64"/>
      <c r="ACF44" s="64"/>
      <c r="ACG44" s="64"/>
      <c r="ACH44" s="64"/>
      <c r="ACI44" s="64"/>
      <c r="ACJ44" s="64"/>
      <c r="ACK44" s="64"/>
      <c r="ACL44" s="64"/>
      <c r="ACM44" s="64"/>
      <c r="ACN44" s="64"/>
      <c r="ACO44" s="64"/>
      <c r="ACP44" s="64"/>
      <c r="ACQ44" s="64"/>
      <c r="ACR44" s="64"/>
      <c r="ACS44" s="64"/>
      <c r="ACT44" s="64"/>
      <c r="ACU44" s="64"/>
      <c r="ACV44" s="64"/>
      <c r="ACW44" s="64"/>
      <c r="ACX44" s="64"/>
      <c r="ACY44" s="64"/>
      <c r="ACZ44" s="64"/>
      <c r="ADA44" s="64"/>
      <c r="ADB44" s="64"/>
      <c r="ADC44" s="64"/>
      <c r="ADD44" s="64"/>
      <c r="ADE44" s="64"/>
      <c r="ADF44" s="64"/>
      <c r="ADG44" s="64"/>
      <c r="ADH44" s="64"/>
      <c r="ADI44" s="64"/>
      <c r="ADJ44" s="64"/>
      <c r="ADK44" s="64"/>
      <c r="ADL44" s="64"/>
      <c r="ADM44" s="64"/>
      <c r="ADN44" s="64"/>
      <c r="ADO44" s="64"/>
      <c r="ADP44" s="64"/>
      <c r="ADQ44" s="64"/>
      <c r="ADR44" s="64"/>
      <c r="ADS44" s="64"/>
      <c r="ADT44" s="64"/>
      <c r="ADU44" s="64"/>
      <c r="ADV44" s="64"/>
      <c r="ADW44" s="64"/>
      <c r="ADX44" s="64"/>
      <c r="ADY44" s="64"/>
      <c r="ADZ44" s="64"/>
      <c r="AEA44" s="64"/>
      <c r="AEB44" s="64"/>
      <c r="AEC44" s="64"/>
      <c r="AED44" s="64"/>
      <c r="AEE44" s="64"/>
      <c r="AEF44" s="64"/>
      <c r="AEG44" s="64"/>
      <c r="AEH44" s="64"/>
      <c r="AEI44" s="64"/>
      <c r="AEJ44" s="64"/>
      <c r="AEK44" s="64"/>
      <c r="AEL44" s="64"/>
      <c r="AEM44" s="64"/>
      <c r="AEN44" s="64"/>
      <c r="AEO44" s="64"/>
      <c r="AEP44" s="64"/>
      <c r="AEQ44" s="64"/>
      <c r="AER44" s="64"/>
      <c r="AES44" s="64"/>
      <c r="AET44" s="64"/>
      <c r="AEU44" s="64"/>
      <c r="AEV44" s="64"/>
      <c r="AEW44" s="64"/>
      <c r="AEX44" s="64"/>
      <c r="AEY44" s="64"/>
      <c r="AEZ44" s="64"/>
      <c r="AFA44" s="64"/>
      <c r="AFB44" s="64"/>
      <c r="AFC44" s="64"/>
      <c r="AFD44" s="64"/>
      <c r="AFE44" s="64"/>
      <c r="AFF44" s="64"/>
      <c r="AFG44" s="64"/>
      <c r="AFH44" s="64"/>
      <c r="AFI44" s="64"/>
      <c r="AFJ44" s="64"/>
      <c r="AFK44" s="64"/>
      <c r="AFL44" s="64"/>
      <c r="AFM44" s="64"/>
      <c r="AFN44" s="64"/>
      <c r="AFO44" s="64"/>
      <c r="AFP44" s="64"/>
      <c r="AFQ44" s="64"/>
      <c r="AFR44" s="64"/>
      <c r="AFS44" s="64"/>
      <c r="AFT44" s="64"/>
      <c r="AFU44" s="64"/>
      <c r="AFV44" s="64"/>
      <c r="AFW44" s="64"/>
      <c r="AFX44" s="64"/>
      <c r="AFY44" s="64"/>
      <c r="AFZ44" s="64"/>
      <c r="AGA44" s="64"/>
      <c r="AGB44" s="64"/>
      <c r="AGC44" s="64"/>
      <c r="AGD44" s="64"/>
      <c r="AGE44" s="64"/>
      <c r="AGF44" s="64"/>
      <c r="AGG44" s="64"/>
      <c r="AGH44" s="64"/>
      <c r="AGI44" s="64"/>
      <c r="AGJ44" s="64"/>
      <c r="AGK44" s="64"/>
      <c r="AGL44" s="64"/>
      <c r="AGM44" s="64"/>
      <c r="AGN44" s="64"/>
      <c r="AGO44" s="64"/>
      <c r="AGP44" s="64"/>
      <c r="AGQ44" s="64"/>
      <c r="AGR44" s="64"/>
      <c r="AGS44" s="64"/>
      <c r="AGT44" s="64"/>
      <c r="AGU44" s="64"/>
      <c r="AGV44" s="64"/>
      <c r="AGW44" s="64"/>
      <c r="AGX44" s="64"/>
      <c r="AGY44" s="64"/>
      <c r="AGZ44" s="64"/>
      <c r="AHA44" s="64"/>
      <c r="AHB44" s="64"/>
      <c r="AHC44" s="64"/>
      <c r="AHD44" s="64"/>
      <c r="AHE44" s="64"/>
      <c r="AHF44" s="64"/>
      <c r="AHG44" s="64"/>
      <c r="AHH44" s="64"/>
      <c r="AHI44" s="64"/>
      <c r="AHJ44" s="64"/>
      <c r="AHK44" s="64"/>
      <c r="AHL44" s="64"/>
      <c r="AHM44" s="64"/>
      <c r="AHN44" s="64"/>
      <c r="AHO44" s="64"/>
      <c r="AHP44" s="64"/>
      <c r="AHQ44" s="64"/>
      <c r="AHR44" s="64"/>
      <c r="AHS44" s="64"/>
      <c r="AHT44" s="64"/>
      <c r="AHU44" s="64"/>
      <c r="AHV44" s="64"/>
      <c r="AHW44" s="64"/>
      <c r="AHX44" s="64"/>
      <c r="AHY44" s="64"/>
      <c r="AHZ44" s="64"/>
      <c r="AIA44" s="64"/>
      <c r="AIB44" s="64"/>
      <c r="AIC44" s="64"/>
      <c r="AID44" s="64"/>
      <c r="AIE44" s="64"/>
      <c r="AIF44" s="64"/>
      <c r="AIG44" s="64"/>
      <c r="AIH44" s="64"/>
      <c r="AII44" s="64"/>
      <c r="AIJ44" s="64"/>
      <c r="AIK44" s="64"/>
      <c r="AIL44" s="64"/>
      <c r="AIM44" s="64"/>
      <c r="AIN44" s="64"/>
      <c r="AIO44" s="64"/>
      <c r="AIP44" s="64"/>
      <c r="AIQ44" s="64"/>
      <c r="AIR44" s="64"/>
      <c r="AIS44" s="64"/>
      <c r="AIT44" s="64"/>
      <c r="AIU44" s="64"/>
      <c r="AIV44" s="64"/>
      <c r="AIW44" s="64"/>
      <c r="AIX44" s="64"/>
      <c r="AIY44" s="64"/>
      <c r="AIZ44" s="64"/>
      <c r="AJA44" s="64"/>
      <c r="AJB44" s="64"/>
      <c r="AJC44" s="64"/>
      <c r="AJD44" s="64"/>
      <c r="AJE44" s="64"/>
      <c r="AJF44" s="64"/>
      <c r="AJG44" s="64"/>
      <c r="AJH44" s="64"/>
      <c r="AJI44" s="64"/>
      <c r="AJJ44" s="64"/>
      <c r="AJK44" s="64"/>
      <c r="AJL44" s="64"/>
      <c r="AJM44" s="64"/>
      <c r="AJN44" s="64"/>
      <c r="AJO44" s="64"/>
      <c r="AJP44" s="64"/>
      <c r="AJQ44" s="64"/>
      <c r="AJR44" s="64"/>
      <c r="AJS44" s="64"/>
      <c r="AJT44" s="64"/>
      <c r="AJU44" s="64"/>
      <c r="AJV44" s="64"/>
      <c r="AJW44" s="64"/>
      <c r="AJX44" s="64"/>
      <c r="AJY44" s="64"/>
      <c r="AJZ44" s="64"/>
      <c r="AKA44" s="64"/>
      <c r="AKB44" s="64"/>
      <c r="AKC44" s="64"/>
      <c r="AKD44" s="64"/>
      <c r="AKE44" s="64"/>
      <c r="AKF44" s="64"/>
      <c r="AKG44" s="64"/>
      <c r="AKH44" s="64"/>
      <c r="AKI44" s="64"/>
      <c r="AKJ44" s="64"/>
      <c r="AKK44" s="64"/>
      <c r="AKL44" s="64"/>
      <c r="AKM44" s="64"/>
      <c r="AKN44" s="64"/>
      <c r="AKO44" s="64"/>
      <c r="AKP44" s="64"/>
      <c r="AKQ44" s="64"/>
      <c r="AKR44" s="64"/>
      <c r="AKS44" s="64"/>
      <c r="AKT44" s="64"/>
      <c r="AKU44" s="64"/>
      <c r="AKV44" s="64"/>
      <c r="AKW44" s="64"/>
      <c r="AKX44" s="64"/>
      <c r="AKY44" s="64"/>
      <c r="AKZ44" s="64"/>
      <c r="ALA44" s="64"/>
      <c r="ALB44" s="64"/>
      <c r="ALC44" s="64"/>
      <c r="ALD44" s="64"/>
      <c r="ALE44" s="64"/>
      <c r="ALF44" s="64"/>
      <c r="ALG44" s="64"/>
      <c r="ALH44" s="64"/>
      <c r="ALI44" s="64"/>
      <c r="ALJ44" s="64"/>
      <c r="ALK44" s="64"/>
      <c r="ALL44" s="64"/>
      <c r="ALM44" s="64"/>
      <c r="ALN44" s="64"/>
      <c r="ALO44" s="64"/>
      <c r="ALP44" s="64"/>
      <c r="ALQ44" s="64"/>
      <c r="ALR44" s="64"/>
      <c r="ALS44" s="64"/>
      <c r="ALT44" s="64"/>
      <c r="ALU44" s="64"/>
      <c r="ALV44" s="64"/>
      <c r="ALW44" s="64"/>
      <c r="ALX44" s="64"/>
      <c r="ALY44" s="64"/>
      <c r="ALZ44" s="64"/>
      <c r="AMA44" s="64"/>
      <c r="AMB44" s="64"/>
      <c r="AMC44" s="64"/>
      <c r="AMD44" s="64"/>
      <c r="AME44" s="64"/>
      <c r="AMF44" s="64"/>
      <c r="AMG44" s="64"/>
      <c r="AMH44" s="64"/>
      <c r="AMI44" s="64"/>
      <c r="AMJ44" s="64"/>
      <c r="AMK44" s="64"/>
      <c r="AML44" s="64"/>
      <c r="AMM44" s="64"/>
      <c r="AMN44" s="64"/>
      <c r="AMO44" s="64"/>
      <c r="AMP44" s="64"/>
      <c r="AMQ44" s="64"/>
      <c r="AMR44" s="64"/>
      <c r="AMS44" s="64"/>
      <c r="AMT44" s="64"/>
      <c r="AMU44" s="64"/>
      <c r="AMV44" s="64"/>
      <c r="AMW44" s="64"/>
      <c r="AMX44" s="64"/>
      <c r="AMY44" s="64"/>
      <c r="AMZ44" s="64"/>
      <c r="ANA44" s="64"/>
      <c r="ANB44" s="64"/>
      <c r="ANC44" s="64"/>
      <c r="AND44" s="64"/>
      <c r="ANE44" s="64"/>
      <c r="ANF44" s="64"/>
      <c r="ANG44" s="64"/>
      <c r="ANH44" s="64"/>
      <c r="ANI44" s="64"/>
      <c r="ANJ44" s="64"/>
      <c r="ANK44" s="64"/>
      <c r="ANL44" s="64"/>
      <c r="ANM44" s="64"/>
      <c r="ANN44" s="64"/>
      <c r="ANO44" s="64"/>
      <c r="ANP44" s="64"/>
      <c r="ANQ44" s="64"/>
      <c r="ANR44" s="64"/>
      <c r="ANS44" s="64"/>
      <c r="ANT44" s="64"/>
      <c r="ANU44" s="64"/>
      <c r="ANV44" s="64"/>
      <c r="ANW44" s="64"/>
      <c r="ANX44" s="64"/>
      <c r="ANY44" s="64"/>
      <c r="ANZ44" s="64"/>
      <c r="AOA44" s="64"/>
      <c r="AOB44" s="64"/>
      <c r="AOC44" s="64"/>
      <c r="AOD44" s="64"/>
      <c r="AOE44" s="64"/>
      <c r="AOF44" s="64"/>
      <c r="AOG44" s="64"/>
      <c r="AOH44" s="64"/>
      <c r="AOI44" s="64"/>
      <c r="AOJ44" s="64"/>
      <c r="AOK44" s="64"/>
      <c r="AOL44" s="64"/>
      <c r="AOM44" s="64"/>
      <c r="AON44" s="64"/>
      <c r="AOO44" s="64"/>
      <c r="AOP44" s="64"/>
      <c r="AOQ44" s="64"/>
      <c r="AOR44" s="64"/>
      <c r="AOS44" s="64"/>
      <c r="AOT44" s="64"/>
      <c r="AOU44" s="64"/>
      <c r="AOV44" s="64"/>
      <c r="AOW44" s="64"/>
      <c r="AOX44" s="64"/>
      <c r="AOY44" s="64"/>
      <c r="AOZ44" s="64"/>
      <c r="APA44" s="64"/>
      <c r="APB44" s="64"/>
      <c r="APC44" s="64"/>
      <c r="APD44" s="64"/>
      <c r="APE44" s="64"/>
      <c r="APF44" s="64"/>
      <c r="APG44" s="64"/>
      <c r="APH44" s="64"/>
      <c r="API44" s="64"/>
      <c r="APJ44" s="64"/>
      <c r="APK44" s="64"/>
      <c r="APL44" s="64"/>
      <c r="APM44" s="64"/>
      <c r="APN44" s="64"/>
      <c r="APO44" s="64"/>
      <c r="APP44" s="64"/>
      <c r="APQ44" s="64"/>
      <c r="APR44" s="64"/>
      <c r="APS44" s="64"/>
      <c r="APT44" s="64"/>
      <c r="APU44" s="64"/>
      <c r="APV44" s="64"/>
      <c r="APW44" s="64"/>
      <c r="APX44" s="64"/>
      <c r="APY44" s="64"/>
      <c r="APZ44" s="64"/>
      <c r="AQA44" s="64"/>
      <c r="AQB44" s="64"/>
      <c r="AQC44" s="64"/>
      <c r="AQD44" s="64"/>
      <c r="AQE44" s="64"/>
      <c r="AQF44" s="64"/>
      <c r="AQG44" s="64"/>
      <c r="AQH44" s="64"/>
      <c r="AQI44" s="64"/>
      <c r="AQJ44" s="64"/>
      <c r="AQK44" s="64"/>
      <c r="AQL44" s="64"/>
      <c r="AQM44" s="64"/>
      <c r="AQN44" s="64"/>
      <c r="AQO44" s="64"/>
      <c r="AQP44" s="64"/>
      <c r="AQQ44" s="64"/>
      <c r="AQR44" s="64"/>
      <c r="AQS44" s="64"/>
      <c r="AQT44" s="64"/>
      <c r="AQU44" s="64"/>
      <c r="AQV44" s="64"/>
      <c r="AQW44" s="64"/>
      <c r="AQX44" s="64"/>
      <c r="AQY44" s="64"/>
      <c r="AQZ44" s="64"/>
      <c r="ARA44" s="64"/>
      <c r="ARB44" s="64"/>
      <c r="ARC44" s="64"/>
      <c r="ARD44" s="64"/>
      <c r="ARE44" s="64"/>
      <c r="ARF44" s="64"/>
      <c r="ARG44" s="64"/>
      <c r="ARH44" s="64"/>
      <c r="ARI44" s="64"/>
      <c r="ARJ44" s="64"/>
      <c r="ARK44" s="64"/>
      <c r="ARL44" s="64"/>
      <c r="ARM44" s="64"/>
      <c r="ARN44" s="64"/>
      <c r="ARO44" s="64"/>
      <c r="ARP44" s="64"/>
      <c r="ARQ44" s="64"/>
      <c r="ARR44" s="64"/>
      <c r="ARS44" s="64"/>
      <c r="ART44" s="64"/>
      <c r="ARU44" s="64"/>
      <c r="ARV44" s="64"/>
      <c r="ARW44" s="64"/>
      <c r="ARX44" s="64"/>
      <c r="ARY44" s="64"/>
      <c r="ARZ44" s="64"/>
      <c r="ASA44" s="64"/>
      <c r="ASB44" s="64"/>
      <c r="ASC44" s="64"/>
      <c r="ASD44" s="64"/>
      <c r="ASE44" s="64"/>
      <c r="ASF44" s="64"/>
      <c r="ASG44" s="64"/>
      <c r="ASH44" s="64"/>
      <c r="ASI44" s="64"/>
      <c r="ASJ44" s="64"/>
      <c r="ASK44" s="64"/>
      <c r="ASL44" s="64"/>
      <c r="ASM44" s="64"/>
      <c r="ASN44" s="64"/>
      <c r="ASO44" s="64"/>
      <c r="ASP44" s="64"/>
      <c r="ASQ44" s="64"/>
      <c r="ASR44" s="64"/>
      <c r="ASS44" s="64"/>
      <c r="AST44" s="64"/>
      <c r="ASU44" s="64"/>
      <c r="ASV44" s="64"/>
      <c r="ASW44" s="64"/>
      <c r="ASX44" s="64"/>
      <c r="ASY44" s="64"/>
      <c r="ASZ44" s="64"/>
      <c r="ATA44" s="64"/>
      <c r="ATB44" s="64"/>
      <c r="ATC44" s="64"/>
      <c r="ATD44" s="64"/>
      <c r="ATE44" s="64"/>
      <c r="ATF44" s="64"/>
      <c r="ATG44" s="64"/>
      <c r="ATH44" s="64"/>
      <c r="ATI44" s="64"/>
      <c r="ATJ44" s="64"/>
      <c r="ATK44" s="64"/>
      <c r="ATL44" s="64"/>
      <c r="ATM44" s="64"/>
      <c r="ATN44" s="64"/>
      <c r="ATO44" s="64"/>
      <c r="ATP44" s="64"/>
      <c r="ATQ44" s="64"/>
      <c r="ATR44" s="64"/>
      <c r="ATS44" s="64"/>
      <c r="ATT44" s="64"/>
      <c r="ATU44" s="64"/>
      <c r="ATV44" s="64"/>
      <c r="ATW44" s="64"/>
      <c r="ATX44" s="64"/>
      <c r="ATY44" s="64"/>
      <c r="ATZ44" s="64"/>
      <c r="AUA44" s="64"/>
      <c r="AUB44" s="64"/>
      <c r="AUC44" s="64"/>
      <c r="AUD44" s="64"/>
      <c r="AUE44" s="64"/>
      <c r="AUF44" s="64"/>
      <c r="AUG44" s="64"/>
      <c r="AUH44" s="64"/>
      <c r="AUI44" s="64"/>
      <c r="AUJ44" s="64"/>
      <c r="AUK44" s="64"/>
      <c r="AUL44" s="64"/>
      <c r="AUM44" s="64"/>
      <c r="AUN44" s="64"/>
      <c r="AUO44" s="64"/>
      <c r="AUP44" s="64"/>
      <c r="AUQ44" s="64"/>
      <c r="AUR44" s="64"/>
      <c r="AUS44" s="64"/>
      <c r="AUT44" s="64"/>
      <c r="AUU44" s="64"/>
      <c r="AUV44" s="64"/>
      <c r="AUW44" s="64"/>
      <c r="AUX44" s="64"/>
      <c r="AUY44" s="64"/>
      <c r="AUZ44" s="64"/>
      <c r="AVA44" s="64"/>
      <c r="AVB44" s="64"/>
      <c r="AVC44" s="64"/>
      <c r="AVD44" s="64"/>
      <c r="AVE44" s="64"/>
      <c r="AVF44" s="64"/>
      <c r="AVG44" s="64"/>
      <c r="AVH44" s="64"/>
      <c r="AVI44" s="64"/>
      <c r="AVJ44" s="64"/>
      <c r="AVK44" s="64"/>
      <c r="AVL44" s="64"/>
      <c r="AVM44" s="64"/>
      <c r="AVN44" s="64"/>
      <c r="AVO44" s="64"/>
      <c r="AVP44" s="64"/>
      <c r="AVQ44" s="64"/>
      <c r="AVR44" s="64"/>
      <c r="AVS44" s="64"/>
      <c r="AVT44" s="64"/>
      <c r="AVU44" s="64"/>
      <c r="AVV44" s="64"/>
      <c r="AVW44" s="64"/>
      <c r="AVX44" s="64"/>
      <c r="AVY44" s="64"/>
      <c r="AVZ44" s="64"/>
      <c r="AWA44" s="64"/>
      <c r="AWB44" s="64"/>
      <c r="AWC44" s="64"/>
      <c r="AWD44" s="64"/>
      <c r="AWE44" s="64"/>
      <c r="AWF44" s="64"/>
      <c r="AWG44" s="64"/>
      <c r="AWH44" s="64"/>
      <c r="AWI44" s="64"/>
      <c r="AWJ44" s="64"/>
      <c r="AWK44" s="64"/>
      <c r="AWL44" s="64"/>
      <c r="AWM44" s="64"/>
      <c r="AWN44" s="64"/>
      <c r="AWO44" s="64"/>
      <c r="AWP44" s="64"/>
      <c r="AWQ44" s="64"/>
      <c r="AWR44" s="64"/>
      <c r="AWS44" s="64"/>
      <c r="AWT44" s="64"/>
      <c r="AWU44" s="64"/>
      <c r="AWV44" s="64"/>
      <c r="AWW44" s="64"/>
      <c r="AWX44" s="64"/>
      <c r="AWY44" s="64"/>
      <c r="AWZ44" s="64"/>
      <c r="AXA44" s="64"/>
      <c r="AXB44" s="64"/>
      <c r="AXC44" s="64"/>
      <c r="AXD44" s="64"/>
      <c r="AXE44" s="64"/>
      <c r="AXF44" s="64"/>
      <c r="AXG44" s="64"/>
      <c r="AXH44" s="64"/>
      <c r="AXI44" s="64"/>
      <c r="AXJ44" s="64"/>
      <c r="AXK44" s="64"/>
      <c r="AXL44" s="64"/>
      <c r="AXM44" s="64"/>
      <c r="AXN44" s="64"/>
      <c r="AXO44" s="64"/>
      <c r="AXP44" s="64"/>
      <c r="AXQ44" s="64"/>
      <c r="AXR44" s="64"/>
      <c r="AXS44" s="64"/>
      <c r="AXT44" s="64"/>
      <c r="AXU44" s="64"/>
      <c r="AXV44" s="64"/>
      <c r="AXW44" s="64"/>
      <c r="AXX44" s="64"/>
      <c r="AXY44" s="64"/>
      <c r="AXZ44" s="64"/>
      <c r="AYA44" s="64"/>
      <c r="AYB44" s="64"/>
      <c r="AYC44" s="64"/>
      <c r="AYD44" s="64"/>
      <c r="AYE44" s="64"/>
      <c r="AYF44" s="64"/>
      <c r="AYG44" s="64"/>
      <c r="AYH44" s="64"/>
      <c r="AYI44" s="64"/>
      <c r="AYJ44" s="64"/>
      <c r="AYK44" s="64"/>
      <c r="AYL44" s="64"/>
      <c r="AYM44" s="64"/>
      <c r="AYN44" s="64"/>
      <c r="AYO44" s="64"/>
      <c r="AYP44" s="64"/>
      <c r="AYQ44" s="64"/>
      <c r="AYR44" s="64"/>
      <c r="AYS44" s="64"/>
      <c r="AYT44" s="64"/>
      <c r="AYU44" s="64"/>
      <c r="AYV44" s="64"/>
      <c r="AYW44" s="64"/>
      <c r="AYX44" s="64"/>
      <c r="AYY44" s="64"/>
      <c r="AYZ44" s="64"/>
      <c r="AZA44" s="64"/>
      <c r="AZB44" s="64"/>
      <c r="AZC44" s="64"/>
      <c r="AZD44" s="64"/>
      <c r="AZE44" s="64"/>
      <c r="AZF44" s="64"/>
      <c r="AZG44" s="64"/>
      <c r="AZH44" s="64"/>
      <c r="AZI44" s="64"/>
      <c r="AZJ44" s="64"/>
      <c r="AZK44" s="64"/>
      <c r="AZL44" s="64"/>
      <c r="AZM44" s="64"/>
      <c r="AZN44" s="64"/>
      <c r="AZO44" s="64"/>
      <c r="AZP44" s="64"/>
      <c r="AZQ44" s="64"/>
      <c r="AZR44" s="64"/>
      <c r="AZS44" s="64"/>
      <c r="AZT44" s="64"/>
      <c r="AZU44" s="64"/>
      <c r="AZV44" s="64"/>
      <c r="AZW44" s="64"/>
      <c r="AZX44" s="64"/>
      <c r="AZY44" s="64"/>
      <c r="AZZ44" s="64"/>
      <c r="BAA44" s="64"/>
      <c r="BAB44" s="64"/>
      <c r="BAC44" s="64"/>
      <c r="BAD44" s="64"/>
      <c r="BAE44" s="64"/>
      <c r="BAF44" s="64"/>
      <c r="BAG44" s="64"/>
      <c r="BAH44" s="64"/>
      <c r="BAI44" s="64"/>
      <c r="BAJ44" s="64"/>
      <c r="BAK44" s="64"/>
      <c r="BAL44" s="64"/>
      <c r="BAM44" s="64"/>
      <c r="BAN44" s="64"/>
      <c r="BAO44" s="64"/>
      <c r="BAP44" s="64"/>
      <c r="BAQ44" s="64"/>
      <c r="BAR44" s="64"/>
      <c r="BAS44" s="64"/>
      <c r="BAT44" s="64"/>
      <c r="BAU44" s="64"/>
      <c r="BAV44" s="64"/>
      <c r="BAW44" s="64"/>
      <c r="BAX44" s="64"/>
      <c r="BAY44" s="64"/>
      <c r="BAZ44" s="64"/>
      <c r="BBA44" s="64"/>
      <c r="BBB44" s="64"/>
      <c r="BBC44" s="64"/>
      <c r="BBD44" s="64"/>
      <c r="BBE44" s="64"/>
      <c r="BBF44" s="64"/>
      <c r="BBG44" s="64"/>
      <c r="BBH44" s="64"/>
      <c r="BBI44" s="64"/>
      <c r="BBJ44" s="64"/>
      <c r="BBK44" s="64"/>
      <c r="BBL44" s="64"/>
      <c r="BBM44" s="64"/>
      <c r="BBN44" s="64"/>
      <c r="BBO44" s="64"/>
      <c r="BBP44" s="64"/>
      <c r="BBQ44" s="64"/>
      <c r="BBR44" s="64"/>
      <c r="BBS44" s="64"/>
      <c r="BBT44" s="64"/>
      <c r="BBU44" s="64"/>
      <c r="BBV44" s="64"/>
      <c r="BBW44" s="64"/>
      <c r="BBX44" s="64"/>
      <c r="BBY44" s="64"/>
      <c r="BBZ44" s="64"/>
      <c r="BCA44" s="64"/>
      <c r="BCB44" s="64"/>
      <c r="BCC44" s="64"/>
      <c r="BCD44" s="64"/>
      <c r="BCE44" s="64"/>
      <c r="BCF44" s="64"/>
      <c r="BCG44" s="64"/>
      <c r="BCH44" s="64"/>
      <c r="BCI44" s="64"/>
      <c r="BCJ44" s="64"/>
      <c r="BCK44" s="64"/>
      <c r="BCL44" s="64"/>
      <c r="BCM44" s="64"/>
      <c r="BCN44" s="64"/>
      <c r="BCO44" s="64"/>
      <c r="BCP44" s="64"/>
      <c r="BCQ44" s="64"/>
      <c r="BCR44" s="64"/>
      <c r="BCS44" s="64"/>
      <c r="BCT44" s="64"/>
      <c r="BCU44" s="64"/>
      <c r="BCV44" s="64"/>
      <c r="BCW44" s="64"/>
      <c r="BCX44" s="64"/>
      <c r="BCY44" s="64"/>
      <c r="BCZ44" s="64"/>
      <c r="BDA44" s="64"/>
      <c r="BDB44" s="64"/>
      <c r="BDC44" s="64"/>
      <c r="BDD44" s="64"/>
      <c r="BDE44" s="64"/>
      <c r="BDF44" s="64"/>
      <c r="BDG44" s="64"/>
      <c r="BDH44" s="64"/>
      <c r="BDI44" s="64"/>
      <c r="BDJ44" s="64"/>
      <c r="BDK44" s="64"/>
      <c r="BDL44" s="64"/>
      <c r="BDM44" s="64"/>
      <c r="BDN44" s="64"/>
      <c r="BDO44" s="64"/>
      <c r="BDP44" s="64"/>
      <c r="BDQ44" s="64"/>
      <c r="BDR44" s="64"/>
      <c r="BDS44" s="64"/>
      <c r="BDT44" s="64"/>
      <c r="BDU44" s="64"/>
      <c r="BDV44" s="64"/>
      <c r="BDW44" s="64"/>
      <c r="BDX44" s="64"/>
      <c r="BDY44" s="64"/>
      <c r="BDZ44" s="64"/>
      <c r="BEA44" s="64"/>
      <c r="BEB44" s="64"/>
      <c r="BEC44" s="64"/>
      <c r="BED44" s="64"/>
      <c r="BEE44" s="64"/>
      <c r="BEF44" s="64"/>
      <c r="BEG44" s="64"/>
      <c r="BEH44" s="64"/>
      <c r="BEI44" s="64"/>
      <c r="BEJ44" s="64"/>
      <c r="BEK44" s="64"/>
      <c r="BEL44" s="64"/>
      <c r="BEM44" s="64"/>
      <c r="BEN44" s="64"/>
      <c r="BEO44" s="64"/>
      <c r="BEP44" s="64"/>
      <c r="BEQ44" s="64"/>
      <c r="BER44" s="64"/>
      <c r="BES44" s="64"/>
      <c r="BET44" s="64"/>
      <c r="BEU44" s="64"/>
      <c r="BEV44" s="64"/>
      <c r="BEW44" s="64"/>
      <c r="BEX44" s="64"/>
      <c r="BEY44" s="64"/>
      <c r="BEZ44" s="64"/>
      <c r="BFA44" s="64"/>
      <c r="BFB44" s="64"/>
      <c r="BFC44" s="64"/>
      <c r="BFD44" s="64"/>
      <c r="BFE44" s="64"/>
      <c r="BFF44" s="64"/>
      <c r="BFG44" s="64"/>
      <c r="BFH44" s="64"/>
      <c r="BFI44" s="64"/>
      <c r="BFJ44" s="64"/>
      <c r="BFK44" s="64"/>
      <c r="BFL44" s="64"/>
      <c r="BFM44" s="64"/>
      <c r="BFN44" s="64"/>
      <c r="BFO44" s="64"/>
      <c r="BFP44" s="64"/>
      <c r="BFQ44" s="64"/>
      <c r="BFR44" s="64"/>
      <c r="BFS44" s="64"/>
      <c r="BFT44" s="64"/>
      <c r="BFU44" s="64"/>
      <c r="BFV44" s="64"/>
      <c r="BFW44" s="64"/>
      <c r="BFX44" s="64"/>
      <c r="BFY44" s="64"/>
      <c r="BFZ44" s="64"/>
      <c r="BGA44" s="64"/>
      <c r="BGB44" s="64"/>
      <c r="BGC44" s="64"/>
      <c r="BGD44" s="64"/>
      <c r="BGE44" s="64"/>
      <c r="BGF44" s="64"/>
      <c r="BGG44" s="64"/>
      <c r="BGH44" s="64"/>
      <c r="BGI44" s="64"/>
      <c r="BGJ44" s="64"/>
      <c r="BGK44" s="64"/>
      <c r="BGL44" s="64"/>
      <c r="BGM44" s="64"/>
      <c r="BGN44" s="64"/>
      <c r="BGO44" s="64"/>
      <c r="BGP44" s="64"/>
      <c r="BGQ44" s="64"/>
      <c r="BGR44" s="64"/>
      <c r="BGS44" s="64"/>
      <c r="BGT44" s="64"/>
      <c r="BGU44" s="64"/>
      <c r="BGV44" s="64"/>
      <c r="BGW44" s="64"/>
      <c r="BGX44" s="64"/>
      <c r="BGY44" s="64"/>
      <c r="BGZ44" s="64"/>
      <c r="BHA44" s="64"/>
      <c r="BHB44" s="64"/>
      <c r="BHC44" s="64"/>
      <c r="BHD44" s="64"/>
      <c r="BHE44" s="64"/>
      <c r="BHF44" s="64"/>
      <c r="BHG44" s="64"/>
      <c r="BHH44" s="64"/>
      <c r="BHI44" s="64"/>
      <c r="BHJ44" s="64"/>
      <c r="BHK44" s="64"/>
      <c r="BHL44" s="64"/>
      <c r="BHM44" s="64"/>
      <c r="BHN44" s="64"/>
      <c r="BHO44" s="64"/>
      <c r="BHP44" s="64"/>
      <c r="BHQ44" s="64"/>
      <c r="BHR44" s="64"/>
      <c r="BHS44" s="64"/>
      <c r="BHT44" s="64"/>
      <c r="BHU44" s="64"/>
      <c r="BHV44" s="64"/>
      <c r="BHW44" s="64"/>
      <c r="BHX44" s="64"/>
      <c r="BHY44" s="64"/>
      <c r="BHZ44" s="64"/>
      <c r="BIA44" s="64"/>
      <c r="BIB44" s="64"/>
      <c r="BIC44" s="64"/>
      <c r="BID44" s="64"/>
      <c r="BIE44" s="64"/>
      <c r="BIF44" s="64"/>
      <c r="BIG44" s="64"/>
      <c r="BIH44" s="64"/>
      <c r="BII44" s="64"/>
      <c r="BIJ44" s="64"/>
      <c r="BIK44" s="64"/>
      <c r="BIL44" s="64"/>
      <c r="BIM44" s="64"/>
      <c r="BIN44" s="64"/>
      <c r="BIO44" s="64"/>
      <c r="BIP44" s="64"/>
      <c r="BIQ44" s="64"/>
      <c r="BIR44" s="64"/>
      <c r="BIS44" s="64"/>
      <c r="BIT44" s="64"/>
      <c r="BIU44" s="64"/>
      <c r="BIV44" s="64"/>
      <c r="BIW44" s="64"/>
      <c r="BIX44" s="64"/>
      <c r="BIY44" s="64"/>
      <c r="BIZ44" s="64"/>
      <c r="BJA44" s="64"/>
      <c r="BJB44" s="64"/>
      <c r="BJC44" s="64"/>
      <c r="BJD44" s="64"/>
      <c r="BJE44" s="64"/>
      <c r="BJF44" s="64"/>
      <c r="BJG44" s="64"/>
      <c r="BJH44" s="64"/>
      <c r="BJI44" s="64"/>
      <c r="BJJ44" s="64"/>
      <c r="BJK44" s="64"/>
      <c r="BJL44" s="64"/>
      <c r="BJM44" s="64"/>
      <c r="BJN44" s="64"/>
      <c r="BJO44" s="64"/>
      <c r="BJP44" s="64"/>
      <c r="BJQ44" s="64"/>
      <c r="BJR44" s="64"/>
      <c r="BJS44" s="64"/>
      <c r="BJT44" s="64"/>
      <c r="BJU44" s="64"/>
      <c r="BJV44" s="64"/>
      <c r="BJW44" s="64"/>
      <c r="BJX44" s="64"/>
      <c r="BJY44" s="64"/>
      <c r="BJZ44" s="64"/>
      <c r="BKA44" s="64"/>
      <c r="BKB44" s="64"/>
      <c r="BKC44" s="64"/>
      <c r="BKD44" s="64"/>
      <c r="BKE44" s="64"/>
      <c r="BKF44" s="64"/>
      <c r="BKG44" s="64"/>
      <c r="BKH44" s="64"/>
      <c r="BKI44" s="64"/>
      <c r="BKJ44" s="64"/>
      <c r="BKK44" s="64"/>
      <c r="BKL44" s="64"/>
      <c r="BKM44" s="64"/>
      <c r="BKN44" s="64"/>
      <c r="BKO44" s="64"/>
      <c r="BKP44" s="64"/>
      <c r="BKQ44" s="64"/>
      <c r="BKR44" s="64"/>
      <c r="BKS44" s="64"/>
      <c r="BKT44" s="64"/>
      <c r="BKU44" s="64"/>
      <c r="BKV44" s="64"/>
      <c r="BKW44" s="64"/>
      <c r="BKX44" s="64"/>
      <c r="BKY44" s="64"/>
      <c r="BKZ44" s="64"/>
      <c r="BLA44" s="64"/>
      <c r="BLB44" s="64"/>
      <c r="BLC44" s="64"/>
      <c r="BLD44" s="64"/>
      <c r="BLE44" s="64"/>
      <c r="BLF44" s="64"/>
      <c r="BLG44" s="64"/>
      <c r="BLH44" s="64"/>
      <c r="BLI44" s="64"/>
      <c r="BLJ44" s="64"/>
      <c r="BLK44" s="64"/>
      <c r="BLL44" s="64"/>
      <c r="BLM44" s="64"/>
      <c r="BLN44" s="64"/>
      <c r="BLO44" s="64"/>
      <c r="BLP44" s="64"/>
      <c r="BLQ44" s="64"/>
      <c r="BLR44" s="64"/>
      <c r="BLS44" s="64"/>
      <c r="BLT44" s="64"/>
      <c r="BLU44" s="64"/>
      <c r="BLV44" s="64"/>
      <c r="BLW44" s="64"/>
      <c r="BLX44" s="64"/>
      <c r="BLY44" s="64"/>
      <c r="BLZ44" s="64"/>
      <c r="BMA44" s="64"/>
      <c r="BMB44" s="64"/>
      <c r="BMC44" s="64"/>
      <c r="BMD44" s="64"/>
      <c r="BME44" s="64"/>
      <c r="BMF44" s="64"/>
      <c r="BMG44" s="64"/>
      <c r="BMH44" s="64"/>
      <c r="BMI44" s="64"/>
      <c r="BMJ44" s="64"/>
      <c r="BMK44" s="64"/>
      <c r="BML44" s="64"/>
      <c r="BMM44" s="64"/>
      <c r="BMN44" s="64"/>
      <c r="BMO44" s="64"/>
      <c r="BMP44" s="64"/>
      <c r="BMQ44" s="64"/>
      <c r="BMR44" s="64"/>
      <c r="BMS44" s="64"/>
      <c r="BMT44" s="64"/>
      <c r="BMU44" s="64"/>
      <c r="BMV44" s="64"/>
      <c r="BMW44" s="64"/>
      <c r="BMX44" s="64"/>
      <c r="BMY44" s="64"/>
      <c r="BMZ44" s="64"/>
      <c r="BNA44" s="64"/>
      <c r="BNB44" s="64"/>
      <c r="BNC44" s="64"/>
      <c r="BND44" s="64"/>
      <c r="BNE44" s="64"/>
      <c r="BNF44" s="64"/>
      <c r="BNG44" s="64"/>
      <c r="BNH44" s="64"/>
      <c r="BNI44" s="64"/>
      <c r="BNJ44" s="64"/>
      <c r="BNK44" s="64"/>
      <c r="BNL44" s="64"/>
      <c r="BNM44" s="64"/>
      <c r="BNN44" s="64"/>
      <c r="BNO44" s="64"/>
      <c r="BNP44" s="64"/>
      <c r="BNQ44" s="64"/>
      <c r="BNR44" s="64"/>
      <c r="BNS44" s="64"/>
      <c r="BNT44" s="64"/>
      <c r="BNU44" s="64"/>
      <c r="BNV44" s="64"/>
      <c r="BNW44" s="64"/>
      <c r="BNX44" s="64"/>
      <c r="BNY44" s="64"/>
      <c r="BNZ44" s="64"/>
      <c r="BOA44" s="64"/>
      <c r="BOB44" s="64"/>
      <c r="BOC44" s="64"/>
      <c r="BOD44" s="64"/>
      <c r="BOE44" s="64"/>
      <c r="BOF44" s="64"/>
      <c r="BOG44" s="64"/>
      <c r="BOH44" s="64"/>
      <c r="BOI44" s="64"/>
      <c r="BOJ44" s="64"/>
      <c r="BOK44" s="64"/>
      <c r="BOL44" s="64"/>
      <c r="BOM44" s="64"/>
      <c r="BON44" s="64"/>
      <c r="BOO44" s="64"/>
      <c r="BOP44" s="64"/>
      <c r="BOQ44" s="64"/>
      <c r="BOR44" s="64"/>
      <c r="BOS44" s="64"/>
      <c r="BOT44" s="64"/>
      <c r="BOU44" s="64"/>
      <c r="BOV44" s="64"/>
      <c r="BOW44" s="64"/>
      <c r="BOX44" s="64"/>
      <c r="BOY44" s="64"/>
      <c r="BOZ44" s="64"/>
      <c r="BPA44" s="64"/>
      <c r="BPB44" s="64"/>
      <c r="BPC44" s="64"/>
      <c r="BPD44" s="64"/>
      <c r="BPE44" s="64"/>
      <c r="BPF44" s="64"/>
      <c r="BPG44" s="64"/>
      <c r="BPH44" s="64"/>
      <c r="BPI44" s="64"/>
      <c r="BPJ44" s="64"/>
      <c r="BPK44" s="64"/>
      <c r="BPL44" s="64"/>
      <c r="BPM44" s="64"/>
      <c r="BPN44" s="64"/>
      <c r="BPO44" s="64"/>
      <c r="BPP44" s="64"/>
      <c r="BPQ44" s="64"/>
      <c r="BPR44" s="64"/>
      <c r="BPS44" s="64"/>
      <c r="BPT44" s="64"/>
      <c r="BPU44" s="64"/>
      <c r="BPV44" s="64"/>
      <c r="BPW44" s="64"/>
      <c r="BPX44" s="64"/>
      <c r="BPY44" s="64"/>
      <c r="BPZ44" s="64"/>
      <c r="BQA44" s="64"/>
      <c r="BQB44" s="64"/>
      <c r="BQC44" s="64"/>
      <c r="BQD44" s="64"/>
      <c r="BQE44" s="64"/>
      <c r="BQF44" s="64"/>
      <c r="BQG44" s="64"/>
      <c r="BQH44" s="64"/>
      <c r="BQI44" s="64"/>
      <c r="BQJ44" s="64"/>
      <c r="BQK44" s="64"/>
      <c r="BQL44" s="64"/>
      <c r="BQM44" s="64"/>
      <c r="BQN44" s="64"/>
      <c r="BQO44" s="64"/>
      <c r="BQP44" s="64"/>
      <c r="BQQ44" s="64"/>
      <c r="BQR44" s="64"/>
      <c r="BQS44" s="64"/>
      <c r="BQT44" s="64"/>
      <c r="BQU44" s="64"/>
      <c r="BQV44" s="64"/>
      <c r="BQW44" s="64"/>
      <c r="BQX44" s="64"/>
      <c r="BQY44" s="64"/>
      <c r="BQZ44" s="64"/>
      <c r="BRA44" s="64"/>
      <c r="BRB44" s="64"/>
      <c r="BRC44" s="64"/>
      <c r="BRD44" s="64"/>
      <c r="BRE44" s="64"/>
      <c r="BRF44" s="64"/>
      <c r="BRG44" s="64"/>
      <c r="BRH44" s="64"/>
      <c r="BRI44" s="64"/>
      <c r="BRJ44" s="64"/>
      <c r="BRK44" s="64"/>
      <c r="BRL44" s="64"/>
      <c r="BRM44" s="64"/>
      <c r="BRN44" s="64"/>
      <c r="BRO44" s="64"/>
      <c r="BRP44" s="64"/>
      <c r="BRQ44" s="64"/>
      <c r="BRR44" s="64"/>
      <c r="BRS44" s="64"/>
      <c r="BRT44" s="64"/>
      <c r="BRU44" s="64"/>
      <c r="BRV44" s="64"/>
      <c r="BRW44" s="64"/>
      <c r="BRX44" s="64"/>
      <c r="BRY44" s="64"/>
      <c r="BRZ44" s="64"/>
      <c r="BSA44" s="64"/>
      <c r="BSB44" s="64"/>
      <c r="BSC44" s="64"/>
      <c r="BSD44" s="64"/>
      <c r="BSE44" s="64"/>
      <c r="BSF44" s="64"/>
      <c r="BSG44" s="64"/>
      <c r="BSH44" s="64"/>
      <c r="BSI44" s="64"/>
      <c r="BSJ44" s="64"/>
      <c r="BSK44" s="64"/>
      <c r="BSL44" s="64"/>
      <c r="BSM44" s="64"/>
      <c r="BSN44" s="64"/>
      <c r="BSO44" s="64"/>
      <c r="BSP44" s="64"/>
      <c r="BSQ44" s="64"/>
      <c r="BSR44" s="64"/>
      <c r="BSS44" s="64"/>
      <c r="BST44" s="64"/>
      <c r="BSU44" s="64"/>
      <c r="BSV44" s="64"/>
      <c r="BSW44" s="64"/>
      <c r="BSX44" s="64"/>
      <c r="BSY44" s="64"/>
      <c r="BSZ44" s="64"/>
      <c r="BTA44" s="64"/>
      <c r="BTB44" s="64"/>
      <c r="BTC44" s="64"/>
      <c r="BTD44" s="64"/>
      <c r="BTE44" s="64"/>
      <c r="BTF44" s="64"/>
      <c r="BTG44" s="64"/>
      <c r="BTH44" s="64"/>
      <c r="BTI44" s="64"/>
      <c r="BTJ44" s="64"/>
      <c r="BTK44" s="64"/>
      <c r="BTL44" s="64"/>
      <c r="BTM44" s="64"/>
      <c r="BTN44" s="64"/>
      <c r="BTO44" s="64"/>
      <c r="BTP44" s="64"/>
      <c r="BTQ44" s="64"/>
      <c r="BTR44" s="64"/>
      <c r="BTS44" s="64"/>
      <c r="BTT44" s="64"/>
      <c r="BTU44" s="64"/>
      <c r="BTV44" s="64"/>
      <c r="BTW44" s="64"/>
      <c r="BTX44" s="64"/>
      <c r="BTY44" s="64"/>
      <c r="BTZ44" s="64"/>
      <c r="BUA44" s="64"/>
      <c r="BUB44" s="64"/>
      <c r="BUC44" s="64"/>
      <c r="BUD44" s="64"/>
      <c r="BUE44" s="64"/>
      <c r="BUF44" s="64"/>
      <c r="BUG44" s="64"/>
      <c r="BUH44" s="64"/>
      <c r="BUI44" s="64"/>
      <c r="BUJ44" s="64"/>
      <c r="BUK44" s="64"/>
      <c r="BUL44" s="64"/>
      <c r="BUM44" s="64"/>
      <c r="BUN44" s="64"/>
      <c r="BUO44" s="64"/>
      <c r="BUP44" s="64"/>
      <c r="BUQ44" s="64"/>
      <c r="BUR44" s="64"/>
      <c r="BUS44" s="64"/>
      <c r="BUT44" s="64"/>
      <c r="BUU44" s="64"/>
      <c r="BUV44" s="64"/>
      <c r="BUW44" s="64"/>
      <c r="BUX44" s="64"/>
      <c r="BUY44" s="64"/>
      <c r="BUZ44" s="64"/>
      <c r="BVA44" s="64"/>
      <c r="BVB44" s="64"/>
      <c r="BVC44" s="64"/>
      <c r="BVD44" s="64"/>
      <c r="BVE44" s="64"/>
      <c r="BVF44" s="64"/>
      <c r="BVG44" s="64"/>
      <c r="BVH44" s="64"/>
      <c r="BVI44" s="64"/>
      <c r="BVJ44" s="64"/>
      <c r="BVK44" s="64"/>
      <c r="BVL44" s="64"/>
      <c r="BVM44" s="64"/>
      <c r="BVN44" s="64"/>
      <c r="BVO44" s="64"/>
      <c r="BVP44" s="64"/>
      <c r="BVQ44" s="64"/>
      <c r="BVR44" s="64"/>
      <c r="BVS44" s="64"/>
      <c r="BVT44" s="64"/>
      <c r="BVU44" s="64"/>
      <c r="BVV44" s="64"/>
      <c r="BVW44" s="64"/>
      <c r="BVX44" s="64"/>
      <c r="BVY44" s="64"/>
      <c r="BVZ44" s="64"/>
      <c r="BWA44" s="64"/>
      <c r="BWB44" s="64"/>
      <c r="BWC44" s="64"/>
      <c r="BWD44" s="64"/>
      <c r="BWE44" s="64"/>
      <c r="BWF44" s="64"/>
      <c r="BWG44" s="64"/>
      <c r="BWH44" s="64"/>
      <c r="BWI44" s="64"/>
      <c r="BWJ44" s="64"/>
      <c r="BWK44" s="64"/>
      <c r="BWL44" s="64"/>
      <c r="BWM44" s="64"/>
      <c r="BWN44" s="64"/>
      <c r="BWO44" s="64"/>
      <c r="BWP44" s="64"/>
      <c r="BWQ44" s="64"/>
      <c r="BWR44" s="64"/>
      <c r="BWS44" s="64"/>
      <c r="BWT44" s="64"/>
      <c r="BWU44" s="64"/>
      <c r="BWV44" s="64"/>
      <c r="BWW44" s="64"/>
      <c r="BWX44" s="64"/>
      <c r="BWY44" s="64"/>
      <c r="BWZ44" s="64"/>
      <c r="BXA44" s="64"/>
      <c r="BXB44" s="64"/>
      <c r="BXC44" s="64"/>
      <c r="BXD44" s="64"/>
      <c r="BXE44" s="64"/>
      <c r="BXF44" s="64"/>
      <c r="BXG44" s="64"/>
      <c r="BXH44" s="64"/>
      <c r="BXI44" s="64"/>
      <c r="BXJ44" s="64"/>
      <c r="BXK44" s="64"/>
      <c r="BXL44" s="64"/>
      <c r="BXM44" s="64"/>
      <c r="BXN44" s="64"/>
      <c r="BXO44" s="64"/>
      <c r="BXP44" s="64"/>
      <c r="BXQ44" s="64"/>
      <c r="BXR44" s="64"/>
      <c r="BXS44" s="64"/>
      <c r="BXT44" s="64"/>
      <c r="BXU44" s="64"/>
      <c r="BXV44" s="64"/>
      <c r="BXW44" s="64"/>
      <c r="BXX44" s="64"/>
      <c r="BXY44" s="64"/>
      <c r="BXZ44" s="64"/>
      <c r="BYA44" s="64"/>
      <c r="BYB44" s="64"/>
      <c r="BYC44" s="64"/>
      <c r="BYD44" s="64"/>
      <c r="BYE44" s="64"/>
      <c r="BYF44" s="64"/>
      <c r="BYG44" s="64"/>
      <c r="BYH44" s="64"/>
      <c r="BYI44" s="64"/>
      <c r="BYJ44" s="64"/>
      <c r="BYK44" s="64"/>
      <c r="BYL44" s="64"/>
      <c r="BYM44" s="64"/>
      <c r="BYN44" s="64"/>
      <c r="BYO44" s="64"/>
      <c r="BYP44" s="64"/>
      <c r="BYQ44" s="64"/>
      <c r="BYR44" s="64"/>
      <c r="BYS44" s="64"/>
      <c r="BYT44" s="64"/>
      <c r="BYU44" s="64"/>
      <c r="BYV44" s="64"/>
      <c r="BYW44" s="64"/>
      <c r="BYX44" s="64"/>
      <c r="BYY44" s="64"/>
      <c r="BYZ44" s="64"/>
      <c r="BZA44" s="64"/>
      <c r="BZB44" s="64"/>
      <c r="BZC44" s="64"/>
      <c r="BZD44" s="64"/>
      <c r="BZE44" s="64"/>
      <c r="BZF44" s="64"/>
      <c r="BZG44" s="64"/>
      <c r="BZH44" s="64"/>
      <c r="BZI44" s="64"/>
      <c r="BZJ44" s="64"/>
      <c r="BZK44" s="64"/>
      <c r="BZL44" s="64"/>
      <c r="BZM44" s="64"/>
      <c r="BZN44" s="64"/>
      <c r="BZO44" s="64"/>
      <c r="BZP44" s="64"/>
      <c r="BZQ44" s="64"/>
      <c r="BZR44" s="64"/>
      <c r="BZS44" s="64"/>
      <c r="BZT44" s="64"/>
      <c r="BZU44" s="64"/>
      <c r="BZV44" s="64"/>
      <c r="BZW44" s="64"/>
      <c r="BZX44" s="64"/>
      <c r="BZY44" s="64"/>
      <c r="BZZ44" s="64"/>
      <c r="CAA44" s="64"/>
      <c r="CAB44" s="64"/>
      <c r="CAC44" s="64"/>
      <c r="CAD44" s="64"/>
      <c r="CAE44" s="64"/>
      <c r="CAF44" s="64"/>
      <c r="CAG44" s="64"/>
      <c r="CAH44" s="64"/>
      <c r="CAI44" s="64"/>
      <c r="CAJ44" s="64"/>
      <c r="CAK44" s="64"/>
      <c r="CAL44" s="64"/>
      <c r="CAM44" s="64"/>
      <c r="CAN44" s="64"/>
      <c r="CAO44" s="64"/>
      <c r="CAP44" s="64"/>
      <c r="CAQ44" s="64"/>
      <c r="CAR44" s="64"/>
      <c r="CAS44" s="64"/>
      <c r="CAT44" s="64"/>
      <c r="CAU44" s="64"/>
      <c r="CAV44" s="64"/>
      <c r="CAW44" s="64"/>
      <c r="CAX44" s="64"/>
      <c r="CAY44" s="64"/>
      <c r="CAZ44" s="64"/>
      <c r="CBA44" s="64"/>
      <c r="CBB44" s="64"/>
      <c r="CBC44" s="64"/>
      <c r="CBD44" s="64"/>
      <c r="CBE44" s="64"/>
      <c r="CBF44" s="64"/>
      <c r="CBG44" s="64"/>
      <c r="CBH44" s="64"/>
      <c r="CBI44" s="64"/>
      <c r="CBJ44" s="64"/>
      <c r="CBK44" s="64"/>
      <c r="CBL44" s="64"/>
      <c r="CBM44" s="64"/>
      <c r="CBN44" s="64"/>
      <c r="CBO44" s="64"/>
      <c r="CBP44" s="64"/>
      <c r="CBQ44" s="64"/>
      <c r="CBR44" s="64"/>
      <c r="CBS44" s="64"/>
      <c r="CBT44" s="64"/>
      <c r="CBU44" s="64"/>
      <c r="CBV44" s="64"/>
      <c r="CBW44" s="64"/>
      <c r="CBX44" s="64"/>
      <c r="CBY44" s="64"/>
      <c r="CBZ44" s="64"/>
      <c r="CCA44" s="64"/>
      <c r="CCB44" s="64"/>
      <c r="CCC44" s="64"/>
      <c r="CCD44" s="64"/>
      <c r="CCE44" s="64"/>
      <c r="CCF44" s="64"/>
      <c r="CCG44" s="64"/>
      <c r="CCH44" s="64"/>
      <c r="CCI44" s="64"/>
      <c r="CCJ44" s="64"/>
      <c r="CCK44" s="64"/>
      <c r="CCL44" s="64"/>
      <c r="CCM44" s="64"/>
      <c r="CCN44" s="64"/>
      <c r="CCO44" s="64"/>
      <c r="CCP44" s="64"/>
      <c r="CCQ44" s="64"/>
      <c r="CCR44" s="64"/>
      <c r="CCS44" s="64"/>
      <c r="CCT44" s="64"/>
      <c r="CCU44" s="64"/>
      <c r="CCV44" s="64"/>
      <c r="CCW44" s="64"/>
      <c r="CCX44" s="64"/>
      <c r="CCY44" s="64"/>
      <c r="CCZ44" s="64"/>
      <c r="CDA44" s="64"/>
      <c r="CDB44" s="64"/>
      <c r="CDC44" s="64"/>
      <c r="CDD44" s="64"/>
      <c r="CDE44" s="64"/>
      <c r="CDF44" s="64"/>
      <c r="CDG44" s="64"/>
      <c r="CDH44" s="64"/>
      <c r="CDI44" s="64"/>
      <c r="CDJ44" s="64"/>
      <c r="CDK44" s="64"/>
      <c r="CDL44" s="64"/>
      <c r="CDM44" s="64"/>
      <c r="CDN44" s="64"/>
      <c r="CDO44" s="64"/>
      <c r="CDP44" s="64"/>
      <c r="CDQ44" s="64"/>
      <c r="CDR44" s="64"/>
      <c r="CDS44" s="64"/>
      <c r="CDT44" s="64"/>
      <c r="CDU44" s="64"/>
      <c r="CDV44" s="64"/>
      <c r="CDW44" s="64"/>
      <c r="CDX44" s="64"/>
      <c r="CDY44" s="64"/>
      <c r="CDZ44" s="64"/>
      <c r="CEA44" s="64"/>
      <c r="CEB44" s="64"/>
      <c r="CEC44" s="64"/>
      <c r="CED44" s="64"/>
      <c r="CEE44" s="64"/>
      <c r="CEF44" s="64"/>
      <c r="CEG44" s="64"/>
      <c r="CEH44" s="64"/>
      <c r="CEI44" s="64"/>
      <c r="CEJ44" s="64"/>
      <c r="CEK44" s="64"/>
      <c r="CEL44" s="64"/>
      <c r="CEM44" s="64"/>
      <c r="CEN44" s="64"/>
      <c r="CEO44" s="64"/>
      <c r="CEP44" s="64"/>
      <c r="CEQ44" s="64"/>
      <c r="CER44" s="64"/>
      <c r="CES44" s="64"/>
      <c r="CET44" s="64"/>
      <c r="CEU44" s="64"/>
      <c r="CEV44" s="64"/>
      <c r="CEW44" s="64"/>
      <c r="CEX44" s="64"/>
      <c r="CEY44" s="64"/>
      <c r="CEZ44" s="64"/>
      <c r="CFA44" s="64"/>
      <c r="CFB44" s="64"/>
      <c r="CFC44" s="64"/>
      <c r="CFD44" s="64"/>
      <c r="CFE44" s="64"/>
      <c r="CFF44" s="64"/>
      <c r="CFG44" s="64"/>
      <c r="CFH44" s="64"/>
      <c r="CFI44" s="64"/>
      <c r="CFJ44" s="64"/>
      <c r="CFK44" s="64"/>
      <c r="CFL44" s="64"/>
      <c r="CFM44" s="64"/>
      <c r="CFN44" s="64"/>
      <c r="CFO44" s="64"/>
      <c r="CFP44" s="64"/>
      <c r="CFQ44" s="64"/>
      <c r="CFR44" s="64"/>
      <c r="CFS44" s="64"/>
      <c r="CFT44" s="64"/>
      <c r="CFU44" s="64"/>
      <c r="CFV44" s="64"/>
      <c r="CFW44" s="64"/>
      <c r="CFX44" s="64"/>
      <c r="CFY44" s="64"/>
      <c r="CFZ44" s="64"/>
      <c r="CGA44" s="64"/>
      <c r="CGB44" s="64"/>
      <c r="CGC44" s="64"/>
      <c r="CGD44" s="64"/>
      <c r="CGE44" s="64"/>
      <c r="CGF44" s="64"/>
      <c r="CGG44" s="64"/>
      <c r="CGH44" s="64"/>
      <c r="CGI44" s="64"/>
      <c r="CGJ44" s="64"/>
      <c r="CGK44" s="64"/>
      <c r="CGL44" s="64"/>
      <c r="CGM44" s="64"/>
      <c r="CGN44" s="64"/>
      <c r="CGO44" s="64"/>
      <c r="CGP44" s="64"/>
      <c r="CGQ44" s="64"/>
      <c r="CGR44" s="64"/>
      <c r="CGS44" s="64"/>
      <c r="CGT44" s="64"/>
      <c r="CGU44" s="64"/>
      <c r="CGV44" s="64"/>
      <c r="CGW44" s="64"/>
      <c r="CGX44" s="64"/>
      <c r="CGY44" s="64"/>
      <c r="CGZ44" s="64"/>
      <c r="CHA44" s="64"/>
      <c r="CHB44" s="64"/>
      <c r="CHC44" s="64"/>
      <c r="CHD44" s="64"/>
      <c r="CHE44" s="64"/>
      <c r="CHF44" s="64"/>
      <c r="CHG44" s="64"/>
      <c r="CHH44" s="64"/>
      <c r="CHI44" s="64"/>
      <c r="CHJ44" s="64"/>
      <c r="CHK44" s="64"/>
      <c r="CHL44" s="64"/>
      <c r="CHM44" s="64"/>
      <c r="CHN44" s="64"/>
      <c r="CHO44" s="64"/>
      <c r="CHP44" s="64"/>
      <c r="CHQ44" s="64"/>
      <c r="CHR44" s="64"/>
      <c r="CHS44" s="64"/>
      <c r="CHT44" s="64"/>
      <c r="CHU44" s="64"/>
      <c r="CHV44" s="64"/>
      <c r="CHW44" s="64"/>
      <c r="CHX44" s="64"/>
      <c r="CHY44" s="64"/>
      <c r="CHZ44" s="64"/>
      <c r="CIA44" s="64"/>
      <c r="CIB44" s="64"/>
      <c r="CIC44" s="64"/>
      <c r="CID44" s="64"/>
      <c r="CIE44" s="64"/>
      <c r="CIF44" s="64"/>
      <c r="CIG44" s="64"/>
      <c r="CIH44" s="64"/>
      <c r="CII44" s="64"/>
      <c r="CIJ44" s="64"/>
      <c r="CIK44" s="64"/>
      <c r="CIL44" s="64"/>
      <c r="CIM44" s="64"/>
      <c r="CIN44" s="64"/>
      <c r="CIO44" s="64"/>
      <c r="CIP44" s="64"/>
      <c r="CIQ44" s="64"/>
      <c r="CIR44" s="64"/>
      <c r="CIS44" s="64"/>
      <c r="CIT44" s="64"/>
      <c r="CIU44" s="64"/>
      <c r="CIV44" s="64"/>
      <c r="CIW44" s="64"/>
      <c r="CIX44" s="64"/>
      <c r="CIY44" s="64"/>
      <c r="CIZ44" s="64"/>
      <c r="CJA44" s="64"/>
      <c r="CJB44" s="64"/>
      <c r="CJC44" s="64"/>
      <c r="CJD44" s="64"/>
      <c r="CJE44" s="64"/>
      <c r="CJF44" s="64"/>
      <c r="CJG44" s="64"/>
      <c r="CJH44" s="64"/>
      <c r="CJI44" s="64"/>
      <c r="CJJ44" s="64"/>
      <c r="CJK44" s="64"/>
      <c r="CJL44" s="64"/>
      <c r="CJM44" s="64"/>
      <c r="CJN44" s="64"/>
      <c r="CJO44" s="64"/>
      <c r="CJP44" s="64"/>
      <c r="CJQ44" s="64"/>
      <c r="CJR44" s="64"/>
      <c r="CJS44" s="64"/>
      <c r="CJT44" s="64"/>
      <c r="CJU44" s="64"/>
      <c r="CJV44" s="64"/>
      <c r="CJW44" s="64"/>
      <c r="CJX44" s="64"/>
      <c r="CJY44" s="64"/>
      <c r="CJZ44" s="64"/>
      <c r="CKA44" s="64"/>
      <c r="CKB44" s="64"/>
      <c r="CKC44" s="64"/>
      <c r="CKD44" s="64"/>
      <c r="CKE44" s="64"/>
      <c r="CKF44" s="64"/>
      <c r="CKG44" s="64"/>
      <c r="CKH44" s="64"/>
      <c r="CKI44" s="64"/>
      <c r="CKJ44" s="64"/>
      <c r="CKK44" s="64"/>
      <c r="CKL44" s="64"/>
      <c r="CKM44" s="64"/>
      <c r="CKN44" s="64"/>
      <c r="CKO44" s="64"/>
      <c r="CKP44" s="64"/>
      <c r="CKQ44" s="64"/>
      <c r="CKR44" s="64"/>
      <c r="CKS44" s="64"/>
      <c r="CKT44" s="64"/>
      <c r="CKU44" s="64"/>
      <c r="CKV44" s="64"/>
      <c r="CKW44" s="64"/>
      <c r="CKX44" s="64"/>
      <c r="CKY44" s="64"/>
      <c r="CKZ44" s="64"/>
      <c r="CLA44" s="64"/>
      <c r="CLB44" s="64"/>
      <c r="CLC44" s="64"/>
      <c r="CLD44" s="64"/>
      <c r="CLE44" s="64"/>
      <c r="CLF44" s="64"/>
      <c r="CLG44" s="64"/>
      <c r="CLH44" s="64"/>
      <c r="CLI44" s="64"/>
      <c r="CLJ44" s="64"/>
      <c r="CLK44" s="64"/>
      <c r="CLL44" s="64"/>
      <c r="CLM44" s="64"/>
      <c r="CLN44" s="64"/>
      <c r="CLO44" s="64"/>
      <c r="CLP44" s="64"/>
      <c r="CLQ44" s="64"/>
      <c r="CLR44" s="64"/>
      <c r="CLS44" s="64"/>
      <c r="CLT44" s="64"/>
      <c r="CLU44" s="64"/>
      <c r="CLV44" s="64"/>
      <c r="CLW44" s="64"/>
      <c r="CLX44" s="64"/>
      <c r="CLY44" s="64"/>
      <c r="CLZ44" s="64"/>
      <c r="CMA44" s="64"/>
      <c r="CMB44" s="64"/>
      <c r="CMC44" s="64"/>
      <c r="CMD44" s="64"/>
      <c r="CME44" s="64"/>
      <c r="CMF44" s="64"/>
      <c r="CMG44" s="64"/>
      <c r="CMH44" s="64"/>
      <c r="CMI44" s="64"/>
      <c r="CMJ44" s="64"/>
      <c r="CMK44" s="64"/>
      <c r="CML44" s="64"/>
      <c r="CMM44" s="64"/>
      <c r="CMN44" s="64"/>
      <c r="CMO44" s="64"/>
      <c r="CMP44" s="64"/>
      <c r="CMQ44" s="64"/>
      <c r="CMR44" s="64"/>
      <c r="CMS44" s="64"/>
      <c r="CMT44" s="64"/>
      <c r="CMU44" s="64"/>
      <c r="CMV44" s="64"/>
      <c r="CMW44" s="64"/>
      <c r="CMX44" s="64"/>
      <c r="CMY44" s="64"/>
      <c r="CMZ44" s="64"/>
      <c r="CNA44" s="64"/>
      <c r="CNB44" s="64"/>
      <c r="CNC44" s="64"/>
      <c r="CND44" s="64"/>
      <c r="CNE44" s="64"/>
      <c r="CNF44" s="64"/>
      <c r="CNG44" s="64"/>
      <c r="CNH44" s="64"/>
      <c r="CNI44" s="64"/>
      <c r="CNJ44" s="64"/>
      <c r="CNK44" s="64"/>
      <c r="CNL44" s="64"/>
      <c r="CNM44" s="64"/>
      <c r="CNN44" s="64"/>
      <c r="CNO44" s="64"/>
      <c r="CNP44" s="64"/>
      <c r="CNQ44" s="64"/>
      <c r="CNR44" s="64"/>
      <c r="CNS44" s="64"/>
      <c r="CNT44" s="64"/>
      <c r="CNU44" s="64"/>
      <c r="CNV44" s="64"/>
      <c r="CNW44" s="64"/>
      <c r="CNX44" s="64"/>
      <c r="CNY44" s="64"/>
      <c r="CNZ44" s="64"/>
      <c r="COA44" s="64"/>
      <c r="COB44" s="64"/>
      <c r="COC44" s="64"/>
      <c r="COD44" s="64"/>
      <c r="COE44" s="64"/>
      <c r="COF44" s="64"/>
      <c r="COG44" s="64"/>
      <c r="COH44" s="64"/>
      <c r="COI44" s="64"/>
      <c r="COJ44" s="64"/>
      <c r="COK44" s="64"/>
      <c r="COL44" s="64"/>
      <c r="COM44" s="64"/>
      <c r="CON44" s="64"/>
      <c r="COO44" s="64"/>
      <c r="COP44" s="64"/>
      <c r="COQ44" s="64"/>
      <c r="COR44" s="64"/>
      <c r="COS44" s="64"/>
      <c r="COT44" s="64"/>
      <c r="COU44" s="64"/>
      <c r="COV44" s="64"/>
      <c r="COW44" s="64"/>
      <c r="COX44" s="64"/>
      <c r="COY44" s="64"/>
      <c r="COZ44" s="64"/>
      <c r="CPA44" s="64"/>
      <c r="CPB44" s="64"/>
      <c r="CPC44" s="64"/>
      <c r="CPD44" s="64"/>
      <c r="CPE44" s="64"/>
      <c r="CPF44" s="64"/>
      <c r="CPG44" s="64"/>
      <c r="CPH44" s="64"/>
      <c r="CPI44" s="64"/>
      <c r="CPJ44" s="64"/>
      <c r="CPK44" s="64"/>
      <c r="CPL44" s="64"/>
      <c r="CPM44" s="64"/>
      <c r="CPN44" s="64"/>
      <c r="CPO44" s="64"/>
      <c r="CPP44" s="64"/>
      <c r="CPQ44" s="64"/>
      <c r="CPR44" s="64"/>
      <c r="CPS44" s="64"/>
      <c r="CPT44" s="64"/>
      <c r="CPU44" s="64"/>
      <c r="CPV44" s="64"/>
      <c r="CPW44" s="64"/>
      <c r="CPX44" s="64"/>
      <c r="CPY44" s="64"/>
      <c r="CPZ44" s="64"/>
      <c r="CQA44" s="64"/>
      <c r="CQB44" s="64"/>
      <c r="CQC44" s="64"/>
      <c r="CQD44" s="64"/>
      <c r="CQE44" s="64"/>
      <c r="CQF44" s="64"/>
      <c r="CQG44" s="64"/>
      <c r="CQH44" s="64"/>
      <c r="CQI44" s="64"/>
      <c r="CQJ44" s="64"/>
      <c r="CQK44" s="64"/>
      <c r="CQL44" s="64"/>
      <c r="CQM44" s="64"/>
      <c r="CQN44" s="64"/>
      <c r="CQO44" s="64"/>
      <c r="CQP44" s="64"/>
      <c r="CQQ44" s="64"/>
      <c r="CQR44" s="64"/>
      <c r="CQS44" s="64"/>
      <c r="CQT44" s="64"/>
      <c r="CQU44" s="64"/>
      <c r="CQV44" s="64"/>
      <c r="CQW44" s="64"/>
      <c r="CQX44" s="64"/>
      <c r="CQY44" s="64"/>
      <c r="CQZ44" s="64"/>
      <c r="CRA44" s="64"/>
      <c r="CRB44" s="64"/>
      <c r="CRC44" s="64"/>
      <c r="CRD44" s="64"/>
      <c r="CRE44" s="64"/>
      <c r="CRF44" s="64"/>
      <c r="CRG44" s="64"/>
      <c r="CRH44" s="64"/>
      <c r="CRI44" s="64"/>
      <c r="CRJ44" s="64"/>
      <c r="CRK44" s="64"/>
      <c r="CRL44" s="64"/>
      <c r="CRM44" s="64"/>
      <c r="CRN44" s="64"/>
      <c r="CRO44" s="64"/>
      <c r="CRP44" s="64"/>
      <c r="CRQ44" s="64"/>
      <c r="CRR44" s="64"/>
      <c r="CRS44" s="64"/>
      <c r="CRT44" s="64"/>
      <c r="CRU44" s="64"/>
      <c r="CRV44" s="64"/>
      <c r="CRW44" s="64"/>
      <c r="CRX44" s="64"/>
      <c r="CRY44" s="64"/>
      <c r="CRZ44" s="64"/>
      <c r="CSA44" s="64"/>
      <c r="CSB44" s="64"/>
      <c r="CSC44" s="64"/>
      <c r="CSD44" s="64"/>
      <c r="CSE44" s="64"/>
      <c r="CSF44" s="64"/>
      <c r="CSG44" s="64"/>
      <c r="CSH44" s="64"/>
      <c r="CSI44" s="64"/>
      <c r="CSJ44" s="64"/>
      <c r="CSK44" s="64"/>
      <c r="CSL44" s="64"/>
      <c r="CSM44" s="64"/>
      <c r="CSN44" s="64"/>
      <c r="CSO44" s="64"/>
      <c r="CSP44" s="64"/>
      <c r="CSQ44" s="64"/>
      <c r="CSR44" s="64"/>
      <c r="CSS44" s="64"/>
      <c r="CST44" s="64"/>
      <c r="CSU44" s="64"/>
      <c r="CSV44" s="64"/>
      <c r="CSW44" s="64"/>
      <c r="CSX44" s="64"/>
      <c r="CSY44" s="64"/>
      <c r="CSZ44" s="64"/>
      <c r="CTA44" s="64"/>
      <c r="CTB44" s="64"/>
      <c r="CTC44" s="64"/>
      <c r="CTD44" s="64"/>
      <c r="CTE44" s="64"/>
      <c r="CTF44" s="64"/>
      <c r="CTG44" s="64"/>
      <c r="CTH44" s="64"/>
      <c r="CTI44" s="64"/>
      <c r="CTJ44" s="64"/>
      <c r="CTK44" s="64"/>
      <c r="CTL44" s="64"/>
      <c r="CTM44" s="64"/>
      <c r="CTN44" s="64"/>
      <c r="CTO44" s="64"/>
      <c r="CTP44" s="64"/>
      <c r="CTQ44" s="64"/>
      <c r="CTR44" s="64"/>
      <c r="CTS44" s="64"/>
      <c r="CTT44" s="64"/>
      <c r="CTU44" s="64"/>
      <c r="CTV44" s="64"/>
      <c r="CTW44" s="64"/>
      <c r="CTX44" s="64"/>
      <c r="CTY44" s="64"/>
      <c r="CTZ44" s="64"/>
      <c r="CUA44" s="64"/>
      <c r="CUB44" s="64"/>
      <c r="CUC44" s="64"/>
      <c r="CUD44" s="64"/>
      <c r="CUE44" s="64"/>
      <c r="CUF44" s="64"/>
      <c r="CUG44" s="64"/>
      <c r="CUH44" s="64"/>
      <c r="CUI44" s="64"/>
      <c r="CUJ44" s="64"/>
      <c r="CUK44" s="64"/>
      <c r="CUL44" s="64"/>
      <c r="CUM44" s="64"/>
      <c r="CUN44" s="64"/>
      <c r="CUO44" s="64"/>
      <c r="CUP44" s="64"/>
      <c r="CUQ44" s="64"/>
      <c r="CUR44" s="64"/>
      <c r="CUS44" s="64"/>
      <c r="CUT44" s="64"/>
      <c r="CUU44" s="64"/>
      <c r="CUV44" s="64"/>
      <c r="CUW44" s="64"/>
      <c r="CUX44" s="64"/>
      <c r="CUY44" s="64"/>
      <c r="CUZ44" s="64"/>
      <c r="CVA44" s="64"/>
      <c r="CVB44" s="64"/>
      <c r="CVC44" s="64"/>
      <c r="CVD44" s="64"/>
      <c r="CVE44" s="64"/>
      <c r="CVF44" s="64"/>
      <c r="CVG44" s="64"/>
      <c r="CVH44" s="64"/>
      <c r="CVI44" s="64"/>
      <c r="CVJ44" s="64"/>
      <c r="CVK44" s="64"/>
      <c r="CVL44" s="64"/>
      <c r="CVM44" s="64"/>
      <c r="CVN44" s="64"/>
      <c r="CVO44" s="64"/>
      <c r="CVP44" s="64"/>
      <c r="CVQ44" s="64"/>
      <c r="CVR44" s="64"/>
      <c r="CVS44" s="64"/>
      <c r="CVT44" s="64"/>
      <c r="CVU44" s="64"/>
      <c r="CVV44" s="64"/>
      <c r="CVW44" s="64"/>
      <c r="CVX44" s="64"/>
      <c r="CVY44" s="64"/>
      <c r="CVZ44" s="64"/>
      <c r="CWA44" s="64"/>
      <c r="CWB44" s="64"/>
      <c r="CWC44" s="64"/>
      <c r="CWD44" s="64"/>
      <c r="CWE44" s="64"/>
      <c r="CWF44" s="64"/>
      <c r="CWG44" s="64"/>
      <c r="CWH44" s="64"/>
      <c r="CWI44" s="64"/>
      <c r="CWJ44" s="64"/>
      <c r="CWK44" s="64"/>
      <c r="CWL44" s="64"/>
      <c r="CWM44" s="64"/>
      <c r="CWN44" s="64"/>
      <c r="CWO44" s="64"/>
      <c r="CWP44" s="64"/>
      <c r="CWQ44" s="64"/>
      <c r="CWR44" s="64"/>
      <c r="CWS44" s="64"/>
      <c r="CWT44" s="64"/>
      <c r="CWU44" s="64"/>
      <c r="CWV44" s="64"/>
      <c r="CWW44" s="64"/>
      <c r="CWX44" s="64"/>
      <c r="CWY44" s="64"/>
      <c r="CWZ44" s="64"/>
      <c r="CXA44" s="64"/>
      <c r="CXB44" s="64"/>
      <c r="CXC44" s="64"/>
      <c r="CXD44" s="64"/>
      <c r="CXE44" s="64"/>
      <c r="CXF44" s="64"/>
      <c r="CXG44" s="64"/>
      <c r="CXH44" s="64"/>
      <c r="CXI44" s="64"/>
      <c r="CXJ44" s="64"/>
      <c r="CXK44" s="64"/>
      <c r="CXL44" s="64"/>
      <c r="CXM44" s="64"/>
      <c r="CXN44" s="64"/>
      <c r="CXO44" s="64"/>
      <c r="CXP44" s="64"/>
      <c r="CXQ44" s="64"/>
      <c r="CXR44" s="64"/>
      <c r="CXS44" s="64"/>
      <c r="CXT44" s="64"/>
      <c r="CXU44" s="64"/>
      <c r="CXV44" s="64"/>
      <c r="CXW44" s="64"/>
      <c r="CXX44" s="64"/>
      <c r="CXY44" s="64"/>
      <c r="CXZ44" s="64"/>
      <c r="CYA44" s="64"/>
      <c r="CYB44" s="64"/>
      <c r="CYC44" s="64"/>
      <c r="CYD44" s="64"/>
      <c r="CYE44" s="64"/>
      <c r="CYF44" s="64"/>
      <c r="CYG44" s="64"/>
      <c r="CYH44" s="64"/>
      <c r="CYI44" s="64"/>
      <c r="CYJ44" s="64"/>
      <c r="CYK44" s="64"/>
      <c r="CYL44" s="64"/>
      <c r="CYM44" s="64"/>
      <c r="CYN44" s="64"/>
      <c r="CYO44" s="64"/>
      <c r="CYP44" s="64"/>
      <c r="CYQ44" s="64"/>
      <c r="CYR44" s="64"/>
      <c r="CYS44" s="64"/>
      <c r="CYT44" s="64"/>
      <c r="CYU44" s="64"/>
      <c r="CYV44" s="64"/>
      <c r="CYW44" s="64"/>
      <c r="CYX44" s="64"/>
      <c r="CYY44" s="64"/>
      <c r="CYZ44" s="64"/>
      <c r="CZA44" s="64"/>
      <c r="CZB44" s="64"/>
      <c r="CZC44" s="64"/>
      <c r="CZD44" s="64"/>
      <c r="CZE44" s="64"/>
      <c r="CZF44" s="64"/>
      <c r="CZG44" s="64"/>
      <c r="CZH44" s="64"/>
      <c r="CZI44" s="64"/>
      <c r="CZJ44" s="64"/>
      <c r="CZK44" s="64"/>
      <c r="CZL44" s="64"/>
      <c r="CZM44" s="64"/>
      <c r="CZN44" s="64"/>
      <c r="CZO44" s="64"/>
      <c r="CZP44" s="64"/>
      <c r="CZQ44" s="64"/>
      <c r="CZR44" s="64"/>
      <c r="CZS44" s="64"/>
      <c r="CZT44" s="64"/>
      <c r="CZU44" s="64"/>
      <c r="CZV44" s="64"/>
      <c r="CZW44" s="64"/>
      <c r="CZX44" s="64"/>
      <c r="CZY44" s="64"/>
      <c r="CZZ44" s="64"/>
      <c r="DAA44" s="64"/>
      <c r="DAB44" s="64"/>
      <c r="DAC44" s="64"/>
      <c r="DAD44" s="64"/>
      <c r="DAE44" s="64"/>
      <c r="DAF44" s="64"/>
      <c r="DAG44" s="64"/>
      <c r="DAH44" s="64"/>
      <c r="DAI44" s="64"/>
      <c r="DAJ44" s="64"/>
      <c r="DAK44" s="64"/>
      <c r="DAL44" s="64"/>
      <c r="DAM44" s="64"/>
      <c r="DAN44" s="64"/>
      <c r="DAO44" s="64"/>
      <c r="DAP44" s="64"/>
      <c r="DAQ44" s="64"/>
      <c r="DAR44" s="64"/>
      <c r="DAS44" s="64"/>
      <c r="DAT44" s="64"/>
      <c r="DAU44" s="64"/>
      <c r="DAV44" s="64"/>
      <c r="DAW44" s="64"/>
      <c r="DAX44" s="64"/>
      <c r="DAY44" s="64"/>
      <c r="DAZ44" s="64"/>
      <c r="DBA44" s="64"/>
      <c r="DBB44" s="64"/>
      <c r="DBC44" s="64"/>
      <c r="DBD44" s="64"/>
      <c r="DBE44" s="64"/>
      <c r="DBF44" s="64"/>
      <c r="DBG44" s="64"/>
      <c r="DBH44" s="64"/>
      <c r="DBI44" s="64"/>
      <c r="DBJ44" s="64"/>
      <c r="DBK44" s="64"/>
      <c r="DBL44" s="64"/>
      <c r="DBM44" s="64"/>
      <c r="DBN44" s="64"/>
      <c r="DBO44" s="64"/>
      <c r="DBP44" s="64"/>
      <c r="DBQ44" s="64"/>
      <c r="DBR44" s="64"/>
      <c r="DBS44" s="64"/>
      <c r="DBT44" s="64"/>
      <c r="DBU44" s="64"/>
      <c r="DBV44" s="64"/>
      <c r="DBW44" s="64"/>
      <c r="DBX44" s="64"/>
      <c r="DBY44" s="64"/>
      <c r="DBZ44" s="64"/>
      <c r="DCA44" s="64"/>
      <c r="DCB44" s="64"/>
      <c r="DCC44" s="64"/>
      <c r="DCD44" s="64"/>
      <c r="DCE44" s="64"/>
      <c r="DCF44" s="64"/>
      <c r="DCG44" s="64"/>
      <c r="DCH44" s="64"/>
      <c r="DCI44" s="64"/>
      <c r="DCJ44" s="64"/>
      <c r="DCK44" s="64"/>
      <c r="DCL44" s="64"/>
      <c r="DCM44" s="64"/>
      <c r="DCN44" s="64"/>
      <c r="DCO44" s="64"/>
      <c r="DCP44" s="64"/>
      <c r="DCQ44" s="64"/>
      <c r="DCR44" s="64"/>
      <c r="DCS44" s="64"/>
      <c r="DCT44" s="64"/>
      <c r="DCU44" s="64"/>
      <c r="DCV44" s="64"/>
      <c r="DCW44" s="64"/>
      <c r="DCX44" s="64"/>
      <c r="DCY44" s="64"/>
      <c r="DCZ44" s="64"/>
      <c r="DDA44" s="64"/>
      <c r="DDB44" s="64"/>
      <c r="DDC44" s="64"/>
      <c r="DDD44" s="64"/>
      <c r="DDE44" s="64"/>
      <c r="DDF44" s="64"/>
      <c r="DDG44" s="64"/>
      <c r="DDH44" s="64"/>
      <c r="DDI44" s="64"/>
      <c r="DDJ44" s="64"/>
      <c r="DDK44" s="64"/>
      <c r="DDL44" s="64"/>
      <c r="DDM44" s="64"/>
      <c r="DDN44" s="64"/>
      <c r="DDO44" s="64"/>
      <c r="DDP44" s="64"/>
      <c r="DDQ44" s="64"/>
      <c r="DDR44" s="64"/>
      <c r="DDS44" s="64"/>
      <c r="DDT44" s="64"/>
      <c r="DDU44" s="64"/>
      <c r="DDV44" s="64"/>
      <c r="DDW44" s="64"/>
      <c r="DDX44" s="64"/>
      <c r="DDY44" s="64"/>
      <c r="DDZ44" s="64"/>
      <c r="DEA44" s="64"/>
      <c r="DEB44" s="64"/>
      <c r="DEC44" s="64"/>
      <c r="DED44" s="64"/>
      <c r="DEE44" s="64"/>
      <c r="DEF44" s="64"/>
      <c r="DEG44" s="64"/>
      <c r="DEH44" s="64"/>
      <c r="DEI44" s="64"/>
      <c r="DEJ44" s="64"/>
      <c r="DEK44" s="64"/>
      <c r="DEL44" s="64"/>
      <c r="DEM44" s="64"/>
      <c r="DEN44" s="64"/>
      <c r="DEO44" s="64"/>
      <c r="DEP44" s="64"/>
      <c r="DEQ44" s="64"/>
      <c r="DER44" s="64"/>
      <c r="DES44" s="64"/>
      <c r="DET44" s="64"/>
      <c r="DEU44" s="64"/>
      <c r="DEV44" s="64"/>
      <c r="DEW44" s="64"/>
      <c r="DEX44" s="64"/>
      <c r="DEY44" s="64"/>
      <c r="DEZ44" s="64"/>
      <c r="DFA44" s="64"/>
      <c r="DFB44" s="64"/>
      <c r="DFC44" s="64"/>
      <c r="DFD44" s="64"/>
      <c r="DFE44" s="64"/>
      <c r="DFF44" s="64"/>
      <c r="DFG44" s="64"/>
      <c r="DFH44" s="64"/>
      <c r="DFI44" s="64"/>
      <c r="DFJ44" s="64"/>
      <c r="DFK44" s="64"/>
      <c r="DFL44" s="64"/>
      <c r="DFM44" s="64"/>
      <c r="DFN44" s="64"/>
      <c r="DFO44" s="64"/>
      <c r="DFP44" s="64"/>
      <c r="DFQ44" s="64"/>
      <c r="DFR44" s="64"/>
      <c r="DFS44" s="64"/>
      <c r="DFT44" s="64"/>
      <c r="DFU44" s="64"/>
      <c r="DFV44" s="64"/>
      <c r="DFW44" s="64"/>
      <c r="DFX44" s="64"/>
      <c r="DFY44" s="64"/>
      <c r="DFZ44" s="64"/>
      <c r="DGA44" s="64"/>
      <c r="DGB44" s="64"/>
      <c r="DGC44" s="64"/>
      <c r="DGD44" s="64"/>
      <c r="DGE44" s="64"/>
      <c r="DGF44" s="64"/>
      <c r="DGG44" s="64"/>
      <c r="DGH44" s="64"/>
      <c r="DGI44" s="64"/>
      <c r="DGJ44" s="64"/>
      <c r="DGK44" s="64"/>
      <c r="DGL44" s="64"/>
      <c r="DGM44" s="64"/>
      <c r="DGN44" s="64"/>
      <c r="DGO44" s="64"/>
      <c r="DGP44" s="64"/>
      <c r="DGQ44" s="64"/>
      <c r="DGR44" s="64"/>
      <c r="DGS44" s="64"/>
      <c r="DGT44" s="64"/>
      <c r="DGU44" s="64"/>
      <c r="DGV44" s="64"/>
      <c r="DGW44" s="64"/>
      <c r="DGX44" s="64"/>
      <c r="DGY44" s="64"/>
      <c r="DGZ44" s="64"/>
      <c r="DHA44" s="64"/>
      <c r="DHB44" s="64"/>
      <c r="DHC44" s="64"/>
      <c r="DHD44" s="64"/>
      <c r="DHE44" s="64"/>
      <c r="DHF44" s="64"/>
      <c r="DHG44" s="64"/>
      <c r="DHH44" s="64"/>
      <c r="DHI44" s="64"/>
      <c r="DHJ44" s="64"/>
      <c r="DHK44" s="64"/>
      <c r="DHL44" s="64"/>
      <c r="DHM44" s="64"/>
      <c r="DHN44" s="64"/>
      <c r="DHO44" s="64"/>
      <c r="DHP44" s="64"/>
      <c r="DHQ44" s="64"/>
      <c r="DHR44" s="64"/>
      <c r="DHS44" s="64"/>
      <c r="DHT44" s="64"/>
      <c r="DHU44" s="64"/>
      <c r="DHV44" s="64"/>
      <c r="DHW44" s="64"/>
      <c r="DHX44" s="64"/>
      <c r="DHY44" s="64"/>
      <c r="DHZ44" s="64"/>
      <c r="DIA44" s="64"/>
      <c r="DIB44" s="64"/>
      <c r="DIC44" s="64"/>
      <c r="DID44" s="64"/>
      <c r="DIE44" s="64"/>
      <c r="DIF44" s="64"/>
      <c r="DIG44" s="64"/>
      <c r="DIH44" s="64"/>
      <c r="DII44" s="64"/>
      <c r="DIJ44" s="64"/>
      <c r="DIK44" s="64"/>
      <c r="DIL44" s="64"/>
      <c r="DIM44" s="64"/>
      <c r="DIN44" s="64"/>
      <c r="DIO44" s="64"/>
      <c r="DIP44" s="64"/>
      <c r="DIQ44" s="64"/>
      <c r="DIR44" s="64"/>
      <c r="DIS44" s="64"/>
      <c r="DIT44" s="64"/>
      <c r="DIU44" s="64"/>
      <c r="DIV44" s="64"/>
      <c r="DIW44" s="64"/>
      <c r="DIX44" s="64"/>
      <c r="DIY44" s="64"/>
      <c r="DIZ44" s="64"/>
      <c r="DJA44" s="64"/>
      <c r="DJB44" s="64"/>
      <c r="DJC44" s="64"/>
      <c r="DJD44" s="64"/>
      <c r="DJE44" s="64"/>
      <c r="DJF44" s="64"/>
      <c r="DJG44" s="64"/>
      <c r="DJH44" s="64"/>
      <c r="DJI44" s="64"/>
      <c r="DJJ44" s="64"/>
      <c r="DJK44" s="64"/>
      <c r="DJL44" s="64"/>
      <c r="DJM44" s="64"/>
      <c r="DJN44" s="64"/>
      <c r="DJO44" s="64"/>
      <c r="DJP44" s="64"/>
      <c r="DJQ44" s="64"/>
      <c r="DJR44" s="64"/>
      <c r="DJS44" s="64"/>
      <c r="DJT44" s="64"/>
      <c r="DJU44" s="64"/>
      <c r="DJV44" s="64"/>
      <c r="DJW44" s="64"/>
      <c r="DJX44" s="64"/>
      <c r="DJY44" s="64"/>
      <c r="DJZ44" s="64"/>
      <c r="DKA44" s="64"/>
      <c r="DKB44" s="64"/>
      <c r="DKC44" s="64"/>
      <c r="DKD44" s="64"/>
      <c r="DKE44" s="64"/>
      <c r="DKF44" s="64"/>
      <c r="DKG44" s="64"/>
      <c r="DKH44" s="64"/>
      <c r="DKI44" s="64"/>
      <c r="DKJ44" s="64"/>
      <c r="DKK44" s="64"/>
      <c r="DKL44" s="64"/>
      <c r="DKM44" s="64"/>
      <c r="DKN44" s="64"/>
      <c r="DKO44" s="64"/>
      <c r="DKP44" s="64"/>
      <c r="DKQ44" s="64"/>
      <c r="DKR44" s="64"/>
      <c r="DKS44" s="64"/>
      <c r="DKT44" s="64"/>
      <c r="DKU44" s="64"/>
      <c r="DKV44" s="64"/>
      <c r="DKW44" s="64"/>
      <c r="DKX44" s="64"/>
      <c r="DKY44" s="64"/>
      <c r="DKZ44" s="64"/>
      <c r="DLA44" s="64"/>
      <c r="DLB44" s="64"/>
      <c r="DLC44" s="64"/>
      <c r="DLD44" s="64"/>
      <c r="DLE44" s="64"/>
      <c r="DLF44" s="64"/>
      <c r="DLG44" s="64"/>
      <c r="DLH44" s="64"/>
      <c r="DLI44" s="64"/>
      <c r="DLJ44" s="64"/>
      <c r="DLK44" s="64"/>
      <c r="DLL44" s="64"/>
      <c r="DLM44" s="64"/>
      <c r="DLN44" s="64"/>
      <c r="DLO44" s="64"/>
      <c r="DLP44" s="64"/>
      <c r="DLQ44" s="64"/>
      <c r="DLR44" s="64"/>
      <c r="DLS44" s="64"/>
      <c r="DLT44" s="64"/>
      <c r="DLU44" s="64"/>
      <c r="DLV44" s="64"/>
      <c r="DLW44" s="64"/>
      <c r="DLX44" s="64"/>
      <c r="DLY44" s="64"/>
      <c r="DLZ44" s="64"/>
      <c r="DMA44" s="64"/>
      <c r="DMB44" s="64"/>
      <c r="DMC44" s="64"/>
      <c r="DMD44" s="64"/>
      <c r="DME44" s="64"/>
      <c r="DMF44" s="64"/>
      <c r="DMG44" s="64"/>
      <c r="DMH44" s="64"/>
      <c r="DMI44" s="64"/>
      <c r="DMJ44" s="64"/>
      <c r="DMK44" s="64"/>
      <c r="DML44" s="64"/>
      <c r="DMM44" s="64"/>
      <c r="DMN44" s="64"/>
      <c r="DMO44" s="64"/>
      <c r="DMP44" s="64"/>
      <c r="DMQ44" s="64"/>
      <c r="DMR44" s="64"/>
      <c r="DMS44" s="64"/>
      <c r="DMT44" s="64"/>
      <c r="DMU44" s="64"/>
      <c r="DMV44" s="64"/>
      <c r="DMW44" s="64"/>
      <c r="DMX44" s="64"/>
      <c r="DMY44" s="64"/>
      <c r="DMZ44" s="64"/>
      <c r="DNA44" s="64"/>
      <c r="DNB44" s="64"/>
      <c r="DNC44" s="64"/>
      <c r="DND44" s="64"/>
      <c r="DNE44" s="64"/>
      <c r="DNF44" s="64"/>
      <c r="DNG44" s="64"/>
      <c r="DNH44" s="64"/>
      <c r="DNI44" s="64"/>
      <c r="DNJ44" s="64"/>
      <c r="DNK44" s="64"/>
      <c r="DNL44" s="64"/>
      <c r="DNM44" s="64"/>
      <c r="DNN44" s="64"/>
      <c r="DNO44" s="64"/>
      <c r="DNP44" s="64"/>
      <c r="DNQ44" s="64"/>
      <c r="DNR44" s="64"/>
      <c r="DNS44" s="64"/>
      <c r="DNT44" s="64"/>
      <c r="DNU44" s="64"/>
      <c r="DNV44" s="64"/>
      <c r="DNW44" s="64"/>
      <c r="DNX44" s="64"/>
      <c r="DNY44" s="64"/>
      <c r="DNZ44" s="64"/>
      <c r="DOA44" s="64"/>
      <c r="DOB44" s="64"/>
      <c r="DOC44" s="64"/>
      <c r="DOD44" s="64"/>
      <c r="DOE44" s="64"/>
      <c r="DOF44" s="64"/>
      <c r="DOG44" s="64"/>
      <c r="DOH44" s="64"/>
      <c r="DOI44" s="64"/>
      <c r="DOJ44" s="64"/>
      <c r="DOK44" s="64"/>
      <c r="DOL44" s="64"/>
      <c r="DOM44" s="64"/>
      <c r="DON44" s="64"/>
      <c r="DOO44" s="64"/>
      <c r="DOP44" s="64"/>
      <c r="DOQ44" s="64"/>
      <c r="DOR44" s="64"/>
      <c r="DOS44" s="64"/>
      <c r="DOT44" s="64"/>
      <c r="DOU44" s="64"/>
      <c r="DOV44" s="64"/>
      <c r="DOW44" s="64"/>
      <c r="DOX44" s="64"/>
      <c r="DOY44" s="64"/>
      <c r="DOZ44" s="64"/>
      <c r="DPA44" s="64"/>
      <c r="DPB44" s="64"/>
      <c r="DPC44" s="64"/>
      <c r="DPD44" s="64"/>
      <c r="DPE44" s="64"/>
      <c r="DPF44" s="64"/>
      <c r="DPG44" s="64"/>
      <c r="DPH44" s="64"/>
      <c r="DPI44" s="64"/>
      <c r="DPJ44" s="64"/>
      <c r="DPK44" s="64"/>
      <c r="DPL44" s="64"/>
      <c r="DPM44" s="64"/>
      <c r="DPN44" s="64"/>
      <c r="DPO44" s="64"/>
      <c r="DPP44" s="64"/>
      <c r="DPQ44" s="64"/>
      <c r="DPR44" s="64"/>
      <c r="DPS44" s="64"/>
      <c r="DPT44" s="64"/>
      <c r="DPU44" s="64"/>
      <c r="DPV44" s="64"/>
      <c r="DPW44" s="64"/>
      <c r="DPX44" s="64"/>
      <c r="DPY44" s="64"/>
      <c r="DPZ44" s="64"/>
      <c r="DQA44" s="64"/>
      <c r="DQB44" s="64"/>
      <c r="DQC44" s="64"/>
      <c r="DQD44" s="64"/>
      <c r="DQE44" s="64"/>
      <c r="DQF44" s="64"/>
      <c r="DQG44" s="64"/>
      <c r="DQH44" s="64"/>
      <c r="DQI44" s="64"/>
      <c r="DQJ44" s="64"/>
      <c r="DQK44" s="64"/>
      <c r="DQL44" s="64"/>
      <c r="DQM44" s="64"/>
      <c r="DQN44" s="64"/>
      <c r="DQO44" s="64"/>
      <c r="DQP44" s="64"/>
      <c r="DQQ44" s="64"/>
      <c r="DQR44" s="64"/>
      <c r="DQS44" s="64"/>
      <c r="DQT44" s="64"/>
      <c r="DQU44" s="64"/>
      <c r="DQV44" s="64"/>
      <c r="DQW44" s="64"/>
      <c r="DQX44" s="64"/>
      <c r="DQY44" s="64"/>
      <c r="DQZ44" s="64"/>
      <c r="DRA44" s="64"/>
      <c r="DRB44" s="64"/>
      <c r="DRC44" s="64"/>
      <c r="DRD44" s="64"/>
      <c r="DRE44" s="64"/>
      <c r="DRF44" s="64"/>
      <c r="DRG44" s="64"/>
      <c r="DRH44" s="64"/>
      <c r="DRI44" s="64"/>
      <c r="DRJ44" s="64"/>
      <c r="DRK44" s="64"/>
      <c r="DRL44" s="64"/>
      <c r="DRM44" s="64"/>
      <c r="DRN44" s="64"/>
      <c r="DRO44" s="64"/>
      <c r="DRP44" s="64"/>
      <c r="DRQ44" s="64"/>
      <c r="DRR44" s="64"/>
      <c r="DRS44" s="64"/>
      <c r="DRT44" s="64"/>
      <c r="DRU44" s="64"/>
      <c r="DRV44" s="64"/>
      <c r="DRW44" s="64"/>
      <c r="DRX44" s="64"/>
      <c r="DRY44" s="64"/>
      <c r="DRZ44" s="64"/>
      <c r="DSA44" s="64"/>
      <c r="DSB44" s="64"/>
      <c r="DSC44" s="64"/>
      <c r="DSD44" s="64"/>
      <c r="DSE44" s="64"/>
      <c r="DSF44" s="64"/>
      <c r="DSG44" s="64"/>
      <c r="DSH44" s="64"/>
      <c r="DSI44" s="64"/>
      <c r="DSJ44" s="64"/>
      <c r="DSK44" s="64"/>
      <c r="DSL44" s="64"/>
      <c r="DSM44" s="64"/>
      <c r="DSN44" s="64"/>
      <c r="DSO44" s="64"/>
      <c r="DSP44" s="64"/>
      <c r="DSQ44" s="64"/>
      <c r="DSR44" s="64"/>
      <c r="DSS44" s="64"/>
      <c r="DST44" s="64"/>
      <c r="DSU44" s="64"/>
      <c r="DSV44" s="64"/>
      <c r="DSW44" s="64"/>
      <c r="DSX44" s="64"/>
      <c r="DSY44" s="64"/>
      <c r="DSZ44" s="64"/>
      <c r="DTA44" s="64"/>
      <c r="DTB44" s="64"/>
      <c r="DTC44" s="64"/>
      <c r="DTD44" s="64"/>
      <c r="DTE44" s="64"/>
      <c r="DTF44" s="64"/>
      <c r="DTG44" s="64"/>
      <c r="DTH44" s="64"/>
      <c r="DTI44" s="64"/>
      <c r="DTJ44" s="64"/>
      <c r="DTK44" s="64"/>
      <c r="DTL44" s="64"/>
      <c r="DTM44" s="64"/>
      <c r="DTN44" s="64"/>
      <c r="DTO44" s="64"/>
      <c r="DTP44" s="64"/>
      <c r="DTQ44" s="64"/>
      <c r="DTR44" s="64"/>
      <c r="DTS44" s="64"/>
      <c r="DTT44" s="64"/>
      <c r="DTU44" s="64"/>
      <c r="DTV44" s="64"/>
      <c r="DTW44" s="64"/>
      <c r="DTX44" s="64"/>
      <c r="DTY44" s="64"/>
      <c r="DTZ44" s="64"/>
      <c r="DUA44" s="64"/>
      <c r="DUB44" s="64"/>
      <c r="DUC44" s="64"/>
      <c r="DUD44" s="64"/>
      <c r="DUE44" s="64"/>
      <c r="DUF44" s="64"/>
      <c r="DUG44" s="64"/>
      <c r="DUH44" s="64"/>
      <c r="DUI44" s="64"/>
      <c r="DUJ44" s="64"/>
      <c r="DUK44" s="64"/>
      <c r="DUL44" s="64"/>
      <c r="DUM44" s="64"/>
      <c r="DUN44" s="64"/>
      <c r="DUO44" s="64"/>
      <c r="DUP44" s="64"/>
      <c r="DUQ44" s="64"/>
      <c r="DUR44" s="64"/>
      <c r="DUS44" s="64"/>
      <c r="DUT44" s="64"/>
      <c r="DUU44" s="64"/>
      <c r="DUV44" s="64"/>
      <c r="DUW44" s="64"/>
      <c r="DUX44" s="64"/>
      <c r="DUY44" s="64"/>
      <c r="DUZ44" s="64"/>
      <c r="DVA44" s="64"/>
      <c r="DVB44" s="64"/>
      <c r="DVC44" s="64"/>
      <c r="DVD44" s="64"/>
      <c r="DVE44" s="64"/>
      <c r="DVF44" s="64"/>
      <c r="DVG44" s="64"/>
      <c r="DVH44" s="64"/>
      <c r="DVI44" s="64"/>
      <c r="DVJ44" s="64"/>
      <c r="DVK44" s="64"/>
      <c r="DVL44" s="64"/>
      <c r="DVM44" s="64"/>
      <c r="DVN44" s="64"/>
      <c r="DVO44" s="64"/>
      <c r="DVP44" s="64"/>
      <c r="DVQ44" s="64"/>
      <c r="DVR44" s="64"/>
      <c r="DVS44" s="64"/>
      <c r="DVT44" s="64"/>
      <c r="DVU44" s="64"/>
      <c r="DVV44" s="64"/>
      <c r="DVW44" s="64"/>
      <c r="DVX44" s="64"/>
      <c r="DVY44" s="64"/>
      <c r="DVZ44" s="64"/>
      <c r="DWA44" s="64"/>
      <c r="DWB44" s="64"/>
      <c r="DWC44" s="64"/>
      <c r="DWD44" s="64"/>
      <c r="DWE44" s="64"/>
      <c r="DWF44" s="64"/>
      <c r="DWG44" s="64"/>
      <c r="DWH44" s="64"/>
      <c r="DWI44" s="64"/>
      <c r="DWJ44" s="64"/>
      <c r="DWK44" s="64"/>
      <c r="DWL44" s="64"/>
      <c r="DWM44" s="64"/>
      <c r="DWN44" s="64"/>
      <c r="DWO44" s="64"/>
      <c r="DWP44" s="64"/>
      <c r="DWQ44" s="64"/>
      <c r="DWR44" s="64"/>
      <c r="DWS44" s="64"/>
      <c r="DWT44" s="64"/>
      <c r="DWU44" s="64"/>
      <c r="DWV44" s="64"/>
      <c r="DWW44" s="64"/>
      <c r="DWX44" s="64"/>
      <c r="DWY44" s="64"/>
      <c r="DWZ44" s="64"/>
      <c r="DXA44" s="64"/>
      <c r="DXB44" s="64"/>
      <c r="DXC44" s="64"/>
      <c r="DXD44" s="64"/>
      <c r="DXE44" s="64"/>
      <c r="DXF44" s="64"/>
      <c r="DXG44" s="64"/>
      <c r="DXH44" s="64"/>
      <c r="DXI44" s="64"/>
      <c r="DXJ44" s="64"/>
      <c r="DXK44" s="64"/>
      <c r="DXL44" s="64"/>
      <c r="DXM44" s="64"/>
      <c r="DXN44" s="64"/>
      <c r="DXO44" s="64"/>
      <c r="DXP44" s="64"/>
      <c r="DXQ44" s="64"/>
      <c r="DXR44" s="64"/>
      <c r="DXS44" s="64"/>
      <c r="DXT44" s="64"/>
      <c r="DXU44" s="64"/>
      <c r="DXV44" s="64"/>
      <c r="DXW44" s="64"/>
      <c r="DXX44" s="64"/>
      <c r="DXY44" s="64"/>
      <c r="DXZ44" s="64"/>
      <c r="DYA44" s="64"/>
      <c r="DYB44" s="64"/>
      <c r="DYC44" s="64"/>
      <c r="DYD44" s="64"/>
      <c r="DYE44" s="64"/>
      <c r="DYF44" s="64"/>
      <c r="DYG44" s="64"/>
      <c r="DYH44" s="64"/>
      <c r="DYI44" s="64"/>
      <c r="DYJ44" s="64"/>
      <c r="DYK44" s="64"/>
      <c r="DYL44" s="64"/>
      <c r="DYM44" s="64"/>
      <c r="DYN44" s="64"/>
      <c r="DYO44" s="64"/>
      <c r="DYP44" s="64"/>
      <c r="DYQ44" s="64"/>
      <c r="DYR44" s="64"/>
      <c r="DYS44" s="64"/>
      <c r="DYT44" s="64"/>
      <c r="DYU44" s="64"/>
      <c r="DYV44" s="64"/>
      <c r="DYW44" s="64"/>
      <c r="DYX44" s="64"/>
      <c r="DYY44" s="64"/>
      <c r="DYZ44" s="64"/>
      <c r="DZA44" s="64"/>
      <c r="DZB44" s="64"/>
      <c r="DZC44" s="64"/>
      <c r="DZD44" s="64"/>
      <c r="DZE44" s="64"/>
      <c r="DZF44" s="64"/>
      <c r="DZG44" s="64"/>
      <c r="DZH44" s="64"/>
      <c r="DZI44" s="64"/>
      <c r="DZJ44" s="64"/>
      <c r="DZK44" s="64"/>
      <c r="DZL44" s="64"/>
      <c r="DZM44" s="64"/>
      <c r="DZN44" s="64"/>
      <c r="DZO44" s="64"/>
      <c r="DZP44" s="64"/>
      <c r="DZQ44" s="64"/>
      <c r="DZR44" s="64"/>
      <c r="DZS44" s="64"/>
      <c r="DZT44" s="64"/>
      <c r="DZU44" s="64"/>
      <c r="DZV44" s="64"/>
      <c r="DZW44" s="64"/>
      <c r="DZX44" s="64"/>
      <c r="DZY44" s="64"/>
      <c r="DZZ44" s="64"/>
      <c r="EAA44" s="64"/>
      <c r="EAB44" s="64"/>
      <c r="EAC44" s="64"/>
      <c r="EAD44" s="64"/>
      <c r="EAE44" s="64"/>
      <c r="EAF44" s="64"/>
      <c r="EAG44" s="64"/>
      <c r="EAH44" s="64"/>
      <c r="EAI44" s="64"/>
      <c r="EAJ44" s="64"/>
      <c r="EAK44" s="64"/>
      <c r="EAL44" s="64"/>
      <c r="EAM44" s="64"/>
      <c r="EAN44" s="64"/>
      <c r="EAO44" s="64"/>
      <c r="EAP44" s="64"/>
      <c r="EAQ44" s="64"/>
      <c r="EAR44" s="64"/>
      <c r="EAS44" s="64"/>
      <c r="EAT44" s="64"/>
      <c r="EAU44" s="64"/>
      <c r="EAV44" s="64"/>
      <c r="EAW44" s="64"/>
      <c r="EAX44" s="64"/>
      <c r="EAY44" s="64"/>
      <c r="EAZ44" s="64"/>
      <c r="EBA44" s="64"/>
      <c r="EBB44" s="64"/>
      <c r="EBC44" s="64"/>
      <c r="EBD44" s="64"/>
      <c r="EBE44" s="64"/>
      <c r="EBF44" s="64"/>
      <c r="EBG44" s="64"/>
      <c r="EBH44" s="64"/>
      <c r="EBI44" s="64"/>
      <c r="EBJ44" s="64"/>
      <c r="EBK44" s="64"/>
      <c r="EBL44" s="64"/>
      <c r="EBM44" s="64"/>
      <c r="EBN44" s="64"/>
      <c r="EBO44" s="64"/>
      <c r="EBP44" s="64"/>
      <c r="EBQ44" s="64"/>
      <c r="EBR44" s="64"/>
      <c r="EBS44" s="64"/>
      <c r="EBT44" s="64"/>
      <c r="EBU44" s="64"/>
      <c r="EBV44" s="64"/>
      <c r="EBW44" s="64"/>
      <c r="EBX44" s="64"/>
      <c r="EBY44" s="64"/>
      <c r="EBZ44" s="64"/>
      <c r="ECA44" s="64"/>
      <c r="ECB44" s="64"/>
      <c r="ECC44" s="64"/>
      <c r="ECD44" s="64"/>
      <c r="ECE44" s="64"/>
      <c r="ECF44" s="64"/>
      <c r="ECG44" s="64"/>
      <c r="ECH44" s="64"/>
      <c r="ECI44" s="64"/>
      <c r="ECJ44" s="64"/>
      <c r="ECK44" s="64"/>
      <c r="ECL44" s="64"/>
      <c r="ECM44" s="64"/>
      <c r="ECN44" s="64"/>
      <c r="ECO44" s="64"/>
      <c r="ECP44" s="64"/>
      <c r="ECQ44" s="64"/>
      <c r="ECR44" s="64"/>
      <c r="ECS44" s="64"/>
      <c r="ECT44" s="64"/>
      <c r="ECU44" s="64"/>
      <c r="ECV44" s="64"/>
      <c r="ECW44" s="64"/>
      <c r="ECX44" s="64"/>
      <c r="ECY44" s="64"/>
      <c r="ECZ44" s="64"/>
      <c r="EDA44" s="64"/>
      <c r="EDB44" s="64"/>
      <c r="EDC44" s="64"/>
      <c r="EDD44" s="64"/>
      <c r="EDE44" s="64"/>
      <c r="EDF44" s="64"/>
      <c r="EDG44" s="64"/>
      <c r="EDH44" s="64"/>
      <c r="EDI44" s="64"/>
      <c r="EDJ44" s="64"/>
      <c r="EDK44" s="64"/>
      <c r="EDL44" s="64"/>
      <c r="EDM44" s="64"/>
      <c r="EDN44" s="64"/>
      <c r="EDO44" s="64"/>
      <c r="EDP44" s="64"/>
      <c r="EDQ44" s="64"/>
      <c r="EDR44" s="64"/>
      <c r="EDS44" s="64"/>
      <c r="EDT44" s="64"/>
      <c r="EDU44" s="64"/>
      <c r="EDV44" s="64"/>
      <c r="EDW44" s="64"/>
      <c r="EDX44" s="64"/>
      <c r="EDY44" s="64"/>
      <c r="EDZ44" s="64"/>
      <c r="EEA44" s="64"/>
      <c r="EEB44" s="64"/>
      <c r="EEC44" s="64"/>
      <c r="EED44" s="64"/>
      <c r="EEE44" s="64"/>
      <c r="EEF44" s="64"/>
      <c r="EEG44" s="64"/>
      <c r="EEH44" s="64"/>
      <c r="EEI44" s="64"/>
      <c r="EEJ44" s="64"/>
      <c r="EEK44" s="64"/>
      <c r="EEL44" s="64"/>
      <c r="EEM44" s="64"/>
      <c r="EEN44" s="64"/>
      <c r="EEO44" s="64"/>
      <c r="EEP44" s="64"/>
      <c r="EEQ44" s="64"/>
      <c r="EER44" s="64"/>
      <c r="EES44" s="64"/>
      <c r="EET44" s="64"/>
      <c r="EEU44" s="64"/>
      <c r="EEV44" s="64"/>
      <c r="EEW44" s="64"/>
      <c r="EEX44" s="64"/>
      <c r="EEY44" s="64"/>
      <c r="EEZ44" s="64"/>
      <c r="EFA44" s="64"/>
      <c r="EFB44" s="64"/>
      <c r="EFC44" s="64"/>
      <c r="EFD44" s="64"/>
      <c r="EFE44" s="64"/>
      <c r="EFF44" s="64"/>
      <c r="EFG44" s="64"/>
      <c r="EFH44" s="64"/>
      <c r="EFI44" s="64"/>
      <c r="EFJ44" s="64"/>
      <c r="EFK44" s="64"/>
      <c r="EFL44" s="64"/>
      <c r="EFM44" s="64"/>
      <c r="EFN44" s="64"/>
      <c r="EFO44" s="64"/>
      <c r="EFP44" s="64"/>
      <c r="EFQ44" s="64"/>
      <c r="EFR44" s="64"/>
      <c r="EFS44" s="64"/>
      <c r="EFT44" s="64"/>
      <c r="EFU44" s="64"/>
      <c r="EFV44" s="64"/>
      <c r="EFW44" s="64"/>
      <c r="EFX44" s="64"/>
      <c r="EFY44" s="64"/>
      <c r="EFZ44" s="64"/>
      <c r="EGA44" s="64"/>
      <c r="EGB44" s="64"/>
      <c r="EGC44" s="64"/>
      <c r="EGD44" s="64"/>
      <c r="EGE44" s="64"/>
      <c r="EGF44" s="64"/>
      <c r="EGG44" s="64"/>
      <c r="EGH44" s="64"/>
      <c r="EGI44" s="64"/>
      <c r="EGJ44" s="64"/>
      <c r="EGK44" s="64"/>
      <c r="EGL44" s="64"/>
      <c r="EGM44" s="64"/>
      <c r="EGN44" s="64"/>
      <c r="EGO44" s="64"/>
      <c r="EGP44" s="64"/>
      <c r="EGQ44" s="64"/>
      <c r="EGR44" s="64"/>
      <c r="EGS44" s="64"/>
      <c r="EGT44" s="64"/>
      <c r="EGU44" s="64"/>
      <c r="EGV44" s="64"/>
      <c r="EGW44" s="64"/>
      <c r="EGX44" s="64"/>
      <c r="EGY44" s="64"/>
      <c r="EGZ44" s="64"/>
      <c r="EHA44" s="64"/>
      <c r="EHB44" s="64"/>
      <c r="EHC44" s="64"/>
      <c r="EHD44" s="64"/>
      <c r="EHE44" s="64"/>
      <c r="EHF44" s="64"/>
      <c r="EHG44" s="64"/>
      <c r="EHH44" s="64"/>
      <c r="EHI44" s="64"/>
      <c r="EHJ44" s="64"/>
      <c r="EHK44" s="64"/>
      <c r="EHL44" s="64"/>
      <c r="EHM44" s="64"/>
      <c r="EHN44" s="64"/>
      <c r="EHO44" s="64"/>
      <c r="EHP44" s="64"/>
      <c r="EHQ44" s="64"/>
      <c r="EHR44" s="64"/>
      <c r="EHS44" s="64"/>
      <c r="EHT44" s="64"/>
      <c r="EHU44" s="64"/>
      <c r="EHV44" s="64"/>
      <c r="EHW44" s="64"/>
      <c r="EHX44" s="64"/>
      <c r="EHY44" s="64"/>
      <c r="EHZ44" s="64"/>
      <c r="EIA44" s="64"/>
      <c r="EIB44" s="64"/>
      <c r="EIC44" s="64"/>
      <c r="EID44" s="64"/>
      <c r="EIE44" s="64"/>
      <c r="EIF44" s="64"/>
      <c r="EIG44" s="64"/>
      <c r="EIH44" s="64"/>
      <c r="EII44" s="64"/>
      <c r="EIJ44" s="64"/>
      <c r="EIK44" s="64"/>
      <c r="EIL44" s="64"/>
      <c r="EIM44" s="64"/>
      <c r="EIN44" s="64"/>
      <c r="EIO44" s="64"/>
      <c r="EIP44" s="64"/>
      <c r="EIQ44" s="64"/>
      <c r="EIR44" s="64"/>
      <c r="EIS44" s="64"/>
      <c r="EIT44" s="64"/>
      <c r="EIU44" s="64"/>
      <c r="EIV44" s="64"/>
      <c r="EIW44" s="64"/>
      <c r="EIX44" s="64"/>
      <c r="EIY44" s="64"/>
      <c r="EIZ44" s="64"/>
      <c r="EJA44" s="64"/>
      <c r="EJB44" s="64"/>
      <c r="EJC44" s="64"/>
      <c r="EJD44" s="64"/>
      <c r="EJE44" s="64"/>
      <c r="EJF44" s="64"/>
      <c r="EJG44" s="64"/>
      <c r="EJH44" s="64"/>
      <c r="EJI44" s="64"/>
      <c r="EJJ44" s="64"/>
      <c r="EJK44" s="64"/>
      <c r="EJL44" s="64"/>
      <c r="EJM44" s="64"/>
      <c r="EJN44" s="64"/>
      <c r="EJO44" s="64"/>
      <c r="EJP44" s="64"/>
      <c r="EJQ44" s="64"/>
      <c r="EJR44" s="64"/>
      <c r="EJS44" s="64"/>
      <c r="EJT44" s="64"/>
      <c r="EJU44" s="64"/>
      <c r="EJV44" s="64"/>
      <c r="EJW44" s="64"/>
      <c r="EJX44" s="64"/>
      <c r="EJY44" s="64"/>
      <c r="EJZ44" s="64"/>
      <c r="EKA44" s="64"/>
      <c r="EKB44" s="64"/>
      <c r="EKC44" s="64"/>
      <c r="EKD44" s="64"/>
      <c r="EKE44" s="64"/>
      <c r="EKF44" s="64"/>
      <c r="EKG44" s="64"/>
      <c r="EKH44" s="64"/>
      <c r="EKI44" s="64"/>
      <c r="EKJ44" s="64"/>
      <c r="EKK44" s="64"/>
      <c r="EKL44" s="64"/>
      <c r="EKM44" s="64"/>
      <c r="EKN44" s="64"/>
      <c r="EKO44" s="64"/>
      <c r="EKP44" s="64"/>
      <c r="EKQ44" s="64"/>
      <c r="EKR44" s="64"/>
      <c r="EKS44" s="64"/>
      <c r="EKT44" s="64"/>
      <c r="EKU44" s="64"/>
      <c r="EKV44" s="64"/>
      <c r="EKW44" s="64"/>
      <c r="EKX44" s="64"/>
      <c r="EKY44" s="64"/>
      <c r="EKZ44" s="64"/>
      <c r="ELA44" s="64"/>
      <c r="ELB44" s="64"/>
      <c r="ELC44" s="64"/>
      <c r="ELD44" s="64"/>
      <c r="ELE44" s="64"/>
      <c r="ELF44" s="64"/>
      <c r="ELG44" s="64"/>
      <c r="ELH44" s="64"/>
      <c r="ELI44" s="64"/>
      <c r="ELJ44" s="64"/>
      <c r="ELK44" s="64"/>
      <c r="ELL44" s="64"/>
      <c r="ELM44" s="64"/>
      <c r="ELN44" s="64"/>
      <c r="ELO44" s="64"/>
      <c r="ELP44" s="64"/>
      <c r="ELQ44" s="64"/>
      <c r="ELR44" s="64"/>
      <c r="ELS44" s="64"/>
      <c r="ELT44" s="64"/>
      <c r="ELU44" s="64"/>
      <c r="ELV44" s="64"/>
      <c r="ELW44" s="64"/>
      <c r="ELX44" s="64"/>
      <c r="ELY44" s="64"/>
      <c r="ELZ44" s="64"/>
      <c r="EMA44" s="64"/>
      <c r="EMB44" s="64"/>
      <c r="EMC44" s="64"/>
      <c r="EMD44" s="64"/>
      <c r="EME44" s="64"/>
      <c r="EMF44" s="64"/>
      <c r="EMG44" s="64"/>
      <c r="EMH44" s="64"/>
      <c r="EMI44" s="64"/>
      <c r="EMJ44" s="64"/>
      <c r="EMK44" s="64"/>
      <c r="EML44" s="64"/>
      <c r="EMM44" s="64"/>
      <c r="EMN44" s="64"/>
      <c r="EMO44" s="64"/>
      <c r="EMP44" s="64"/>
      <c r="EMQ44" s="64"/>
      <c r="EMR44" s="64"/>
      <c r="EMS44" s="64"/>
      <c r="EMT44" s="64"/>
      <c r="EMU44" s="64"/>
      <c r="EMV44" s="64"/>
      <c r="EMW44" s="64"/>
      <c r="EMX44" s="64"/>
      <c r="EMY44" s="64"/>
      <c r="EMZ44" s="64"/>
      <c r="ENA44" s="64"/>
      <c r="ENB44" s="64"/>
      <c r="ENC44" s="64"/>
      <c r="END44" s="64"/>
      <c r="ENE44" s="64"/>
      <c r="ENF44" s="64"/>
      <c r="ENG44" s="64"/>
      <c r="ENH44" s="64"/>
      <c r="ENI44" s="64"/>
      <c r="ENJ44" s="64"/>
      <c r="ENK44" s="64"/>
      <c r="ENL44" s="64"/>
      <c r="ENM44" s="64"/>
      <c r="ENN44" s="64"/>
      <c r="ENO44" s="64"/>
      <c r="ENP44" s="64"/>
      <c r="ENQ44" s="64"/>
      <c r="ENR44" s="64"/>
      <c r="ENS44" s="64"/>
      <c r="ENT44" s="64"/>
      <c r="ENU44" s="64"/>
      <c r="ENV44" s="64"/>
      <c r="ENW44" s="64"/>
      <c r="ENX44" s="64"/>
      <c r="ENY44" s="64"/>
      <c r="ENZ44" s="64"/>
      <c r="EOA44" s="64"/>
      <c r="EOB44" s="64"/>
      <c r="EOC44" s="64"/>
      <c r="EOD44" s="64"/>
      <c r="EOE44" s="64"/>
      <c r="EOF44" s="64"/>
      <c r="EOG44" s="64"/>
      <c r="EOH44" s="64"/>
      <c r="EOI44" s="64"/>
      <c r="EOJ44" s="64"/>
      <c r="EOK44" s="64"/>
      <c r="EOL44" s="64"/>
      <c r="EOM44" s="64"/>
      <c r="EON44" s="64"/>
      <c r="EOO44" s="64"/>
      <c r="EOP44" s="64"/>
      <c r="EOQ44" s="64"/>
      <c r="EOR44" s="64"/>
      <c r="EOS44" s="64"/>
      <c r="EOT44" s="64"/>
      <c r="EOU44" s="64"/>
      <c r="EOV44" s="64"/>
      <c r="EOW44" s="64"/>
      <c r="EOX44" s="64"/>
      <c r="EOY44" s="64"/>
      <c r="EOZ44" s="64"/>
      <c r="EPA44" s="64"/>
      <c r="EPB44" s="64"/>
      <c r="EPC44" s="64"/>
      <c r="EPD44" s="64"/>
      <c r="EPE44" s="64"/>
      <c r="EPF44" s="64"/>
      <c r="EPG44" s="64"/>
      <c r="EPH44" s="64"/>
      <c r="EPI44" s="64"/>
      <c r="EPJ44" s="64"/>
      <c r="EPK44" s="64"/>
      <c r="EPL44" s="64"/>
      <c r="EPM44" s="64"/>
      <c r="EPN44" s="64"/>
      <c r="EPO44" s="64"/>
      <c r="EPP44" s="64"/>
      <c r="EPQ44" s="64"/>
      <c r="EPR44" s="64"/>
      <c r="EPS44" s="64"/>
      <c r="EPT44" s="64"/>
      <c r="EPU44" s="64"/>
      <c r="EPV44" s="64"/>
      <c r="EPW44" s="64"/>
      <c r="EPX44" s="64"/>
      <c r="EPY44" s="64"/>
      <c r="EPZ44" s="64"/>
      <c r="EQA44" s="64"/>
      <c r="EQB44" s="64"/>
      <c r="EQC44" s="64"/>
      <c r="EQD44" s="64"/>
      <c r="EQE44" s="64"/>
      <c r="EQF44" s="64"/>
      <c r="EQG44" s="64"/>
      <c r="EQH44" s="64"/>
      <c r="EQI44" s="64"/>
      <c r="EQJ44" s="64"/>
      <c r="EQK44" s="64"/>
      <c r="EQL44" s="64"/>
      <c r="EQM44" s="64"/>
      <c r="EQN44" s="64"/>
      <c r="EQO44" s="64"/>
      <c r="EQP44" s="64"/>
      <c r="EQQ44" s="64"/>
      <c r="EQR44" s="64"/>
      <c r="EQS44" s="64"/>
      <c r="EQT44" s="64"/>
      <c r="EQU44" s="64"/>
      <c r="EQV44" s="64"/>
      <c r="EQW44" s="64"/>
      <c r="EQX44" s="64"/>
      <c r="EQY44" s="64"/>
      <c r="EQZ44" s="64"/>
      <c r="ERA44" s="64"/>
      <c r="ERB44" s="64"/>
      <c r="ERC44" s="64"/>
      <c r="ERD44" s="64"/>
      <c r="ERE44" s="64"/>
      <c r="ERF44" s="64"/>
      <c r="ERG44" s="64"/>
      <c r="ERH44" s="64"/>
      <c r="ERI44" s="64"/>
      <c r="ERJ44" s="64"/>
      <c r="ERK44" s="64"/>
      <c r="ERL44" s="64"/>
      <c r="ERM44" s="64"/>
      <c r="ERN44" s="64"/>
      <c r="ERO44" s="64"/>
      <c r="ERP44" s="64"/>
      <c r="ERQ44" s="64"/>
      <c r="ERR44" s="64"/>
      <c r="ERS44" s="64"/>
      <c r="ERT44" s="64"/>
      <c r="ERU44" s="64"/>
      <c r="ERV44" s="64"/>
      <c r="ERW44" s="64"/>
      <c r="ERX44" s="64"/>
      <c r="ERY44" s="64"/>
      <c r="ERZ44" s="64"/>
      <c r="ESA44" s="64"/>
      <c r="ESB44" s="64"/>
      <c r="ESC44" s="64"/>
      <c r="ESD44" s="64"/>
      <c r="ESE44" s="64"/>
      <c r="ESF44" s="64"/>
      <c r="ESG44" s="64"/>
      <c r="ESH44" s="64"/>
      <c r="ESI44" s="64"/>
      <c r="ESJ44" s="64"/>
      <c r="ESK44" s="64"/>
      <c r="ESL44" s="64"/>
      <c r="ESM44" s="64"/>
      <c r="ESN44" s="64"/>
      <c r="ESO44" s="64"/>
      <c r="ESP44" s="64"/>
      <c r="ESQ44" s="64"/>
      <c r="ESR44" s="64"/>
      <c r="ESS44" s="64"/>
      <c r="EST44" s="64"/>
      <c r="ESU44" s="64"/>
      <c r="ESV44" s="64"/>
      <c r="ESW44" s="64"/>
      <c r="ESX44" s="64"/>
      <c r="ESY44" s="64"/>
      <c r="ESZ44" s="64"/>
      <c r="ETA44" s="64"/>
      <c r="ETB44" s="64"/>
      <c r="ETC44" s="64"/>
      <c r="ETD44" s="64"/>
      <c r="ETE44" s="64"/>
      <c r="ETF44" s="64"/>
      <c r="ETG44" s="64"/>
      <c r="ETH44" s="64"/>
      <c r="ETI44" s="64"/>
      <c r="ETJ44" s="64"/>
      <c r="ETK44" s="64"/>
      <c r="ETL44" s="64"/>
      <c r="ETM44" s="64"/>
      <c r="ETN44" s="64"/>
      <c r="ETO44" s="64"/>
      <c r="ETP44" s="64"/>
      <c r="ETQ44" s="64"/>
      <c r="ETR44" s="64"/>
      <c r="ETS44" s="64"/>
      <c r="ETT44" s="64"/>
      <c r="ETU44" s="64"/>
      <c r="ETV44" s="64"/>
      <c r="ETW44" s="64"/>
      <c r="ETX44" s="64"/>
      <c r="ETY44" s="64"/>
      <c r="ETZ44" s="64"/>
      <c r="EUA44" s="64"/>
      <c r="EUB44" s="64"/>
      <c r="EUC44" s="64"/>
      <c r="EUD44" s="64"/>
      <c r="EUE44" s="64"/>
      <c r="EUF44" s="64"/>
      <c r="EUG44" s="64"/>
      <c r="EUH44" s="64"/>
      <c r="EUI44" s="64"/>
      <c r="EUJ44" s="64"/>
      <c r="EUK44" s="64"/>
      <c r="EUL44" s="64"/>
      <c r="EUM44" s="64"/>
      <c r="EUN44" s="64"/>
      <c r="EUO44" s="64"/>
      <c r="EUP44" s="64"/>
      <c r="EUQ44" s="64"/>
      <c r="EUR44" s="64"/>
      <c r="EUS44" s="64"/>
      <c r="EUT44" s="64"/>
      <c r="EUU44" s="64"/>
      <c r="EUV44" s="64"/>
      <c r="EUW44" s="64"/>
      <c r="EUX44" s="64"/>
      <c r="EUY44" s="64"/>
      <c r="EUZ44" s="64"/>
      <c r="EVA44" s="64"/>
      <c r="EVB44" s="64"/>
      <c r="EVC44" s="64"/>
      <c r="EVD44" s="64"/>
      <c r="EVE44" s="64"/>
      <c r="EVF44" s="64"/>
      <c r="EVG44" s="64"/>
      <c r="EVH44" s="64"/>
      <c r="EVI44" s="64"/>
      <c r="EVJ44" s="64"/>
      <c r="EVK44" s="64"/>
      <c r="EVL44" s="64"/>
      <c r="EVM44" s="64"/>
      <c r="EVN44" s="64"/>
      <c r="EVO44" s="64"/>
      <c r="EVP44" s="64"/>
      <c r="EVQ44" s="64"/>
      <c r="EVR44" s="64"/>
      <c r="EVS44" s="64"/>
      <c r="EVT44" s="64"/>
      <c r="EVU44" s="64"/>
      <c r="EVV44" s="64"/>
      <c r="EVW44" s="64"/>
      <c r="EVX44" s="64"/>
      <c r="EVY44" s="64"/>
      <c r="EVZ44" s="64"/>
      <c r="EWA44" s="64"/>
      <c r="EWB44" s="64"/>
      <c r="EWC44" s="64"/>
      <c r="EWD44" s="64"/>
      <c r="EWE44" s="64"/>
      <c r="EWF44" s="64"/>
      <c r="EWG44" s="64"/>
      <c r="EWH44" s="64"/>
      <c r="EWI44" s="64"/>
      <c r="EWJ44" s="64"/>
      <c r="EWK44" s="64"/>
      <c r="EWL44" s="64"/>
      <c r="EWM44" s="64"/>
      <c r="EWN44" s="64"/>
      <c r="EWO44" s="64"/>
      <c r="EWP44" s="64"/>
      <c r="EWQ44" s="64"/>
      <c r="EWR44" s="64"/>
      <c r="EWS44" s="64"/>
      <c r="EWT44" s="64"/>
      <c r="EWU44" s="64"/>
      <c r="EWV44" s="64"/>
      <c r="EWW44" s="64"/>
      <c r="EWX44" s="64"/>
      <c r="EWY44" s="64"/>
      <c r="EWZ44" s="64"/>
      <c r="EXA44" s="64"/>
      <c r="EXB44" s="64"/>
      <c r="EXC44" s="64"/>
      <c r="EXD44" s="64"/>
      <c r="EXE44" s="64"/>
      <c r="EXF44" s="64"/>
      <c r="EXG44" s="64"/>
      <c r="EXH44" s="64"/>
      <c r="EXI44" s="64"/>
      <c r="EXJ44" s="64"/>
      <c r="EXK44" s="64"/>
      <c r="EXL44" s="64"/>
      <c r="EXM44" s="64"/>
      <c r="EXN44" s="64"/>
      <c r="EXO44" s="64"/>
      <c r="EXP44" s="64"/>
      <c r="EXQ44" s="64"/>
      <c r="EXR44" s="64"/>
      <c r="EXS44" s="64"/>
      <c r="EXT44" s="64"/>
      <c r="EXU44" s="64"/>
      <c r="EXV44" s="64"/>
      <c r="EXW44" s="64"/>
      <c r="EXX44" s="64"/>
      <c r="EXY44" s="64"/>
      <c r="EXZ44" s="64"/>
      <c r="EYA44" s="64"/>
      <c r="EYB44" s="64"/>
      <c r="EYC44" s="64"/>
      <c r="EYD44" s="64"/>
      <c r="EYE44" s="64"/>
      <c r="EYF44" s="64"/>
      <c r="EYG44" s="64"/>
      <c r="EYH44" s="64"/>
      <c r="EYI44" s="64"/>
      <c r="EYJ44" s="64"/>
      <c r="EYK44" s="64"/>
      <c r="EYL44" s="64"/>
      <c r="EYM44" s="64"/>
      <c r="EYN44" s="64"/>
      <c r="EYO44" s="64"/>
      <c r="EYP44" s="64"/>
      <c r="EYQ44" s="64"/>
      <c r="EYR44" s="64"/>
      <c r="EYS44" s="64"/>
      <c r="EYT44" s="64"/>
      <c r="EYU44" s="64"/>
      <c r="EYV44" s="64"/>
      <c r="EYW44" s="64"/>
      <c r="EYX44" s="64"/>
      <c r="EYY44" s="64"/>
      <c r="EYZ44" s="64"/>
      <c r="EZA44" s="64"/>
      <c r="EZB44" s="64"/>
      <c r="EZC44" s="64"/>
      <c r="EZD44" s="64"/>
      <c r="EZE44" s="64"/>
      <c r="EZF44" s="64"/>
      <c r="EZG44" s="64"/>
      <c r="EZH44" s="64"/>
      <c r="EZI44" s="64"/>
      <c r="EZJ44" s="64"/>
      <c r="EZK44" s="64"/>
      <c r="EZL44" s="64"/>
      <c r="EZM44" s="64"/>
      <c r="EZN44" s="64"/>
      <c r="EZO44" s="64"/>
      <c r="EZP44" s="64"/>
      <c r="EZQ44" s="64"/>
      <c r="EZR44" s="64"/>
      <c r="EZS44" s="64"/>
      <c r="EZT44" s="64"/>
      <c r="EZU44" s="64"/>
      <c r="EZV44" s="64"/>
      <c r="EZW44" s="64"/>
      <c r="EZX44" s="64"/>
      <c r="EZY44" s="64"/>
      <c r="EZZ44" s="64"/>
      <c r="FAA44" s="64"/>
      <c r="FAB44" s="64"/>
      <c r="FAC44" s="64"/>
      <c r="FAD44" s="64"/>
      <c r="FAE44" s="64"/>
      <c r="FAF44" s="64"/>
      <c r="FAG44" s="64"/>
      <c r="FAH44" s="64"/>
      <c r="FAI44" s="64"/>
      <c r="FAJ44" s="64"/>
      <c r="FAK44" s="64"/>
      <c r="FAL44" s="64"/>
      <c r="FAM44" s="64"/>
      <c r="FAN44" s="64"/>
      <c r="FAO44" s="64"/>
      <c r="FAP44" s="64"/>
      <c r="FAQ44" s="64"/>
      <c r="FAR44" s="64"/>
      <c r="FAS44" s="64"/>
      <c r="FAT44" s="64"/>
      <c r="FAU44" s="64"/>
      <c r="FAV44" s="64"/>
      <c r="FAW44" s="64"/>
      <c r="FAX44" s="64"/>
      <c r="FAY44" s="64"/>
      <c r="FAZ44" s="64"/>
      <c r="FBA44" s="64"/>
      <c r="FBB44" s="64"/>
      <c r="FBC44" s="64"/>
      <c r="FBD44" s="64"/>
      <c r="FBE44" s="64"/>
      <c r="FBF44" s="64"/>
      <c r="FBG44" s="64"/>
      <c r="FBH44" s="64"/>
      <c r="FBI44" s="64"/>
      <c r="FBJ44" s="64"/>
      <c r="FBK44" s="64"/>
      <c r="FBL44" s="64"/>
      <c r="FBM44" s="64"/>
      <c r="FBN44" s="64"/>
      <c r="FBO44" s="64"/>
      <c r="FBP44" s="64"/>
      <c r="FBQ44" s="64"/>
      <c r="FBR44" s="64"/>
      <c r="FBS44" s="64"/>
      <c r="FBT44" s="64"/>
      <c r="FBU44" s="64"/>
      <c r="FBV44" s="64"/>
      <c r="FBW44" s="64"/>
      <c r="FBX44" s="64"/>
      <c r="FBY44" s="64"/>
      <c r="FBZ44" s="64"/>
      <c r="FCA44" s="64"/>
      <c r="FCB44" s="64"/>
      <c r="FCC44" s="64"/>
      <c r="FCD44" s="64"/>
      <c r="FCE44" s="64"/>
      <c r="FCF44" s="64"/>
      <c r="FCG44" s="64"/>
      <c r="FCH44" s="64"/>
      <c r="FCI44" s="64"/>
      <c r="FCJ44" s="64"/>
      <c r="FCK44" s="64"/>
      <c r="FCL44" s="64"/>
      <c r="FCM44" s="64"/>
      <c r="FCN44" s="64"/>
      <c r="FCO44" s="64"/>
      <c r="FCP44" s="64"/>
      <c r="FCQ44" s="64"/>
      <c r="FCR44" s="64"/>
      <c r="FCS44" s="64"/>
      <c r="FCT44" s="64"/>
      <c r="FCU44" s="64"/>
      <c r="FCV44" s="64"/>
      <c r="FCW44" s="64"/>
      <c r="FCX44" s="64"/>
      <c r="FCY44" s="64"/>
      <c r="FCZ44" s="64"/>
      <c r="FDA44" s="64"/>
      <c r="FDB44" s="64"/>
      <c r="FDC44" s="64"/>
      <c r="FDD44" s="64"/>
      <c r="FDE44" s="64"/>
      <c r="FDF44" s="64"/>
      <c r="FDG44" s="64"/>
      <c r="FDH44" s="64"/>
      <c r="FDI44" s="64"/>
      <c r="FDJ44" s="64"/>
      <c r="FDK44" s="64"/>
      <c r="FDL44" s="64"/>
      <c r="FDM44" s="64"/>
      <c r="FDN44" s="64"/>
      <c r="FDO44" s="64"/>
      <c r="FDP44" s="64"/>
      <c r="FDQ44" s="64"/>
      <c r="FDR44" s="64"/>
      <c r="FDS44" s="64"/>
      <c r="FDT44" s="64"/>
      <c r="FDU44" s="64"/>
      <c r="FDV44" s="64"/>
      <c r="FDW44" s="64"/>
      <c r="FDX44" s="64"/>
      <c r="FDY44" s="64"/>
      <c r="FDZ44" s="64"/>
      <c r="FEA44" s="64"/>
      <c r="FEB44" s="64"/>
      <c r="FEC44" s="64"/>
      <c r="FED44" s="64"/>
      <c r="FEE44" s="64"/>
      <c r="FEF44" s="64"/>
      <c r="FEG44" s="64"/>
      <c r="FEH44" s="64"/>
      <c r="FEI44" s="64"/>
      <c r="FEJ44" s="64"/>
      <c r="FEK44" s="64"/>
      <c r="FEL44" s="64"/>
      <c r="FEM44" s="64"/>
      <c r="FEN44" s="64"/>
      <c r="FEO44" s="64"/>
      <c r="FEP44" s="64"/>
      <c r="FEQ44" s="64"/>
      <c r="FER44" s="64"/>
      <c r="FES44" s="64"/>
      <c r="FET44" s="64"/>
      <c r="FEU44" s="64"/>
      <c r="FEV44" s="64"/>
      <c r="FEW44" s="64"/>
      <c r="FEX44" s="64"/>
      <c r="FEY44" s="64"/>
      <c r="FEZ44" s="64"/>
      <c r="FFA44" s="64"/>
      <c r="FFB44" s="64"/>
      <c r="FFC44" s="64"/>
      <c r="FFD44" s="64"/>
      <c r="FFE44" s="64"/>
      <c r="FFF44" s="64"/>
      <c r="FFG44" s="64"/>
      <c r="FFH44" s="64"/>
      <c r="FFI44" s="64"/>
      <c r="FFJ44" s="64"/>
      <c r="FFK44" s="64"/>
      <c r="FFL44" s="64"/>
      <c r="FFM44" s="64"/>
      <c r="FFN44" s="64"/>
      <c r="FFO44" s="64"/>
      <c r="FFP44" s="64"/>
      <c r="FFQ44" s="64"/>
      <c r="FFR44" s="64"/>
      <c r="FFS44" s="64"/>
      <c r="FFT44" s="64"/>
      <c r="FFU44" s="64"/>
      <c r="FFV44" s="64"/>
      <c r="FFW44" s="64"/>
      <c r="FFX44" s="64"/>
      <c r="FFY44" s="64"/>
      <c r="FFZ44" s="64"/>
      <c r="FGA44" s="64"/>
      <c r="FGB44" s="64"/>
      <c r="FGC44" s="64"/>
      <c r="FGD44" s="64"/>
      <c r="FGE44" s="64"/>
      <c r="FGF44" s="64"/>
      <c r="FGG44" s="64"/>
      <c r="FGH44" s="64"/>
      <c r="FGI44" s="64"/>
      <c r="FGJ44" s="64"/>
      <c r="FGK44" s="64"/>
      <c r="FGL44" s="64"/>
      <c r="FGM44" s="64"/>
      <c r="FGN44" s="64"/>
      <c r="FGO44" s="64"/>
      <c r="FGP44" s="64"/>
      <c r="FGQ44" s="64"/>
      <c r="FGR44" s="64"/>
      <c r="FGS44" s="64"/>
      <c r="FGT44" s="64"/>
      <c r="FGU44" s="64"/>
      <c r="FGV44" s="64"/>
      <c r="FGW44" s="64"/>
      <c r="FGX44" s="64"/>
      <c r="FGY44" s="64"/>
      <c r="FGZ44" s="64"/>
      <c r="FHA44" s="64"/>
      <c r="FHB44" s="64"/>
      <c r="FHC44" s="64"/>
      <c r="FHD44" s="64"/>
      <c r="FHE44" s="64"/>
      <c r="FHF44" s="64"/>
      <c r="FHG44" s="64"/>
      <c r="FHH44" s="64"/>
      <c r="FHI44" s="64"/>
      <c r="FHJ44" s="64"/>
      <c r="FHK44" s="64"/>
      <c r="FHL44" s="64"/>
      <c r="FHM44" s="64"/>
      <c r="FHN44" s="64"/>
      <c r="FHO44" s="64"/>
      <c r="FHP44" s="64"/>
      <c r="FHQ44" s="64"/>
      <c r="FHR44" s="64"/>
      <c r="FHS44" s="64"/>
      <c r="FHT44" s="64"/>
      <c r="FHU44" s="64"/>
      <c r="FHV44" s="64"/>
      <c r="FHW44" s="64"/>
      <c r="FHX44" s="64"/>
      <c r="FHY44" s="64"/>
      <c r="FHZ44" s="64"/>
      <c r="FIA44" s="64"/>
      <c r="FIB44" s="64"/>
      <c r="FIC44" s="64"/>
      <c r="FID44" s="64"/>
      <c r="FIE44" s="64"/>
      <c r="FIF44" s="64"/>
      <c r="FIG44" s="64"/>
      <c r="FIH44" s="64"/>
      <c r="FII44" s="64"/>
      <c r="FIJ44" s="64"/>
      <c r="FIK44" s="64"/>
      <c r="FIL44" s="64"/>
      <c r="FIM44" s="64"/>
      <c r="FIN44" s="64"/>
      <c r="FIO44" s="64"/>
      <c r="FIP44" s="64"/>
      <c r="FIQ44" s="64"/>
      <c r="FIR44" s="64"/>
      <c r="FIS44" s="64"/>
      <c r="FIT44" s="64"/>
      <c r="FIU44" s="64"/>
      <c r="FIV44" s="64"/>
      <c r="FIW44" s="64"/>
      <c r="FIX44" s="64"/>
      <c r="FIY44" s="64"/>
      <c r="FIZ44" s="64"/>
      <c r="FJA44" s="64"/>
      <c r="FJB44" s="64"/>
      <c r="FJC44" s="64"/>
      <c r="FJD44" s="64"/>
      <c r="FJE44" s="64"/>
      <c r="FJF44" s="64"/>
      <c r="FJG44" s="64"/>
      <c r="FJH44" s="64"/>
      <c r="FJI44" s="64"/>
      <c r="FJJ44" s="64"/>
      <c r="FJK44" s="64"/>
      <c r="FJL44" s="64"/>
      <c r="FJM44" s="64"/>
      <c r="FJN44" s="64"/>
      <c r="FJO44" s="64"/>
      <c r="FJP44" s="64"/>
      <c r="FJQ44" s="64"/>
      <c r="FJR44" s="64"/>
      <c r="FJS44" s="64"/>
      <c r="FJT44" s="64"/>
      <c r="FJU44" s="64"/>
      <c r="FJV44" s="64"/>
      <c r="FJW44" s="64"/>
      <c r="FJX44" s="64"/>
      <c r="FJY44" s="64"/>
      <c r="FJZ44" s="64"/>
      <c r="FKA44" s="64"/>
      <c r="FKB44" s="64"/>
      <c r="FKC44" s="64"/>
      <c r="FKD44" s="64"/>
      <c r="FKE44" s="64"/>
      <c r="FKF44" s="64"/>
      <c r="FKG44" s="64"/>
      <c r="FKH44" s="64"/>
      <c r="FKI44" s="64"/>
      <c r="FKJ44" s="64"/>
      <c r="FKK44" s="64"/>
      <c r="FKL44" s="64"/>
      <c r="FKM44" s="64"/>
      <c r="FKN44" s="64"/>
      <c r="FKO44" s="64"/>
      <c r="FKP44" s="64"/>
      <c r="FKQ44" s="64"/>
      <c r="FKR44" s="64"/>
      <c r="FKS44" s="64"/>
      <c r="FKT44" s="64"/>
      <c r="FKU44" s="64"/>
      <c r="FKV44" s="64"/>
      <c r="FKW44" s="64"/>
      <c r="FKX44" s="64"/>
      <c r="FKY44" s="64"/>
      <c r="FKZ44" s="64"/>
      <c r="FLA44" s="64"/>
      <c r="FLB44" s="64"/>
      <c r="FLC44" s="64"/>
      <c r="FLD44" s="64"/>
      <c r="FLE44" s="64"/>
      <c r="FLF44" s="64"/>
      <c r="FLG44" s="64"/>
      <c r="FLH44" s="64"/>
      <c r="FLI44" s="64"/>
      <c r="FLJ44" s="64"/>
      <c r="FLK44" s="64"/>
      <c r="FLL44" s="64"/>
      <c r="FLM44" s="64"/>
      <c r="FLN44" s="64"/>
      <c r="FLO44" s="64"/>
      <c r="FLP44" s="64"/>
      <c r="FLQ44" s="64"/>
      <c r="FLR44" s="64"/>
      <c r="FLS44" s="64"/>
      <c r="FLT44" s="64"/>
      <c r="FLU44" s="64"/>
      <c r="FLV44" s="64"/>
      <c r="FLW44" s="64"/>
      <c r="FLX44" s="64"/>
      <c r="FLY44" s="64"/>
      <c r="FLZ44" s="64"/>
      <c r="FMA44" s="64"/>
      <c r="FMB44" s="64"/>
      <c r="FMC44" s="64"/>
      <c r="FMD44" s="64"/>
      <c r="FME44" s="64"/>
      <c r="FMF44" s="64"/>
      <c r="FMG44" s="64"/>
      <c r="FMH44" s="64"/>
      <c r="FMI44" s="64"/>
      <c r="FMJ44" s="64"/>
      <c r="FMK44" s="64"/>
      <c r="FML44" s="64"/>
      <c r="FMM44" s="64"/>
      <c r="FMN44" s="64"/>
      <c r="FMO44" s="64"/>
      <c r="FMP44" s="64"/>
      <c r="FMQ44" s="64"/>
      <c r="FMR44" s="64"/>
      <c r="FMS44" s="64"/>
      <c r="FMT44" s="64"/>
      <c r="FMU44" s="64"/>
      <c r="FMV44" s="64"/>
      <c r="FMW44" s="64"/>
      <c r="FMX44" s="64"/>
      <c r="FMY44" s="64"/>
      <c r="FMZ44" s="64"/>
      <c r="FNA44" s="64"/>
      <c r="FNB44" s="64"/>
      <c r="FNC44" s="64"/>
      <c r="FND44" s="64"/>
      <c r="FNE44" s="64"/>
      <c r="FNF44" s="64"/>
      <c r="FNG44" s="64"/>
      <c r="FNH44" s="64"/>
      <c r="FNI44" s="64"/>
      <c r="FNJ44" s="64"/>
      <c r="FNK44" s="64"/>
      <c r="FNL44" s="64"/>
      <c r="FNM44" s="64"/>
      <c r="FNN44" s="64"/>
      <c r="FNO44" s="64"/>
      <c r="FNP44" s="64"/>
      <c r="FNQ44" s="64"/>
      <c r="FNR44" s="64"/>
      <c r="FNS44" s="64"/>
      <c r="FNT44" s="64"/>
      <c r="FNU44" s="64"/>
      <c r="FNV44" s="64"/>
      <c r="FNW44" s="64"/>
      <c r="FNX44" s="64"/>
      <c r="FNY44" s="64"/>
      <c r="FNZ44" s="64"/>
      <c r="FOA44" s="64"/>
      <c r="FOB44" s="64"/>
      <c r="FOC44" s="64"/>
      <c r="FOD44" s="64"/>
      <c r="FOE44" s="64"/>
      <c r="FOF44" s="64"/>
      <c r="FOG44" s="64"/>
      <c r="FOH44" s="64"/>
      <c r="FOI44" s="64"/>
      <c r="FOJ44" s="64"/>
      <c r="FOK44" s="64"/>
      <c r="FOL44" s="64"/>
      <c r="FOM44" s="64"/>
      <c r="FON44" s="64"/>
      <c r="FOO44" s="64"/>
      <c r="FOP44" s="64"/>
      <c r="FOQ44" s="64"/>
      <c r="FOR44" s="64"/>
      <c r="FOS44" s="64"/>
      <c r="FOT44" s="64"/>
      <c r="FOU44" s="64"/>
      <c r="FOV44" s="64"/>
      <c r="FOW44" s="64"/>
      <c r="FOX44" s="64"/>
      <c r="FOY44" s="64"/>
      <c r="FOZ44" s="64"/>
      <c r="FPA44" s="64"/>
      <c r="FPB44" s="64"/>
      <c r="FPC44" s="64"/>
      <c r="FPD44" s="64"/>
      <c r="FPE44" s="64"/>
      <c r="FPF44" s="64"/>
      <c r="FPG44" s="64"/>
      <c r="FPH44" s="64"/>
      <c r="FPI44" s="64"/>
      <c r="FPJ44" s="64"/>
      <c r="FPK44" s="64"/>
      <c r="FPL44" s="64"/>
      <c r="FPM44" s="64"/>
      <c r="FPN44" s="64"/>
      <c r="FPO44" s="64"/>
      <c r="FPP44" s="64"/>
      <c r="FPQ44" s="64"/>
      <c r="FPR44" s="64"/>
      <c r="FPS44" s="64"/>
      <c r="FPT44" s="64"/>
      <c r="FPU44" s="64"/>
      <c r="FPV44" s="64"/>
      <c r="FPW44" s="64"/>
      <c r="FPX44" s="64"/>
      <c r="FPY44" s="64"/>
      <c r="FPZ44" s="64"/>
      <c r="FQA44" s="64"/>
      <c r="FQB44" s="64"/>
      <c r="FQC44" s="64"/>
      <c r="FQD44" s="64"/>
      <c r="FQE44" s="64"/>
      <c r="FQF44" s="64"/>
      <c r="FQG44" s="64"/>
      <c r="FQH44" s="64"/>
      <c r="FQI44" s="64"/>
      <c r="FQJ44" s="64"/>
      <c r="FQK44" s="64"/>
      <c r="FQL44" s="64"/>
      <c r="FQM44" s="64"/>
      <c r="FQN44" s="64"/>
      <c r="FQO44" s="64"/>
      <c r="FQP44" s="64"/>
      <c r="FQQ44" s="64"/>
      <c r="FQR44" s="64"/>
      <c r="FQS44" s="64"/>
      <c r="FQT44" s="64"/>
      <c r="FQU44" s="64"/>
      <c r="FQV44" s="64"/>
      <c r="FQW44" s="64"/>
      <c r="FQX44" s="64"/>
      <c r="FQY44" s="64"/>
      <c r="FQZ44" s="64"/>
      <c r="FRA44" s="64"/>
      <c r="FRB44" s="64"/>
      <c r="FRC44" s="64"/>
      <c r="FRD44" s="64"/>
      <c r="FRE44" s="64"/>
      <c r="FRF44" s="64"/>
      <c r="FRG44" s="64"/>
      <c r="FRH44" s="64"/>
      <c r="FRI44" s="64"/>
      <c r="FRJ44" s="64"/>
      <c r="FRK44" s="64"/>
      <c r="FRL44" s="64"/>
      <c r="FRM44" s="64"/>
      <c r="FRN44" s="64"/>
      <c r="FRO44" s="64"/>
      <c r="FRP44" s="64"/>
      <c r="FRQ44" s="64"/>
      <c r="FRR44" s="64"/>
      <c r="FRS44" s="64"/>
      <c r="FRT44" s="64"/>
      <c r="FRU44" s="64"/>
      <c r="FRV44" s="64"/>
      <c r="FRW44" s="64"/>
      <c r="FRX44" s="64"/>
      <c r="FRY44" s="64"/>
      <c r="FRZ44" s="64"/>
      <c r="FSA44" s="64"/>
      <c r="FSB44" s="64"/>
      <c r="FSC44" s="64"/>
      <c r="FSD44" s="64"/>
      <c r="FSE44" s="64"/>
      <c r="FSF44" s="64"/>
      <c r="FSG44" s="64"/>
      <c r="FSH44" s="64"/>
      <c r="FSI44" s="64"/>
      <c r="FSJ44" s="64"/>
      <c r="FSK44" s="64"/>
      <c r="FSL44" s="64"/>
      <c r="FSM44" s="64"/>
      <c r="FSN44" s="64"/>
      <c r="FSO44" s="64"/>
      <c r="FSP44" s="64"/>
      <c r="FSQ44" s="64"/>
      <c r="FSR44" s="64"/>
      <c r="FSS44" s="64"/>
      <c r="FST44" s="64"/>
      <c r="FSU44" s="64"/>
      <c r="FSV44" s="64"/>
      <c r="FSW44" s="64"/>
      <c r="FSX44" s="64"/>
      <c r="FSY44" s="64"/>
      <c r="FSZ44" s="64"/>
      <c r="FTA44" s="64"/>
      <c r="FTB44" s="64"/>
      <c r="FTC44" s="64"/>
      <c r="FTD44" s="64"/>
      <c r="FTE44" s="64"/>
      <c r="FTF44" s="64"/>
      <c r="FTG44" s="64"/>
      <c r="FTH44" s="64"/>
      <c r="FTI44" s="64"/>
      <c r="FTJ44" s="64"/>
      <c r="FTK44" s="64"/>
      <c r="FTL44" s="64"/>
      <c r="FTM44" s="64"/>
      <c r="FTN44" s="64"/>
      <c r="FTO44" s="64"/>
      <c r="FTP44" s="64"/>
      <c r="FTQ44" s="64"/>
      <c r="FTR44" s="64"/>
      <c r="FTS44" s="64"/>
      <c r="FTT44" s="64"/>
      <c r="FTU44" s="64"/>
      <c r="FTV44" s="64"/>
      <c r="FTW44" s="64"/>
      <c r="FTX44" s="64"/>
      <c r="FTY44" s="64"/>
      <c r="FTZ44" s="64"/>
      <c r="FUA44" s="64"/>
      <c r="FUB44" s="64"/>
      <c r="FUC44" s="64"/>
      <c r="FUD44" s="64"/>
      <c r="FUE44" s="64"/>
      <c r="FUF44" s="64"/>
      <c r="FUG44" s="64"/>
      <c r="FUH44" s="64"/>
      <c r="FUI44" s="64"/>
      <c r="FUJ44" s="64"/>
      <c r="FUK44" s="64"/>
      <c r="FUL44" s="64"/>
      <c r="FUM44" s="64"/>
      <c r="FUN44" s="64"/>
      <c r="FUO44" s="64"/>
      <c r="FUP44" s="64"/>
      <c r="FUQ44" s="64"/>
      <c r="FUR44" s="64"/>
      <c r="FUS44" s="64"/>
      <c r="FUT44" s="64"/>
      <c r="FUU44" s="64"/>
      <c r="FUV44" s="64"/>
      <c r="FUW44" s="64"/>
      <c r="FUX44" s="64"/>
      <c r="FUY44" s="64"/>
      <c r="FUZ44" s="64"/>
      <c r="FVA44" s="64"/>
      <c r="FVB44" s="64"/>
      <c r="FVC44" s="64"/>
      <c r="FVD44" s="64"/>
      <c r="FVE44" s="64"/>
      <c r="FVF44" s="64"/>
      <c r="FVG44" s="64"/>
      <c r="FVH44" s="64"/>
      <c r="FVI44" s="64"/>
      <c r="FVJ44" s="64"/>
      <c r="FVK44" s="64"/>
      <c r="FVL44" s="64"/>
      <c r="FVM44" s="64"/>
      <c r="FVN44" s="64"/>
      <c r="FVO44" s="64"/>
      <c r="FVP44" s="64"/>
      <c r="FVQ44" s="64"/>
      <c r="FVR44" s="64"/>
      <c r="FVS44" s="64"/>
      <c r="FVT44" s="64"/>
      <c r="FVU44" s="64"/>
      <c r="FVV44" s="64"/>
      <c r="FVW44" s="64"/>
      <c r="FVX44" s="64"/>
      <c r="FVY44" s="64"/>
      <c r="FVZ44" s="64"/>
      <c r="FWA44" s="64"/>
      <c r="FWB44" s="64"/>
      <c r="FWC44" s="64"/>
      <c r="FWD44" s="64"/>
      <c r="FWE44" s="64"/>
      <c r="FWF44" s="64"/>
      <c r="FWG44" s="64"/>
      <c r="FWH44" s="64"/>
      <c r="FWI44" s="64"/>
      <c r="FWJ44" s="64"/>
      <c r="FWK44" s="64"/>
      <c r="FWL44" s="64"/>
      <c r="FWM44" s="64"/>
      <c r="FWN44" s="64"/>
      <c r="FWO44" s="64"/>
      <c r="FWP44" s="64"/>
      <c r="FWQ44" s="64"/>
      <c r="FWR44" s="64"/>
      <c r="FWS44" s="64"/>
      <c r="FWT44" s="64"/>
      <c r="FWU44" s="64"/>
      <c r="FWV44" s="64"/>
      <c r="FWW44" s="64"/>
      <c r="FWX44" s="64"/>
      <c r="FWY44" s="64"/>
      <c r="FWZ44" s="64"/>
      <c r="FXA44" s="64"/>
      <c r="FXB44" s="64"/>
      <c r="FXC44" s="64"/>
      <c r="FXD44" s="64"/>
      <c r="FXE44" s="64"/>
      <c r="FXF44" s="64"/>
      <c r="FXG44" s="64"/>
      <c r="FXH44" s="64"/>
      <c r="FXI44" s="64"/>
      <c r="FXJ44" s="64"/>
      <c r="FXK44" s="64"/>
      <c r="FXL44" s="64"/>
      <c r="FXM44" s="64"/>
      <c r="FXN44" s="64"/>
      <c r="FXO44" s="64"/>
      <c r="FXP44" s="64"/>
      <c r="FXQ44" s="64"/>
      <c r="FXR44" s="64"/>
      <c r="FXS44" s="64"/>
      <c r="FXT44" s="64"/>
      <c r="FXU44" s="64"/>
      <c r="FXV44" s="64"/>
      <c r="FXW44" s="64"/>
      <c r="FXX44" s="64"/>
      <c r="FXY44" s="64"/>
      <c r="FXZ44" s="64"/>
      <c r="FYA44" s="64"/>
      <c r="FYB44" s="64"/>
      <c r="FYC44" s="64"/>
      <c r="FYD44" s="64"/>
      <c r="FYE44" s="64"/>
      <c r="FYF44" s="64"/>
      <c r="FYG44" s="64"/>
      <c r="FYH44" s="64"/>
      <c r="FYI44" s="64"/>
      <c r="FYJ44" s="64"/>
      <c r="FYK44" s="64"/>
      <c r="FYL44" s="64"/>
      <c r="FYM44" s="64"/>
      <c r="FYN44" s="64"/>
      <c r="FYO44" s="64"/>
      <c r="FYP44" s="64"/>
      <c r="FYQ44" s="64"/>
      <c r="FYR44" s="64"/>
      <c r="FYS44" s="64"/>
      <c r="FYT44" s="64"/>
      <c r="FYU44" s="64"/>
      <c r="FYV44" s="64"/>
      <c r="FYW44" s="64"/>
      <c r="FYX44" s="64"/>
      <c r="FYY44" s="64"/>
      <c r="FYZ44" s="64"/>
      <c r="FZA44" s="64"/>
      <c r="FZB44" s="64"/>
      <c r="FZC44" s="64"/>
      <c r="FZD44" s="64"/>
      <c r="FZE44" s="64"/>
      <c r="FZF44" s="64"/>
      <c r="FZG44" s="64"/>
      <c r="FZH44" s="64"/>
      <c r="FZI44" s="64"/>
      <c r="FZJ44" s="64"/>
      <c r="FZK44" s="64"/>
      <c r="FZL44" s="64"/>
      <c r="FZM44" s="64"/>
      <c r="FZN44" s="64"/>
      <c r="FZO44" s="64"/>
      <c r="FZP44" s="64"/>
      <c r="FZQ44" s="64"/>
      <c r="FZR44" s="64"/>
      <c r="FZS44" s="64"/>
      <c r="FZT44" s="64"/>
      <c r="FZU44" s="64"/>
      <c r="FZV44" s="64"/>
      <c r="FZW44" s="64"/>
      <c r="FZX44" s="64"/>
      <c r="FZY44" s="64"/>
      <c r="FZZ44" s="64"/>
      <c r="GAA44" s="64"/>
      <c r="GAB44" s="64"/>
      <c r="GAC44" s="64"/>
      <c r="GAD44" s="64"/>
      <c r="GAE44" s="64"/>
      <c r="GAF44" s="64"/>
      <c r="GAG44" s="64"/>
      <c r="GAH44" s="64"/>
      <c r="GAI44" s="64"/>
      <c r="GAJ44" s="64"/>
      <c r="GAK44" s="64"/>
      <c r="GAL44" s="64"/>
      <c r="GAM44" s="64"/>
      <c r="GAN44" s="64"/>
      <c r="GAO44" s="64"/>
      <c r="GAP44" s="64"/>
      <c r="GAQ44" s="64"/>
      <c r="GAR44" s="64"/>
      <c r="GAS44" s="64"/>
      <c r="GAT44" s="64"/>
      <c r="GAU44" s="64"/>
      <c r="GAV44" s="64"/>
      <c r="GAW44" s="64"/>
      <c r="GAX44" s="64"/>
      <c r="GAY44" s="64"/>
      <c r="GAZ44" s="64"/>
      <c r="GBA44" s="64"/>
      <c r="GBB44" s="64"/>
      <c r="GBC44" s="64"/>
      <c r="GBD44" s="64"/>
      <c r="GBE44" s="64"/>
      <c r="GBF44" s="64"/>
      <c r="GBG44" s="64"/>
      <c r="GBH44" s="64"/>
      <c r="GBI44" s="64"/>
      <c r="GBJ44" s="64"/>
      <c r="GBK44" s="64"/>
      <c r="GBL44" s="64"/>
      <c r="GBM44" s="64"/>
      <c r="GBN44" s="64"/>
      <c r="GBO44" s="64"/>
      <c r="GBP44" s="64"/>
      <c r="GBQ44" s="64"/>
      <c r="GBR44" s="64"/>
      <c r="GBS44" s="64"/>
      <c r="GBT44" s="64"/>
      <c r="GBU44" s="64"/>
      <c r="GBV44" s="64"/>
      <c r="GBW44" s="64"/>
      <c r="GBX44" s="64"/>
      <c r="GBY44" s="64"/>
      <c r="GBZ44" s="64"/>
      <c r="GCA44" s="64"/>
      <c r="GCB44" s="64"/>
      <c r="GCC44" s="64"/>
      <c r="GCD44" s="64"/>
      <c r="GCE44" s="64"/>
      <c r="GCF44" s="64"/>
      <c r="GCG44" s="64"/>
      <c r="GCH44" s="64"/>
      <c r="GCI44" s="64"/>
      <c r="GCJ44" s="64"/>
      <c r="GCK44" s="64"/>
      <c r="GCL44" s="64"/>
      <c r="GCM44" s="64"/>
      <c r="GCN44" s="64"/>
      <c r="GCO44" s="64"/>
      <c r="GCP44" s="64"/>
      <c r="GCQ44" s="64"/>
      <c r="GCR44" s="64"/>
      <c r="GCS44" s="64"/>
      <c r="GCT44" s="64"/>
      <c r="GCU44" s="64"/>
      <c r="GCV44" s="64"/>
      <c r="GCW44" s="64"/>
      <c r="GCX44" s="64"/>
      <c r="GCY44" s="64"/>
      <c r="GCZ44" s="64"/>
      <c r="GDA44" s="64"/>
      <c r="GDB44" s="64"/>
      <c r="GDC44" s="64"/>
      <c r="GDD44" s="64"/>
      <c r="GDE44" s="64"/>
      <c r="GDF44" s="64"/>
      <c r="GDG44" s="64"/>
      <c r="GDH44" s="64"/>
      <c r="GDI44" s="64"/>
      <c r="GDJ44" s="64"/>
      <c r="GDK44" s="64"/>
      <c r="GDL44" s="64"/>
      <c r="GDM44" s="64"/>
      <c r="GDN44" s="64"/>
      <c r="GDO44" s="64"/>
      <c r="GDP44" s="64"/>
      <c r="GDQ44" s="64"/>
      <c r="GDR44" s="64"/>
      <c r="GDS44" s="64"/>
      <c r="GDT44" s="64"/>
      <c r="GDU44" s="64"/>
      <c r="GDV44" s="64"/>
      <c r="GDW44" s="64"/>
      <c r="GDX44" s="64"/>
      <c r="GDY44" s="64"/>
      <c r="GDZ44" s="64"/>
      <c r="GEA44" s="64"/>
      <c r="GEB44" s="64"/>
      <c r="GEC44" s="64"/>
      <c r="GED44" s="64"/>
      <c r="GEE44" s="64"/>
      <c r="GEF44" s="64"/>
      <c r="GEG44" s="64"/>
      <c r="GEH44" s="64"/>
      <c r="GEI44" s="64"/>
      <c r="GEJ44" s="64"/>
      <c r="GEK44" s="64"/>
      <c r="GEL44" s="64"/>
      <c r="GEM44" s="64"/>
      <c r="GEN44" s="64"/>
      <c r="GEO44" s="64"/>
      <c r="GEP44" s="64"/>
      <c r="GEQ44" s="64"/>
      <c r="GER44" s="64"/>
      <c r="GES44" s="64"/>
      <c r="GET44" s="64"/>
      <c r="GEU44" s="64"/>
      <c r="GEV44" s="64"/>
      <c r="GEW44" s="64"/>
      <c r="GEX44" s="64"/>
      <c r="GEY44" s="64"/>
      <c r="GEZ44" s="64"/>
      <c r="GFA44" s="64"/>
      <c r="GFB44" s="64"/>
      <c r="GFC44" s="64"/>
      <c r="GFD44" s="64"/>
      <c r="GFE44" s="64"/>
      <c r="GFF44" s="64"/>
      <c r="GFG44" s="64"/>
      <c r="GFH44" s="64"/>
      <c r="GFI44" s="64"/>
      <c r="GFJ44" s="64"/>
      <c r="GFK44" s="64"/>
      <c r="GFL44" s="64"/>
      <c r="GFM44" s="64"/>
      <c r="GFN44" s="64"/>
      <c r="GFO44" s="64"/>
      <c r="GFP44" s="64"/>
      <c r="GFQ44" s="64"/>
      <c r="GFR44" s="64"/>
      <c r="GFS44" s="64"/>
      <c r="GFT44" s="64"/>
      <c r="GFU44" s="64"/>
      <c r="GFV44" s="64"/>
      <c r="GFW44" s="64"/>
      <c r="GFX44" s="64"/>
      <c r="GFY44" s="64"/>
      <c r="GFZ44" s="64"/>
      <c r="GGA44" s="64"/>
      <c r="GGB44" s="64"/>
      <c r="GGC44" s="64"/>
      <c r="GGD44" s="64"/>
      <c r="GGE44" s="64"/>
      <c r="GGF44" s="64"/>
      <c r="GGG44" s="64"/>
      <c r="GGH44" s="64"/>
      <c r="GGI44" s="64"/>
      <c r="GGJ44" s="64"/>
      <c r="GGK44" s="64"/>
      <c r="GGL44" s="64"/>
      <c r="GGM44" s="64"/>
      <c r="GGN44" s="64"/>
      <c r="GGO44" s="64"/>
      <c r="GGP44" s="64"/>
      <c r="GGQ44" s="64"/>
      <c r="GGR44" s="64"/>
      <c r="GGS44" s="64"/>
      <c r="GGT44" s="64"/>
      <c r="GGU44" s="64"/>
      <c r="GGV44" s="64"/>
      <c r="GGW44" s="64"/>
      <c r="GGX44" s="64"/>
      <c r="GGY44" s="64"/>
      <c r="GGZ44" s="64"/>
      <c r="GHA44" s="64"/>
      <c r="GHB44" s="64"/>
      <c r="GHC44" s="64"/>
      <c r="GHD44" s="64"/>
      <c r="GHE44" s="64"/>
      <c r="GHF44" s="64"/>
      <c r="GHG44" s="64"/>
      <c r="GHH44" s="64"/>
      <c r="GHI44" s="64"/>
      <c r="GHJ44" s="64"/>
      <c r="GHK44" s="64"/>
      <c r="GHL44" s="64"/>
      <c r="GHM44" s="64"/>
      <c r="GHN44" s="64"/>
      <c r="GHO44" s="64"/>
      <c r="GHP44" s="64"/>
      <c r="GHQ44" s="64"/>
      <c r="GHR44" s="64"/>
      <c r="GHS44" s="64"/>
      <c r="GHT44" s="64"/>
      <c r="GHU44" s="64"/>
      <c r="GHV44" s="64"/>
      <c r="GHW44" s="64"/>
      <c r="GHX44" s="64"/>
      <c r="GHY44" s="64"/>
      <c r="GHZ44" s="64"/>
      <c r="GIA44" s="64"/>
      <c r="GIB44" s="64"/>
      <c r="GIC44" s="64"/>
      <c r="GID44" s="64"/>
      <c r="GIE44" s="64"/>
      <c r="GIF44" s="64"/>
      <c r="GIG44" s="64"/>
      <c r="GIH44" s="64"/>
      <c r="GII44" s="64"/>
      <c r="GIJ44" s="64"/>
      <c r="GIK44" s="64"/>
      <c r="GIL44" s="64"/>
      <c r="GIM44" s="64"/>
      <c r="GIN44" s="64"/>
      <c r="GIO44" s="64"/>
      <c r="GIP44" s="64"/>
      <c r="GIQ44" s="64"/>
      <c r="GIR44" s="64"/>
      <c r="GIS44" s="64"/>
      <c r="GIT44" s="64"/>
      <c r="GIU44" s="64"/>
      <c r="GIV44" s="64"/>
      <c r="GIW44" s="64"/>
      <c r="GIX44" s="64"/>
      <c r="GIY44" s="64"/>
      <c r="GIZ44" s="64"/>
      <c r="GJA44" s="64"/>
      <c r="GJB44" s="64"/>
      <c r="GJC44" s="64"/>
      <c r="GJD44" s="64"/>
      <c r="GJE44" s="64"/>
      <c r="GJF44" s="64"/>
      <c r="GJG44" s="64"/>
      <c r="GJH44" s="64"/>
      <c r="GJI44" s="64"/>
      <c r="GJJ44" s="64"/>
      <c r="GJK44" s="64"/>
      <c r="GJL44" s="64"/>
      <c r="GJM44" s="64"/>
      <c r="GJN44" s="64"/>
      <c r="GJO44" s="64"/>
      <c r="GJP44" s="64"/>
      <c r="GJQ44" s="64"/>
      <c r="GJR44" s="64"/>
      <c r="GJS44" s="64"/>
      <c r="GJT44" s="64"/>
      <c r="GJU44" s="64"/>
      <c r="GJV44" s="64"/>
      <c r="GJW44" s="64"/>
      <c r="GJX44" s="64"/>
      <c r="GJY44" s="64"/>
      <c r="GJZ44" s="64"/>
      <c r="GKA44" s="64"/>
      <c r="GKB44" s="64"/>
      <c r="GKC44" s="64"/>
      <c r="GKD44" s="64"/>
      <c r="GKE44" s="64"/>
      <c r="GKF44" s="64"/>
      <c r="GKG44" s="64"/>
      <c r="GKH44" s="64"/>
      <c r="GKI44" s="64"/>
      <c r="GKJ44" s="64"/>
      <c r="GKK44" s="64"/>
      <c r="GKL44" s="64"/>
      <c r="GKM44" s="64"/>
      <c r="GKN44" s="64"/>
      <c r="GKO44" s="64"/>
      <c r="GKP44" s="64"/>
      <c r="GKQ44" s="64"/>
      <c r="GKR44" s="64"/>
      <c r="GKS44" s="64"/>
      <c r="GKT44" s="64"/>
      <c r="GKU44" s="64"/>
      <c r="GKV44" s="64"/>
      <c r="GKW44" s="64"/>
      <c r="GKX44" s="64"/>
      <c r="GKY44" s="64"/>
      <c r="GKZ44" s="64"/>
      <c r="GLA44" s="64"/>
      <c r="GLB44" s="64"/>
      <c r="GLC44" s="64"/>
      <c r="GLD44" s="64"/>
      <c r="GLE44" s="64"/>
      <c r="GLF44" s="64"/>
      <c r="GLG44" s="64"/>
      <c r="GLH44" s="64"/>
      <c r="GLI44" s="64"/>
      <c r="GLJ44" s="64"/>
      <c r="GLK44" s="64"/>
      <c r="GLL44" s="64"/>
      <c r="GLM44" s="64"/>
      <c r="GLN44" s="64"/>
      <c r="GLO44" s="64"/>
      <c r="GLP44" s="64"/>
      <c r="GLQ44" s="64"/>
      <c r="GLR44" s="64"/>
      <c r="GLS44" s="64"/>
      <c r="GLT44" s="64"/>
      <c r="GLU44" s="64"/>
      <c r="GLV44" s="64"/>
      <c r="GLW44" s="64"/>
      <c r="GLX44" s="64"/>
      <c r="GLY44" s="64"/>
      <c r="GLZ44" s="64"/>
      <c r="GMA44" s="64"/>
      <c r="GMB44" s="64"/>
      <c r="GMC44" s="64"/>
      <c r="GMD44" s="64"/>
      <c r="GME44" s="64"/>
      <c r="GMF44" s="64"/>
      <c r="GMG44" s="64"/>
      <c r="GMH44" s="64"/>
      <c r="GMI44" s="64"/>
      <c r="GMJ44" s="64"/>
      <c r="GMK44" s="64"/>
      <c r="GML44" s="64"/>
      <c r="GMM44" s="64"/>
      <c r="GMN44" s="64"/>
      <c r="GMO44" s="64"/>
      <c r="GMP44" s="64"/>
      <c r="GMQ44" s="64"/>
      <c r="GMR44" s="64"/>
      <c r="GMS44" s="64"/>
      <c r="GMT44" s="64"/>
      <c r="GMU44" s="64"/>
      <c r="GMV44" s="64"/>
      <c r="GMW44" s="64"/>
      <c r="GMX44" s="64"/>
      <c r="GMY44" s="64"/>
      <c r="GMZ44" s="64"/>
      <c r="GNA44" s="64"/>
      <c r="GNB44" s="64"/>
      <c r="GNC44" s="64"/>
      <c r="GND44" s="64"/>
      <c r="GNE44" s="64"/>
      <c r="GNF44" s="64"/>
      <c r="GNG44" s="64"/>
      <c r="GNH44" s="64"/>
      <c r="GNI44" s="64"/>
      <c r="GNJ44" s="64"/>
      <c r="GNK44" s="64"/>
      <c r="GNL44" s="64"/>
      <c r="GNM44" s="64"/>
      <c r="GNN44" s="64"/>
      <c r="GNO44" s="64"/>
      <c r="GNP44" s="64"/>
      <c r="GNQ44" s="64"/>
      <c r="GNR44" s="64"/>
      <c r="GNS44" s="64"/>
      <c r="GNT44" s="64"/>
      <c r="GNU44" s="64"/>
      <c r="GNV44" s="64"/>
      <c r="GNW44" s="64"/>
      <c r="GNX44" s="64"/>
      <c r="GNY44" s="64"/>
      <c r="GNZ44" s="64"/>
      <c r="GOA44" s="64"/>
      <c r="GOB44" s="64"/>
      <c r="GOC44" s="64"/>
      <c r="GOD44" s="64"/>
      <c r="GOE44" s="64"/>
      <c r="GOF44" s="64"/>
      <c r="GOG44" s="64"/>
      <c r="GOH44" s="64"/>
      <c r="GOI44" s="64"/>
      <c r="GOJ44" s="64"/>
      <c r="GOK44" s="64"/>
      <c r="GOL44" s="64"/>
      <c r="GOM44" s="64"/>
      <c r="GON44" s="64"/>
      <c r="GOO44" s="64"/>
      <c r="GOP44" s="64"/>
      <c r="GOQ44" s="64"/>
      <c r="GOR44" s="64"/>
      <c r="GOS44" s="64"/>
      <c r="GOT44" s="64"/>
      <c r="GOU44" s="64"/>
      <c r="GOV44" s="64"/>
      <c r="GOW44" s="64"/>
      <c r="GOX44" s="64"/>
      <c r="GOY44" s="64"/>
      <c r="GOZ44" s="64"/>
      <c r="GPA44" s="64"/>
      <c r="GPB44" s="64"/>
      <c r="GPC44" s="64"/>
      <c r="GPD44" s="64"/>
      <c r="GPE44" s="64"/>
      <c r="GPF44" s="64"/>
      <c r="GPG44" s="64"/>
      <c r="GPH44" s="64"/>
      <c r="GPI44" s="64"/>
      <c r="GPJ44" s="64"/>
      <c r="GPK44" s="64"/>
      <c r="GPL44" s="64"/>
      <c r="GPM44" s="64"/>
      <c r="GPN44" s="64"/>
      <c r="GPO44" s="64"/>
      <c r="GPP44" s="64"/>
      <c r="GPQ44" s="64"/>
      <c r="GPR44" s="64"/>
      <c r="GPS44" s="64"/>
      <c r="GPT44" s="64"/>
      <c r="GPU44" s="64"/>
      <c r="GPV44" s="64"/>
      <c r="GPW44" s="64"/>
      <c r="GPX44" s="64"/>
      <c r="GPY44" s="64"/>
      <c r="GPZ44" s="64"/>
      <c r="GQA44" s="64"/>
      <c r="GQB44" s="64"/>
      <c r="GQC44" s="64"/>
      <c r="GQD44" s="64"/>
      <c r="GQE44" s="64"/>
      <c r="GQF44" s="64"/>
      <c r="GQG44" s="64"/>
      <c r="GQH44" s="64"/>
      <c r="GQI44" s="64"/>
      <c r="GQJ44" s="64"/>
      <c r="GQK44" s="64"/>
      <c r="GQL44" s="64"/>
      <c r="GQM44" s="64"/>
      <c r="GQN44" s="64"/>
      <c r="GQO44" s="64"/>
      <c r="GQP44" s="64"/>
      <c r="GQQ44" s="64"/>
      <c r="GQR44" s="64"/>
      <c r="GQS44" s="64"/>
      <c r="GQT44" s="64"/>
      <c r="GQU44" s="64"/>
      <c r="GQV44" s="64"/>
      <c r="GQW44" s="64"/>
      <c r="GQX44" s="64"/>
      <c r="GQY44" s="64"/>
      <c r="GQZ44" s="64"/>
      <c r="GRA44" s="64"/>
      <c r="GRB44" s="64"/>
      <c r="GRC44" s="64"/>
      <c r="GRD44" s="64"/>
      <c r="GRE44" s="64"/>
      <c r="GRF44" s="64"/>
      <c r="GRG44" s="64"/>
      <c r="GRH44" s="64"/>
      <c r="GRI44" s="64"/>
      <c r="GRJ44" s="64"/>
      <c r="GRK44" s="64"/>
      <c r="GRL44" s="64"/>
      <c r="GRM44" s="64"/>
      <c r="GRN44" s="64"/>
      <c r="GRO44" s="64"/>
      <c r="GRP44" s="64"/>
      <c r="GRQ44" s="64"/>
      <c r="GRR44" s="64"/>
      <c r="GRS44" s="64"/>
      <c r="GRT44" s="64"/>
      <c r="GRU44" s="64"/>
      <c r="GRV44" s="64"/>
      <c r="GRW44" s="64"/>
      <c r="GRX44" s="64"/>
      <c r="GRY44" s="64"/>
      <c r="GRZ44" s="64"/>
      <c r="GSA44" s="64"/>
      <c r="GSB44" s="64"/>
      <c r="GSC44" s="64"/>
      <c r="GSD44" s="64"/>
      <c r="GSE44" s="64"/>
      <c r="GSF44" s="64"/>
      <c r="GSG44" s="64"/>
      <c r="GSH44" s="64"/>
      <c r="GSI44" s="64"/>
      <c r="GSJ44" s="64"/>
      <c r="GSK44" s="64"/>
      <c r="GSL44" s="64"/>
      <c r="GSM44" s="64"/>
      <c r="GSN44" s="64"/>
      <c r="GSO44" s="64"/>
      <c r="GSP44" s="64"/>
      <c r="GSQ44" s="64"/>
      <c r="GSR44" s="64"/>
      <c r="GSS44" s="64"/>
      <c r="GST44" s="64"/>
      <c r="GSU44" s="64"/>
      <c r="GSV44" s="64"/>
      <c r="GSW44" s="64"/>
      <c r="GSX44" s="64"/>
      <c r="GSY44" s="64"/>
      <c r="GSZ44" s="64"/>
      <c r="GTA44" s="64"/>
      <c r="GTB44" s="64"/>
      <c r="GTC44" s="64"/>
      <c r="GTD44" s="64"/>
      <c r="GTE44" s="64"/>
      <c r="GTF44" s="64"/>
      <c r="GTG44" s="64"/>
      <c r="GTH44" s="64"/>
      <c r="GTI44" s="64"/>
      <c r="GTJ44" s="64"/>
      <c r="GTK44" s="64"/>
      <c r="GTL44" s="64"/>
      <c r="GTM44" s="64"/>
      <c r="GTN44" s="64"/>
      <c r="GTO44" s="64"/>
      <c r="GTP44" s="64"/>
      <c r="GTQ44" s="64"/>
      <c r="GTR44" s="64"/>
      <c r="GTS44" s="64"/>
      <c r="GTT44" s="64"/>
      <c r="GTU44" s="64"/>
      <c r="GTV44" s="64"/>
      <c r="GTW44" s="64"/>
      <c r="GTX44" s="64"/>
      <c r="GTY44" s="64"/>
      <c r="GTZ44" s="64"/>
      <c r="GUA44" s="64"/>
      <c r="GUB44" s="64"/>
      <c r="GUC44" s="64"/>
      <c r="GUD44" s="64"/>
      <c r="GUE44" s="64"/>
      <c r="GUF44" s="64"/>
      <c r="GUG44" s="64"/>
      <c r="GUH44" s="64"/>
      <c r="GUI44" s="64"/>
      <c r="GUJ44" s="64"/>
      <c r="GUK44" s="64"/>
      <c r="GUL44" s="64"/>
      <c r="GUM44" s="64"/>
      <c r="GUN44" s="64"/>
      <c r="GUO44" s="64"/>
      <c r="GUP44" s="64"/>
      <c r="GUQ44" s="64"/>
      <c r="GUR44" s="64"/>
      <c r="GUS44" s="64"/>
      <c r="GUT44" s="64"/>
      <c r="GUU44" s="64"/>
      <c r="GUV44" s="64"/>
      <c r="GUW44" s="64"/>
      <c r="GUX44" s="64"/>
      <c r="GUY44" s="64"/>
      <c r="GUZ44" s="64"/>
      <c r="GVA44" s="64"/>
      <c r="GVB44" s="64"/>
      <c r="GVC44" s="64"/>
      <c r="GVD44" s="64"/>
      <c r="GVE44" s="64"/>
      <c r="GVF44" s="64"/>
      <c r="GVG44" s="64"/>
      <c r="GVH44" s="64"/>
      <c r="GVI44" s="64"/>
      <c r="GVJ44" s="64"/>
      <c r="GVK44" s="64"/>
      <c r="GVL44" s="64"/>
      <c r="GVM44" s="64"/>
      <c r="GVN44" s="64"/>
      <c r="GVO44" s="64"/>
      <c r="GVP44" s="64"/>
      <c r="GVQ44" s="64"/>
      <c r="GVR44" s="64"/>
      <c r="GVS44" s="64"/>
      <c r="GVT44" s="64"/>
      <c r="GVU44" s="64"/>
      <c r="GVV44" s="64"/>
      <c r="GVW44" s="64"/>
      <c r="GVX44" s="64"/>
      <c r="GVY44" s="64"/>
      <c r="GVZ44" s="64"/>
      <c r="GWA44" s="64"/>
      <c r="GWB44" s="64"/>
      <c r="GWC44" s="64"/>
      <c r="GWD44" s="64"/>
      <c r="GWE44" s="64"/>
      <c r="GWF44" s="64"/>
      <c r="GWG44" s="64"/>
      <c r="GWH44" s="64"/>
      <c r="GWI44" s="64"/>
      <c r="GWJ44" s="64"/>
      <c r="GWK44" s="64"/>
      <c r="GWL44" s="64"/>
      <c r="GWM44" s="64"/>
      <c r="GWN44" s="64"/>
      <c r="GWO44" s="64"/>
      <c r="GWP44" s="64"/>
      <c r="GWQ44" s="64"/>
      <c r="GWR44" s="64"/>
      <c r="GWS44" s="64"/>
      <c r="GWT44" s="64"/>
      <c r="GWU44" s="64"/>
      <c r="GWV44" s="64"/>
      <c r="GWW44" s="64"/>
      <c r="GWX44" s="64"/>
      <c r="GWY44" s="64"/>
      <c r="GWZ44" s="64"/>
      <c r="GXA44" s="64"/>
      <c r="GXB44" s="64"/>
      <c r="GXC44" s="64"/>
      <c r="GXD44" s="64"/>
      <c r="GXE44" s="64"/>
      <c r="GXF44" s="64"/>
      <c r="GXG44" s="64"/>
      <c r="GXH44" s="64"/>
      <c r="GXI44" s="64"/>
      <c r="GXJ44" s="64"/>
      <c r="GXK44" s="64"/>
      <c r="GXL44" s="64"/>
      <c r="GXM44" s="64"/>
      <c r="GXN44" s="64"/>
      <c r="GXO44" s="64"/>
      <c r="GXP44" s="64"/>
      <c r="GXQ44" s="64"/>
      <c r="GXR44" s="64"/>
      <c r="GXS44" s="64"/>
      <c r="GXT44" s="64"/>
      <c r="GXU44" s="64"/>
      <c r="GXV44" s="64"/>
      <c r="GXW44" s="64"/>
      <c r="GXX44" s="64"/>
      <c r="GXY44" s="64"/>
      <c r="GXZ44" s="64"/>
      <c r="GYA44" s="64"/>
      <c r="GYB44" s="64"/>
      <c r="GYC44" s="64"/>
      <c r="GYD44" s="64"/>
      <c r="GYE44" s="64"/>
      <c r="GYF44" s="64"/>
      <c r="GYG44" s="64"/>
      <c r="GYH44" s="64"/>
      <c r="GYI44" s="64"/>
      <c r="GYJ44" s="64"/>
      <c r="GYK44" s="64"/>
      <c r="GYL44" s="64"/>
      <c r="GYM44" s="64"/>
      <c r="GYN44" s="64"/>
      <c r="GYO44" s="64"/>
      <c r="GYP44" s="64"/>
      <c r="GYQ44" s="64"/>
      <c r="GYR44" s="64"/>
      <c r="GYS44" s="64"/>
      <c r="GYT44" s="64"/>
      <c r="GYU44" s="64"/>
      <c r="GYV44" s="64"/>
      <c r="GYW44" s="64"/>
      <c r="GYX44" s="64"/>
      <c r="GYY44" s="64"/>
      <c r="GYZ44" s="64"/>
      <c r="GZA44" s="64"/>
      <c r="GZB44" s="64"/>
      <c r="GZC44" s="64"/>
      <c r="GZD44" s="64"/>
      <c r="GZE44" s="64"/>
      <c r="GZF44" s="64"/>
      <c r="GZG44" s="64"/>
      <c r="GZH44" s="64"/>
      <c r="GZI44" s="64"/>
      <c r="GZJ44" s="64"/>
      <c r="GZK44" s="64"/>
      <c r="GZL44" s="64"/>
      <c r="GZM44" s="64"/>
      <c r="GZN44" s="64"/>
      <c r="GZO44" s="64"/>
      <c r="GZP44" s="64"/>
      <c r="GZQ44" s="64"/>
      <c r="GZR44" s="64"/>
      <c r="GZS44" s="64"/>
      <c r="GZT44" s="64"/>
      <c r="GZU44" s="64"/>
      <c r="GZV44" s="64"/>
      <c r="GZW44" s="64"/>
      <c r="GZX44" s="64"/>
      <c r="GZY44" s="64"/>
      <c r="GZZ44" s="64"/>
      <c r="HAA44" s="64"/>
      <c r="HAB44" s="64"/>
      <c r="HAC44" s="64"/>
      <c r="HAD44" s="64"/>
      <c r="HAE44" s="64"/>
      <c r="HAF44" s="64"/>
      <c r="HAG44" s="64"/>
      <c r="HAH44" s="64"/>
      <c r="HAI44" s="64"/>
      <c r="HAJ44" s="64"/>
      <c r="HAK44" s="64"/>
      <c r="HAL44" s="64"/>
      <c r="HAM44" s="64"/>
      <c r="HAN44" s="64"/>
      <c r="HAO44" s="64"/>
      <c r="HAP44" s="64"/>
      <c r="HAQ44" s="64"/>
      <c r="HAR44" s="64"/>
      <c r="HAS44" s="64"/>
      <c r="HAT44" s="64"/>
      <c r="HAU44" s="64"/>
      <c r="HAV44" s="64"/>
      <c r="HAW44" s="64"/>
      <c r="HAX44" s="64"/>
      <c r="HAY44" s="64"/>
      <c r="HAZ44" s="64"/>
      <c r="HBA44" s="64"/>
      <c r="HBB44" s="64"/>
      <c r="HBC44" s="64"/>
      <c r="HBD44" s="64"/>
      <c r="HBE44" s="64"/>
      <c r="HBF44" s="64"/>
      <c r="HBG44" s="64"/>
      <c r="HBH44" s="64"/>
      <c r="HBI44" s="64"/>
      <c r="HBJ44" s="64"/>
      <c r="HBK44" s="64"/>
      <c r="HBL44" s="64"/>
      <c r="HBM44" s="64"/>
      <c r="HBN44" s="64"/>
      <c r="HBO44" s="64"/>
      <c r="HBP44" s="64"/>
      <c r="HBQ44" s="64"/>
      <c r="HBR44" s="64"/>
      <c r="HBS44" s="64"/>
      <c r="HBT44" s="64"/>
      <c r="HBU44" s="64"/>
      <c r="HBV44" s="64"/>
      <c r="HBW44" s="64"/>
      <c r="HBX44" s="64"/>
      <c r="HBY44" s="64"/>
      <c r="HBZ44" s="64"/>
      <c r="HCA44" s="64"/>
      <c r="HCB44" s="64"/>
      <c r="HCC44" s="64"/>
      <c r="HCD44" s="64"/>
      <c r="HCE44" s="64"/>
      <c r="HCF44" s="64"/>
      <c r="HCG44" s="64"/>
      <c r="HCH44" s="64"/>
      <c r="HCI44" s="64"/>
      <c r="HCJ44" s="64"/>
      <c r="HCK44" s="64"/>
      <c r="HCL44" s="64"/>
      <c r="HCM44" s="64"/>
      <c r="HCN44" s="64"/>
      <c r="HCO44" s="64"/>
      <c r="HCP44" s="64"/>
      <c r="HCQ44" s="64"/>
      <c r="HCR44" s="64"/>
      <c r="HCS44" s="64"/>
      <c r="HCT44" s="64"/>
      <c r="HCU44" s="64"/>
      <c r="HCV44" s="64"/>
      <c r="HCW44" s="64"/>
      <c r="HCX44" s="64"/>
      <c r="HCY44" s="64"/>
      <c r="HCZ44" s="64"/>
      <c r="HDA44" s="64"/>
      <c r="HDB44" s="64"/>
      <c r="HDC44" s="64"/>
      <c r="HDD44" s="64"/>
      <c r="HDE44" s="64"/>
      <c r="HDF44" s="64"/>
      <c r="HDG44" s="64"/>
      <c r="HDH44" s="64"/>
      <c r="HDI44" s="64"/>
      <c r="HDJ44" s="64"/>
      <c r="HDK44" s="64"/>
      <c r="HDL44" s="64"/>
      <c r="HDM44" s="64"/>
      <c r="HDN44" s="64"/>
      <c r="HDO44" s="64"/>
      <c r="HDP44" s="64"/>
      <c r="HDQ44" s="64"/>
      <c r="HDR44" s="64"/>
      <c r="HDS44" s="64"/>
      <c r="HDT44" s="64"/>
      <c r="HDU44" s="64"/>
      <c r="HDV44" s="64"/>
      <c r="HDW44" s="64"/>
      <c r="HDX44" s="64"/>
      <c r="HDY44" s="64"/>
      <c r="HDZ44" s="64"/>
      <c r="HEA44" s="64"/>
      <c r="HEB44" s="64"/>
      <c r="HEC44" s="64"/>
      <c r="HED44" s="64"/>
      <c r="HEE44" s="64"/>
      <c r="HEF44" s="64"/>
      <c r="HEG44" s="64"/>
      <c r="HEH44" s="64"/>
      <c r="HEI44" s="64"/>
      <c r="HEJ44" s="64"/>
      <c r="HEK44" s="64"/>
      <c r="HEL44" s="64"/>
      <c r="HEM44" s="64"/>
      <c r="HEN44" s="64"/>
      <c r="HEO44" s="64"/>
      <c r="HEP44" s="64"/>
      <c r="HEQ44" s="64"/>
      <c r="HER44" s="64"/>
      <c r="HES44" s="64"/>
      <c r="HET44" s="64"/>
      <c r="HEU44" s="64"/>
      <c r="HEV44" s="64"/>
      <c r="HEW44" s="64"/>
      <c r="HEX44" s="64"/>
      <c r="HEY44" s="64"/>
      <c r="HEZ44" s="64"/>
      <c r="HFA44" s="64"/>
      <c r="HFB44" s="64"/>
      <c r="HFC44" s="64"/>
      <c r="HFD44" s="64"/>
      <c r="HFE44" s="64"/>
      <c r="HFF44" s="64"/>
      <c r="HFG44" s="64"/>
      <c r="HFH44" s="64"/>
      <c r="HFI44" s="64"/>
      <c r="HFJ44" s="64"/>
      <c r="HFK44" s="64"/>
      <c r="HFL44" s="64"/>
      <c r="HFM44" s="64"/>
      <c r="HFN44" s="64"/>
      <c r="HFO44" s="64"/>
      <c r="HFP44" s="64"/>
      <c r="HFQ44" s="64"/>
      <c r="HFR44" s="64"/>
      <c r="HFS44" s="64"/>
      <c r="HFT44" s="64"/>
      <c r="HFU44" s="64"/>
      <c r="HFV44" s="64"/>
      <c r="HFW44" s="64"/>
      <c r="HFX44" s="64"/>
      <c r="HFY44" s="64"/>
      <c r="HFZ44" s="64"/>
      <c r="HGA44" s="64"/>
      <c r="HGB44" s="64"/>
      <c r="HGC44" s="64"/>
      <c r="HGD44" s="64"/>
      <c r="HGE44" s="64"/>
      <c r="HGF44" s="64"/>
      <c r="HGG44" s="64"/>
      <c r="HGH44" s="64"/>
      <c r="HGI44" s="64"/>
      <c r="HGJ44" s="64"/>
      <c r="HGK44" s="64"/>
      <c r="HGL44" s="64"/>
      <c r="HGM44" s="64"/>
      <c r="HGN44" s="64"/>
      <c r="HGO44" s="64"/>
      <c r="HGP44" s="64"/>
      <c r="HGQ44" s="64"/>
      <c r="HGR44" s="64"/>
      <c r="HGS44" s="64"/>
      <c r="HGT44" s="64"/>
      <c r="HGU44" s="64"/>
      <c r="HGV44" s="64"/>
      <c r="HGW44" s="64"/>
      <c r="HGX44" s="64"/>
      <c r="HGY44" s="64"/>
      <c r="HGZ44" s="64"/>
      <c r="HHA44" s="64"/>
      <c r="HHB44" s="64"/>
      <c r="HHC44" s="64"/>
      <c r="HHD44" s="64"/>
      <c r="HHE44" s="64"/>
      <c r="HHF44" s="64"/>
      <c r="HHG44" s="64"/>
      <c r="HHH44" s="64"/>
      <c r="HHI44" s="64"/>
      <c r="HHJ44" s="64"/>
      <c r="HHK44" s="64"/>
      <c r="HHL44" s="64"/>
      <c r="HHM44" s="64"/>
      <c r="HHN44" s="64"/>
      <c r="HHO44" s="64"/>
      <c r="HHP44" s="64"/>
      <c r="HHQ44" s="64"/>
      <c r="HHR44" s="64"/>
      <c r="HHS44" s="64"/>
      <c r="HHT44" s="64"/>
      <c r="HHU44" s="64"/>
      <c r="HHV44" s="64"/>
      <c r="HHW44" s="64"/>
      <c r="HHX44" s="64"/>
      <c r="HHY44" s="64"/>
      <c r="HHZ44" s="64"/>
      <c r="HIA44" s="64"/>
      <c r="HIB44" s="64"/>
      <c r="HIC44" s="64"/>
      <c r="HID44" s="64"/>
      <c r="HIE44" s="64"/>
      <c r="HIF44" s="64"/>
      <c r="HIG44" s="64"/>
      <c r="HIH44" s="64"/>
      <c r="HII44" s="64"/>
      <c r="HIJ44" s="64"/>
      <c r="HIK44" s="64"/>
      <c r="HIL44" s="64"/>
      <c r="HIM44" s="64"/>
      <c r="HIN44" s="64"/>
      <c r="HIO44" s="64"/>
      <c r="HIP44" s="64"/>
      <c r="HIQ44" s="64"/>
      <c r="HIR44" s="64"/>
      <c r="HIS44" s="64"/>
      <c r="HIT44" s="64"/>
      <c r="HIU44" s="64"/>
      <c r="HIV44" s="64"/>
      <c r="HIW44" s="64"/>
      <c r="HIX44" s="64"/>
      <c r="HIY44" s="64"/>
      <c r="HIZ44" s="64"/>
      <c r="HJA44" s="64"/>
      <c r="HJB44" s="64"/>
      <c r="HJC44" s="64"/>
      <c r="HJD44" s="64"/>
      <c r="HJE44" s="64"/>
      <c r="HJF44" s="64"/>
      <c r="HJG44" s="64"/>
      <c r="HJH44" s="64"/>
      <c r="HJI44" s="64"/>
      <c r="HJJ44" s="64"/>
      <c r="HJK44" s="64"/>
      <c r="HJL44" s="64"/>
      <c r="HJM44" s="64"/>
      <c r="HJN44" s="64"/>
      <c r="HJO44" s="64"/>
      <c r="HJP44" s="64"/>
      <c r="HJQ44" s="64"/>
      <c r="HJR44" s="64"/>
      <c r="HJS44" s="64"/>
      <c r="HJT44" s="64"/>
      <c r="HJU44" s="64"/>
      <c r="HJV44" s="64"/>
      <c r="HJW44" s="64"/>
      <c r="HJX44" s="64"/>
      <c r="HJY44" s="64"/>
      <c r="HJZ44" s="64"/>
      <c r="HKA44" s="64"/>
      <c r="HKB44" s="64"/>
      <c r="HKC44" s="64"/>
      <c r="HKD44" s="64"/>
      <c r="HKE44" s="64"/>
      <c r="HKF44" s="64"/>
      <c r="HKG44" s="64"/>
      <c r="HKH44" s="64"/>
      <c r="HKI44" s="64"/>
      <c r="HKJ44" s="64"/>
      <c r="HKK44" s="64"/>
      <c r="HKL44" s="64"/>
      <c r="HKM44" s="64"/>
      <c r="HKN44" s="64"/>
      <c r="HKO44" s="64"/>
      <c r="HKP44" s="64"/>
      <c r="HKQ44" s="64"/>
      <c r="HKR44" s="64"/>
      <c r="HKS44" s="64"/>
      <c r="HKT44" s="64"/>
      <c r="HKU44" s="64"/>
      <c r="HKV44" s="64"/>
      <c r="HKW44" s="64"/>
      <c r="HKX44" s="64"/>
      <c r="HKY44" s="64"/>
      <c r="HKZ44" s="64"/>
      <c r="HLA44" s="64"/>
      <c r="HLB44" s="64"/>
      <c r="HLC44" s="64"/>
      <c r="HLD44" s="64"/>
      <c r="HLE44" s="64"/>
      <c r="HLF44" s="64"/>
      <c r="HLG44" s="64"/>
      <c r="HLH44" s="64"/>
      <c r="HLI44" s="64"/>
      <c r="HLJ44" s="64"/>
      <c r="HLK44" s="64"/>
      <c r="HLL44" s="64"/>
      <c r="HLM44" s="64"/>
      <c r="HLN44" s="64"/>
      <c r="HLO44" s="64"/>
      <c r="HLP44" s="64"/>
      <c r="HLQ44" s="64"/>
      <c r="HLR44" s="64"/>
      <c r="HLS44" s="64"/>
      <c r="HLT44" s="64"/>
      <c r="HLU44" s="64"/>
      <c r="HLV44" s="64"/>
      <c r="HLW44" s="64"/>
      <c r="HLX44" s="64"/>
      <c r="HLY44" s="64"/>
      <c r="HLZ44" s="64"/>
      <c r="HMA44" s="64"/>
      <c r="HMB44" s="64"/>
      <c r="HMC44" s="64"/>
      <c r="HMD44" s="64"/>
      <c r="HME44" s="64"/>
      <c r="HMF44" s="64"/>
      <c r="HMG44" s="64"/>
      <c r="HMH44" s="64"/>
      <c r="HMI44" s="64"/>
      <c r="HMJ44" s="64"/>
      <c r="HMK44" s="64"/>
      <c r="HML44" s="64"/>
      <c r="HMM44" s="64"/>
      <c r="HMN44" s="64"/>
      <c r="HMO44" s="64"/>
      <c r="HMP44" s="64"/>
      <c r="HMQ44" s="64"/>
      <c r="HMR44" s="64"/>
      <c r="HMS44" s="64"/>
      <c r="HMT44" s="64"/>
      <c r="HMU44" s="64"/>
      <c r="HMV44" s="64"/>
      <c r="HMW44" s="64"/>
      <c r="HMX44" s="64"/>
      <c r="HMY44" s="64"/>
      <c r="HMZ44" s="64"/>
      <c r="HNA44" s="64"/>
      <c r="HNB44" s="64"/>
      <c r="HNC44" s="64"/>
      <c r="HND44" s="64"/>
      <c r="HNE44" s="64"/>
      <c r="HNF44" s="64"/>
      <c r="HNG44" s="64"/>
      <c r="HNH44" s="64"/>
      <c r="HNI44" s="64"/>
      <c r="HNJ44" s="64"/>
      <c r="HNK44" s="64"/>
      <c r="HNL44" s="64"/>
      <c r="HNM44" s="64"/>
      <c r="HNN44" s="64"/>
      <c r="HNO44" s="64"/>
      <c r="HNP44" s="64"/>
      <c r="HNQ44" s="64"/>
      <c r="HNR44" s="64"/>
      <c r="HNS44" s="64"/>
      <c r="HNT44" s="64"/>
      <c r="HNU44" s="64"/>
      <c r="HNV44" s="64"/>
      <c r="HNW44" s="64"/>
      <c r="HNX44" s="64"/>
      <c r="HNY44" s="64"/>
      <c r="HNZ44" s="64"/>
      <c r="HOA44" s="64"/>
      <c r="HOB44" s="64"/>
      <c r="HOC44" s="64"/>
      <c r="HOD44" s="64"/>
      <c r="HOE44" s="64"/>
      <c r="HOF44" s="64"/>
      <c r="HOG44" s="64"/>
      <c r="HOH44" s="64"/>
      <c r="HOI44" s="64"/>
      <c r="HOJ44" s="64"/>
      <c r="HOK44" s="64"/>
      <c r="HOL44" s="64"/>
      <c r="HOM44" s="64"/>
      <c r="HON44" s="64"/>
      <c r="HOO44" s="64"/>
      <c r="HOP44" s="64"/>
      <c r="HOQ44" s="64"/>
      <c r="HOR44" s="64"/>
      <c r="HOS44" s="64"/>
      <c r="HOT44" s="64"/>
      <c r="HOU44" s="64"/>
      <c r="HOV44" s="64"/>
      <c r="HOW44" s="64"/>
      <c r="HOX44" s="64"/>
      <c r="HOY44" s="64"/>
      <c r="HOZ44" s="64"/>
      <c r="HPA44" s="64"/>
      <c r="HPB44" s="64"/>
      <c r="HPC44" s="64"/>
      <c r="HPD44" s="64"/>
      <c r="HPE44" s="64"/>
      <c r="HPF44" s="64"/>
      <c r="HPG44" s="64"/>
      <c r="HPH44" s="64"/>
      <c r="HPI44" s="64"/>
      <c r="HPJ44" s="64"/>
      <c r="HPK44" s="64"/>
      <c r="HPL44" s="64"/>
      <c r="HPM44" s="64"/>
      <c r="HPN44" s="64"/>
      <c r="HPO44" s="64"/>
      <c r="HPP44" s="64"/>
      <c r="HPQ44" s="64"/>
      <c r="HPR44" s="64"/>
      <c r="HPS44" s="64"/>
      <c r="HPT44" s="64"/>
      <c r="HPU44" s="64"/>
      <c r="HPV44" s="64"/>
      <c r="HPW44" s="64"/>
      <c r="HPX44" s="64"/>
      <c r="HPY44" s="64"/>
      <c r="HPZ44" s="64"/>
      <c r="HQA44" s="64"/>
      <c r="HQB44" s="64"/>
      <c r="HQC44" s="64"/>
      <c r="HQD44" s="64"/>
      <c r="HQE44" s="64"/>
      <c r="HQF44" s="64"/>
      <c r="HQG44" s="64"/>
      <c r="HQH44" s="64"/>
      <c r="HQI44" s="64"/>
      <c r="HQJ44" s="64"/>
      <c r="HQK44" s="64"/>
      <c r="HQL44" s="64"/>
      <c r="HQM44" s="64"/>
      <c r="HQN44" s="64"/>
      <c r="HQO44" s="64"/>
      <c r="HQP44" s="64"/>
      <c r="HQQ44" s="64"/>
      <c r="HQR44" s="64"/>
      <c r="HQS44" s="64"/>
      <c r="HQT44" s="64"/>
      <c r="HQU44" s="64"/>
      <c r="HQV44" s="64"/>
      <c r="HQW44" s="64"/>
      <c r="HQX44" s="64"/>
      <c r="HQY44" s="64"/>
      <c r="HQZ44" s="64"/>
      <c r="HRA44" s="64"/>
      <c r="HRB44" s="64"/>
      <c r="HRC44" s="64"/>
      <c r="HRD44" s="64"/>
      <c r="HRE44" s="64"/>
      <c r="HRF44" s="64"/>
      <c r="HRG44" s="64"/>
      <c r="HRH44" s="64"/>
      <c r="HRI44" s="64"/>
      <c r="HRJ44" s="64"/>
      <c r="HRK44" s="64"/>
      <c r="HRL44" s="64"/>
      <c r="HRM44" s="64"/>
      <c r="HRN44" s="64"/>
      <c r="HRO44" s="64"/>
      <c r="HRP44" s="64"/>
      <c r="HRQ44" s="64"/>
      <c r="HRR44" s="64"/>
      <c r="HRS44" s="64"/>
      <c r="HRT44" s="64"/>
      <c r="HRU44" s="64"/>
      <c r="HRV44" s="64"/>
      <c r="HRW44" s="64"/>
      <c r="HRX44" s="64"/>
      <c r="HRY44" s="64"/>
      <c r="HRZ44" s="64"/>
      <c r="HSA44" s="64"/>
      <c r="HSB44" s="64"/>
      <c r="HSC44" s="64"/>
      <c r="HSD44" s="64"/>
      <c r="HSE44" s="64"/>
      <c r="HSF44" s="64"/>
      <c r="HSG44" s="64"/>
      <c r="HSH44" s="64"/>
      <c r="HSI44" s="64"/>
      <c r="HSJ44" s="64"/>
      <c r="HSK44" s="64"/>
      <c r="HSL44" s="64"/>
      <c r="HSM44" s="64"/>
      <c r="HSN44" s="64"/>
      <c r="HSO44" s="64"/>
      <c r="HSP44" s="64"/>
      <c r="HSQ44" s="64"/>
      <c r="HSR44" s="64"/>
      <c r="HSS44" s="64"/>
      <c r="HST44" s="64"/>
      <c r="HSU44" s="64"/>
      <c r="HSV44" s="64"/>
      <c r="HSW44" s="64"/>
      <c r="HSX44" s="64"/>
      <c r="HSY44" s="64"/>
      <c r="HSZ44" s="64"/>
      <c r="HTA44" s="64"/>
      <c r="HTB44" s="64"/>
      <c r="HTC44" s="64"/>
      <c r="HTD44" s="64"/>
      <c r="HTE44" s="64"/>
      <c r="HTF44" s="64"/>
      <c r="HTG44" s="64"/>
      <c r="HTH44" s="64"/>
      <c r="HTI44" s="64"/>
      <c r="HTJ44" s="64"/>
      <c r="HTK44" s="64"/>
      <c r="HTL44" s="64"/>
      <c r="HTM44" s="64"/>
      <c r="HTN44" s="64"/>
      <c r="HTO44" s="64"/>
      <c r="HTP44" s="64"/>
      <c r="HTQ44" s="64"/>
      <c r="HTR44" s="64"/>
      <c r="HTS44" s="64"/>
      <c r="HTT44" s="64"/>
      <c r="HTU44" s="64"/>
      <c r="HTV44" s="64"/>
      <c r="HTW44" s="64"/>
      <c r="HTX44" s="64"/>
      <c r="HTY44" s="64"/>
      <c r="HTZ44" s="64"/>
      <c r="HUA44" s="64"/>
      <c r="HUB44" s="64"/>
      <c r="HUC44" s="64"/>
      <c r="HUD44" s="64"/>
      <c r="HUE44" s="64"/>
      <c r="HUF44" s="64"/>
      <c r="HUG44" s="64"/>
      <c r="HUH44" s="64"/>
      <c r="HUI44" s="64"/>
      <c r="HUJ44" s="64"/>
      <c r="HUK44" s="64"/>
      <c r="HUL44" s="64"/>
      <c r="HUM44" s="64"/>
      <c r="HUN44" s="64"/>
      <c r="HUO44" s="64"/>
      <c r="HUP44" s="64"/>
      <c r="HUQ44" s="64"/>
      <c r="HUR44" s="64"/>
      <c r="HUS44" s="64"/>
      <c r="HUT44" s="64"/>
      <c r="HUU44" s="64"/>
      <c r="HUV44" s="64"/>
      <c r="HUW44" s="64"/>
      <c r="HUX44" s="64"/>
      <c r="HUY44" s="64"/>
      <c r="HUZ44" s="64"/>
      <c r="HVA44" s="64"/>
      <c r="HVB44" s="64"/>
      <c r="HVC44" s="64"/>
      <c r="HVD44" s="64"/>
      <c r="HVE44" s="64"/>
      <c r="HVF44" s="64"/>
      <c r="HVG44" s="64"/>
      <c r="HVH44" s="64"/>
      <c r="HVI44" s="64"/>
      <c r="HVJ44" s="64"/>
      <c r="HVK44" s="64"/>
      <c r="HVL44" s="64"/>
      <c r="HVM44" s="64"/>
      <c r="HVN44" s="64"/>
      <c r="HVO44" s="64"/>
      <c r="HVP44" s="64"/>
      <c r="HVQ44" s="64"/>
      <c r="HVR44" s="64"/>
      <c r="HVS44" s="64"/>
      <c r="HVT44" s="64"/>
      <c r="HVU44" s="64"/>
      <c r="HVV44" s="64"/>
      <c r="HVW44" s="64"/>
      <c r="HVX44" s="64"/>
      <c r="HVY44" s="64"/>
      <c r="HVZ44" s="64"/>
      <c r="HWA44" s="64"/>
      <c r="HWB44" s="64"/>
      <c r="HWC44" s="64"/>
      <c r="HWD44" s="64"/>
      <c r="HWE44" s="64"/>
      <c r="HWF44" s="64"/>
      <c r="HWG44" s="64"/>
      <c r="HWH44" s="64"/>
      <c r="HWI44" s="64"/>
      <c r="HWJ44" s="64"/>
      <c r="HWK44" s="64"/>
      <c r="HWL44" s="64"/>
      <c r="HWM44" s="64"/>
      <c r="HWN44" s="64"/>
      <c r="HWO44" s="64"/>
      <c r="HWP44" s="64"/>
      <c r="HWQ44" s="64"/>
      <c r="HWR44" s="64"/>
      <c r="HWS44" s="64"/>
      <c r="HWT44" s="64"/>
      <c r="HWU44" s="64"/>
      <c r="HWV44" s="64"/>
      <c r="HWW44" s="64"/>
      <c r="HWX44" s="64"/>
      <c r="HWY44" s="64"/>
      <c r="HWZ44" s="64"/>
      <c r="HXA44" s="64"/>
      <c r="HXB44" s="64"/>
      <c r="HXC44" s="64"/>
      <c r="HXD44" s="64"/>
      <c r="HXE44" s="64"/>
      <c r="HXF44" s="64"/>
      <c r="HXG44" s="64"/>
      <c r="HXH44" s="64"/>
      <c r="HXI44" s="64"/>
      <c r="HXJ44" s="64"/>
      <c r="HXK44" s="64"/>
      <c r="HXL44" s="64"/>
      <c r="HXM44" s="64"/>
      <c r="HXN44" s="64"/>
      <c r="HXO44" s="64"/>
      <c r="HXP44" s="64"/>
      <c r="HXQ44" s="64"/>
      <c r="HXR44" s="64"/>
      <c r="HXS44" s="64"/>
      <c r="HXT44" s="64"/>
      <c r="HXU44" s="64"/>
      <c r="HXV44" s="64"/>
      <c r="HXW44" s="64"/>
      <c r="HXX44" s="64"/>
      <c r="HXY44" s="64"/>
      <c r="HXZ44" s="64"/>
      <c r="HYA44" s="64"/>
      <c r="HYB44" s="64"/>
      <c r="HYC44" s="64"/>
      <c r="HYD44" s="64"/>
      <c r="HYE44" s="64"/>
      <c r="HYF44" s="64"/>
      <c r="HYG44" s="64"/>
      <c r="HYH44" s="64"/>
      <c r="HYI44" s="64"/>
      <c r="HYJ44" s="64"/>
      <c r="HYK44" s="64"/>
      <c r="HYL44" s="64"/>
      <c r="HYM44" s="64"/>
      <c r="HYN44" s="64"/>
      <c r="HYO44" s="64"/>
      <c r="HYP44" s="64"/>
      <c r="HYQ44" s="64"/>
      <c r="HYR44" s="64"/>
      <c r="HYS44" s="64"/>
      <c r="HYT44" s="64"/>
      <c r="HYU44" s="64"/>
      <c r="HYV44" s="64"/>
      <c r="HYW44" s="64"/>
      <c r="HYX44" s="64"/>
      <c r="HYY44" s="64"/>
      <c r="HYZ44" s="64"/>
      <c r="HZA44" s="64"/>
      <c r="HZB44" s="64"/>
      <c r="HZC44" s="64"/>
      <c r="HZD44" s="64"/>
      <c r="HZE44" s="64"/>
      <c r="HZF44" s="64"/>
      <c r="HZG44" s="64"/>
      <c r="HZH44" s="64"/>
      <c r="HZI44" s="64"/>
      <c r="HZJ44" s="64"/>
      <c r="HZK44" s="64"/>
      <c r="HZL44" s="64"/>
      <c r="HZM44" s="64"/>
      <c r="HZN44" s="64"/>
      <c r="HZO44" s="64"/>
      <c r="HZP44" s="64"/>
      <c r="HZQ44" s="64"/>
      <c r="HZR44" s="64"/>
      <c r="HZS44" s="64"/>
      <c r="HZT44" s="64"/>
      <c r="HZU44" s="64"/>
      <c r="HZV44" s="64"/>
      <c r="HZW44" s="64"/>
      <c r="HZX44" s="64"/>
      <c r="HZY44" s="64"/>
      <c r="HZZ44" s="64"/>
      <c r="IAA44" s="64"/>
      <c r="IAB44" s="64"/>
      <c r="IAC44" s="64"/>
      <c r="IAD44" s="64"/>
      <c r="IAE44" s="64"/>
      <c r="IAF44" s="64"/>
      <c r="IAG44" s="64"/>
      <c r="IAH44" s="64"/>
      <c r="IAI44" s="64"/>
      <c r="IAJ44" s="64"/>
      <c r="IAK44" s="64"/>
      <c r="IAL44" s="64"/>
      <c r="IAM44" s="64"/>
      <c r="IAN44" s="64"/>
      <c r="IAO44" s="64"/>
      <c r="IAP44" s="64"/>
      <c r="IAQ44" s="64"/>
      <c r="IAR44" s="64"/>
      <c r="IAS44" s="64"/>
      <c r="IAT44" s="64"/>
      <c r="IAU44" s="64"/>
      <c r="IAV44" s="64"/>
      <c r="IAW44" s="64"/>
      <c r="IAX44" s="64"/>
      <c r="IAY44" s="64"/>
      <c r="IAZ44" s="64"/>
      <c r="IBA44" s="64"/>
      <c r="IBB44" s="64"/>
      <c r="IBC44" s="64"/>
      <c r="IBD44" s="64"/>
      <c r="IBE44" s="64"/>
      <c r="IBF44" s="64"/>
      <c r="IBG44" s="64"/>
      <c r="IBH44" s="64"/>
      <c r="IBI44" s="64"/>
      <c r="IBJ44" s="64"/>
      <c r="IBK44" s="64"/>
      <c r="IBL44" s="64"/>
      <c r="IBM44" s="64"/>
      <c r="IBN44" s="64"/>
      <c r="IBO44" s="64"/>
      <c r="IBP44" s="64"/>
      <c r="IBQ44" s="64"/>
      <c r="IBR44" s="64"/>
      <c r="IBS44" s="64"/>
      <c r="IBT44" s="64"/>
      <c r="IBU44" s="64"/>
      <c r="IBV44" s="64"/>
      <c r="IBW44" s="64"/>
      <c r="IBX44" s="64"/>
      <c r="IBY44" s="64"/>
      <c r="IBZ44" s="64"/>
      <c r="ICA44" s="64"/>
      <c r="ICB44" s="64"/>
      <c r="ICC44" s="64"/>
      <c r="ICD44" s="64"/>
      <c r="ICE44" s="64"/>
      <c r="ICF44" s="64"/>
      <c r="ICG44" s="64"/>
      <c r="ICH44" s="64"/>
      <c r="ICI44" s="64"/>
      <c r="ICJ44" s="64"/>
      <c r="ICK44" s="64"/>
      <c r="ICL44" s="64"/>
      <c r="ICM44" s="64"/>
      <c r="ICN44" s="64"/>
      <c r="ICO44" s="64"/>
      <c r="ICP44" s="64"/>
      <c r="ICQ44" s="64"/>
      <c r="ICR44" s="64"/>
      <c r="ICS44" s="64"/>
      <c r="ICT44" s="64"/>
      <c r="ICU44" s="64"/>
      <c r="ICV44" s="64"/>
      <c r="ICW44" s="64"/>
      <c r="ICX44" s="64"/>
      <c r="ICY44" s="64"/>
      <c r="ICZ44" s="64"/>
      <c r="IDA44" s="64"/>
      <c r="IDB44" s="64"/>
      <c r="IDC44" s="64"/>
      <c r="IDD44" s="64"/>
      <c r="IDE44" s="64"/>
      <c r="IDF44" s="64"/>
      <c r="IDG44" s="64"/>
      <c r="IDH44" s="64"/>
      <c r="IDI44" s="64"/>
      <c r="IDJ44" s="64"/>
      <c r="IDK44" s="64"/>
      <c r="IDL44" s="64"/>
      <c r="IDM44" s="64"/>
      <c r="IDN44" s="64"/>
      <c r="IDO44" s="64"/>
      <c r="IDP44" s="64"/>
      <c r="IDQ44" s="64"/>
      <c r="IDR44" s="64"/>
      <c r="IDS44" s="64"/>
      <c r="IDT44" s="64"/>
      <c r="IDU44" s="64"/>
      <c r="IDV44" s="64"/>
      <c r="IDW44" s="64"/>
      <c r="IDX44" s="64"/>
      <c r="IDY44" s="64"/>
      <c r="IDZ44" s="64"/>
      <c r="IEA44" s="64"/>
      <c r="IEB44" s="64"/>
      <c r="IEC44" s="64"/>
      <c r="IED44" s="64"/>
      <c r="IEE44" s="64"/>
      <c r="IEF44" s="64"/>
      <c r="IEG44" s="64"/>
      <c r="IEH44" s="64"/>
      <c r="IEI44" s="64"/>
      <c r="IEJ44" s="64"/>
      <c r="IEK44" s="64"/>
      <c r="IEL44" s="64"/>
      <c r="IEM44" s="64"/>
      <c r="IEN44" s="64"/>
      <c r="IEO44" s="64"/>
      <c r="IEP44" s="64"/>
      <c r="IEQ44" s="64"/>
      <c r="IER44" s="64"/>
      <c r="IES44" s="64"/>
      <c r="IET44" s="64"/>
      <c r="IEU44" s="64"/>
      <c r="IEV44" s="64"/>
      <c r="IEW44" s="64"/>
      <c r="IEX44" s="64"/>
      <c r="IEY44" s="64"/>
      <c r="IEZ44" s="64"/>
      <c r="IFA44" s="64"/>
      <c r="IFB44" s="64"/>
      <c r="IFC44" s="64"/>
      <c r="IFD44" s="64"/>
      <c r="IFE44" s="64"/>
      <c r="IFF44" s="64"/>
      <c r="IFG44" s="64"/>
      <c r="IFH44" s="64"/>
      <c r="IFI44" s="64"/>
      <c r="IFJ44" s="64"/>
      <c r="IFK44" s="64"/>
      <c r="IFL44" s="64"/>
      <c r="IFM44" s="64"/>
      <c r="IFN44" s="64"/>
      <c r="IFO44" s="64"/>
      <c r="IFP44" s="64"/>
      <c r="IFQ44" s="64"/>
      <c r="IFR44" s="64"/>
      <c r="IFS44" s="64"/>
      <c r="IFT44" s="64"/>
      <c r="IFU44" s="64"/>
      <c r="IFV44" s="64"/>
      <c r="IFW44" s="64"/>
      <c r="IFX44" s="64"/>
      <c r="IFY44" s="64"/>
      <c r="IFZ44" s="64"/>
      <c r="IGA44" s="64"/>
      <c r="IGB44" s="64"/>
      <c r="IGC44" s="64"/>
      <c r="IGD44" s="64"/>
      <c r="IGE44" s="64"/>
      <c r="IGF44" s="64"/>
      <c r="IGG44" s="64"/>
      <c r="IGH44" s="64"/>
      <c r="IGI44" s="64"/>
      <c r="IGJ44" s="64"/>
      <c r="IGK44" s="64"/>
      <c r="IGL44" s="64"/>
      <c r="IGM44" s="64"/>
      <c r="IGN44" s="64"/>
      <c r="IGO44" s="64"/>
      <c r="IGP44" s="64"/>
      <c r="IGQ44" s="64"/>
      <c r="IGR44" s="64"/>
      <c r="IGS44" s="64"/>
      <c r="IGT44" s="64"/>
      <c r="IGU44" s="64"/>
      <c r="IGV44" s="64"/>
      <c r="IGW44" s="64"/>
      <c r="IGX44" s="64"/>
      <c r="IGY44" s="64"/>
      <c r="IGZ44" s="64"/>
      <c r="IHA44" s="64"/>
      <c r="IHB44" s="64"/>
      <c r="IHC44" s="64"/>
      <c r="IHD44" s="64"/>
      <c r="IHE44" s="64"/>
      <c r="IHF44" s="64"/>
      <c r="IHG44" s="64"/>
      <c r="IHH44" s="64"/>
      <c r="IHI44" s="64"/>
      <c r="IHJ44" s="64"/>
      <c r="IHK44" s="64"/>
      <c r="IHL44" s="64"/>
      <c r="IHM44" s="64"/>
      <c r="IHN44" s="64"/>
      <c r="IHO44" s="64"/>
      <c r="IHP44" s="64"/>
      <c r="IHQ44" s="64"/>
      <c r="IHR44" s="64"/>
      <c r="IHS44" s="64"/>
      <c r="IHT44" s="64"/>
      <c r="IHU44" s="64"/>
      <c r="IHV44" s="64"/>
      <c r="IHW44" s="64"/>
      <c r="IHX44" s="64"/>
      <c r="IHY44" s="64"/>
      <c r="IHZ44" s="64"/>
      <c r="IIA44" s="64"/>
      <c r="IIB44" s="64"/>
      <c r="IIC44" s="64"/>
      <c r="IID44" s="64"/>
      <c r="IIE44" s="64"/>
      <c r="IIF44" s="64"/>
      <c r="IIG44" s="64"/>
      <c r="IIH44" s="64"/>
      <c r="III44" s="64"/>
      <c r="IIJ44" s="64"/>
      <c r="IIK44" s="64"/>
      <c r="IIL44" s="64"/>
      <c r="IIM44" s="64"/>
      <c r="IIN44" s="64"/>
      <c r="IIO44" s="64"/>
      <c r="IIP44" s="64"/>
      <c r="IIQ44" s="64"/>
      <c r="IIR44" s="64"/>
      <c r="IIS44" s="64"/>
      <c r="IIT44" s="64"/>
      <c r="IIU44" s="64"/>
      <c r="IIV44" s="64"/>
      <c r="IIW44" s="64"/>
      <c r="IIX44" s="64"/>
      <c r="IIY44" s="64"/>
      <c r="IIZ44" s="64"/>
      <c r="IJA44" s="64"/>
      <c r="IJB44" s="64"/>
      <c r="IJC44" s="64"/>
      <c r="IJD44" s="64"/>
      <c r="IJE44" s="64"/>
      <c r="IJF44" s="64"/>
      <c r="IJG44" s="64"/>
      <c r="IJH44" s="64"/>
      <c r="IJI44" s="64"/>
      <c r="IJJ44" s="64"/>
      <c r="IJK44" s="64"/>
      <c r="IJL44" s="64"/>
      <c r="IJM44" s="64"/>
      <c r="IJN44" s="64"/>
      <c r="IJO44" s="64"/>
      <c r="IJP44" s="64"/>
      <c r="IJQ44" s="64"/>
      <c r="IJR44" s="64"/>
      <c r="IJS44" s="64"/>
      <c r="IJT44" s="64"/>
      <c r="IJU44" s="64"/>
      <c r="IJV44" s="64"/>
      <c r="IJW44" s="64"/>
      <c r="IJX44" s="64"/>
      <c r="IJY44" s="64"/>
      <c r="IJZ44" s="64"/>
      <c r="IKA44" s="64"/>
      <c r="IKB44" s="64"/>
      <c r="IKC44" s="64"/>
      <c r="IKD44" s="64"/>
      <c r="IKE44" s="64"/>
      <c r="IKF44" s="64"/>
      <c r="IKG44" s="64"/>
      <c r="IKH44" s="64"/>
      <c r="IKI44" s="64"/>
      <c r="IKJ44" s="64"/>
      <c r="IKK44" s="64"/>
      <c r="IKL44" s="64"/>
      <c r="IKM44" s="64"/>
      <c r="IKN44" s="64"/>
      <c r="IKO44" s="64"/>
      <c r="IKP44" s="64"/>
      <c r="IKQ44" s="64"/>
      <c r="IKR44" s="64"/>
      <c r="IKS44" s="64"/>
      <c r="IKT44" s="64"/>
      <c r="IKU44" s="64"/>
      <c r="IKV44" s="64"/>
      <c r="IKW44" s="64"/>
      <c r="IKX44" s="64"/>
      <c r="IKY44" s="64"/>
      <c r="IKZ44" s="64"/>
      <c r="ILA44" s="64"/>
      <c r="ILB44" s="64"/>
      <c r="ILC44" s="64"/>
      <c r="ILD44" s="64"/>
      <c r="ILE44" s="64"/>
      <c r="ILF44" s="64"/>
      <c r="ILG44" s="64"/>
      <c r="ILH44" s="64"/>
      <c r="ILI44" s="64"/>
      <c r="ILJ44" s="64"/>
      <c r="ILK44" s="64"/>
      <c r="ILL44" s="64"/>
      <c r="ILM44" s="64"/>
      <c r="ILN44" s="64"/>
      <c r="ILO44" s="64"/>
      <c r="ILP44" s="64"/>
      <c r="ILQ44" s="64"/>
      <c r="ILR44" s="64"/>
      <c r="ILS44" s="64"/>
      <c r="ILT44" s="64"/>
      <c r="ILU44" s="64"/>
      <c r="ILV44" s="64"/>
      <c r="ILW44" s="64"/>
      <c r="ILX44" s="64"/>
      <c r="ILY44" s="64"/>
      <c r="ILZ44" s="64"/>
      <c r="IMA44" s="64"/>
      <c r="IMB44" s="64"/>
      <c r="IMC44" s="64"/>
      <c r="IMD44" s="64"/>
      <c r="IME44" s="64"/>
      <c r="IMF44" s="64"/>
      <c r="IMG44" s="64"/>
      <c r="IMH44" s="64"/>
      <c r="IMI44" s="64"/>
      <c r="IMJ44" s="64"/>
      <c r="IMK44" s="64"/>
      <c r="IML44" s="64"/>
      <c r="IMM44" s="64"/>
      <c r="IMN44" s="64"/>
      <c r="IMO44" s="64"/>
      <c r="IMP44" s="64"/>
      <c r="IMQ44" s="64"/>
      <c r="IMR44" s="64"/>
      <c r="IMS44" s="64"/>
      <c r="IMT44" s="64"/>
      <c r="IMU44" s="64"/>
      <c r="IMV44" s="64"/>
      <c r="IMW44" s="64"/>
      <c r="IMX44" s="64"/>
      <c r="IMY44" s="64"/>
      <c r="IMZ44" s="64"/>
      <c r="INA44" s="64"/>
      <c r="INB44" s="64"/>
      <c r="INC44" s="64"/>
      <c r="IND44" s="64"/>
      <c r="INE44" s="64"/>
      <c r="INF44" s="64"/>
      <c r="ING44" s="64"/>
      <c r="INH44" s="64"/>
      <c r="INI44" s="64"/>
      <c r="INJ44" s="64"/>
      <c r="INK44" s="64"/>
      <c r="INL44" s="64"/>
      <c r="INM44" s="64"/>
      <c r="INN44" s="64"/>
      <c r="INO44" s="64"/>
      <c r="INP44" s="64"/>
      <c r="INQ44" s="64"/>
      <c r="INR44" s="64"/>
      <c r="INS44" s="64"/>
      <c r="INT44" s="64"/>
      <c r="INU44" s="64"/>
      <c r="INV44" s="64"/>
      <c r="INW44" s="64"/>
      <c r="INX44" s="64"/>
      <c r="INY44" s="64"/>
      <c r="INZ44" s="64"/>
      <c r="IOA44" s="64"/>
      <c r="IOB44" s="64"/>
      <c r="IOC44" s="64"/>
      <c r="IOD44" s="64"/>
      <c r="IOE44" s="64"/>
      <c r="IOF44" s="64"/>
      <c r="IOG44" s="64"/>
      <c r="IOH44" s="64"/>
      <c r="IOI44" s="64"/>
      <c r="IOJ44" s="64"/>
      <c r="IOK44" s="64"/>
      <c r="IOL44" s="64"/>
      <c r="IOM44" s="64"/>
      <c r="ION44" s="64"/>
      <c r="IOO44" s="64"/>
      <c r="IOP44" s="64"/>
      <c r="IOQ44" s="64"/>
      <c r="IOR44" s="64"/>
      <c r="IOS44" s="64"/>
      <c r="IOT44" s="64"/>
      <c r="IOU44" s="64"/>
      <c r="IOV44" s="64"/>
      <c r="IOW44" s="64"/>
      <c r="IOX44" s="64"/>
      <c r="IOY44" s="64"/>
      <c r="IOZ44" s="64"/>
      <c r="IPA44" s="64"/>
      <c r="IPB44" s="64"/>
      <c r="IPC44" s="64"/>
      <c r="IPD44" s="64"/>
      <c r="IPE44" s="64"/>
      <c r="IPF44" s="64"/>
      <c r="IPG44" s="64"/>
      <c r="IPH44" s="64"/>
      <c r="IPI44" s="64"/>
      <c r="IPJ44" s="64"/>
      <c r="IPK44" s="64"/>
      <c r="IPL44" s="64"/>
      <c r="IPM44" s="64"/>
      <c r="IPN44" s="64"/>
      <c r="IPO44" s="64"/>
      <c r="IPP44" s="64"/>
      <c r="IPQ44" s="64"/>
      <c r="IPR44" s="64"/>
      <c r="IPS44" s="64"/>
      <c r="IPT44" s="64"/>
      <c r="IPU44" s="64"/>
      <c r="IPV44" s="64"/>
      <c r="IPW44" s="64"/>
      <c r="IPX44" s="64"/>
      <c r="IPY44" s="64"/>
      <c r="IPZ44" s="64"/>
      <c r="IQA44" s="64"/>
      <c r="IQB44" s="64"/>
      <c r="IQC44" s="64"/>
      <c r="IQD44" s="64"/>
      <c r="IQE44" s="64"/>
      <c r="IQF44" s="64"/>
      <c r="IQG44" s="64"/>
      <c r="IQH44" s="64"/>
      <c r="IQI44" s="64"/>
      <c r="IQJ44" s="64"/>
      <c r="IQK44" s="64"/>
      <c r="IQL44" s="64"/>
      <c r="IQM44" s="64"/>
      <c r="IQN44" s="64"/>
      <c r="IQO44" s="64"/>
      <c r="IQP44" s="64"/>
      <c r="IQQ44" s="64"/>
      <c r="IQR44" s="64"/>
      <c r="IQS44" s="64"/>
      <c r="IQT44" s="64"/>
      <c r="IQU44" s="64"/>
      <c r="IQV44" s="64"/>
      <c r="IQW44" s="64"/>
      <c r="IQX44" s="64"/>
      <c r="IQY44" s="64"/>
      <c r="IQZ44" s="64"/>
      <c r="IRA44" s="64"/>
      <c r="IRB44" s="64"/>
      <c r="IRC44" s="64"/>
      <c r="IRD44" s="64"/>
      <c r="IRE44" s="64"/>
      <c r="IRF44" s="64"/>
      <c r="IRG44" s="64"/>
      <c r="IRH44" s="64"/>
      <c r="IRI44" s="64"/>
      <c r="IRJ44" s="64"/>
      <c r="IRK44" s="64"/>
      <c r="IRL44" s="64"/>
      <c r="IRM44" s="64"/>
      <c r="IRN44" s="64"/>
      <c r="IRO44" s="64"/>
      <c r="IRP44" s="64"/>
      <c r="IRQ44" s="64"/>
      <c r="IRR44" s="64"/>
      <c r="IRS44" s="64"/>
      <c r="IRT44" s="64"/>
      <c r="IRU44" s="64"/>
      <c r="IRV44" s="64"/>
      <c r="IRW44" s="64"/>
      <c r="IRX44" s="64"/>
      <c r="IRY44" s="64"/>
      <c r="IRZ44" s="64"/>
      <c r="ISA44" s="64"/>
      <c r="ISB44" s="64"/>
      <c r="ISC44" s="64"/>
      <c r="ISD44" s="64"/>
      <c r="ISE44" s="64"/>
      <c r="ISF44" s="64"/>
      <c r="ISG44" s="64"/>
      <c r="ISH44" s="64"/>
      <c r="ISI44" s="64"/>
      <c r="ISJ44" s="64"/>
      <c r="ISK44" s="64"/>
      <c r="ISL44" s="64"/>
      <c r="ISM44" s="64"/>
      <c r="ISN44" s="64"/>
      <c r="ISO44" s="64"/>
      <c r="ISP44" s="64"/>
      <c r="ISQ44" s="64"/>
      <c r="ISR44" s="64"/>
      <c r="ISS44" s="64"/>
      <c r="IST44" s="64"/>
      <c r="ISU44" s="64"/>
      <c r="ISV44" s="64"/>
      <c r="ISW44" s="64"/>
      <c r="ISX44" s="64"/>
      <c r="ISY44" s="64"/>
      <c r="ISZ44" s="64"/>
      <c r="ITA44" s="64"/>
      <c r="ITB44" s="64"/>
      <c r="ITC44" s="64"/>
      <c r="ITD44" s="64"/>
      <c r="ITE44" s="64"/>
      <c r="ITF44" s="64"/>
      <c r="ITG44" s="64"/>
      <c r="ITH44" s="64"/>
      <c r="ITI44" s="64"/>
      <c r="ITJ44" s="64"/>
      <c r="ITK44" s="64"/>
      <c r="ITL44" s="64"/>
      <c r="ITM44" s="64"/>
      <c r="ITN44" s="64"/>
      <c r="ITO44" s="64"/>
      <c r="ITP44" s="64"/>
      <c r="ITQ44" s="64"/>
      <c r="ITR44" s="64"/>
      <c r="ITS44" s="64"/>
      <c r="ITT44" s="64"/>
      <c r="ITU44" s="64"/>
      <c r="ITV44" s="64"/>
      <c r="ITW44" s="64"/>
      <c r="ITX44" s="64"/>
      <c r="ITY44" s="64"/>
      <c r="ITZ44" s="64"/>
      <c r="IUA44" s="64"/>
      <c r="IUB44" s="64"/>
      <c r="IUC44" s="64"/>
      <c r="IUD44" s="64"/>
      <c r="IUE44" s="64"/>
      <c r="IUF44" s="64"/>
      <c r="IUG44" s="64"/>
      <c r="IUH44" s="64"/>
      <c r="IUI44" s="64"/>
      <c r="IUJ44" s="64"/>
      <c r="IUK44" s="64"/>
      <c r="IUL44" s="64"/>
      <c r="IUM44" s="64"/>
      <c r="IUN44" s="64"/>
      <c r="IUO44" s="64"/>
      <c r="IUP44" s="64"/>
      <c r="IUQ44" s="64"/>
      <c r="IUR44" s="64"/>
      <c r="IUS44" s="64"/>
      <c r="IUT44" s="64"/>
      <c r="IUU44" s="64"/>
      <c r="IUV44" s="64"/>
      <c r="IUW44" s="64"/>
      <c r="IUX44" s="64"/>
      <c r="IUY44" s="64"/>
      <c r="IUZ44" s="64"/>
      <c r="IVA44" s="64"/>
      <c r="IVB44" s="64"/>
      <c r="IVC44" s="64"/>
      <c r="IVD44" s="64"/>
      <c r="IVE44" s="64"/>
      <c r="IVF44" s="64"/>
      <c r="IVG44" s="64"/>
      <c r="IVH44" s="64"/>
      <c r="IVI44" s="64"/>
      <c r="IVJ44" s="64"/>
      <c r="IVK44" s="64"/>
      <c r="IVL44" s="64"/>
      <c r="IVM44" s="64"/>
      <c r="IVN44" s="64"/>
      <c r="IVO44" s="64"/>
      <c r="IVP44" s="64"/>
      <c r="IVQ44" s="64"/>
      <c r="IVR44" s="64"/>
      <c r="IVS44" s="64"/>
      <c r="IVT44" s="64"/>
      <c r="IVU44" s="64"/>
      <c r="IVV44" s="64"/>
      <c r="IVW44" s="64"/>
      <c r="IVX44" s="64"/>
      <c r="IVY44" s="64"/>
      <c r="IVZ44" s="64"/>
      <c r="IWA44" s="64"/>
      <c r="IWB44" s="64"/>
      <c r="IWC44" s="64"/>
      <c r="IWD44" s="64"/>
      <c r="IWE44" s="64"/>
      <c r="IWF44" s="64"/>
      <c r="IWG44" s="64"/>
      <c r="IWH44" s="64"/>
      <c r="IWI44" s="64"/>
      <c r="IWJ44" s="64"/>
      <c r="IWK44" s="64"/>
      <c r="IWL44" s="64"/>
      <c r="IWM44" s="64"/>
      <c r="IWN44" s="64"/>
      <c r="IWO44" s="64"/>
      <c r="IWP44" s="64"/>
      <c r="IWQ44" s="64"/>
      <c r="IWR44" s="64"/>
      <c r="IWS44" s="64"/>
      <c r="IWT44" s="64"/>
      <c r="IWU44" s="64"/>
      <c r="IWV44" s="64"/>
      <c r="IWW44" s="64"/>
      <c r="IWX44" s="64"/>
      <c r="IWY44" s="64"/>
      <c r="IWZ44" s="64"/>
      <c r="IXA44" s="64"/>
      <c r="IXB44" s="64"/>
      <c r="IXC44" s="64"/>
      <c r="IXD44" s="64"/>
      <c r="IXE44" s="64"/>
      <c r="IXF44" s="64"/>
      <c r="IXG44" s="64"/>
      <c r="IXH44" s="64"/>
      <c r="IXI44" s="64"/>
      <c r="IXJ44" s="64"/>
      <c r="IXK44" s="64"/>
      <c r="IXL44" s="64"/>
      <c r="IXM44" s="64"/>
      <c r="IXN44" s="64"/>
      <c r="IXO44" s="64"/>
      <c r="IXP44" s="64"/>
      <c r="IXQ44" s="64"/>
      <c r="IXR44" s="64"/>
      <c r="IXS44" s="64"/>
      <c r="IXT44" s="64"/>
      <c r="IXU44" s="64"/>
      <c r="IXV44" s="64"/>
      <c r="IXW44" s="64"/>
      <c r="IXX44" s="64"/>
      <c r="IXY44" s="64"/>
      <c r="IXZ44" s="64"/>
      <c r="IYA44" s="64"/>
      <c r="IYB44" s="64"/>
      <c r="IYC44" s="64"/>
      <c r="IYD44" s="64"/>
      <c r="IYE44" s="64"/>
      <c r="IYF44" s="64"/>
      <c r="IYG44" s="64"/>
      <c r="IYH44" s="64"/>
      <c r="IYI44" s="64"/>
      <c r="IYJ44" s="64"/>
      <c r="IYK44" s="64"/>
      <c r="IYL44" s="64"/>
      <c r="IYM44" s="64"/>
      <c r="IYN44" s="64"/>
      <c r="IYO44" s="64"/>
      <c r="IYP44" s="64"/>
      <c r="IYQ44" s="64"/>
      <c r="IYR44" s="64"/>
      <c r="IYS44" s="64"/>
      <c r="IYT44" s="64"/>
      <c r="IYU44" s="64"/>
      <c r="IYV44" s="64"/>
      <c r="IYW44" s="64"/>
      <c r="IYX44" s="64"/>
      <c r="IYY44" s="64"/>
      <c r="IYZ44" s="64"/>
      <c r="IZA44" s="64"/>
      <c r="IZB44" s="64"/>
      <c r="IZC44" s="64"/>
      <c r="IZD44" s="64"/>
      <c r="IZE44" s="64"/>
      <c r="IZF44" s="64"/>
      <c r="IZG44" s="64"/>
      <c r="IZH44" s="64"/>
      <c r="IZI44" s="64"/>
      <c r="IZJ44" s="64"/>
      <c r="IZK44" s="64"/>
      <c r="IZL44" s="64"/>
      <c r="IZM44" s="64"/>
      <c r="IZN44" s="64"/>
      <c r="IZO44" s="64"/>
      <c r="IZP44" s="64"/>
      <c r="IZQ44" s="64"/>
      <c r="IZR44" s="64"/>
      <c r="IZS44" s="64"/>
      <c r="IZT44" s="64"/>
      <c r="IZU44" s="64"/>
      <c r="IZV44" s="64"/>
      <c r="IZW44" s="64"/>
      <c r="IZX44" s="64"/>
      <c r="IZY44" s="64"/>
      <c r="IZZ44" s="64"/>
      <c r="JAA44" s="64"/>
      <c r="JAB44" s="64"/>
      <c r="JAC44" s="64"/>
      <c r="JAD44" s="64"/>
      <c r="JAE44" s="64"/>
      <c r="JAF44" s="64"/>
      <c r="JAG44" s="64"/>
      <c r="JAH44" s="64"/>
      <c r="JAI44" s="64"/>
      <c r="JAJ44" s="64"/>
      <c r="JAK44" s="64"/>
      <c r="JAL44" s="64"/>
      <c r="JAM44" s="64"/>
      <c r="JAN44" s="64"/>
      <c r="JAO44" s="64"/>
      <c r="JAP44" s="64"/>
      <c r="JAQ44" s="64"/>
      <c r="JAR44" s="64"/>
      <c r="JAS44" s="64"/>
      <c r="JAT44" s="64"/>
      <c r="JAU44" s="64"/>
      <c r="JAV44" s="64"/>
      <c r="JAW44" s="64"/>
      <c r="JAX44" s="64"/>
      <c r="JAY44" s="64"/>
      <c r="JAZ44" s="64"/>
      <c r="JBA44" s="64"/>
      <c r="JBB44" s="64"/>
      <c r="JBC44" s="64"/>
      <c r="JBD44" s="64"/>
      <c r="JBE44" s="64"/>
      <c r="JBF44" s="64"/>
      <c r="JBG44" s="64"/>
      <c r="JBH44" s="64"/>
      <c r="JBI44" s="64"/>
      <c r="JBJ44" s="64"/>
      <c r="JBK44" s="64"/>
      <c r="JBL44" s="64"/>
      <c r="JBM44" s="64"/>
      <c r="JBN44" s="64"/>
      <c r="JBO44" s="64"/>
      <c r="JBP44" s="64"/>
      <c r="JBQ44" s="64"/>
      <c r="JBR44" s="64"/>
      <c r="JBS44" s="64"/>
      <c r="JBT44" s="64"/>
      <c r="JBU44" s="64"/>
      <c r="JBV44" s="64"/>
      <c r="JBW44" s="64"/>
      <c r="JBX44" s="64"/>
      <c r="JBY44" s="64"/>
      <c r="JBZ44" s="64"/>
      <c r="JCA44" s="64"/>
      <c r="JCB44" s="64"/>
      <c r="JCC44" s="64"/>
      <c r="JCD44" s="64"/>
      <c r="JCE44" s="64"/>
      <c r="JCF44" s="64"/>
      <c r="JCG44" s="64"/>
      <c r="JCH44" s="64"/>
      <c r="JCI44" s="64"/>
      <c r="JCJ44" s="64"/>
      <c r="JCK44" s="64"/>
      <c r="JCL44" s="64"/>
      <c r="JCM44" s="64"/>
      <c r="JCN44" s="64"/>
      <c r="JCO44" s="64"/>
      <c r="JCP44" s="64"/>
      <c r="JCQ44" s="64"/>
      <c r="JCR44" s="64"/>
      <c r="JCS44" s="64"/>
      <c r="JCT44" s="64"/>
      <c r="JCU44" s="64"/>
      <c r="JCV44" s="64"/>
      <c r="JCW44" s="64"/>
      <c r="JCX44" s="64"/>
      <c r="JCY44" s="64"/>
      <c r="JCZ44" s="64"/>
      <c r="JDA44" s="64"/>
      <c r="JDB44" s="64"/>
      <c r="JDC44" s="64"/>
      <c r="JDD44" s="64"/>
      <c r="JDE44" s="64"/>
      <c r="JDF44" s="64"/>
      <c r="JDG44" s="64"/>
      <c r="JDH44" s="64"/>
      <c r="JDI44" s="64"/>
      <c r="JDJ44" s="64"/>
      <c r="JDK44" s="64"/>
      <c r="JDL44" s="64"/>
      <c r="JDM44" s="64"/>
      <c r="JDN44" s="64"/>
      <c r="JDO44" s="64"/>
      <c r="JDP44" s="64"/>
      <c r="JDQ44" s="64"/>
      <c r="JDR44" s="64"/>
      <c r="JDS44" s="64"/>
      <c r="JDT44" s="64"/>
      <c r="JDU44" s="64"/>
      <c r="JDV44" s="64"/>
      <c r="JDW44" s="64"/>
      <c r="JDX44" s="64"/>
      <c r="JDY44" s="64"/>
      <c r="JDZ44" s="64"/>
      <c r="JEA44" s="64"/>
      <c r="JEB44" s="64"/>
      <c r="JEC44" s="64"/>
      <c r="JED44" s="64"/>
      <c r="JEE44" s="64"/>
      <c r="JEF44" s="64"/>
      <c r="JEG44" s="64"/>
      <c r="JEH44" s="64"/>
      <c r="JEI44" s="64"/>
      <c r="JEJ44" s="64"/>
      <c r="JEK44" s="64"/>
      <c r="JEL44" s="64"/>
      <c r="JEM44" s="64"/>
      <c r="JEN44" s="64"/>
      <c r="JEO44" s="64"/>
      <c r="JEP44" s="64"/>
      <c r="JEQ44" s="64"/>
      <c r="JER44" s="64"/>
      <c r="JES44" s="64"/>
      <c r="JET44" s="64"/>
      <c r="JEU44" s="64"/>
      <c r="JEV44" s="64"/>
      <c r="JEW44" s="64"/>
      <c r="JEX44" s="64"/>
      <c r="JEY44" s="64"/>
      <c r="JEZ44" s="64"/>
      <c r="JFA44" s="64"/>
      <c r="JFB44" s="64"/>
      <c r="JFC44" s="64"/>
      <c r="JFD44" s="64"/>
      <c r="JFE44" s="64"/>
      <c r="JFF44" s="64"/>
      <c r="JFG44" s="64"/>
      <c r="JFH44" s="64"/>
      <c r="JFI44" s="64"/>
      <c r="JFJ44" s="64"/>
      <c r="JFK44" s="64"/>
      <c r="JFL44" s="64"/>
      <c r="JFM44" s="64"/>
      <c r="JFN44" s="64"/>
      <c r="JFO44" s="64"/>
      <c r="JFP44" s="64"/>
      <c r="JFQ44" s="64"/>
      <c r="JFR44" s="64"/>
      <c r="JFS44" s="64"/>
      <c r="JFT44" s="64"/>
      <c r="JFU44" s="64"/>
      <c r="JFV44" s="64"/>
      <c r="JFW44" s="64"/>
      <c r="JFX44" s="64"/>
      <c r="JFY44" s="64"/>
      <c r="JFZ44" s="64"/>
      <c r="JGA44" s="64"/>
      <c r="JGB44" s="64"/>
      <c r="JGC44" s="64"/>
      <c r="JGD44" s="64"/>
      <c r="JGE44" s="64"/>
      <c r="JGF44" s="64"/>
      <c r="JGG44" s="64"/>
      <c r="JGH44" s="64"/>
      <c r="JGI44" s="64"/>
      <c r="JGJ44" s="64"/>
      <c r="JGK44" s="64"/>
      <c r="JGL44" s="64"/>
      <c r="JGM44" s="64"/>
      <c r="JGN44" s="64"/>
      <c r="JGO44" s="64"/>
      <c r="JGP44" s="64"/>
      <c r="JGQ44" s="64"/>
      <c r="JGR44" s="64"/>
      <c r="JGS44" s="64"/>
      <c r="JGT44" s="64"/>
      <c r="JGU44" s="64"/>
      <c r="JGV44" s="64"/>
      <c r="JGW44" s="64"/>
      <c r="JGX44" s="64"/>
      <c r="JGY44" s="64"/>
      <c r="JGZ44" s="64"/>
      <c r="JHA44" s="64"/>
      <c r="JHB44" s="64"/>
      <c r="JHC44" s="64"/>
      <c r="JHD44" s="64"/>
      <c r="JHE44" s="64"/>
      <c r="JHF44" s="64"/>
      <c r="JHG44" s="64"/>
      <c r="JHH44" s="64"/>
      <c r="JHI44" s="64"/>
      <c r="JHJ44" s="64"/>
      <c r="JHK44" s="64"/>
      <c r="JHL44" s="64"/>
      <c r="JHM44" s="64"/>
      <c r="JHN44" s="64"/>
      <c r="JHO44" s="64"/>
      <c r="JHP44" s="64"/>
      <c r="JHQ44" s="64"/>
      <c r="JHR44" s="64"/>
      <c r="JHS44" s="64"/>
      <c r="JHT44" s="64"/>
      <c r="JHU44" s="64"/>
      <c r="JHV44" s="64"/>
      <c r="JHW44" s="64"/>
      <c r="JHX44" s="64"/>
      <c r="JHY44" s="64"/>
      <c r="JHZ44" s="64"/>
      <c r="JIA44" s="64"/>
      <c r="JIB44" s="64"/>
      <c r="JIC44" s="64"/>
      <c r="JID44" s="64"/>
      <c r="JIE44" s="64"/>
      <c r="JIF44" s="64"/>
      <c r="JIG44" s="64"/>
      <c r="JIH44" s="64"/>
      <c r="JII44" s="64"/>
      <c r="JIJ44" s="64"/>
      <c r="JIK44" s="64"/>
      <c r="JIL44" s="64"/>
      <c r="JIM44" s="64"/>
      <c r="JIN44" s="64"/>
      <c r="JIO44" s="64"/>
      <c r="JIP44" s="64"/>
      <c r="JIQ44" s="64"/>
      <c r="JIR44" s="64"/>
      <c r="JIS44" s="64"/>
      <c r="JIT44" s="64"/>
      <c r="JIU44" s="64"/>
      <c r="JIV44" s="64"/>
      <c r="JIW44" s="64"/>
      <c r="JIX44" s="64"/>
      <c r="JIY44" s="64"/>
      <c r="JIZ44" s="64"/>
      <c r="JJA44" s="64"/>
      <c r="JJB44" s="64"/>
      <c r="JJC44" s="64"/>
      <c r="JJD44" s="64"/>
      <c r="JJE44" s="64"/>
      <c r="JJF44" s="64"/>
      <c r="JJG44" s="64"/>
      <c r="JJH44" s="64"/>
      <c r="JJI44" s="64"/>
      <c r="JJJ44" s="64"/>
      <c r="JJK44" s="64"/>
      <c r="JJL44" s="64"/>
      <c r="JJM44" s="64"/>
      <c r="JJN44" s="64"/>
      <c r="JJO44" s="64"/>
      <c r="JJP44" s="64"/>
      <c r="JJQ44" s="64"/>
      <c r="JJR44" s="64"/>
      <c r="JJS44" s="64"/>
      <c r="JJT44" s="64"/>
      <c r="JJU44" s="64"/>
      <c r="JJV44" s="64"/>
      <c r="JJW44" s="64"/>
      <c r="JJX44" s="64"/>
      <c r="JJY44" s="64"/>
      <c r="JJZ44" s="64"/>
      <c r="JKA44" s="64"/>
      <c r="JKB44" s="64"/>
      <c r="JKC44" s="64"/>
      <c r="JKD44" s="64"/>
      <c r="JKE44" s="64"/>
      <c r="JKF44" s="64"/>
      <c r="JKG44" s="64"/>
      <c r="JKH44" s="64"/>
      <c r="JKI44" s="64"/>
      <c r="JKJ44" s="64"/>
      <c r="JKK44" s="64"/>
      <c r="JKL44" s="64"/>
      <c r="JKM44" s="64"/>
      <c r="JKN44" s="64"/>
      <c r="JKO44" s="64"/>
      <c r="JKP44" s="64"/>
      <c r="JKQ44" s="64"/>
      <c r="JKR44" s="64"/>
      <c r="JKS44" s="64"/>
      <c r="JKT44" s="64"/>
      <c r="JKU44" s="64"/>
      <c r="JKV44" s="64"/>
      <c r="JKW44" s="64"/>
      <c r="JKX44" s="64"/>
      <c r="JKY44" s="64"/>
      <c r="JKZ44" s="64"/>
      <c r="JLA44" s="64"/>
      <c r="JLB44" s="64"/>
      <c r="JLC44" s="64"/>
      <c r="JLD44" s="64"/>
      <c r="JLE44" s="64"/>
      <c r="JLF44" s="64"/>
      <c r="JLG44" s="64"/>
      <c r="JLH44" s="64"/>
      <c r="JLI44" s="64"/>
      <c r="JLJ44" s="64"/>
      <c r="JLK44" s="64"/>
      <c r="JLL44" s="64"/>
      <c r="JLM44" s="64"/>
      <c r="JLN44" s="64"/>
      <c r="JLO44" s="64"/>
      <c r="JLP44" s="64"/>
      <c r="JLQ44" s="64"/>
      <c r="JLR44" s="64"/>
      <c r="JLS44" s="64"/>
      <c r="JLT44" s="64"/>
      <c r="JLU44" s="64"/>
      <c r="JLV44" s="64"/>
      <c r="JLW44" s="64"/>
      <c r="JLX44" s="64"/>
      <c r="JLY44" s="64"/>
      <c r="JLZ44" s="64"/>
      <c r="JMA44" s="64"/>
      <c r="JMB44" s="64"/>
      <c r="JMC44" s="64"/>
      <c r="JMD44" s="64"/>
      <c r="JME44" s="64"/>
      <c r="JMF44" s="64"/>
      <c r="JMG44" s="64"/>
      <c r="JMH44" s="64"/>
      <c r="JMI44" s="64"/>
      <c r="JMJ44" s="64"/>
      <c r="JMK44" s="64"/>
      <c r="JML44" s="64"/>
      <c r="JMM44" s="64"/>
      <c r="JMN44" s="64"/>
      <c r="JMO44" s="64"/>
      <c r="JMP44" s="64"/>
      <c r="JMQ44" s="64"/>
      <c r="JMR44" s="64"/>
      <c r="JMS44" s="64"/>
      <c r="JMT44" s="64"/>
      <c r="JMU44" s="64"/>
      <c r="JMV44" s="64"/>
      <c r="JMW44" s="64"/>
      <c r="JMX44" s="64"/>
      <c r="JMY44" s="64"/>
      <c r="JMZ44" s="64"/>
      <c r="JNA44" s="64"/>
      <c r="JNB44" s="64"/>
      <c r="JNC44" s="64"/>
      <c r="JND44" s="64"/>
      <c r="JNE44" s="64"/>
      <c r="JNF44" s="64"/>
      <c r="JNG44" s="64"/>
      <c r="JNH44" s="64"/>
      <c r="JNI44" s="64"/>
      <c r="JNJ44" s="64"/>
      <c r="JNK44" s="64"/>
      <c r="JNL44" s="64"/>
      <c r="JNM44" s="64"/>
      <c r="JNN44" s="64"/>
      <c r="JNO44" s="64"/>
      <c r="JNP44" s="64"/>
      <c r="JNQ44" s="64"/>
      <c r="JNR44" s="64"/>
      <c r="JNS44" s="64"/>
      <c r="JNT44" s="64"/>
      <c r="JNU44" s="64"/>
      <c r="JNV44" s="64"/>
      <c r="JNW44" s="64"/>
      <c r="JNX44" s="64"/>
      <c r="JNY44" s="64"/>
      <c r="JNZ44" s="64"/>
      <c r="JOA44" s="64"/>
      <c r="JOB44" s="64"/>
      <c r="JOC44" s="64"/>
      <c r="JOD44" s="64"/>
      <c r="JOE44" s="64"/>
      <c r="JOF44" s="64"/>
      <c r="JOG44" s="64"/>
      <c r="JOH44" s="64"/>
      <c r="JOI44" s="64"/>
      <c r="JOJ44" s="64"/>
      <c r="JOK44" s="64"/>
      <c r="JOL44" s="64"/>
      <c r="JOM44" s="64"/>
      <c r="JON44" s="64"/>
      <c r="JOO44" s="64"/>
      <c r="JOP44" s="64"/>
      <c r="JOQ44" s="64"/>
      <c r="JOR44" s="64"/>
      <c r="JOS44" s="64"/>
      <c r="JOT44" s="64"/>
      <c r="JOU44" s="64"/>
      <c r="JOV44" s="64"/>
      <c r="JOW44" s="64"/>
      <c r="JOX44" s="64"/>
      <c r="JOY44" s="64"/>
      <c r="JOZ44" s="64"/>
      <c r="JPA44" s="64"/>
      <c r="JPB44" s="64"/>
      <c r="JPC44" s="64"/>
      <c r="JPD44" s="64"/>
      <c r="JPE44" s="64"/>
      <c r="JPF44" s="64"/>
      <c r="JPG44" s="64"/>
      <c r="JPH44" s="64"/>
      <c r="JPI44" s="64"/>
      <c r="JPJ44" s="64"/>
      <c r="JPK44" s="64"/>
      <c r="JPL44" s="64"/>
      <c r="JPM44" s="64"/>
      <c r="JPN44" s="64"/>
      <c r="JPO44" s="64"/>
      <c r="JPP44" s="64"/>
      <c r="JPQ44" s="64"/>
      <c r="JPR44" s="64"/>
      <c r="JPS44" s="64"/>
      <c r="JPT44" s="64"/>
      <c r="JPU44" s="64"/>
      <c r="JPV44" s="64"/>
      <c r="JPW44" s="64"/>
      <c r="JPX44" s="64"/>
      <c r="JPY44" s="64"/>
      <c r="JPZ44" s="64"/>
      <c r="JQA44" s="64"/>
      <c r="JQB44" s="64"/>
      <c r="JQC44" s="64"/>
      <c r="JQD44" s="64"/>
      <c r="JQE44" s="64"/>
      <c r="JQF44" s="64"/>
      <c r="JQG44" s="64"/>
      <c r="JQH44" s="64"/>
      <c r="JQI44" s="64"/>
      <c r="JQJ44" s="64"/>
      <c r="JQK44" s="64"/>
      <c r="JQL44" s="64"/>
      <c r="JQM44" s="64"/>
      <c r="JQN44" s="64"/>
      <c r="JQO44" s="64"/>
      <c r="JQP44" s="64"/>
      <c r="JQQ44" s="64"/>
      <c r="JQR44" s="64"/>
      <c r="JQS44" s="64"/>
      <c r="JQT44" s="64"/>
      <c r="JQU44" s="64"/>
      <c r="JQV44" s="64"/>
      <c r="JQW44" s="64"/>
      <c r="JQX44" s="64"/>
      <c r="JQY44" s="64"/>
      <c r="JQZ44" s="64"/>
      <c r="JRA44" s="64"/>
      <c r="JRB44" s="64"/>
      <c r="JRC44" s="64"/>
      <c r="JRD44" s="64"/>
      <c r="JRE44" s="64"/>
      <c r="JRF44" s="64"/>
      <c r="JRG44" s="64"/>
      <c r="JRH44" s="64"/>
      <c r="JRI44" s="64"/>
      <c r="JRJ44" s="64"/>
      <c r="JRK44" s="64"/>
      <c r="JRL44" s="64"/>
      <c r="JRM44" s="64"/>
      <c r="JRN44" s="64"/>
      <c r="JRO44" s="64"/>
      <c r="JRP44" s="64"/>
      <c r="JRQ44" s="64"/>
      <c r="JRR44" s="64"/>
      <c r="JRS44" s="64"/>
      <c r="JRT44" s="64"/>
      <c r="JRU44" s="64"/>
      <c r="JRV44" s="64"/>
      <c r="JRW44" s="64"/>
      <c r="JRX44" s="64"/>
      <c r="JRY44" s="64"/>
      <c r="JRZ44" s="64"/>
      <c r="JSA44" s="64"/>
      <c r="JSB44" s="64"/>
      <c r="JSC44" s="64"/>
      <c r="JSD44" s="64"/>
      <c r="JSE44" s="64"/>
      <c r="JSF44" s="64"/>
      <c r="JSG44" s="64"/>
      <c r="JSH44" s="64"/>
      <c r="JSI44" s="64"/>
      <c r="JSJ44" s="64"/>
      <c r="JSK44" s="64"/>
      <c r="JSL44" s="64"/>
      <c r="JSM44" s="64"/>
      <c r="JSN44" s="64"/>
      <c r="JSO44" s="64"/>
      <c r="JSP44" s="64"/>
      <c r="JSQ44" s="64"/>
      <c r="JSR44" s="64"/>
      <c r="JSS44" s="64"/>
      <c r="JST44" s="64"/>
      <c r="JSU44" s="64"/>
      <c r="JSV44" s="64"/>
      <c r="JSW44" s="64"/>
      <c r="JSX44" s="64"/>
      <c r="JSY44" s="64"/>
      <c r="JSZ44" s="64"/>
      <c r="JTA44" s="64"/>
      <c r="JTB44" s="64"/>
      <c r="JTC44" s="64"/>
      <c r="JTD44" s="64"/>
      <c r="JTE44" s="64"/>
      <c r="JTF44" s="64"/>
      <c r="JTG44" s="64"/>
      <c r="JTH44" s="64"/>
      <c r="JTI44" s="64"/>
      <c r="JTJ44" s="64"/>
      <c r="JTK44" s="64"/>
      <c r="JTL44" s="64"/>
      <c r="JTM44" s="64"/>
      <c r="JTN44" s="64"/>
      <c r="JTO44" s="64"/>
      <c r="JTP44" s="64"/>
      <c r="JTQ44" s="64"/>
      <c r="JTR44" s="64"/>
      <c r="JTS44" s="64"/>
      <c r="JTT44" s="64"/>
      <c r="JTU44" s="64"/>
      <c r="JTV44" s="64"/>
      <c r="JTW44" s="64"/>
      <c r="JTX44" s="64"/>
      <c r="JTY44" s="64"/>
      <c r="JTZ44" s="64"/>
      <c r="JUA44" s="64"/>
      <c r="JUB44" s="64"/>
      <c r="JUC44" s="64"/>
      <c r="JUD44" s="64"/>
      <c r="JUE44" s="64"/>
      <c r="JUF44" s="64"/>
      <c r="JUG44" s="64"/>
      <c r="JUH44" s="64"/>
      <c r="JUI44" s="64"/>
      <c r="JUJ44" s="64"/>
      <c r="JUK44" s="64"/>
      <c r="JUL44" s="64"/>
      <c r="JUM44" s="64"/>
      <c r="JUN44" s="64"/>
      <c r="JUO44" s="64"/>
      <c r="JUP44" s="64"/>
      <c r="JUQ44" s="64"/>
      <c r="JUR44" s="64"/>
      <c r="JUS44" s="64"/>
      <c r="JUT44" s="64"/>
      <c r="JUU44" s="64"/>
      <c r="JUV44" s="64"/>
      <c r="JUW44" s="64"/>
      <c r="JUX44" s="64"/>
      <c r="JUY44" s="64"/>
      <c r="JUZ44" s="64"/>
      <c r="JVA44" s="64"/>
      <c r="JVB44" s="64"/>
      <c r="JVC44" s="64"/>
      <c r="JVD44" s="64"/>
      <c r="JVE44" s="64"/>
      <c r="JVF44" s="64"/>
      <c r="JVG44" s="64"/>
      <c r="JVH44" s="64"/>
      <c r="JVI44" s="64"/>
      <c r="JVJ44" s="64"/>
      <c r="JVK44" s="64"/>
      <c r="JVL44" s="64"/>
      <c r="JVM44" s="64"/>
      <c r="JVN44" s="64"/>
      <c r="JVO44" s="64"/>
      <c r="JVP44" s="64"/>
      <c r="JVQ44" s="64"/>
      <c r="JVR44" s="64"/>
      <c r="JVS44" s="64"/>
      <c r="JVT44" s="64"/>
      <c r="JVU44" s="64"/>
      <c r="JVV44" s="64"/>
      <c r="JVW44" s="64"/>
      <c r="JVX44" s="64"/>
      <c r="JVY44" s="64"/>
      <c r="JVZ44" s="64"/>
      <c r="JWA44" s="64"/>
      <c r="JWB44" s="64"/>
      <c r="JWC44" s="64"/>
      <c r="JWD44" s="64"/>
      <c r="JWE44" s="64"/>
      <c r="JWF44" s="64"/>
      <c r="JWG44" s="64"/>
      <c r="JWH44" s="64"/>
      <c r="JWI44" s="64"/>
      <c r="JWJ44" s="64"/>
      <c r="JWK44" s="64"/>
      <c r="JWL44" s="64"/>
      <c r="JWM44" s="64"/>
      <c r="JWN44" s="64"/>
      <c r="JWO44" s="64"/>
      <c r="JWP44" s="64"/>
      <c r="JWQ44" s="64"/>
      <c r="JWR44" s="64"/>
      <c r="JWS44" s="64"/>
      <c r="JWT44" s="64"/>
      <c r="JWU44" s="64"/>
      <c r="JWV44" s="64"/>
      <c r="JWW44" s="64"/>
      <c r="JWX44" s="64"/>
      <c r="JWY44" s="64"/>
      <c r="JWZ44" s="64"/>
      <c r="JXA44" s="64"/>
      <c r="JXB44" s="64"/>
      <c r="JXC44" s="64"/>
      <c r="JXD44" s="64"/>
      <c r="JXE44" s="64"/>
      <c r="JXF44" s="64"/>
      <c r="JXG44" s="64"/>
      <c r="JXH44" s="64"/>
      <c r="JXI44" s="64"/>
      <c r="JXJ44" s="64"/>
      <c r="JXK44" s="64"/>
      <c r="JXL44" s="64"/>
      <c r="JXM44" s="64"/>
      <c r="JXN44" s="64"/>
      <c r="JXO44" s="64"/>
      <c r="JXP44" s="64"/>
      <c r="JXQ44" s="64"/>
      <c r="JXR44" s="64"/>
      <c r="JXS44" s="64"/>
      <c r="JXT44" s="64"/>
      <c r="JXU44" s="64"/>
      <c r="JXV44" s="64"/>
      <c r="JXW44" s="64"/>
      <c r="JXX44" s="64"/>
      <c r="JXY44" s="64"/>
      <c r="JXZ44" s="64"/>
      <c r="JYA44" s="64"/>
      <c r="JYB44" s="64"/>
      <c r="JYC44" s="64"/>
      <c r="JYD44" s="64"/>
      <c r="JYE44" s="64"/>
      <c r="JYF44" s="64"/>
      <c r="JYG44" s="64"/>
      <c r="JYH44" s="64"/>
      <c r="JYI44" s="64"/>
      <c r="JYJ44" s="64"/>
      <c r="JYK44" s="64"/>
      <c r="JYL44" s="64"/>
      <c r="JYM44" s="64"/>
      <c r="JYN44" s="64"/>
      <c r="JYO44" s="64"/>
      <c r="JYP44" s="64"/>
      <c r="JYQ44" s="64"/>
      <c r="JYR44" s="64"/>
      <c r="JYS44" s="64"/>
      <c r="JYT44" s="64"/>
      <c r="JYU44" s="64"/>
      <c r="JYV44" s="64"/>
      <c r="JYW44" s="64"/>
      <c r="JYX44" s="64"/>
      <c r="JYY44" s="64"/>
      <c r="JYZ44" s="64"/>
      <c r="JZA44" s="64"/>
      <c r="JZB44" s="64"/>
      <c r="JZC44" s="64"/>
      <c r="JZD44" s="64"/>
      <c r="JZE44" s="64"/>
      <c r="JZF44" s="64"/>
      <c r="JZG44" s="64"/>
      <c r="JZH44" s="64"/>
      <c r="JZI44" s="64"/>
      <c r="JZJ44" s="64"/>
      <c r="JZK44" s="64"/>
      <c r="JZL44" s="64"/>
      <c r="JZM44" s="64"/>
      <c r="JZN44" s="64"/>
      <c r="JZO44" s="64"/>
      <c r="JZP44" s="64"/>
      <c r="JZQ44" s="64"/>
      <c r="JZR44" s="64"/>
      <c r="JZS44" s="64"/>
      <c r="JZT44" s="64"/>
      <c r="JZU44" s="64"/>
      <c r="JZV44" s="64"/>
      <c r="JZW44" s="64"/>
      <c r="JZX44" s="64"/>
      <c r="JZY44" s="64"/>
      <c r="JZZ44" s="64"/>
      <c r="KAA44" s="64"/>
      <c r="KAB44" s="64"/>
      <c r="KAC44" s="64"/>
      <c r="KAD44" s="64"/>
      <c r="KAE44" s="64"/>
      <c r="KAF44" s="64"/>
      <c r="KAG44" s="64"/>
      <c r="KAH44" s="64"/>
      <c r="KAI44" s="64"/>
      <c r="KAJ44" s="64"/>
      <c r="KAK44" s="64"/>
      <c r="KAL44" s="64"/>
      <c r="KAM44" s="64"/>
      <c r="KAN44" s="64"/>
      <c r="KAO44" s="64"/>
      <c r="KAP44" s="64"/>
      <c r="KAQ44" s="64"/>
      <c r="KAR44" s="64"/>
      <c r="KAS44" s="64"/>
      <c r="KAT44" s="64"/>
      <c r="KAU44" s="64"/>
      <c r="KAV44" s="64"/>
      <c r="KAW44" s="64"/>
      <c r="KAX44" s="64"/>
      <c r="KAY44" s="64"/>
      <c r="KAZ44" s="64"/>
      <c r="KBA44" s="64"/>
      <c r="KBB44" s="64"/>
      <c r="KBC44" s="64"/>
      <c r="KBD44" s="64"/>
      <c r="KBE44" s="64"/>
      <c r="KBF44" s="64"/>
      <c r="KBG44" s="64"/>
      <c r="KBH44" s="64"/>
      <c r="KBI44" s="64"/>
      <c r="KBJ44" s="64"/>
      <c r="KBK44" s="64"/>
      <c r="KBL44" s="64"/>
      <c r="KBM44" s="64"/>
      <c r="KBN44" s="64"/>
      <c r="KBO44" s="64"/>
      <c r="KBP44" s="64"/>
      <c r="KBQ44" s="64"/>
      <c r="KBR44" s="64"/>
      <c r="KBS44" s="64"/>
      <c r="KBT44" s="64"/>
      <c r="KBU44" s="64"/>
      <c r="KBV44" s="64"/>
      <c r="KBW44" s="64"/>
      <c r="KBX44" s="64"/>
      <c r="KBY44" s="64"/>
      <c r="KBZ44" s="64"/>
      <c r="KCA44" s="64"/>
      <c r="KCB44" s="64"/>
      <c r="KCC44" s="64"/>
      <c r="KCD44" s="64"/>
      <c r="KCE44" s="64"/>
      <c r="KCF44" s="64"/>
      <c r="KCG44" s="64"/>
      <c r="KCH44" s="64"/>
      <c r="KCI44" s="64"/>
      <c r="KCJ44" s="64"/>
      <c r="KCK44" s="64"/>
      <c r="KCL44" s="64"/>
      <c r="KCM44" s="64"/>
      <c r="KCN44" s="64"/>
      <c r="KCO44" s="64"/>
      <c r="KCP44" s="64"/>
      <c r="KCQ44" s="64"/>
      <c r="KCR44" s="64"/>
      <c r="KCS44" s="64"/>
      <c r="KCT44" s="64"/>
      <c r="KCU44" s="64"/>
      <c r="KCV44" s="64"/>
      <c r="KCW44" s="64"/>
      <c r="KCX44" s="64"/>
      <c r="KCY44" s="64"/>
      <c r="KCZ44" s="64"/>
      <c r="KDA44" s="64"/>
      <c r="KDB44" s="64"/>
      <c r="KDC44" s="64"/>
      <c r="KDD44" s="64"/>
      <c r="KDE44" s="64"/>
      <c r="KDF44" s="64"/>
      <c r="KDG44" s="64"/>
      <c r="KDH44" s="64"/>
      <c r="KDI44" s="64"/>
      <c r="KDJ44" s="64"/>
      <c r="KDK44" s="64"/>
      <c r="KDL44" s="64"/>
      <c r="KDM44" s="64"/>
      <c r="KDN44" s="64"/>
      <c r="KDO44" s="64"/>
      <c r="KDP44" s="64"/>
      <c r="KDQ44" s="64"/>
      <c r="KDR44" s="64"/>
      <c r="KDS44" s="64"/>
      <c r="KDT44" s="64"/>
      <c r="KDU44" s="64"/>
      <c r="KDV44" s="64"/>
      <c r="KDW44" s="64"/>
      <c r="KDX44" s="64"/>
      <c r="KDY44" s="64"/>
      <c r="KDZ44" s="64"/>
      <c r="KEA44" s="64"/>
      <c r="KEB44" s="64"/>
      <c r="KEC44" s="64"/>
      <c r="KED44" s="64"/>
      <c r="KEE44" s="64"/>
      <c r="KEF44" s="64"/>
      <c r="KEG44" s="64"/>
      <c r="KEH44" s="64"/>
      <c r="KEI44" s="64"/>
      <c r="KEJ44" s="64"/>
      <c r="KEK44" s="64"/>
      <c r="KEL44" s="64"/>
      <c r="KEM44" s="64"/>
      <c r="KEN44" s="64"/>
      <c r="KEO44" s="64"/>
      <c r="KEP44" s="64"/>
      <c r="KEQ44" s="64"/>
      <c r="KER44" s="64"/>
      <c r="KES44" s="64"/>
      <c r="KET44" s="64"/>
      <c r="KEU44" s="64"/>
      <c r="KEV44" s="64"/>
      <c r="KEW44" s="64"/>
      <c r="KEX44" s="64"/>
      <c r="KEY44" s="64"/>
      <c r="KEZ44" s="64"/>
      <c r="KFA44" s="64"/>
      <c r="KFB44" s="64"/>
      <c r="KFC44" s="64"/>
      <c r="KFD44" s="64"/>
      <c r="KFE44" s="64"/>
      <c r="KFF44" s="64"/>
      <c r="KFG44" s="64"/>
      <c r="KFH44" s="64"/>
      <c r="KFI44" s="64"/>
      <c r="KFJ44" s="64"/>
      <c r="KFK44" s="64"/>
      <c r="KFL44" s="64"/>
      <c r="KFM44" s="64"/>
      <c r="KFN44" s="64"/>
      <c r="KFO44" s="64"/>
      <c r="KFP44" s="64"/>
      <c r="KFQ44" s="64"/>
      <c r="KFR44" s="64"/>
      <c r="KFS44" s="64"/>
      <c r="KFT44" s="64"/>
      <c r="KFU44" s="64"/>
      <c r="KFV44" s="64"/>
      <c r="KFW44" s="64"/>
      <c r="KFX44" s="64"/>
      <c r="KFY44" s="64"/>
      <c r="KFZ44" s="64"/>
      <c r="KGA44" s="64"/>
      <c r="KGB44" s="64"/>
      <c r="KGC44" s="64"/>
      <c r="KGD44" s="64"/>
      <c r="KGE44" s="64"/>
      <c r="KGF44" s="64"/>
      <c r="KGG44" s="64"/>
      <c r="KGH44" s="64"/>
      <c r="KGI44" s="64"/>
      <c r="KGJ44" s="64"/>
      <c r="KGK44" s="64"/>
      <c r="KGL44" s="64"/>
      <c r="KGM44" s="64"/>
      <c r="KGN44" s="64"/>
      <c r="KGO44" s="64"/>
      <c r="KGP44" s="64"/>
      <c r="KGQ44" s="64"/>
      <c r="KGR44" s="64"/>
      <c r="KGS44" s="64"/>
      <c r="KGT44" s="64"/>
      <c r="KGU44" s="64"/>
      <c r="KGV44" s="64"/>
      <c r="KGW44" s="64"/>
      <c r="KGX44" s="64"/>
      <c r="KGY44" s="64"/>
      <c r="KGZ44" s="64"/>
      <c r="KHA44" s="64"/>
      <c r="KHB44" s="64"/>
      <c r="KHC44" s="64"/>
      <c r="KHD44" s="64"/>
      <c r="KHE44" s="64"/>
      <c r="KHF44" s="64"/>
      <c r="KHG44" s="64"/>
      <c r="KHH44" s="64"/>
      <c r="KHI44" s="64"/>
      <c r="KHJ44" s="64"/>
      <c r="KHK44" s="64"/>
      <c r="KHL44" s="64"/>
      <c r="KHM44" s="64"/>
      <c r="KHN44" s="64"/>
      <c r="KHO44" s="64"/>
      <c r="KHP44" s="64"/>
      <c r="KHQ44" s="64"/>
      <c r="KHR44" s="64"/>
      <c r="KHS44" s="64"/>
      <c r="KHT44" s="64"/>
      <c r="KHU44" s="64"/>
      <c r="KHV44" s="64"/>
      <c r="KHW44" s="64"/>
      <c r="KHX44" s="64"/>
      <c r="KHY44" s="64"/>
      <c r="KHZ44" s="64"/>
      <c r="KIA44" s="64"/>
      <c r="KIB44" s="64"/>
      <c r="KIC44" s="64"/>
      <c r="KID44" s="64"/>
      <c r="KIE44" s="64"/>
      <c r="KIF44" s="64"/>
      <c r="KIG44" s="64"/>
      <c r="KIH44" s="64"/>
      <c r="KII44" s="64"/>
      <c r="KIJ44" s="64"/>
      <c r="KIK44" s="64"/>
      <c r="KIL44" s="64"/>
      <c r="KIM44" s="64"/>
      <c r="KIN44" s="64"/>
      <c r="KIO44" s="64"/>
      <c r="KIP44" s="64"/>
      <c r="KIQ44" s="64"/>
      <c r="KIR44" s="64"/>
      <c r="KIS44" s="64"/>
      <c r="KIT44" s="64"/>
      <c r="KIU44" s="64"/>
      <c r="KIV44" s="64"/>
      <c r="KIW44" s="64"/>
      <c r="KIX44" s="64"/>
      <c r="KIY44" s="64"/>
      <c r="KIZ44" s="64"/>
      <c r="KJA44" s="64"/>
      <c r="KJB44" s="64"/>
      <c r="KJC44" s="64"/>
      <c r="KJD44" s="64"/>
      <c r="KJE44" s="64"/>
      <c r="KJF44" s="64"/>
      <c r="KJG44" s="64"/>
      <c r="KJH44" s="64"/>
      <c r="KJI44" s="64"/>
      <c r="KJJ44" s="64"/>
      <c r="KJK44" s="64"/>
      <c r="KJL44" s="64"/>
      <c r="KJM44" s="64"/>
      <c r="KJN44" s="64"/>
      <c r="KJO44" s="64"/>
      <c r="KJP44" s="64"/>
      <c r="KJQ44" s="64"/>
      <c r="KJR44" s="64"/>
      <c r="KJS44" s="64"/>
      <c r="KJT44" s="64"/>
      <c r="KJU44" s="64"/>
      <c r="KJV44" s="64"/>
      <c r="KJW44" s="64"/>
      <c r="KJX44" s="64"/>
      <c r="KJY44" s="64"/>
      <c r="KJZ44" s="64"/>
      <c r="KKA44" s="64"/>
      <c r="KKB44" s="64"/>
      <c r="KKC44" s="64"/>
      <c r="KKD44" s="64"/>
      <c r="KKE44" s="64"/>
      <c r="KKF44" s="64"/>
      <c r="KKG44" s="64"/>
      <c r="KKH44" s="64"/>
      <c r="KKI44" s="64"/>
      <c r="KKJ44" s="64"/>
      <c r="KKK44" s="64"/>
      <c r="KKL44" s="64"/>
      <c r="KKM44" s="64"/>
      <c r="KKN44" s="64"/>
      <c r="KKO44" s="64"/>
      <c r="KKP44" s="64"/>
      <c r="KKQ44" s="64"/>
      <c r="KKR44" s="64"/>
      <c r="KKS44" s="64"/>
      <c r="KKT44" s="64"/>
      <c r="KKU44" s="64"/>
      <c r="KKV44" s="64"/>
      <c r="KKW44" s="64"/>
      <c r="KKX44" s="64"/>
      <c r="KKY44" s="64"/>
      <c r="KKZ44" s="64"/>
      <c r="KLA44" s="64"/>
      <c r="KLB44" s="64"/>
      <c r="KLC44" s="64"/>
      <c r="KLD44" s="64"/>
      <c r="KLE44" s="64"/>
      <c r="KLF44" s="64"/>
      <c r="KLG44" s="64"/>
      <c r="KLH44" s="64"/>
      <c r="KLI44" s="64"/>
      <c r="KLJ44" s="64"/>
      <c r="KLK44" s="64"/>
      <c r="KLL44" s="64"/>
      <c r="KLM44" s="64"/>
      <c r="KLN44" s="64"/>
      <c r="KLO44" s="64"/>
      <c r="KLP44" s="64"/>
      <c r="KLQ44" s="64"/>
      <c r="KLR44" s="64"/>
      <c r="KLS44" s="64"/>
      <c r="KLT44" s="64"/>
      <c r="KLU44" s="64"/>
      <c r="KLV44" s="64"/>
      <c r="KLW44" s="64"/>
      <c r="KLX44" s="64"/>
      <c r="KLY44" s="64"/>
      <c r="KLZ44" s="64"/>
      <c r="KMA44" s="64"/>
      <c r="KMB44" s="64"/>
      <c r="KMC44" s="64"/>
      <c r="KMD44" s="64"/>
      <c r="KME44" s="64"/>
      <c r="KMF44" s="64"/>
      <c r="KMG44" s="64"/>
      <c r="KMH44" s="64"/>
      <c r="KMI44" s="64"/>
      <c r="KMJ44" s="64"/>
      <c r="KMK44" s="64"/>
      <c r="KML44" s="64"/>
      <c r="KMM44" s="64"/>
      <c r="KMN44" s="64"/>
      <c r="KMO44" s="64"/>
      <c r="KMP44" s="64"/>
      <c r="KMQ44" s="64"/>
      <c r="KMR44" s="64"/>
      <c r="KMS44" s="64"/>
      <c r="KMT44" s="64"/>
      <c r="KMU44" s="64"/>
      <c r="KMV44" s="64"/>
      <c r="KMW44" s="64"/>
      <c r="KMX44" s="64"/>
      <c r="KMY44" s="64"/>
      <c r="KMZ44" s="64"/>
      <c r="KNA44" s="64"/>
      <c r="KNB44" s="64"/>
      <c r="KNC44" s="64"/>
      <c r="KND44" s="64"/>
      <c r="KNE44" s="64"/>
      <c r="KNF44" s="64"/>
      <c r="KNG44" s="64"/>
      <c r="KNH44" s="64"/>
      <c r="KNI44" s="64"/>
      <c r="KNJ44" s="64"/>
      <c r="KNK44" s="64"/>
      <c r="KNL44" s="64"/>
      <c r="KNM44" s="64"/>
      <c r="KNN44" s="64"/>
      <c r="KNO44" s="64"/>
      <c r="KNP44" s="64"/>
      <c r="KNQ44" s="64"/>
      <c r="KNR44" s="64"/>
      <c r="KNS44" s="64"/>
      <c r="KNT44" s="64"/>
      <c r="KNU44" s="64"/>
      <c r="KNV44" s="64"/>
      <c r="KNW44" s="64"/>
      <c r="KNX44" s="64"/>
      <c r="KNY44" s="64"/>
      <c r="KNZ44" s="64"/>
      <c r="KOA44" s="64"/>
      <c r="KOB44" s="64"/>
      <c r="KOC44" s="64"/>
      <c r="KOD44" s="64"/>
      <c r="KOE44" s="64"/>
      <c r="KOF44" s="64"/>
      <c r="KOG44" s="64"/>
      <c r="KOH44" s="64"/>
      <c r="KOI44" s="64"/>
      <c r="KOJ44" s="64"/>
      <c r="KOK44" s="64"/>
      <c r="KOL44" s="64"/>
      <c r="KOM44" s="64"/>
      <c r="KON44" s="64"/>
      <c r="KOO44" s="64"/>
      <c r="KOP44" s="64"/>
      <c r="KOQ44" s="64"/>
      <c r="KOR44" s="64"/>
      <c r="KOS44" s="64"/>
      <c r="KOT44" s="64"/>
      <c r="KOU44" s="64"/>
      <c r="KOV44" s="64"/>
      <c r="KOW44" s="64"/>
      <c r="KOX44" s="64"/>
      <c r="KOY44" s="64"/>
      <c r="KOZ44" s="64"/>
      <c r="KPA44" s="64"/>
      <c r="KPB44" s="64"/>
      <c r="KPC44" s="64"/>
      <c r="KPD44" s="64"/>
      <c r="KPE44" s="64"/>
      <c r="KPF44" s="64"/>
      <c r="KPG44" s="64"/>
      <c r="KPH44" s="64"/>
      <c r="KPI44" s="64"/>
      <c r="KPJ44" s="64"/>
      <c r="KPK44" s="64"/>
      <c r="KPL44" s="64"/>
      <c r="KPM44" s="64"/>
      <c r="KPN44" s="64"/>
      <c r="KPO44" s="64"/>
      <c r="KPP44" s="64"/>
      <c r="KPQ44" s="64"/>
      <c r="KPR44" s="64"/>
      <c r="KPS44" s="64"/>
      <c r="KPT44" s="64"/>
      <c r="KPU44" s="64"/>
      <c r="KPV44" s="64"/>
      <c r="KPW44" s="64"/>
      <c r="KPX44" s="64"/>
      <c r="KPY44" s="64"/>
      <c r="KPZ44" s="64"/>
      <c r="KQA44" s="64"/>
      <c r="KQB44" s="64"/>
      <c r="KQC44" s="64"/>
      <c r="KQD44" s="64"/>
      <c r="KQE44" s="64"/>
      <c r="KQF44" s="64"/>
      <c r="KQG44" s="64"/>
      <c r="KQH44" s="64"/>
      <c r="KQI44" s="64"/>
      <c r="KQJ44" s="64"/>
      <c r="KQK44" s="64"/>
      <c r="KQL44" s="64"/>
      <c r="KQM44" s="64"/>
      <c r="KQN44" s="64"/>
      <c r="KQO44" s="64"/>
      <c r="KQP44" s="64"/>
      <c r="KQQ44" s="64"/>
      <c r="KQR44" s="64"/>
      <c r="KQS44" s="64"/>
      <c r="KQT44" s="64"/>
      <c r="KQU44" s="64"/>
      <c r="KQV44" s="64"/>
      <c r="KQW44" s="64"/>
      <c r="KQX44" s="64"/>
      <c r="KQY44" s="64"/>
      <c r="KQZ44" s="64"/>
      <c r="KRA44" s="64"/>
      <c r="KRB44" s="64"/>
      <c r="KRC44" s="64"/>
      <c r="KRD44" s="64"/>
      <c r="KRE44" s="64"/>
      <c r="KRF44" s="64"/>
      <c r="KRG44" s="64"/>
      <c r="KRH44" s="64"/>
      <c r="KRI44" s="64"/>
      <c r="KRJ44" s="64"/>
      <c r="KRK44" s="64"/>
      <c r="KRL44" s="64"/>
      <c r="KRM44" s="64"/>
      <c r="KRN44" s="64"/>
      <c r="KRO44" s="64"/>
      <c r="KRP44" s="64"/>
      <c r="KRQ44" s="64"/>
      <c r="KRR44" s="64"/>
      <c r="KRS44" s="64"/>
      <c r="KRT44" s="64"/>
      <c r="KRU44" s="64"/>
      <c r="KRV44" s="64"/>
      <c r="KRW44" s="64"/>
      <c r="KRX44" s="64"/>
      <c r="KRY44" s="64"/>
      <c r="KRZ44" s="64"/>
      <c r="KSA44" s="64"/>
      <c r="KSB44" s="64"/>
      <c r="KSC44" s="64"/>
      <c r="KSD44" s="64"/>
      <c r="KSE44" s="64"/>
      <c r="KSF44" s="64"/>
      <c r="KSG44" s="64"/>
      <c r="KSH44" s="64"/>
      <c r="KSI44" s="64"/>
      <c r="KSJ44" s="64"/>
      <c r="KSK44" s="64"/>
      <c r="KSL44" s="64"/>
      <c r="KSM44" s="64"/>
      <c r="KSN44" s="64"/>
      <c r="KSO44" s="64"/>
      <c r="KSP44" s="64"/>
      <c r="KSQ44" s="64"/>
      <c r="KSR44" s="64"/>
      <c r="KSS44" s="64"/>
      <c r="KST44" s="64"/>
      <c r="KSU44" s="64"/>
      <c r="KSV44" s="64"/>
      <c r="KSW44" s="64"/>
      <c r="KSX44" s="64"/>
      <c r="KSY44" s="64"/>
      <c r="KSZ44" s="64"/>
      <c r="KTA44" s="64"/>
      <c r="KTB44" s="64"/>
      <c r="KTC44" s="64"/>
      <c r="KTD44" s="64"/>
      <c r="KTE44" s="64"/>
      <c r="KTF44" s="64"/>
      <c r="KTG44" s="64"/>
      <c r="KTH44" s="64"/>
      <c r="KTI44" s="64"/>
      <c r="KTJ44" s="64"/>
      <c r="KTK44" s="64"/>
      <c r="KTL44" s="64"/>
      <c r="KTM44" s="64"/>
      <c r="KTN44" s="64"/>
      <c r="KTO44" s="64"/>
      <c r="KTP44" s="64"/>
      <c r="KTQ44" s="64"/>
      <c r="KTR44" s="64"/>
      <c r="KTS44" s="64"/>
      <c r="KTT44" s="64"/>
      <c r="KTU44" s="64"/>
      <c r="KTV44" s="64"/>
      <c r="KTW44" s="64"/>
      <c r="KTX44" s="64"/>
      <c r="KTY44" s="64"/>
      <c r="KTZ44" s="64"/>
      <c r="KUA44" s="64"/>
      <c r="KUB44" s="64"/>
      <c r="KUC44" s="64"/>
      <c r="KUD44" s="64"/>
      <c r="KUE44" s="64"/>
      <c r="KUF44" s="64"/>
      <c r="KUG44" s="64"/>
      <c r="KUH44" s="64"/>
      <c r="KUI44" s="64"/>
      <c r="KUJ44" s="64"/>
      <c r="KUK44" s="64"/>
      <c r="KUL44" s="64"/>
      <c r="KUM44" s="64"/>
      <c r="KUN44" s="64"/>
      <c r="KUO44" s="64"/>
      <c r="KUP44" s="64"/>
      <c r="KUQ44" s="64"/>
      <c r="KUR44" s="64"/>
      <c r="KUS44" s="64"/>
      <c r="KUT44" s="64"/>
      <c r="KUU44" s="64"/>
      <c r="KUV44" s="64"/>
      <c r="KUW44" s="64"/>
      <c r="KUX44" s="64"/>
      <c r="KUY44" s="64"/>
      <c r="KUZ44" s="64"/>
      <c r="KVA44" s="64"/>
      <c r="KVB44" s="64"/>
      <c r="KVC44" s="64"/>
      <c r="KVD44" s="64"/>
      <c r="KVE44" s="64"/>
      <c r="KVF44" s="64"/>
      <c r="KVG44" s="64"/>
      <c r="KVH44" s="64"/>
      <c r="KVI44" s="64"/>
      <c r="KVJ44" s="64"/>
      <c r="KVK44" s="64"/>
      <c r="KVL44" s="64"/>
      <c r="KVM44" s="64"/>
      <c r="KVN44" s="64"/>
      <c r="KVO44" s="64"/>
      <c r="KVP44" s="64"/>
      <c r="KVQ44" s="64"/>
      <c r="KVR44" s="64"/>
      <c r="KVS44" s="64"/>
      <c r="KVT44" s="64"/>
      <c r="KVU44" s="64"/>
      <c r="KVV44" s="64"/>
      <c r="KVW44" s="64"/>
      <c r="KVX44" s="64"/>
      <c r="KVY44" s="64"/>
      <c r="KVZ44" s="64"/>
      <c r="KWA44" s="64"/>
      <c r="KWB44" s="64"/>
      <c r="KWC44" s="64"/>
      <c r="KWD44" s="64"/>
      <c r="KWE44" s="64"/>
      <c r="KWF44" s="64"/>
      <c r="KWG44" s="64"/>
      <c r="KWH44" s="64"/>
      <c r="KWI44" s="64"/>
      <c r="KWJ44" s="64"/>
      <c r="KWK44" s="64"/>
      <c r="KWL44" s="64"/>
      <c r="KWM44" s="64"/>
      <c r="KWN44" s="64"/>
      <c r="KWO44" s="64"/>
      <c r="KWP44" s="64"/>
      <c r="KWQ44" s="64"/>
      <c r="KWR44" s="64"/>
      <c r="KWS44" s="64"/>
      <c r="KWT44" s="64"/>
      <c r="KWU44" s="64"/>
      <c r="KWV44" s="64"/>
      <c r="KWW44" s="64"/>
      <c r="KWX44" s="64"/>
      <c r="KWY44" s="64"/>
      <c r="KWZ44" s="64"/>
      <c r="KXA44" s="64"/>
      <c r="KXB44" s="64"/>
      <c r="KXC44" s="64"/>
      <c r="KXD44" s="64"/>
      <c r="KXE44" s="64"/>
      <c r="KXF44" s="64"/>
      <c r="KXG44" s="64"/>
      <c r="KXH44" s="64"/>
      <c r="KXI44" s="64"/>
      <c r="KXJ44" s="64"/>
      <c r="KXK44" s="64"/>
      <c r="KXL44" s="64"/>
      <c r="KXM44" s="64"/>
      <c r="KXN44" s="64"/>
      <c r="KXO44" s="64"/>
      <c r="KXP44" s="64"/>
      <c r="KXQ44" s="64"/>
      <c r="KXR44" s="64"/>
      <c r="KXS44" s="64"/>
      <c r="KXT44" s="64"/>
      <c r="KXU44" s="64"/>
      <c r="KXV44" s="64"/>
      <c r="KXW44" s="64"/>
      <c r="KXX44" s="64"/>
      <c r="KXY44" s="64"/>
      <c r="KXZ44" s="64"/>
      <c r="KYA44" s="64"/>
      <c r="KYB44" s="64"/>
      <c r="KYC44" s="64"/>
      <c r="KYD44" s="64"/>
      <c r="KYE44" s="64"/>
      <c r="KYF44" s="64"/>
      <c r="KYG44" s="64"/>
      <c r="KYH44" s="64"/>
      <c r="KYI44" s="64"/>
      <c r="KYJ44" s="64"/>
      <c r="KYK44" s="64"/>
      <c r="KYL44" s="64"/>
      <c r="KYM44" s="64"/>
      <c r="KYN44" s="64"/>
      <c r="KYO44" s="64"/>
      <c r="KYP44" s="64"/>
      <c r="KYQ44" s="64"/>
      <c r="KYR44" s="64"/>
      <c r="KYS44" s="64"/>
      <c r="KYT44" s="64"/>
      <c r="KYU44" s="64"/>
      <c r="KYV44" s="64"/>
      <c r="KYW44" s="64"/>
      <c r="KYX44" s="64"/>
      <c r="KYY44" s="64"/>
      <c r="KYZ44" s="64"/>
      <c r="KZA44" s="64"/>
      <c r="KZB44" s="64"/>
      <c r="KZC44" s="64"/>
      <c r="KZD44" s="64"/>
      <c r="KZE44" s="64"/>
      <c r="KZF44" s="64"/>
      <c r="KZG44" s="64"/>
      <c r="KZH44" s="64"/>
      <c r="KZI44" s="64"/>
      <c r="KZJ44" s="64"/>
      <c r="KZK44" s="64"/>
      <c r="KZL44" s="64"/>
      <c r="KZM44" s="64"/>
      <c r="KZN44" s="64"/>
      <c r="KZO44" s="64"/>
      <c r="KZP44" s="64"/>
      <c r="KZQ44" s="64"/>
      <c r="KZR44" s="64"/>
      <c r="KZS44" s="64"/>
      <c r="KZT44" s="64"/>
      <c r="KZU44" s="64"/>
      <c r="KZV44" s="64"/>
      <c r="KZW44" s="64"/>
      <c r="KZX44" s="64"/>
      <c r="KZY44" s="64"/>
      <c r="KZZ44" s="64"/>
      <c r="LAA44" s="64"/>
      <c r="LAB44" s="64"/>
      <c r="LAC44" s="64"/>
      <c r="LAD44" s="64"/>
      <c r="LAE44" s="64"/>
      <c r="LAF44" s="64"/>
      <c r="LAG44" s="64"/>
      <c r="LAH44" s="64"/>
      <c r="LAI44" s="64"/>
      <c r="LAJ44" s="64"/>
      <c r="LAK44" s="64"/>
      <c r="LAL44" s="64"/>
      <c r="LAM44" s="64"/>
      <c r="LAN44" s="64"/>
      <c r="LAO44" s="64"/>
      <c r="LAP44" s="64"/>
      <c r="LAQ44" s="64"/>
      <c r="LAR44" s="64"/>
      <c r="LAS44" s="64"/>
      <c r="LAT44" s="64"/>
      <c r="LAU44" s="64"/>
      <c r="LAV44" s="64"/>
      <c r="LAW44" s="64"/>
      <c r="LAX44" s="64"/>
      <c r="LAY44" s="64"/>
      <c r="LAZ44" s="64"/>
      <c r="LBA44" s="64"/>
      <c r="LBB44" s="64"/>
      <c r="LBC44" s="64"/>
      <c r="LBD44" s="64"/>
      <c r="LBE44" s="64"/>
      <c r="LBF44" s="64"/>
      <c r="LBG44" s="64"/>
      <c r="LBH44" s="64"/>
      <c r="LBI44" s="64"/>
      <c r="LBJ44" s="64"/>
      <c r="LBK44" s="64"/>
      <c r="LBL44" s="64"/>
      <c r="LBM44" s="64"/>
      <c r="LBN44" s="64"/>
      <c r="LBO44" s="64"/>
      <c r="LBP44" s="64"/>
      <c r="LBQ44" s="64"/>
      <c r="LBR44" s="64"/>
      <c r="LBS44" s="64"/>
      <c r="LBT44" s="64"/>
      <c r="LBU44" s="64"/>
      <c r="LBV44" s="64"/>
      <c r="LBW44" s="64"/>
      <c r="LBX44" s="64"/>
      <c r="LBY44" s="64"/>
      <c r="LBZ44" s="64"/>
      <c r="LCA44" s="64"/>
      <c r="LCB44" s="64"/>
      <c r="LCC44" s="64"/>
      <c r="LCD44" s="64"/>
      <c r="LCE44" s="64"/>
      <c r="LCF44" s="64"/>
      <c r="LCG44" s="64"/>
      <c r="LCH44" s="64"/>
      <c r="LCI44" s="64"/>
      <c r="LCJ44" s="64"/>
      <c r="LCK44" s="64"/>
      <c r="LCL44" s="64"/>
      <c r="LCM44" s="64"/>
      <c r="LCN44" s="64"/>
      <c r="LCO44" s="64"/>
      <c r="LCP44" s="64"/>
      <c r="LCQ44" s="64"/>
      <c r="LCR44" s="64"/>
      <c r="LCS44" s="64"/>
      <c r="LCT44" s="64"/>
      <c r="LCU44" s="64"/>
      <c r="LCV44" s="64"/>
      <c r="LCW44" s="64"/>
      <c r="LCX44" s="64"/>
      <c r="LCY44" s="64"/>
      <c r="LCZ44" s="64"/>
      <c r="LDA44" s="64"/>
      <c r="LDB44" s="64"/>
      <c r="LDC44" s="64"/>
      <c r="LDD44" s="64"/>
      <c r="LDE44" s="64"/>
      <c r="LDF44" s="64"/>
      <c r="LDG44" s="64"/>
      <c r="LDH44" s="64"/>
      <c r="LDI44" s="64"/>
      <c r="LDJ44" s="64"/>
      <c r="LDK44" s="64"/>
      <c r="LDL44" s="64"/>
      <c r="LDM44" s="64"/>
      <c r="LDN44" s="64"/>
      <c r="LDO44" s="64"/>
      <c r="LDP44" s="64"/>
      <c r="LDQ44" s="64"/>
      <c r="LDR44" s="64"/>
      <c r="LDS44" s="64"/>
      <c r="LDT44" s="64"/>
      <c r="LDU44" s="64"/>
      <c r="LDV44" s="64"/>
      <c r="LDW44" s="64"/>
      <c r="LDX44" s="64"/>
      <c r="LDY44" s="64"/>
      <c r="LDZ44" s="64"/>
      <c r="LEA44" s="64"/>
      <c r="LEB44" s="64"/>
      <c r="LEC44" s="64"/>
      <c r="LED44" s="64"/>
      <c r="LEE44" s="64"/>
      <c r="LEF44" s="64"/>
      <c r="LEG44" s="64"/>
      <c r="LEH44" s="64"/>
      <c r="LEI44" s="64"/>
      <c r="LEJ44" s="64"/>
      <c r="LEK44" s="64"/>
      <c r="LEL44" s="64"/>
      <c r="LEM44" s="64"/>
      <c r="LEN44" s="64"/>
      <c r="LEO44" s="64"/>
      <c r="LEP44" s="64"/>
      <c r="LEQ44" s="64"/>
      <c r="LER44" s="64"/>
      <c r="LES44" s="64"/>
      <c r="LET44" s="64"/>
      <c r="LEU44" s="64"/>
      <c r="LEV44" s="64"/>
      <c r="LEW44" s="64"/>
      <c r="LEX44" s="64"/>
      <c r="LEY44" s="64"/>
      <c r="LEZ44" s="64"/>
      <c r="LFA44" s="64"/>
      <c r="LFB44" s="64"/>
      <c r="LFC44" s="64"/>
      <c r="LFD44" s="64"/>
      <c r="LFE44" s="64"/>
      <c r="LFF44" s="64"/>
      <c r="LFG44" s="64"/>
      <c r="LFH44" s="64"/>
      <c r="LFI44" s="64"/>
      <c r="LFJ44" s="64"/>
      <c r="LFK44" s="64"/>
      <c r="LFL44" s="64"/>
      <c r="LFM44" s="64"/>
      <c r="LFN44" s="64"/>
      <c r="LFO44" s="64"/>
      <c r="LFP44" s="64"/>
      <c r="LFQ44" s="64"/>
      <c r="LFR44" s="64"/>
      <c r="LFS44" s="64"/>
      <c r="LFT44" s="64"/>
      <c r="LFU44" s="64"/>
      <c r="LFV44" s="64"/>
      <c r="LFW44" s="64"/>
      <c r="LFX44" s="64"/>
      <c r="LFY44" s="64"/>
      <c r="LFZ44" s="64"/>
      <c r="LGA44" s="64"/>
      <c r="LGB44" s="64"/>
      <c r="LGC44" s="64"/>
      <c r="LGD44" s="64"/>
      <c r="LGE44" s="64"/>
      <c r="LGF44" s="64"/>
      <c r="LGG44" s="64"/>
      <c r="LGH44" s="64"/>
      <c r="LGI44" s="64"/>
      <c r="LGJ44" s="64"/>
      <c r="LGK44" s="64"/>
      <c r="LGL44" s="64"/>
      <c r="LGM44" s="64"/>
      <c r="LGN44" s="64"/>
      <c r="LGO44" s="64"/>
      <c r="LGP44" s="64"/>
      <c r="LGQ44" s="64"/>
      <c r="LGR44" s="64"/>
      <c r="LGS44" s="64"/>
      <c r="LGT44" s="64"/>
      <c r="LGU44" s="64"/>
      <c r="LGV44" s="64"/>
      <c r="LGW44" s="64"/>
      <c r="LGX44" s="64"/>
      <c r="LGY44" s="64"/>
      <c r="LGZ44" s="64"/>
      <c r="LHA44" s="64"/>
      <c r="LHB44" s="64"/>
      <c r="LHC44" s="64"/>
      <c r="LHD44" s="64"/>
      <c r="LHE44" s="64"/>
      <c r="LHF44" s="64"/>
      <c r="LHG44" s="64"/>
      <c r="LHH44" s="64"/>
      <c r="LHI44" s="64"/>
      <c r="LHJ44" s="64"/>
      <c r="LHK44" s="64"/>
      <c r="LHL44" s="64"/>
      <c r="LHM44" s="64"/>
      <c r="LHN44" s="64"/>
      <c r="LHO44" s="64"/>
      <c r="LHP44" s="64"/>
      <c r="LHQ44" s="64"/>
      <c r="LHR44" s="64"/>
      <c r="LHS44" s="64"/>
      <c r="LHT44" s="64"/>
      <c r="LHU44" s="64"/>
      <c r="LHV44" s="64"/>
      <c r="LHW44" s="64"/>
      <c r="LHX44" s="64"/>
      <c r="LHY44" s="64"/>
      <c r="LHZ44" s="64"/>
      <c r="LIA44" s="64"/>
      <c r="LIB44" s="64"/>
      <c r="LIC44" s="64"/>
      <c r="LID44" s="64"/>
      <c r="LIE44" s="64"/>
      <c r="LIF44" s="64"/>
      <c r="LIG44" s="64"/>
      <c r="LIH44" s="64"/>
      <c r="LII44" s="64"/>
      <c r="LIJ44" s="64"/>
      <c r="LIK44" s="64"/>
      <c r="LIL44" s="64"/>
      <c r="LIM44" s="64"/>
      <c r="LIN44" s="64"/>
      <c r="LIO44" s="64"/>
      <c r="LIP44" s="64"/>
      <c r="LIQ44" s="64"/>
      <c r="LIR44" s="64"/>
      <c r="LIS44" s="64"/>
      <c r="LIT44" s="64"/>
      <c r="LIU44" s="64"/>
      <c r="LIV44" s="64"/>
      <c r="LIW44" s="64"/>
      <c r="LIX44" s="64"/>
      <c r="LIY44" s="64"/>
      <c r="LIZ44" s="64"/>
      <c r="LJA44" s="64"/>
      <c r="LJB44" s="64"/>
      <c r="LJC44" s="64"/>
      <c r="LJD44" s="64"/>
      <c r="LJE44" s="64"/>
      <c r="LJF44" s="64"/>
      <c r="LJG44" s="64"/>
      <c r="LJH44" s="64"/>
      <c r="LJI44" s="64"/>
      <c r="LJJ44" s="64"/>
      <c r="LJK44" s="64"/>
      <c r="LJL44" s="64"/>
      <c r="LJM44" s="64"/>
      <c r="LJN44" s="64"/>
      <c r="LJO44" s="64"/>
      <c r="LJP44" s="64"/>
      <c r="LJQ44" s="64"/>
      <c r="LJR44" s="64"/>
      <c r="LJS44" s="64"/>
      <c r="LJT44" s="64"/>
      <c r="LJU44" s="64"/>
      <c r="LJV44" s="64"/>
      <c r="LJW44" s="64"/>
      <c r="LJX44" s="64"/>
      <c r="LJY44" s="64"/>
      <c r="LJZ44" s="64"/>
      <c r="LKA44" s="64"/>
      <c r="LKB44" s="64"/>
      <c r="LKC44" s="64"/>
      <c r="LKD44" s="64"/>
      <c r="LKE44" s="64"/>
      <c r="LKF44" s="64"/>
      <c r="LKG44" s="64"/>
      <c r="LKH44" s="64"/>
      <c r="LKI44" s="64"/>
      <c r="LKJ44" s="64"/>
      <c r="LKK44" s="64"/>
      <c r="LKL44" s="64"/>
      <c r="LKM44" s="64"/>
      <c r="LKN44" s="64"/>
      <c r="LKO44" s="64"/>
      <c r="LKP44" s="64"/>
      <c r="LKQ44" s="64"/>
      <c r="LKR44" s="64"/>
      <c r="LKS44" s="64"/>
      <c r="LKT44" s="64"/>
      <c r="LKU44" s="64"/>
      <c r="LKV44" s="64"/>
      <c r="LKW44" s="64"/>
      <c r="LKX44" s="64"/>
      <c r="LKY44" s="64"/>
      <c r="LKZ44" s="64"/>
      <c r="LLA44" s="64"/>
      <c r="LLB44" s="64"/>
      <c r="LLC44" s="64"/>
      <c r="LLD44" s="64"/>
      <c r="LLE44" s="64"/>
      <c r="LLF44" s="64"/>
      <c r="LLG44" s="64"/>
      <c r="LLH44" s="64"/>
      <c r="LLI44" s="64"/>
      <c r="LLJ44" s="64"/>
      <c r="LLK44" s="64"/>
      <c r="LLL44" s="64"/>
      <c r="LLM44" s="64"/>
      <c r="LLN44" s="64"/>
      <c r="LLO44" s="64"/>
      <c r="LLP44" s="64"/>
      <c r="LLQ44" s="64"/>
      <c r="LLR44" s="64"/>
      <c r="LLS44" s="64"/>
      <c r="LLT44" s="64"/>
      <c r="LLU44" s="64"/>
      <c r="LLV44" s="64"/>
      <c r="LLW44" s="64"/>
      <c r="LLX44" s="64"/>
      <c r="LLY44" s="64"/>
      <c r="LLZ44" s="64"/>
      <c r="LMA44" s="64"/>
      <c r="LMB44" s="64"/>
      <c r="LMC44" s="64"/>
      <c r="LMD44" s="64"/>
      <c r="LME44" s="64"/>
      <c r="LMF44" s="64"/>
      <c r="LMG44" s="64"/>
      <c r="LMH44" s="64"/>
      <c r="LMI44" s="64"/>
      <c r="LMJ44" s="64"/>
      <c r="LMK44" s="64"/>
      <c r="LML44" s="64"/>
      <c r="LMM44" s="64"/>
      <c r="LMN44" s="64"/>
      <c r="LMO44" s="64"/>
      <c r="LMP44" s="64"/>
      <c r="LMQ44" s="64"/>
      <c r="LMR44" s="64"/>
      <c r="LMS44" s="64"/>
      <c r="LMT44" s="64"/>
      <c r="LMU44" s="64"/>
      <c r="LMV44" s="64"/>
      <c r="LMW44" s="64"/>
      <c r="LMX44" s="64"/>
      <c r="LMY44" s="64"/>
      <c r="LMZ44" s="64"/>
      <c r="LNA44" s="64"/>
      <c r="LNB44" s="64"/>
      <c r="LNC44" s="64"/>
      <c r="LND44" s="64"/>
      <c r="LNE44" s="64"/>
      <c r="LNF44" s="64"/>
      <c r="LNG44" s="64"/>
      <c r="LNH44" s="64"/>
      <c r="LNI44" s="64"/>
      <c r="LNJ44" s="64"/>
      <c r="LNK44" s="64"/>
      <c r="LNL44" s="64"/>
      <c r="LNM44" s="64"/>
      <c r="LNN44" s="64"/>
      <c r="LNO44" s="64"/>
      <c r="LNP44" s="64"/>
      <c r="LNQ44" s="64"/>
      <c r="LNR44" s="64"/>
      <c r="LNS44" s="64"/>
      <c r="LNT44" s="64"/>
      <c r="LNU44" s="64"/>
      <c r="LNV44" s="64"/>
      <c r="LNW44" s="64"/>
      <c r="LNX44" s="64"/>
      <c r="LNY44" s="64"/>
      <c r="LNZ44" s="64"/>
      <c r="LOA44" s="64"/>
      <c r="LOB44" s="64"/>
      <c r="LOC44" s="64"/>
      <c r="LOD44" s="64"/>
      <c r="LOE44" s="64"/>
      <c r="LOF44" s="64"/>
      <c r="LOG44" s="64"/>
      <c r="LOH44" s="64"/>
      <c r="LOI44" s="64"/>
      <c r="LOJ44" s="64"/>
      <c r="LOK44" s="64"/>
      <c r="LOL44" s="64"/>
      <c r="LOM44" s="64"/>
      <c r="LON44" s="64"/>
      <c r="LOO44" s="64"/>
      <c r="LOP44" s="64"/>
      <c r="LOQ44" s="64"/>
      <c r="LOR44" s="64"/>
      <c r="LOS44" s="64"/>
      <c r="LOT44" s="64"/>
      <c r="LOU44" s="64"/>
      <c r="LOV44" s="64"/>
      <c r="LOW44" s="64"/>
      <c r="LOX44" s="64"/>
      <c r="LOY44" s="64"/>
      <c r="LOZ44" s="64"/>
      <c r="LPA44" s="64"/>
      <c r="LPB44" s="64"/>
      <c r="LPC44" s="64"/>
      <c r="LPD44" s="64"/>
      <c r="LPE44" s="64"/>
      <c r="LPF44" s="64"/>
      <c r="LPG44" s="64"/>
      <c r="LPH44" s="64"/>
      <c r="LPI44" s="64"/>
      <c r="LPJ44" s="64"/>
      <c r="LPK44" s="64"/>
      <c r="LPL44" s="64"/>
      <c r="LPM44" s="64"/>
      <c r="LPN44" s="64"/>
      <c r="LPO44" s="64"/>
      <c r="LPP44" s="64"/>
      <c r="LPQ44" s="64"/>
      <c r="LPR44" s="64"/>
      <c r="LPS44" s="64"/>
      <c r="LPT44" s="64"/>
      <c r="LPU44" s="64"/>
      <c r="LPV44" s="64"/>
      <c r="LPW44" s="64"/>
      <c r="LPX44" s="64"/>
      <c r="LPY44" s="64"/>
      <c r="LPZ44" s="64"/>
      <c r="LQA44" s="64"/>
      <c r="LQB44" s="64"/>
      <c r="LQC44" s="64"/>
      <c r="LQD44" s="64"/>
      <c r="LQE44" s="64"/>
      <c r="LQF44" s="64"/>
      <c r="LQG44" s="64"/>
      <c r="LQH44" s="64"/>
      <c r="LQI44" s="64"/>
      <c r="LQJ44" s="64"/>
      <c r="LQK44" s="64"/>
      <c r="LQL44" s="64"/>
      <c r="LQM44" s="64"/>
      <c r="LQN44" s="64"/>
      <c r="LQO44" s="64"/>
      <c r="LQP44" s="64"/>
      <c r="LQQ44" s="64"/>
      <c r="LQR44" s="64"/>
      <c r="LQS44" s="64"/>
      <c r="LQT44" s="64"/>
      <c r="LQU44" s="64"/>
      <c r="LQV44" s="64"/>
      <c r="LQW44" s="64"/>
      <c r="LQX44" s="64"/>
      <c r="LQY44" s="64"/>
      <c r="LQZ44" s="64"/>
      <c r="LRA44" s="64"/>
      <c r="LRB44" s="64"/>
      <c r="LRC44" s="64"/>
      <c r="LRD44" s="64"/>
      <c r="LRE44" s="64"/>
      <c r="LRF44" s="64"/>
      <c r="LRG44" s="64"/>
      <c r="LRH44" s="64"/>
      <c r="LRI44" s="64"/>
      <c r="LRJ44" s="64"/>
      <c r="LRK44" s="64"/>
      <c r="LRL44" s="64"/>
      <c r="LRM44" s="64"/>
      <c r="LRN44" s="64"/>
      <c r="LRO44" s="64"/>
      <c r="LRP44" s="64"/>
      <c r="LRQ44" s="64"/>
      <c r="LRR44" s="64"/>
      <c r="LRS44" s="64"/>
      <c r="LRT44" s="64"/>
      <c r="LRU44" s="64"/>
      <c r="LRV44" s="64"/>
      <c r="LRW44" s="64"/>
      <c r="LRX44" s="64"/>
      <c r="LRY44" s="64"/>
      <c r="LRZ44" s="64"/>
      <c r="LSA44" s="64"/>
      <c r="LSB44" s="64"/>
      <c r="LSC44" s="64"/>
      <c r="LSD44" s="64"/>
      <c r="LSE44" s="64"/>
      <c r="LSF44" s="64"/>
      <c r="LSG44" s="64"/>
      <c r="LSH44" s="64"/>
      <c r="LSI44" s="64"/>
      <c r="LSJ44" s="64"/>
      <c r="LSK44" s="64"/>
      <c r="LSL44" s="64"/>
      <c r="LSM44" s="64"/>
      <c r="LSN44" s="64"/>
      <c r="LSO44" s="64"/>
      <c r="LSP44" s="64"/>
      <c r="LSQ44" s="64"/>
      <c r="LSR44" s="64"/>
      <c r="LSS44" s="64"/>
      <c r="LST44" s="64"/>
      <c r="LSU44" s="64"/>
      <c r="LSV44" s="64"/>
      <c r="LSW44" s="64"/>
      <c r="LSX44" s="64"/>
      <c r="LSY44" s="64"/>
      <c r="LSZ44" s="64"/>
      <c r="LTA44" s="64"/>
      <c r="LTB44" s="64"/>
      <c r="LTC44" s="64"/>
      <c r="LTD44" s="64"/>
      <c r="LTE44" s="64"/>
      <c r="LTF44" s="64"/>
      <c r="LTG44" s="64"/>
      <c r="LTH44" s="64"/>
      <c r="LTI44" s="64"/>
      <c r="LTJ44" s="64"/>
      <c r="LTK44" s="64"/>
      <c r="LTL44" s="64"/>
      <c r="LTM44" s="64"/>
      <c r="LTN44" s="64"/>
      <c r="LTO44" s="64"/>
      <c r="LTP44" s="64"/>
      <c r="LTQ44" s="64"/>
      <c r="LTR44" s="64"/>
      <c r="LTS44" s="64"/>
      <c r="LTT44" s="64"/>
      <c r="LTU44" s="64"/>
      <c r="LTV44" s="64"/>
      <c r="LTW44" s="64"/>
      <c r="LTX44" s="64"/>
      <c r="LTY44" s="64"/>
      <c r="LTZ44" s="64"/>
      <c r="LUA44" s="64"/>
      <c r="LUB44" s="64"/>
      <c r="LUC44" s="64"/>
      <c r="LUD44" s="64"/>
      <c r="LUE44" s="64"/>
      <c r="LUF44" s="64"/>
      <c r="LUG44" s="64"/>
      <c r="LUH44" s="64"/>
      <c r="LUI44" s="64"/>
      <c r="LUJ44" s="64"/>
      <c r="LUK44" s="64"/>
      <c r="LUL44" s="64"/>
      <c r="LUM44" s="64"/>
      <c r="LUN44" s="64"/>
      <c r="LUO44" s="64"/>
      <c r="LUP44" s="64"/>
      <c r="LUQ44" s="64"/>
      <c r="LUR44" s="64"/>
      <c r="LUS44" s="64"/>
      <c r="LUT44" s="64"/>
      <c r="LUU44" s="64"/>
      <c r="LUV44" s="64"/>
      <c r="LUW44" s="64"/>
      <c r="LUX44" s="64"/>
      <c r="LUY44" s="64"/>
      <c r="LUZ44" s="64"/>
      <c r="LVA44" s="64"/>
      <c r="LVB44" s="64"/>
      <c r="LVC44" s="64"/>
      <c r="LVD44" s="64"/>
      <c r="LVE44" s="64"/>
      <c r="LVF44" s="64"/>
      <c r="LVG44" s="64"/>
      <c r="LVH44" s="64"/>
      <c r="LVI44" s="64"/>
      <c r="LVJ44" s="64"/>
      <c r="LVK44" s="64"/>
      <c r="LVL44" s="64"/>
      <c r="LVM44" s="64"/>
      <c r="LVN44" s="64"/>
      <c r="LVO44" s="64"/>
      <c r="LVP44" s="64"/>
      <c r="LVQ44" s="64"/>
      <c r="LVR44" s="64"/>
      <c r="LVS44" s="64"/>
      <c r="LVT44" s="64"/>
      <c r="LVU44" s="64"/>
      <c r="LVV44" s="64"/>
      <c r="LVW44" s="64"/>
      <c r="LVX44" s="64"/>
      <c r="LVY44" s="64"/>
      <c r="LVZ44" s="64"/>
      <c r="LWA44" s="64"/>
      <c r="LWB44" s="64"/>
      <c r="LWC44" s="64"/>
      <c r="LWD44" s="64"/>
      <c r="LWE44" s="64"/>
      <c r="LWF44" s="64"/>
      <c r="LWG44" s="64"/>
      <c r="LWH44" s="64"/>
      <c r="LWI44" s="64"/>
      <c r="LWJ44" s="64"/>
      <c r="LWK44" s="64"/>
      <c r="LWL44" s="64"/>
      <c r="LWM44" s="64"/>
      <c r="LWN44" s="64"/>
      <c r="LWO44" s="64"/>
      <c r="LWP44" s="64"/>
      <c r="LWQ44" s="64"/>
      <c r="LWR44" s="64"/>
      <c r="LWS44" s="64"/>
      <c r="LWT44" s="64"/>
      <c r="LWU44" s="64"/>
      <c r="LWV44" s="64"/>
      <c r="LWW44" s="64"/>
      <c r="LWX44" s="64"/>
      <c r="LWY44" s="64"/>
      <c r="LWZ44" s="64"/>
      <c r="LXA44" s="64"/>
      <c r="LXB44" s="64"/>
      <c r="LXC44" s="64"/>
      <c r="LXD44" s="64"/>
      <c r="LXE44" s="64"/>
      <c r="LXF44" s="64"/>
      <c r="LXG44" s="64"/>
      <c r="LXH44" s="64"/>
      <c r="LXI44" s="64"/>
      <c r="LXJ44" s="64"/>
      <c r="LXK44" s="64"/>
      <c r="LXL44" s="64"/>
      <c r="LXM44" s="64"/>
      <c r="LXN44" s="64"/>
      <c r="LXO44" s="64"/>
      <c r="LXP44" s="64"/>
      <c r="LXQ44" s="64"/>
      <c r="LXR44" s="64"/>
      <c r="LXS44" s="64"/>
      <c r="LXT44" s="64"/>
      <c r="LXU44" s="64"/>
      <c r="LXV44" s="64"/>
      <c r="LXW44" s="64"/>
      <c r="LXX44" s="64"/>
      <c r="LXY44" s="64"/>
      <c r="LXZ44" s="64"/>
      <c r="LYA44" s="64"/>
      <c r="LYB44" s="64"/>
      <c r="LYC44" s="64"/>
      <c r="LYD44" s="64"/>
      <c r="LYE44" s="64"/>
      <c r="LYF44" s="64"/>
      <c r="LYG44" s="64"/>
      <c r="LYH44" s="64"/>
      <c r="LYI44" s="64"/>
      <c r="LYJ44" s="64"/>
      <c r="LYK44" s="64"/>
      <c r="LYL44" s="64"/>
      <c r="LYM44" s="64"/>
      <c r="LYN44" s="64"/>
      <c r="LYO44" s="64"/>
      <c r="LYP44" s="64"/>
      <c r="LYQ44" s="64"/>
      <c r="LYR44" s="64"/>
      <c r="LYS44" s="64"/>
      <c r="LYT44" s="64"/>
      <c r="LYU44" s="64"/>
      <c r="LYV44" s="64"/>
      <c r="LYW44" s="64"/>
      <c r="LYX44" s="64"/>
      <c r="LYY44" s="64"/>
      <c r="LYZ44" s="64"/>
      <c r="LZA44" s="64"/>
      <c r="LZB44" s="64"/>
      <c r="LZC44" s="64"/>
      <c r="LZD44" s="64"/>
      <c r="LZE44" s="64"/>
      <c r="LZF44" s="64"/>
      <c r="LZG44" s="64"/>
      <c r="LZH44" s="64"/>
      <c r="LZI44" s="64"/>
      <c r="LZJ44" s="64"/>
      <c r="LZK44" s="64"/>
      <c r="LZL44" s="64"/>
      <c r="LZM44" s="64"/>
      <c r="LZN44" s="64"/>
      <c r="LZO44" s="64"/>
      <c r="LZP44" s="64"/>
      <c r="LZQ44" s="64"/>
      <c r="LZR44" s="64"/>
      <c r="LZS44" s="64"/>
      <c r="LZT44" s="64"/>
      <c r="LZU44" s="64"/>
      <c r="LZV44" s="64"/>
      <c r="LZW44" s="64"/>
      <c r="LZX44" s="64"/>
      <c r="LZY44" s="64"/>
      <c r="LZZ44" s="64"/>
      <c r="MAA44" s="64"/>
      <c r="MAB44" s="64"/>
      <c r="MAC44" s="64"/>
      <c r="MAD44" s="64"/>
      <c r="MAE44" s="64"/>
      <c r="MAF44" s="64"/>
      <c r="MAG44" s="64"/>
      <c r="MAH44" s="64"/>
      <c r="MAI44" s="64"/>
      <c r="MAJ44" s="64"/>
      <c r="MAK44" s="64"/>
      <c r="MAL44" s="64"/>
      <c r="MAM44" s="64"/>
      <c r="MAN44" s="64"/>
      <c r="MAO44" s="64"/>
      <c r="MAP44" s="64"/>
      <c r="MAQ44" s="64"/>
      <c r="MAR44" s="64"/>
      <c r="MAS44" s="64"/>
      <c r="MAT44" s="64"/>
      <c r="MAU44" s="64"/>
      <c r="MAV44" s="64"/>
      <c r="MAW44" s="64"/>
      <c r="MAX44" s="64"/>
      <c r="MAY44" s="64"/>
      <c r="MAZ44" s="64"/>
      <c r="MBA44" s="64"/>
      <c r="MBB44" s="64"/>
      <c r="MBC44" s="64"/>
      <c r="MBD44" s="64"/>
      <c r="MBE44" s="64"/>
      <c r="MBF44" s="64"/>
      <c r="MBG44" s="64"/>
      <c r="MBH44" s="64"/>
      <c r="MBI44" s="64"/>
      <c r="MBJ44" s="64"/>
      <c r="MBK44" s="64"/>
      <c r="MBL44" s="64"/>
      <c r="MBM44" s="64"/>
      <c r="MBN44" s="64"/>
      <c r="MBO44" s="64"/>
      <c r="MBP44" s="64"/>
      <c r="MBQ44" s="64"/>
      <c r="MBR44" s="64"/>
      <c r="MBS44" s="64"/>
      <c r="MBT44" s="64"/>
      <c r="MBU44" s="64"/>
      <c r="MBV44" s="64"/>
      <c r="MBW44" s="64"/>
      <c r="MBX44" s="64"/>
      <c r="MBY44" s="64"/>
      <c r="MBZ44" s="64"/>
      <c r="MCA44" s="64"/>
      <c r="MCB44" s="64"/>
      <c r="MCC44" s="64"/>
      <c r="MCD44" s="64"/>
      <c r="MCE44" s="64"/>
      <c r="MCF44" s="64"/>
      <c r="MCG44" s="64"/>
      <c r="MCH44" s="64"/>
      <c r="MCI44" s="64"/>
      <c r="MCJ44" s="64"/>
      <c r="MCK44" s="64"/>
      <c r="MCL44" s="64"/>
      <c r="MCM44" s="64"/>
      <c r="MCN44" s="64"/>
      <c r="MCO44" s="64"/>
      <c r="MCP44" s="64"/>
      <c r="MCQ44" s="64"/>
      <c r="MCR44" s="64"/>
      <c r="MCS44" s="64"/>
      <c r="MCT44" s="64"/>
      <c r="MCU44" s="64"/>
      <c r="MCV44" s="64"/>
      <c r="MCW44" s="64"/>
      <c r="MCX44" s="64"/>
      <c r="MCY44" s="64"/>
      <c r="MCZ44" s="64"/>
      <c r="MDA44" s="64"/>
      <c r="MDB44" s="64"/>
      <c r="MDC44" s="64"/>
      <c r="MDD44" s="64"/>
      <c r="MDE44" s="64"/>
      <c r="MDF44" s="64"/>
      <c r="MDG44" s="64"/>
      <c r="MDH44" s="64"/>
      <c r="MDI44" s="64"/>
      <c r="MDJ44" s="64"/>
      <c r="MDK44" s="64"/>
      <c r="MDL44" s="64"/>
      <c r="MDM44" s="64"/>
      <c r="MDN44" s="64"/>
      <c r="MDO44" s="64"/>
      <c r="MDP44" s="64"/>
      <c r="MDQ44" s="64"/>
      <c r="MDR44" s="64"/>
      <c r="MDS44" s="64"/>
      <c r="MDT44" s="64"/>
      <c r="MDU44" s="64"/>
      <c r="MDV44" s="64"/>
      <c r="MDW44" s="64"/>
      <c r="MDX44" s="64"/>
      <c r="MDY44" s="64"/>
      <c r="MDZ44" s="64"/>
      <c r="MEA44" s="64"/>
      <c r="MEB44" s="64"/>
      <c r="MEC44" s="64"/>
      <c r="MED44" s="64"/>
      <c r="MEE44" s="64"/>
      <c r="MEF44" s="64"/>
      <c r="MEG44" s="64"/>
      <c r="MEH44" s="64"/>
      <c r="MEI44" s="64"/>
      <c r="MEJ44" s="64"/>
      <c r="MEK44" s="64"/>
      <c r="MEL44" s="64"/>
      <c r="MEM44" s="64"/>
      <c r="MEN44" s="64"/>
      <c r="MEO44" s="64"/>
      <c r="MEP44" s="64"/>
      <c r="MEQ44" s="64"/>
      <c r="MER44" s="64"/>
      <c r="MES44" s="64"/>
      <c r="MET44" s="64"/>
      <c r="MEU44" s="64"/>
      <c r="MEV44" s="64"/>
      <c r="MEW44" s="64"/>
      <c r="MEX44" s="64"/>
      <c r="MEY44" s="64"/>
      <c r="MEZ44" s="64"/>
      <c r="MFA44" s="64"/>
      <c r="MFB44" s="64"/>
      <c r="MFC44" s="64"/>
      <c r="MFD44" s="64"/>
      <c r="MFE44" s="64"/>
      <c r="MFF44" s="64"/>
      <c r="MFG44" s="64"/>
      <c r="MFH44" s="64"/>
      <c r="MFI44" s="64"/>
      <c r="MFJ44" s="64"/>
      <c r="MFK44" s="64"/>
      <c r="MFL44" s="64"/>
      <c r="MFM44" s="64"/>
      <c r="MFN44" s="64"/>
      <c r="MFO44" s="64"/>
      <c r="MFP44" s="64"/>
      <c r="MFQ44" s="64"/>
      <c r="MFR44" s="64"/>
      <c r="MFS44" s="64"/>
      <c r="MFT44" s="64"/>
      <c r="MFU44" s="64"/>
      <c r="MFV44" s="64"/>
      <c r="MFW44" s="64"/>
      <c r="MFX44" s="64"/>
      <c r="MFY44" s="64"/>
      <c r="MFZ44" s="64"/>
      <c r="MGA44" s="64"/>
      <c r="MGB44" s="64"/>
      <c r="MGC44" s="64"/>
      <c r="MGD44" s="64"/>
      <c r="MGE44" s="64"/>
      <c r="MGF44" s="64"/>
      <c r="MGG44" s="64"/>
      <c r="MGH44" s="64"/>
      <c r="MGI44" s="64"/>
      <c r="MGJ44" s="64"/>
      <c r="MGK44" s="64"/>
      <c r="MGL44" s="64"/>
      <c r="MGM44" s="64"/>
      <c r="MGN44" s="64"/>
      <c r="MGO44" s="64"/>
      <c r="MGP44" s="64"/>
      <c r="MGQ44" s="64"/>
      <c r="MGR44" s="64"/>
      <c r="MGS44" s="64"/>
      <c r="MGT44" s="64"/>
      <c r="MGU44" s="64"/>
      <c r="MGV44" s="64"/>
      <c r="MGW44" s="64"/>
      <c r="MGX44" s="64"/>
      <c r="MGY44" s="64"/>
      <c r="MGZ44" s="64"/>
      <c r="MHA44" s="64"/>
      <c r="MHB44" s="64"/>
      <c r="MHC44" s="64"/>
      <c r="MHD44" s="64"/>
      <c r="MHE44" s="64"/>
      <c r="MHF44" s="64"/>
      <c r="MHG44" s="64"/>
      <c r="MHH44" s="64"/>
      <c r="MHI44" s="64"/>
      <c r="MHJ44" s="64"/>
      <c r="MHK44" s="64"/>
      <c r="MHL44" s="64"/>
      <c r="MHM44" s="64"/>
      <c r="MHN44" s="64"/>
      <c r="MHO44" s="64"/>
      <c r="MHP44" s="64"/>
      <c r="MHQ44" s="64"/>
      <c r="MHR44" s="64"/>
      <c r="MHS44" s="64"/>
      <c r="MHT44" s="64"/>
      <c r="MHU44" s="64"/>
      <c r="MHV44" s="64"/>
      <c r="MHW44" s="64"/>
      <c r="MHX44" s="64"/>
      <c r="MHY44" s="64"/>
      <c r="MHZ44" s="64"/>
      <c r="MIA44" s="64"/>
      <c r="MIB44" s="64"/>
      <c r="MIC44" s="64"/>
      <c r="MID44" s="64"/>
      <c r="MIE44" s="64"/>
      <c r="MIF44" s="64"/>
      <c r="MIG44" s="64"/>
      <c r="MIH44" s="64"/>
      <c r="MII44" s="64"/>
      <c r="MIJ44" s="64"/>
      <c r="MIK44" s="64"/>
      <c r="MIL44" s="64"/>
      <c r="MIM44" s="64"/>
      <c r="MIN44" s="64"/>
      <c r="MIO44" s="64"/>
      <c r="MIP44" s="64"/>
      <c r="MIQ44" s="64"/>
      <c r="MIR44" s="64"/>
      <c r="MIS44" s="64"/>
      <c r="MIT44" s="64"/>
      <c r="MIU44" s="64"/>
      <c r="MIV44" s="64"/>
      <c r="MIW44" s="64"/>
      <c r="MIX44" s="64"/>
      <c r="MIY44" s="64"/>
      <c r="MIZ44" s="64"/>
      <c r="MJA44" s="64"/>
      <c r="MJB44" s="64"/>
      <c r="MJC44" s="64"/>
      <c r="MJD44" s="64"/>
      <c r="MJE44" s="64"/>
      <c r="MJF44" s="64"/>
      <c r="MJG44" s="64"/>
      <c r="MJH44" s="64"/>
      <c r="MJI44" s="64"/>
      <c r="MJJ44" s="64"/>
      <c r="MJK44" s="64"/>
      <c r="MJL44" s="64"/>
      <c r="MJM44" s="64"/>
      <c r="MJN44" s="64"/>
      <c r="MJO44" s="64"/>
      <c r="MJP44" s="64"/>
      <c r="MJQ44" s="64"/>
      <c r="MJR44" s="64"/>
      <c r="MJS44" s="64"/>
      <c r="MJT44" s="64"/>
      <c r="MJU44" s="64"/>
      <c r="MJV44" s="64"/>
      <c r="MJW44" s="64"/>
      <c r="MJX44" s="64"/>
      <c r="MJY44" s="64"/>
      <c r="MJZ44" s="64"/>
      <c r="MKA44" s="64"/>
      <c r="MKB44" s="64"/>
      <c r="MKC44" s="64"/>
      <c r="MKD44" s="64"/>
      <c r="MKE44" s="64"/>
      <c r="MKF44" s="64"/>
      <c r="MKG44" s="64"/>
      <c r="MKH44" s="64"/>
      <c r="MKI44" s="64"/>
      <c r="MKJ44" s="64"/>
      <c r="MKK44" s="64"/>
      <c r="MKL44" s="64"/>
      <c r="MKM44" s="64"/>
      <c r="MKN44" s="64"/>
      <c r="MKO44" s="64"/>
      <c r="MKP44" s="64"/>
      <c r="MKQ44" s="64"/>
      <c r="MKR44" s="64"/>
      <c r="MKS44" s="64"/>
      <c r="MKT44" s="64"/>
      <c r="MKU44" s="64"/>
      <c r="MKV44" s="64"/>
      <c r="MKW44" s="64"/>
      <c r="MKX44" s="64"/>
      <c r="MKY44" s="64"/>
      <c r="MKZ44" s="64"/>
      <c r="MLA44" s="64"/>
      <c r="MLB44" s="64"/>
      <c r="MLC44" s="64"/>
      <c r="MLD44" s="64"/>
      <c r="MLE44" s="64"/>
      <c r="MLF44" s="64"/>
      <c r="MLG44" s="64"/>
      <c r="MLH44" s="64"/>
      <c r="MLI44" s="64"/>
      <c r="MLJ44" s="64"/>
      <c r="MLK44" s="64"/>
      <c r="MLL44" s="64"/>
      <c r="MLM44" s="64"/>
      <c r="MLN44" s="64"/>
      <c r="MLO44" s="64"/>
      <c r="MLP44" s="64"/>
      <c r="MLQ44" s="64"/>
      <c r="MLR44" s="64"/>
      <c r="MLS44" s="64"/>
      <c r="MLT44" s="64"/>
      <c r="MLU44" s="64"/>
      <c r="MLV44" s="64"/>
      <c r="MLW44" s="64"/>
      <c r="MLX44" s="64"/>
      <c r="MLY44" s="64"/>
      <c r="MLZ44" s="64"/>
      <c r="MMA44" s="64"/>
      <c r="MMB44" s="64"/>
      <c r="MMC44" s="64"/>
      <c r="MMD44" s="64"/>
      <c r="MME44" s="64"/>
      <c r="MMF44" s="64"/>
      <c r="MMG44" s="64"/>
      <c r="MMH44" s="64"/>
      <c r="MMI44" s="64"/>
      <c r="MMJ44" s="64"/>
      <c r="MMK44" s="64"/>
      <c r="MML44" s="64"/>
      <c r="MMM44" s="64"/>
      <c r="MMN44" s="64"/>
      <c r="MMO44" s="64"/>
      <c r="MMP44" s="64"/>
      <c r="MMQ44" s="64"/>
      <c r="MMR44" s="64"/>
      <c r="MMS44" s="64"/>
      <c r="MMT44" s="64"/>
      <c r="MMU44" s="64"/>
      <c r="MMV44" s="64"/>
      <c r="MMW44" s="64"/>
      <c r="MMX44" s="64"/>
      <c r="MMY44" s="64"/>
      <c r="MMZ44" s="64"/>
      <c r="MNA44" s="64"/>
      <c r="MNB44" s="64"/>
      <c r="MNC44" s="64"/>
      <c r="MND44" s="64"/>
      <c r="MNE44" s="64"/>
      <c r="MNF44" s="64"/>
      <c r="MNG44" s="64"/>
      <c r="MNH44" s="64"/>
      <c r="MNI44" s="64"/>
      <c r="MNJ44" s="64"/>
      <c r="MNK44" s="64"/>
      <c r="MNL44" s="64"/>
      <c r="MNM44" s="64"/>
      <c r="MNN44" s="64"/>
      <c r="MNO44" s="64"/>
      <c r="MNP44" s="64"/>
      <c r="MNQ44" s="64"/>
      <c r="MNR44" s="64"/>
      <c r="MNS44" s="64"/>
      <c r="MNT44" s="64"/>
      <c r="MNU44" s="64"/>
      <c r="MNV44" s="64"/>
      <c r="MNW44" s="64"/>
      <c r="MNX44" s="64"/>
      <c r="MNY44" s="64"/>
      <c r="MNZ44" s="64"/>
      <c r="MOA44" s="64"/>
      <c r="MOB44" s="64"/>
      <c r="MOC44" s="64"/>
      <c r="MOD44" s="64"/>
      <c r="MOE44" s="64"/>
      <c r="MOF44" s="64"/>
      <c r="MOG44" s="64"/>
      <c r="MOH44" s="64"/>
      <c r="MOI44" s="64"/>
      <c r="MOJ44" s="64"/>
      <c r="MOK44" s="64"/>
      <c r="MOL44" s="64"/>
      <c r="MOM44" s="64"/>
      <c r="MON44" s="64"/>
      <c r="MOO44" s="64"/>
      <c r="MOP44" s="64"/>
      <c r="MOQ44" s="64"/>
      <c r="MOR44" s="64"/>
      <c r="MOS44" s="64"/>
      <c r="MOT44" s="64"/>
      <c r="MOU44" s="64"/>
      <c r="MOV44" s="64"/>
      <c r="MOW44" s="64"/>
      <c r="MOX44" s="64"/>
      <c r="MOY44" s="64"/>
      <c r="MOZ44" s="64"/>
      <c r="MPA44" s="64"/>
      <c r="MPB44" s="64"/>
      <c r="MPC44" s="64"/>
      <c r="MPD44" s="64"/>
      <c r="MPE44" s="64"/>
      <c r="MPF44" s="64"/>
      <c r="MPG44" s="64"/>
      <c r="MPH44" s="64"/>
      <c r="MPI44" s="64"/>
      <c r="MPJ44" s="64"/>
      <c r="MPK44" s="64"/>
      <c r="MPL44" s="64"/>
      <c r="MPM44" s="64"/>
      <c r="MPN44" s="64"/>
      <c r="MPO44" s="64"/>
      <c r="MPP44" s="64"/>
      <c r="MPQ44" s="64"/>
      <c r="MPR44" s="64"/>
      <c r="MPS44" s="64"/>
      <c r="MPT44" s="64"/>
      <c r="MPU44" s="64"/>
      <c r="MPV44" s="64"/>
      <c r="MPW44" s="64"/>
      <c r="MPX44" s="64"/>
      <c r="MPY44" s="64"/>
      <c r="MPZ44" s="64"/>
      <c r="MQA44" s="64"/>
      <c r="MQB44" s="64"/>
      <c r="MQC44" s="64"/>
      <c r="MQD44" s="64"/>
      <c r="MQE44" s="64"/>
      <c r="MQF44" s="64"/>
      <c r="MQG44" s="64"/>
      <c r="MQH44" s="64"/>
      <c r="MQI44" s="64"/>
      <c r="MQJ44" s="64"/>
      <c r="MQK44" s="64"/>
      <c r="MQL44" s="64"/>
      <c r="MQM44" s="64"/>
      <c r="MQN44" s="64"/>
      <c r="MQO44" s="64"/>
      <c r="MQP44" s="64"/>
      <c r="MQQ44" s="64"/>
      <c r="MQR44" s="64"/>
      <c r="MQS44" s="64"/>
      <c r="MQT44" s="64"/>
      <c r="MQU44" s="64"/>
      <c r="MQV44" s="64"/>
      <c r="MQW44" s="64"/>
      <c r="MQX44" s="64"/>
      <c r="MQY44" s="64"/>
      <c r="MQZ44" s="64"/>
      <c r="MRA44" s="64"/>
      <c r="MRB44" s="64"/>
      <c r="MRC44" s="64"/>
      <c r="MRD44" s="64"/>
      <c r="MRE44" s="64"/>
      <c r="MRF44" s="64"/>
      <c r="MRG44" s="64"/>
      <c r="MRH44" s="64"/>
      <c r="MRI44" s="64"/>
      <c r="MRJ44" s="64"/>
      <c r="MRK44" s="64"/>
      <c r="MRL44" s="64"/>
      <c r="MRM44" s="64"/>
      <c r="MRN44" s="64"/>
      <c r="MRO44" s="64"/>
      <c r="MRP44" s="64"/>
      <c r="MRQ44" s="64"/>
      <c r="MRR44" s="64"/>
      <c r="MRS44" s="64"/>
      <c r="MRT44" s="64"/>
      <c r="MRU44" s="64"/>
      <c r="MRV44" s="64"/>
      <c r="MRW44" s="64"/>
      <c r="MRX44" s="64"/>
      <c r="MRY44" s="64"/>
      <c r="MRZ44" s="64"/>
      <c r="MSA44" s="64"/>
      <c r="MSB44" s="64"/>
      <c r="MSC44" s="64"/>
      <c r="MSD44" s="64"/>
      <c r="MSE44" s="64"/>
      <c r="MSF44" s="64"/>
      <c r="MSG44" s="64"/>
      <c r="MSH44" s="64"/>
      <c r="MSI44" s="64"/>
      <c r="MSJ44" s="64"/>
      <c r="MSK44" s="64"/>
      <c r="MSL44" s="64"/>
      <c r="MSM44" s="64"/>
      <c r="MSN44" s="64"/>
      <c r="MSO44" s="64"/>
      <c r="MSP44" s="64"/>
      <c r="MSQ44" s="64"/>
      <c r="MSR44" s="64"/>
      <c r="MSS44" s="64"/>
      <c r="MST44" s="64"/>
      <c r="MSU44" s="64"/>
      <c r="MSV44" s="64"/>
      <c r="MSW44" s="64"/>
      <c r="MSX44" s="64"/>
      <c r="MSY44" s="64"/>
      <c r="MSZ44" s="64"/>
      <c r="MTA44" s="64"/>
      <c r="MTB44" s="64"/>
      <c r="MTC44" s="64"/>
      <c r="MTD44" s="64"/>
      <c r="MTE44" s="64"/>
      <c r="MTF44" s="64"/>
      <c r="MTG44" s="64"/>
      <c r="MTH44" s="64"/>
      <c r="MTI44" s="64"/>
      <c r="MTJ44" s="64"/>
      <c r="MTK44" s="64"/>
      <c r="MTL44" s="64"/>
      <c r="MTM44" s="64"/>
      <c r="MTN44" s="64"/>
      <c r="MTO44" s="64"/>
      <c r="MTP44" s="64"/>
      <c r="MTQ44" s="64"/>
      <c r="MTR44" s="64"/>
      <c r="MTS44" s="64"/>
      <c r="MTT44" s="64"/>
      <c r="MTU44" s="64"/>
      <c r="MTV44" s="64"/>
      <c r="MTW44" s="64"/>
      <c r="MTX44" s="64"/>
      <c r="MTY44" s="64"/>
      <c r="MTZ44" s="64"/>
      <c r="MUA44" s="64"/>
      <c r="MUB44" s="64"/>
      <c r="MUC44" s="64"/>
      <c r="MUD44" s="64"/>
      <c r="MUE44" s="64"/>
      <c r="MUF44" s="64"/>
      <c r="MUG44" s="64"/>
      <c r="MUH44" s="64"/>
      <c r="MUI44" s="64"/>
      <c r="MUJ44" s="64"/>
      <c r="MUK44" s="64"/>
      <c r="MUL44" s="64"/>
      <c r="MUM44" s="64"/>
      <c r="MUN44" s="64"/>
      <c r="MUO44" s="64"/>
      <c r="MUP44" s="64"/>
      <c r="MUQ44" s="64"/>
      <c r="MUR44" s="64"/>
      <c r="MUS44" s="64"/>
      <c r="MUT44" s="64"/>
      <c r="MUU44" s="64"/>
      <c r="MUV44" s="64"/>
      <c r="MUW44" s="64"/>
      <c r="MUX44" s="64"/>
      <c r="MUY44" s="64"/>
      <c r="MUZ44" s="64"/>
      <c r="MVA44" s="64"/>
      <c r="MVB44" s="64"/>
      <c r="MVC44" s="64"/>
      <c r="MVD44" s="64"/>
      <c r="MVE44" s="64"/>
      <c r="MVF44" s="64"/>
      <c r="MVG44" s="64"/>
      <c r="MVH44" s="64"/>
      <c r="MVI44" s="64"/>
      <c r="MVJ44" s="64"/>
      <c r="MVK44" s="64"/>
      <c r="MVL44" s="64"/>
      <c r="MVM44" s="64"/>
      <c r="MVN44" s="64"/>
      <c r="MVO44" s="64"/>
      <c r="MVP44" s="64"/>
      <c r="MVQ44" s="64"/>
      <c r="MVR44" s="64"/>
      <c r="MVS44" s="64"/>
      <c r="MVT44" s="64"/>
      <c r="MVU44" s="64"/>
      <c r="MVV44" s="64"/>
      <c r="MVW44" s="64"/>
      <c r="MVX44" s="64"/>
      <c r="MVY44" s="64"/>
      <c r="MVZ44" s="64"/>
      <c r="MWA44" s="64"/>
      <c r="MWB44" s="64"/>
      <c r="MWC44" s="64"/>
      <c r="MWD44" s="64"/>
      <c r="MWE44" s="64"/>
      <c r="MWF44" s="64"/>
      <c r="MWG44" s="64"/>
      <c r="MWH44" s="64"/>
      <c r="MWI44" s="64"/>
      <c r="MWJ44" s="64"/>
      <c r="MWK44" s="64"/>
      <c r="MWL44" s="64"/>
      <c r="MWM44" s="64"/>
      <c r="MWN44" s="64"/>
      <c r="MWO44" s="64"/>
      <c r="MWP44" s="64"/>
      <c r="MWQ44" s="64"/>
      <c r="MWR44" s="64"/>
      <c r="MWS44" s="64"/>
      <c r="MWT44" s="64"/>
      <c r="MWU44" s="64"/>
      <c r="MWV44" s="64"/>
      <c r="MWW44" s="64"/>
      <c r="MWX44" s="64"/>
      <c r="MWY44" s="64"/>
      <c r="MWZ44" s="64"/>
      <c r="MXA44" s="64"/>
      <c r="MXB44" s="64"/>
      <c r="MXC44" s="64"/>
      <c r="MXD44" s="64"/>
      <c r="MXE44" s="64"/>
      <c r="MXF44" s="64"/>
      <c r="MXG44" s="64"/>
      <c r="MXH44" s="64"/>
      <c r="MXI44" s="64"/>
      <c r="MXJ44" s="64"/>
      <c r="MXK44" s="64"/>
      <c r="MXL44" s="64"/>
      <c r="MXM44" s="64"/>
      <c r="MXN44" s="64"/>
      <c r="MXO44" s="64"/>
      <c r="MXP44" s="64"/>
      <c r="MXQ44" s="64"/>
      <c r="MXR44" s="64"/>
      <c r="MXS44" s="64"/>
      <c r="MXT44" s="64"/>
      <c r="MXU44" s="64"/>
      <c r="MXV44" s="64"/>
      <c r="MXW44" s="64"/>
      <c r="MXX44" s="64"/>
      <c r="MXY44" s="64"/>
      <c r="MXZ44" s="64"/>
      <c r="MYA44" s="64"/>
      <c r="MYB44" s="64"/>
      <c r="MYC44" s="64"/>
      <c r="MYD44" s="64"/>
      <c r="MYE44" s="64"/>
      <c r="MYF44" s="64"/>
      <c r="MYG44" s="64"/>
      <c r="MYH44" s="64"/>
      <c r="MYI44" s="64"/>
      <c r="MYJ44" s="64"/>
      <c r="MYK44" s="64"/>
      <c r="MYL44" s="64"/>
      <c r="MYM44" s="64"/>
      <c r="MYN44" s="64"/>
      <c r="MYO44" s="64"/>
      <c r="MYP44" s="64"/>
      <c r="MYQ44" s="64"/>
      <c r="MYR44" s="64"/>
      <c r="MYS44" s="64"/>
      <c r="MYT44" s="64"/>
      <c r="MYU44" s="64"/>
      <c r="MYV44" s="64"/>
      <c r="MYW44" s="64"/>
      <c r="MYX44" s="64"/>
      <c r="MYY44" s="64"/>
      <c r="MYZ44" s="64"/>
      <c r="MZA44" s="64"/>
      <c r="MZB44" s="64"/>
      <c r="MZC44" s="64"/>
      <c r="MZD44" s="64"/>
      <c r="MZE44" s="64"/>
      <c r="MZF44" s="64"/>
      <c r="MZG44" s="64"/>
      <c r="MZH44" s="64"/>
      <c r="MZI44" s="64"/>
      <c r="MZJ44" s="64"/>
      <c r="MZK44" s="64"/>
      <c r="MZL44" s="64"/>
      <c r="MZM44" s="64"/>
      <c r="MZN44" s="64"/>
      <c r="MZO44" s="64"/>
      <c r="MZP44" s="64"/>
      <c r="MZQ44" s="64"/>
      <c r="MZR44" s="64"/>
      <c r="MZS44" s="64"/>
      <c r="MZT44" s="64"/>
      <c r="MZU44" s="64"/>
      <c r="MZV44" s="64"/>
      <c r="MZW44" s="64"/>
      <c r="MZX44" s="64"/>
      <c r="MZY44" s="64"/>
      <c r="MZZ44" s="64"/>
      <c r="NAA44" s="64"/>
      <c r="NAB44" s="64"/>
      <c r="NAC44" s="64"/>
      <c r="NAD44" s="64"/>
      <c r="NAE44" s="64"/>
      <c r="NAF44" s="64"/>
      <c r="NAG44" s="64"/>
      <c r="NAH44" s="64"/>
      <c r="NAI44" s="64"/>
      <c r="NAJ44" s="64"/>
      <c r="NAK44" s="64"/>
      <c r="NAL44" s="64"/>
      <c r="NAM44" s="64"/>
      <c r="NAN44" s="64"/>
      <c r="NAO44" s="64"/>
      <c r="NAP44" s="64"/>
      <c r="NAQ44" s="64"/>
      <c r="NAR44" s="64"/>
      <c r="NAS44" s="64"/>
      <c r="NAT44" s="64"/>
      <c r="NAU44" s="64"/>
      <c r="NAV44" s="64"/>
      <c r="NAW44" s="64"/>
      <c r="NAX44" s="64"/>
      <c r="NAY44" s="64"/>
      <c r="NAZ44" s="64"/>
      <c r="NBA44" s="64"/>
      <c r="NBB44" s="64"/>
      <c r="NBC44" s="64"/>
      <c r="NBD44" s="64"/>
      <c r="NBE44" s="64"/>
      <c r="NBF44" s="64"/>
      <c r="NBG44" s="64"/>
      <c r="NBH44" s="64"/>
      <c r="NBI44" s="64"/>
      <c r="NBJ44" s="64"/>
      <c r="NBK44" s="64"/>
      <c r="NBL44" s="64"/>
      <c r="NBM44" s="64"/>
      <c r="NBN44" s="64"/>
      <c r="NBO44" s="64"/>
      <c r="NBP44" s="64"/>
      <c r="NBQ44" s="64"/>
      <c r="NBR44" s="64"/>
      <c r="NBS44" s="64"/>
      <c r="NBT44" s="64"/>
      <c r="NBU44" s="64"/>
      <c r="NBV44" s="64"/>
      <c r="NBW44" s="64"/>
      <c r="NBX44" s="64"/>
      <c r="NBY44" s="64"/>
      <c r="NBZ44" s="64"/>
      <c r="NCA44" s="64"/>
      <c r="NCB44" s="64"/>
      <c r="NCC44" s="64"/>
      <c r="NCD44" s="64"/>
      <c r="NCE44" s="64"/>
      <c r="NCF44" s="64"/>
      <c r="NCG44" s="64"/>
      <c r="NCH44" s="64"/>
      <c r="NCI44" s="64"/>
      <c r="NCJ44" s="64"/>
      <c r="NCK44" s="64"/>
      <c r="NCL44" s="64"/>
      <c r="NCM44" s="64"/>
      <c r="NCN44" s="64"/>
      <c r="NCO44" s="64"/>
      <c r="NCP44" s="64"/>
      <c r="NCQ44" s="64"/>
      <c r="NCR44" s="64"/>
      <c r="NCS44" s="64"/>
      <c r="NCT44" s="64"/>
      <c r="NCU44" s="64"/>
      <c r="NCV44" s="64"/>
      <c r="NCW44" s="64"/>
      <c r="NCX44" s="64"/>
      <c r="NCY44" s="64"/>
      <c r="NCZ44" s="64"/>
      <c r="NDA44" s="64"/>
      <c r="NDB44" s="64"/>
      <c r="NDC44" s="64"/>
      <c r="NDD44" s="64"/>
      <c r="NDE44" s="64"/>
      <c r="NDF44" s="64"/>
      <c r="NDG44" s="64"/>
      <c r="NDH44" s="64"/>
      <c r="NDI44" s="64"/>
      <c r="NDJ44" s="64"/>
      <c r="NDK44" s="64"/>
      <c r="NDL44" s="64"/>
      <c r="NDM44" s="64"/>
      <c r="NDN44" s="64"/>
      <c r="NDO44" s="64"/>
      <c r="NDP44" s="64"/>
      <c r="NDQ44" s="64"/>
      <c r="NDR44" s="64"/>
      <c r="NDS44" s="64"/>
      <c r="NDT44" s="64"/>
      <c r="NDU44" s="64"/>
      <c r="NDV44" s="64"/>
      <c r="NDW44" s="64"/>
      <c r="NDX44" s="64"/>
      <c r="NDY44" s="64"/>
      <c r="NDZ44" s="64"/>
      <c r="NEA44" s="64"/>
      <c r="NEB44" s="64"/>
      <c r="NEC44" s="64"/>
      <c r="NED44" s="64"/>
      <c r="NEE44" s="64"/>
      <c r="NEF44" s="64"/>
      <c r="NEG44" s="64"/>
      <c r="NEH44" s="64"/>
      <c r="NEI44" s="64"/>
      <c r="NEJ44" s="64"/>
      <c r="NEK44" s="64"/>
      <c r="NEL44" s="64"/>
      <c r="NEM44" s="64"/>
      <c r="NEN44" s="64"/>
      <c r="NEO44" s="64"/>
      <c r="NEP44" s="64"/>
      <c r="NEQ44" s="64"/>
      <c r="NER44" s="64"/>
      <c r="NES44" s="64"/>
      <c r="NET44" s="64"/>
      <c r="NEU44" s="64"/>
      <c r="NEV44" s="64"/>
      <c r="NEW44" s="64"/>
      <c r="NEX44" s="64"/>
      <c r="NEY44" s="64"/>
      <c r="NEZ44" s="64"/>
      <c r="NFA44" s="64"/>
      <c r="NFB44" s="64"/>
      <c r="NFC44" s="64"/>
      <c r="NFD44" s="64"/>
      <c r="NFE44" s="64"/>
      <c r="NFF44" s="64"/>
      <c r="NFG44" s="64"/>
      <c r="NFH44" s="64"/>
      <c r="NFI44" s="64"/>
      <c r="NFJ44" s="64"/>
      <c r="NFK44" s="64"/>
      <c r="NFL44" s="64"/>
      <c r="NFM44" s="64"/>
      <c r="NFN44" s="64"/>
      <c r="NFO44" s="64"/>
      <c r="NFP44" s="64"/>
      <c r="NFQ44" s="64"/>
      <c r="NFR44" s="64"/>
      <c r="NFS44" s="64"/>
      <c r="NFT44" s="64"/>
      <c r="NFU44" s="64"/>
      <c r="NFV44" s="64"/>
      <c r="NFW44" s="64"/>
      <c r="NFX44" s="64"/>
      <c r="NFY44" s="64"/>
      <c r="NFZ44" s="64"/>
      <c r="NGA44" s="64"/>
      <c r="NGB44" s="64"/>
      <c r="NGC44" s="64"/>
      <c r="NGD44" s="64"/>
      <c r="NGE44" s="64"/>
      <c r="NGF44" s="64"/>
      <c r="NGG44" s="64"/>
      <c r="NGH44" s="64"/>
      <c r="NGI44" s="64"/>
      <c r="NGJ44" s="64"/>
      <c r="NGK44" s="64"/>
      <c r="NGL44" s="64"/>
      <c r="NGM44" s="64"/>
      <c r="NGN44" s="64"/>
      <c r="NGO44" s="64"/>
      <c r="NGP44" s="64"/>
      <c r="NGQ44" s="64"/>
      <c r="NGR44" s="64"/>
      <c r="NGS44" s="64"/>
      <c r="NGT44" s="64"/>
      <c r="NGU44" s="64"/>
      <c r="NGV44" s="64"/>
      <c r="NGW44" s="64"/>
      <c r="NGX44" s="64"/>
      <c r="NGY44" s="64"/>
      <c r="NGZ44" s="64"/>
      <c r="NHA44" s="64"/>
      <c r="NHB44" s="64"/>
      <c r="NHC44" s="64"/>
      <c r="NHD44" s="64"/>
      <c r="NHE44" s="64"/>
      <c r="NHF44" s="64"/>
      <c r="NHG44" s="64"/>
      <c r="NHH44" s="64"/>
      <c r="NHI44" s="64"/>
      <c r="NHJ44" s="64"/>
      <c r="NHK44" s="64"/>
      <c r="NHL44" s="64"/>
      <c r="NHM44" s="64"/>
      <c r="NHN44" s="64"/>
      <c r="NHO44" s="64"/>
      <c r="NHP44" s="64"/>
      <c r="NHQ44" s="64"/>
      <c r="NHR44" s="64"/>
      <c r="NHS44" s="64"/>
      <c r="NHT44" s="64"/>
      <c r="NHU44" s="64"/>
      <c r="NHV44" s="64"/>
      <c r="NHW44" s="64"/>
      <c r="NHX44" s="64"/>
      <c r="NHY44" s="64"/>
      <c r="NHZ44" s="64"/>
      <c r="NIA44" s="64"/>
      <c r="NIB44" s="64"/>
      <c r="NIC44" s="64"/>
      <c r="NID44" s="64"/>
      <c r="NIE44" s="64"/>
      <c r="NIF44" s="64"/>
      <c r="NIG44" s="64"/>
      <c r="NIH44" s="64"/>
      <c r="NII44" s="64"/>
      <c r="NIJ44" s="64"/>
      <c r="NIK44" s="64"/>
      <c r="NIL44" s="64"/>
      <c r="NIM44" s="64"/>
      <c r="NIN44" s="64"/>
      <c r="NIO44" s="64"/>
      <c r="NIP44" s="64"/>
      <c r="NIQ44" s="64"/>
      <c r="NIR44" s="64"/>
      <c r="NIS44" s="64"/>
      <c r="NIT44" s="64"/>
      <c r="NIU44" s="64"/>
      <c r="NIV44" s="64"/>
      <c r="NIW44" s="64"/>
      <c r="NIX44" s="64"/>
      <c r="NIY44" s="64"/>
      <c r="NIZ44" s="64"/>
      <c r="NJA44" s="64"/>
      <c r="NJB44" s="64"/>
      <c r="NJC44" s="64"/>
      <c r="NJD44" s="64"/>
      <c r="NJE44" s="64"/>
      <c r="NJF44" s="64"/>
      <c r="NJG44" s="64"/>
      <c r="NJH44" s="64"/>
      <c r="NJI44" s="64"/>
      <c r="NJJ44" s="64"/>
      <c r="NJK44" s="64"/>
      <c r="NJL44" s="64"/>
      <c r="NJM44" s="64"/>
      <c r="NJN44" s="64"/>
      <c r="NJO44" s="64"/>
      <c r="NJP44" s="64"/>
      <c r="NJQ44" s="64"/>
      <c r="NJR44" s="64"/>
      <c r="NJS44" s="64"/>
      <c r="NJT44" s="64"/>
      <c r="NJU44" s="64"/>
      <c r="NJV44" s="64"/>
      <c r="NJW44" s="64"/>
      <c r="NJX44" s="64"/>
      <c r="NJY44" s="64"/>
      <c r="NJZ44" s="64"/>
      <c r="NKA44" s="64"/>
      <c r="NKB44" s="64"/>
      <c r="NKC44" s="64"/>
      <c r="NKD44" s="64"/>
      <c r="NKE44" s="64"/>
      <c r="NKF44" s="64"/>
      <c r="NKG44" s="64"/>
      <c r="NKH44" s="64"/>
      <c r="NKI44" s="64"/>
      <c r="NKJ44" s="64"/>
      <c r="NKK44" s="64"/>
      <c r="NKL44" s="64"/>
      <c r="NKM44" s="64"/>
      <c r="NKN44" s="64"/>
      <c r="NKO44" s="64"/>
      <c r="NKP44" s="64"/>
      <c r="NKQ44" s="64"/>
      <c r="NKR44" s="64"/>
      <c r="NKS44" s="64"/>
      <c r="NKT44" s="64"/>
      <c r="NKU44" s="64"/>
      <c r="NKV44" s="64"/>
      <c r="NKW44" s="64"/>
      <c r="NKX44" s="64"/>
      <c r="NKY44" s="64"/>
      <c r="NKZ44" s="64"/>
      <c r="NLA44" s="64"/>
      <c r="NLB44" s="64"/>
      <c r="NLC44" s="64"/>
      <c r="NLD44" s="64"/>
      <c r="NLE44" s="64"/>
      <c r="NLF44" s="64"/>
      <c r="NLG44" s="64"/>
      <c r="NLH44" s="64"/>
      <c r="NLI44" s="64"/>
      <c r="NLJ44" s="64"/>
      <c r="NLK44" s="64"/>
      <c r="NLL44" s="64"/>
      <c r="NLM44" s="64"/>
      <c r="NLN44" s="64"/>
      <c r="NLO44" s="64"/>
      <c r="NLP44" s="64"/>
      <c r="NLQ44" s="64"/>
      <c r="NLR44" s="64"/>
      <c r="NLS44" s="64"/>
      <c r="NLT44" s="64"/>
      <c r="NLU44" s="64"/>
      <c r="NLV44" s="64"/>
      <c r="NLW44" s="64"/>
      <c r="NLX44" s="64"/>
      <c r="NLY44" s="64"/>
      <c r="NLZ44" s="64"/>
      <c r="NMA44" s="64"/>
      <c r="NMB44" s="64"/>
      <c r="NMC44" s="64"/>
      <c r="NMD44" s="64"/>
      <c r="NME44" s="64"/>
      <c r="NMF44" s="64"/>
      <c r="NMG44" s="64"/>
      <c r="NMH44" s="64"/>
      <c r="NMI44" s="64"/>
      <c r="NMJ44" s="64"/>
      <c r="NMK44" s="64"/>
      <c r="NML44" s="64"/>
      <c r="NMM44" s="64"/>
      <c r="NMN44" s="64"/>
      <c r="NMO44" s="64"/>
      <c r="NMP44" s="64"/>
      <c r="NMQ44" s="64"/>
      <c r="NMR44" s="64"/>
      <c r="NMS44" s="64"/>
      <c r="NMT44" s="64"/>
      <c r="NMU44" s="64"/>
      <c r="NMV44" s="64"/>
      <c r="NMW44" s="64"/>
      <c r="NMX44" s="64"/>
      <c r="NMY44" s="64"/>
      <c r="NMZ44" s="64"/>
      <c r="NNA44" s="64"/>
      <c r="NNB44" s="64"/>
      <c r="NNC44" s="64"/>
      <c r="NND44" s="64"/>
      <c r="NNE44" s="64"/>
      <c r="NNF44" s="64"/>
      <c r="NNG44" s="64"/>
      <c r="NNH44" s="64"/>
      <c r="NNI44" s="64"/>
      <c r="NNJ44" s="64"/>
      <c r="NNK44" s="64"/>
      <c r="NNL44" s="64"/>
      <c r="NNM44" s="64"/>
      <c r="NNN44" s="64"/>
      <c r="NNO44" s="64"/>
      <c r="NNP44" s="64"/>
      <c r="NNQ44" s="64"/>
      <c r="NNR44" s="64"/>
      <c r="NNS44" s="64"/>
      <c r="NNT44" s="64"/>
      <c r="NNU44" s="64"/>
      <c r="NNV44" s="64"/>
      <c r="NNW44" s="64"/>
      <c r="NNX44" s="64"/>
      <c r="NNY44" s="64"/>
      <c r="NNZ44" s="64"/>
      <c r="NOA44" s="64"/>
      <c r="NOB44" s="64"/>
      <c r="NOC44" s="64"/>
      <c r="NOD44" s="64"/>
      <c r="NOE44" s="64"/>
      <c r="NOF44" s="64"/>
      <c r="NOG44" s="64"/>
      <c r="NOH44" s="64"/>
      <c r="NOI44" s="64"/>
      <c r="NOJ44" s="64"/>
      <c r="NOK44" s="64"/>
      <c r="NOL44" s="64"/>
      <c r="NOM44" s="64"/>
      <c r="NON44" s="64"/>
      <c r="NOO44" s="64"/>
      <c r="NOP44" s="64"/>
      <c r="NOQ44" s="64"/>
      <c r="NOR44" s="64"/>
      <c r="NOS44" s="64"/>
      <c r="NOT44" s="64"/>
      <c r="NOU44" s="64"/>
      <c r="NOV44" s="64"/>
      <c r="NOW44" s="64"/>
      <c r="NOX44" s="64"/>
      <c r="NOY44" s="64"/>
      <c r="NOZ44" s="64"/>
      <c r="NPA44" s="64"/>
      <c r="NPB44" s="64"/>
      <c r="NPC44" s="64"/>
      <c r="NPD44" s="64"/>
      <c r="NPE44" s="64"/>
      <c r="NPF44" s="64"/>
      <c r="NPG44" s="64"/>
      <c r="NPH44" s="64"/>
      <c r="NPI44" s="64"/>
      <c r="NPJ44" s="64"/>
      <c r="NPK44" s="64"/>
      <c r="NPL44" s="64"/>
      <c r="NPM44" s="64"/>
      <c r="NPN44" s="64"/>
      <c r="NPO44" s="64"/>
      <c r="NPP44" s="64"/>
      <c r="NPQ44" s="64"/>
      <c r="NPR44" s="64"/>
      <c r="NPS44" s="64"/>
      <c r="NPT44" s="64"/>
      <c r="NPU44" s="64"/>
      <c r="NPV44" s="64"/>
      <c r="NPW44" s="64"/>
      <c r="NPX44" s="64"/>
      <c r="NPY44" s="64"/>
      <c r="NPZ44" s="64"/>
      <c r="NQA44" s="64"/>
      <c r="NQB44" s="64"/>
      <c r="NQC44" s="64"/>
      <c r="NQD44" s="64"/>
      <c r="NQE44" s="64"/>
      <c r="NQF44" s="64"/>
      <c r="NQG44" s="64"/>
      <c r="NQH44" s="64"/>
      <c r="NQI44" s="64"/>
      <c r="NQJ44" s="64"/>
      <c r="NQK44" s="64"/>
      <c r="NQL44" s="64"/>
      <c r="NQM44" s="64"/>
      <c r="NQN44" s="64"/>
      <c r="NQO44" s="64"/>
      <c r="NQP44" s="64"/>
      <c r="NQQ44" s="64"/>
      <c r="NQR44" s="64"/>
      <c r="NQS44" s="64"/>
      <c r="NQT44" s="64"/>
      <c r="NQU44" s="64"/>
      <c r="NQV44" s="64"/>
      <c r="NQW44" s="64"/>
      <c r="NQX44" s="64"/>
      <c r="NQY44" s="64"/>
      <c r="NQZ44" s="64"/>
      <c r="NRA44" s="64"/>
      <c r="NRB44" s="64"/>
      <c r="NRC44" s="64"/>
      <c r="NRD44" s="64"/>
      <c r="NRE44" s="64"/>
      <c r="NRF44" s="64"/>
      <c r="NRG44" s="64"/>
      <c r="NRH44" s="64"/>
      <c r="NRI44" s="64"/>
      <c r="NRJ44" s="64"/>
      <c r="NRK44" s="64"/>
      <c r="NRL44" s="64"/>
      <c r="NRM44" s="64"/>
      <c r="NRN44" s="64"/>
      <c r="NRO44" s="64"/>
      <c r="NRP44" s="64"/>
      <c r="NRQ44" s="64"/>
      <c r="NRR44" s="64"/>
      <c r="NRS44" s="64"/>
      <c r="NRT44" s="64"/>
      <c r="NRU44" s="64"/>
      <c r="NRV44" s="64"/>
      <c r="NRW44" s="64"/>
      <c r="NRX44" s="64"/>
      <c r="NRY44" s="64"/>
      <c r="NRZ44" s="64"/>
      <c r="NSA44" s="64"/>
      <c r="NSB44" s="64"/>
      <c r="NSC44" s="64"/>
      <c r="NSD44" s="64"/>
      <c r="NSE44" s="64"/>
      <c r="NSF44" s="64"/>
      <c r="NSG44" s="64"/>
      <c r="NSH44" s="64"/>
      <c r="NSI44" s="64"/>
      <c r="NSJ44" s="64"/>
      <c r="NSK44" s="64"/>
      <c r="NSL44" s="64"/>
      <c r="NSM44" s="64"/>
      <c r="NSN44" s="64"/>
      <c r="NSO44" s="64"/>
      <c r="NSP44" s="64"/>
      <c r="NSQ44" s="64"/>
      <c r="NSR44" s="64"/>
      <c r="NSS44" s="64"/>
      <c r="NST44" s="64"/>
      <c r="NSU44" s="64"/>
      <c r="NSV44" s="64"/>
      <c r="NSW44" s="64"/>
      <c r="NSX44" s="64"/>
      <c r="NSY44" s="64"/>
      <c r="NSZ44" s="64"/>
      <c r="NTA44" s="64"/>
      <c r="NTB44" s="64"/>
      <c r="NTC44" s="64"/>
      <c r="NTD44" s="64"/>
      <c r="NTE44" s="64"/>
      <c r="NTF44" s="64"/>
      <c r="NTG44" s="64"/>
      <c r="NTH44" s="64"/>
      <c r="NTI44" s="64"/>
      <c r="NTJ44" s="64"/>
      <c r="NTK44" s="64"/>
      <c r="NTL44" s="64"/>
      <c r="NTM44" s="64"/>
      <c r="NTN44" s="64"/>
      <c r="NTO44" s="64"/>
      <c r="NTP44" s="64"/>
      <c r="NTQ44" s="64"/>
      <c r="NTR44" s="64"/>
      <c r="NTS44" s="64"/>
      <c r="NTT44" s="64"/>
      <c r="NTU44" s="64"/>
      <c r="NTV44" s="64"/>
      <c r="NTW44" s="64"/>
      <c r="NTX44" s="64"/>
      <c r="NTY44" s="64"/>
      <c r="NTZ44" s="64"/>
      <c r="NUA44" s="64"/>
      <c r="NUB44" s="64"/>
      <c r="NUC44" s="64"/>
      <c r="NUD44" s="64"/>
      <c r="NUE44" s="64"/>
      <c r="NUF44" s="64"/>
      <c r="NUG44" s="64"/>
      <c r="NUH44" s="64"/>
      <c r="NUI44" s="64"/>
      <c r="NUJ44" s="64"/>
      <c r="NUK44" s="64"/>
      <c r="NUL44" s="64"/>
      <c r="NUM44" s="64"/>
      <c r="NUN44" s="64"/>
      <c r="NUO44" s="64"/>
      <c r="NUP44" s="64"/>
      <c r="NUQ44" s="64"/>
      <c r="NUR44" s="64"/>
      <c r="NUS44" s="64"/>
      <c r="NUT44" s="64"/>
      <c r="NUU44" s="64"/>
      <c r="NUV44" s="64"/>
      <c r="NUW44" s="64"/>
      <c r="NUX44" s="64"/>
      <c r="NUY44" s="64"/>
      <c r="NUZ44" s="64"/>
      <c r="NVA44" s="64"/>
      <c r="NVB44" s="64"/>
      <c r="NVC44" s="64"/>
      <c r="NVD44" s="64"/>
      <c r="NVE44" s="64"/>
      <c r="NVF44" s="64"/>
      <c r="NVG44" s="64"/>
      <c r="NVH44" s="64"/>
      <c r="NVI44" s="64"/>
      <c r="NVJ44" s="64"/>
      <c r="NVK44" s="64"/>
      <c r="NVL44" s="64"/>
      <c r="NVM44" s="64"/>
      <c r="NVN44" s="64"/>
      <c r="NVO44" s="64"/>
      <c r="NVP44" s="64"/>
      <c r="NVQ44" s="64"/>
      <c r="NVR44" s="64"/>
      <c r="NVS44" s="64"/>
      <c r="NVT44" s="64"/>
      <c r="NVU44" s="64"/>
      <c r="NVV44" s="64"/>
      <c r="NVW44" s="64"/>
      <c r="NVX44" s="64"/>
      <c r="NVY44" s="64"/>
      <c r="NVZ44" s="64"/>
      <c r="NWA44" s="64"/>
      <c r="NWB44" s="64"/>
      <c r="NWC44" s="64"/>
      <c r="NWD44" s="64"/>
      <c r="NWE44" s="64"/>
      <c r="NWF44" s="64"/>
      <c r="NWG44" s="64"/>
      <c r="NWH44" s="64"/>
      <c r="NWI44" s="64"/>
      <c r="NWJ44" s="64"/>
      <c r="NWK44" s="64"/>
      <c r="NWL44" s="64"/>
      <c r="NWM44" s="64"/>
      <c r="NWN44" s="64"/>
      <c r="NWO44" s="64"/>
      <c r="NWP44" s="64"/>
      <c r="NWQ44" s="64"/>
      <c r="NWR44" s="64"/>
      <c r="NWS44" s="64"/>
      <c r="NWT44" s="64"/>
      <c r="NWU44" s="64"/>
      <c r="NWV44" s="64"/>
      <c r="NWW44" s="64"/>
      <c r="NWX44" s="64"/>
      <c r="NWY44" s="64"/>
      <c r="NWZ44" s="64"/>
      <c r="NXA44" s="64"/>
      <c r="NXB44" s="64"/>
      <c r="NXC44" s="64"/>
      <c r="NXD44" s="64"/>
      <c r="NXE44" s="64"/>
      <c r="NXF44" s="64"/>
      <c r="NXG44" s="64"/>
      <c r="NXH44" s="64"/>
      <c r="NXI44" s="64"/>
      <c r="NXJ44" s="64"/>
      <c r="NXK44" s="64"/>
      <c r="NXL44" s="64"/>
      <c r="NXM44" s="64"/>
      <c r="NXN44" s="64"/>
      <c r="NXO44" s="64"/>
      <c r="NXP44" s="64"/>
      <c r="NXQ44" s="64"/>
      <c r="NXR44" s="64"/>
      <c r="NXS44" s="64"/>
      <c r="NXT44" s="64"/>
      <c r="NXU44" s="64"/>
      <c r="NXV44" s="64"/>
      <c r="NXW44" s="64"/>
      <c r="NXX44" s="64"/>
      <c r="NXY44" s="64"/>
      <c r="NXZ44" s="64"/>
      <c r="NYA44" s="64"/>
      <c r="NYB44" s="64"/>
      <c r="NYC44" s="64"/>
      <c r="NYD44" s="64"/>
      <c r="NYE44" s="64"/>
      <c r="NYF44" s="64"/>
      <c r="NYG44" s="64"/>
      <c r="NYH44" s="64"/>
      <c r="NYI44" s="64"/>
      <c r="NYJ44" s="64"/>
      <c r="NYK44" s="64"/>
      <c r="NYL44" s="64"/>
      <c r="NYM44" s="64"/>
      <c r="NYN44" s="64"/>
      <c r="NYO44" s="64"/>
      <c r="NYP44" s="64"/>
      <c r="NYQ44" s="64"/>
      <c r="NYR44" s="64"/>
      <c r="NYS44" s="64"/>
      <c r="NYT44" s="64"/>
      <c r="NYU44" s="64"/>
      <c r="NYV44" s="64"/>
      <c r="NYW44" s="64"/>
      <c r="NYX44" s="64"/>
      <c r="NYY44" s="64"/>
      <c r="NYZ44" s="64"/>
      <c r="NZA44" s="64"/>
      <c r="NZB44" s="64"/>
      <c r="NZC44" s="64"/>
      <c r="NZD44" s="64"/>
      <c r="NZE44" s="64"/>
      <c r="NZF44" s="64"/>
      <c r="NZG44" s="64"/>
      <c r="NZH44" s="64"/>
      <c r="NZI44" s="64"/>
      <c r="NZJ44" s="64"/>
      <c r="NZK44" s="64"/>
      <c r="NZL44" s="64"/>
      <c r="NZM44" s="64"/>
      <c r="NZN44" s="64"/>
      <c r="NZO44" s="64"/>
      <c r="NZP44" s="64"/>
      <c r="NZQ44" s="64"/>
      <c r="NZR44" s="64"/>
      <c r="NZS44" s="64"/>
      <c r="NZT44" s="64"/>
      <c r="NZU44" s="64"/>
      <c r="NZV44" s="64"/>
      <c r="NZW44" s="64"/>
      <c r="NZX44" s="64"/>
      <c r="NZY44" s="64"/>
      <c r="NZZ44" s="64"/>
      <c r="OAA44" s="64"/>
      <c r="OAB44" s="64"/>
      <c r="OAC44" s="64"/>
      <c r="OAD44" s="64"/>
      <c r="OAE44" s="64"/>
      <c r="OAF44" s="64"/>
      <c r="OAG44" s="64"/>
      <c r="OAH44" s="64"/>
      <c r="OAI44" s="64"/>
      <c r="OAJ44" s="64"/>
      <c r="OAK44" s="64"/>
      <c r="OAL44" s="64"/>
      <c r="OAM44" s="64"/>
      <c r="OAN44" s="64"/>
      <c r="OAO44" s="64"/>
      <c r="OAP44" s="64"/>
      <c r="OAQ44" s="64"/>
      <c r="OAR44" s="64"/>
      <c r="OAS44" s="64"/>
      <c r="OAT44" s="64"/>
      <c r="OAU44" s="64"/>
      <c r="OAV44" s="64"/>
      <c r="OAW44" s="64"/>
      <c r="OAX44" s="64"/>
      <c r="OAY44" s="64"/>
      <c r="OAZ44" s="64"/>
      <c r="OBA44" s="64"/>
      <c r="OBB44" s="64"/>
      <c r="OBC44" s="64"/>
      <c r="OBD44" s="64"/>
      <c r="OBE44" s="64"/>
      <c r="OBF44" s="64"/>
      <c r="OBG44" s="64"/>
      <c r="OBH44" s="64"/>
      <c r="OBI44" s="64"/>
      <c r="OBJ44" s="64"/>
      <c r="OBK44" s="64"/>
      <c r="OBL44" s="64"/>
      <c r="OBM44" s="64"/>
      <c r="OBN44" s="64"/>
      <c r="OBO44" s="64"/>
      <c r="OBP44" s="64"/>
      <c r="OBQ44" s="64"/>
      <c r="OBR44" s="64"/>
      <c r="OBS44" s="64"/>
      <c r="OBT44" s="64"/>
      <c r="OBU44" s="64"/>
      <c r="OBV44" s="64"/>
      <c r="OBW44" s="64"/>
      <c r="OBX44" s="64"/>
      <c r="OBY44" s="64"/>
      <c r="OBZ44" s="64"/>
      <c r="OCA44" s="64"/>
      <c r="OCB44" s="64"/>
      <c r="OCC44" s="64"/>
      <c r="OCD44" s="64"/>
      <c r="OCE44" s="64"/>
      <c r="OCF44" s="64"/>
      <c r="OCG44" s="64"/>
      <c r="OCH44" s="64"/>
      <c r="OCI44" s="64"/>
      <c r="OCJ44" s="64"/>
      <c r="OCK44" s="64"/>
      <c r="OCL44" s="64"/>
      <c r="OCM44" s="64"/>
      <c r="OCN44" s="64"/>
      <c r="OCO44" s="64"/>
      <c r="OCP44" s="64"/>
      <c r="OCQ44" s="64"/>
      <c r="OCR44" s="64"/>
      <c r="OCS44" s="64"/>
      <c r="OCT44" s="64"/>
      <c r="OCU44" s="64"/>
      <c r="OCV44" s="64"/>
      <c r="OCW44" s="64"/>
      <c r="OCX44" s="64"/>
      <c r="OCY44" s="64"/>
      <c r="OCZ44" s="64"/>
      <c r="ODA44" s="64"/>
      <c r="ODB44" s="64"/>
      <c r="ODC44" s="64"/>
      <c r="ODD44" s="64"/>
      <c r="ODE44" s="64"/>
      <c r="ODF44" s="64"/>
      <c r="ODG44" s="64"/>
      <c r="ODH44" s="64"/>
      <c r="ODI44" s="64"/>
      <c r="ODJ44" s="64"/>
      <c r="ODK44" s="64"/>
      <c r="ODL44" s="64"/>
      <c r="ODM44" s="64"/>
      <c r="ODN44" s="64"/>
      <c r="ODO44" s="64"/>
      <c r="ODP44" s="64"/>
      <c r="ODQ44" s="64"/>
      <c r="ODR44" s="64"/>
      <c r="ODS44" s="64"/>
      <c r="ODT44" s="64"/>
      <c r="ODU44" s="64"/>
      <c r="ODV44" s="64"/>
      <c r="ODW44" s="64"/>
      <c r="ODX44" s="64"/>
      <c r="ODY44" s="64"/>
      <c r="ODZ44" s="64"/>
      <c r="OEA44" s="64"/>
      <c r="OEB44" s="64"/>
      <c r="OEC44" s="64"/>
      <c r="OED44" s="64"/>
      <c r="OEE44" s="64"/>
      <c r="OEF44" s="64"/>
      <c r="OEG44" s="64"/>
      <c r="OEH44" s="64"/>
      <c r="OEI44" s="64"/>
      <c r="OEJ44" s="64"/>
      <c r="OEK44" s="64"/>
      <c r="OEL44" s="64"/>
      <c r="OEM44" s="64"/>
      <c r="OEN44" s="64"/>
      <c r="OEO44" s="64"/>
      <c r="OEP44" s="64"/>
      <c r="OEQ44" s="64"/>
      <c r="OER44" s="64"/>
      <c r="OES44" s="64"/>
      <c r="OET44" s="64"/>
      <c r="OEU44" s="64"/>
      <c r="OEV44" s="64"/>
      <c r="OEW44" s="64"/>
      <c r="OEX44" s="64"/>
      <c r="OEY44" s="64"/>
      <c r="OEZ44" s="64"/>
      <c r="OFA44" s="64"/>
      <c r="OFB44" s="64"/>
      <c r="OFC44" s="64"/>
      <c r="OFD44" s="64"/>
      <c r="OFE44" s="64"/>
      <c r="OFF44" s="64"/>
      <c r="OFG44" s="64"/>
      <c r="OFH44" s="64"/>
      <c r="OFI44" s="64"/>
      <c r="OFJ44" s="64"/>
      <c r="OFK44" s="64"/>
      <c r="OFL44" s="64"/>
      <c r="OFM44" s="64"/>
      <c r="OFN44" s="64"/>
      <c r="OFO44" s="64"/>
      <c r="OFP44" s="64"/>
      <c r="OFQ44" s="64"/>
      <c r="OFR44" s="64"/>
      <c r="OFS44" s="64"/>
      <c r="OFT44" s="64"/>
      <c r="OFU44" s="64"/>
      <c r="OFV44" s="64"/>
      <c r="OFW44" s="64"/>
      <c r="OFX44" s="64"/>
      <c r="OFY44" s="64"/>
      <c r="OFZ44" s="64"/>
      <c r="OGA44" s="64"/>
      <c r="OGB44" s="64"/>
      <c r="OGC44" s="64"/>
      <c r="OGD44" s="64"/>
      <c r="OGE44" s="64"/>
      <c r="OGF44" s="64"/>
      <c r="OGG44" s="64"/>
      <c r="OGH44" s="64"/>
      <c r="OGI44" s="64"/>
      <c r="OGJ44" s="64"/>
      <c r="OGK44" s="64"/>
      <c r="OGL44" s="64"/>
      <c r="OGM44" s="64"/>
      <c r="OGN44" s="64"/>
      <c r="OGO44" s="64"/>
      <c r="OGP44" s="64"/>
      <c r="OGQ44" s="64"/>
      <c r="OGR44" s="64"/>
      <c r="OGS44" s="64"/>
      <c r="OGT44" s="64"/>
      <c r="OGU44" s="64"/>
      <c r="OGV44" s="64"/>
      <c r="OGW44" s="64"/>
      <c r="OGX44" s="64"/>
      <c r="OGY44" s="64"/>
      <c r="OGZ44" s="64"/>
      <c r="OHA44" s="64"/>
      <c r="OHB44" s="64"/>
      <c r="OHC44" s="64"/>
      <c r="OHD44" s="64"/>
      <c r="OHE44" s="64"/>
      <c r="OHF44" s="64"/>
      <c r="OHG44" s="64"/>
      <c r="OHH44" s="64"/>
      <c r="OHI44" s="64"/>
      <c r="OHJ44" s="64"/>
      <c r="OHK44" s="64"/>
      <c r="OHL44" s="64"/>
      <c r="OHM44" s="64"/>
      <c r="OHN44" s="64"/>
      <c r="OHO44" s="64"/>
      <c r="OHP44" s="64"/>
      <c r="OHQ44" s="64"/>
      <c r="OHR44" s="64"/>
      <c r="OHS44" s="64"/>
      <c r="OHT44" s="64"/>
      <c r="OHU44" s="64"/>
      <c r="OHV44" s="64"/>
      <c r="OHW44" s="64"/>
      <c r="OHX44" s="64"/>
      <c r="OHY44" s="64"/>
      <c r="OHZ44" s="64"/>
      <c r="OIA44" s="64"/>
      <c r="OIB44" s="64"/>
      <c r="OIC44" s="64"/>
      <c r="OID44" s="64"/>
      <c r="OIE44" s="64"/>
      <c r="OIF44" s="64"/>
      <c r="OIG44" s="64"/>
      <c r="OIH44" s="64"/>
      <c r="OII44" s="64"/>
      <c r="OIJ44" s="64"/>
      <c r="OIK44" s="64"/>
      <c r="OIL44" s="64"/>
      <c r="OIM44" s="64"/>
      <c r="OIN44" s="64"/>
      <c r="OIO44" s="64"/>
      <c r="OIP44" s="64"/>
      <c r="OIQ44" s="64"/>
      <c r="OIR44" s="64"/>
      <c r="OIS44" s="64"/>
      <c r="OIT44" s="64"/>
      <c r="OIU44" s="64"/>
      <c r="OIV44" s="64"/>
      <c r="OIW44" s="64"/>
      <c r="OIX44" s="64"/>
      <c r="OIY44" s="64"/>
      <c r="OIZ44" s="64"/>
      <c r="OJA44" s="64"/>
      <c r="OJB44" s="64"/>
      <c r="OJC44" s="64"/>
      <c r="OJD44" s="64"/>
      <c r="OJE44" s="64"/>
      <c r="OJF44" s="64"/>
      <c r="OJG44" s="64"/>
      <c r="OJH44" s="64"/>
      <c r="OJI44" s="64"/>
      <c r="OJJ44" s="64"/>
      <c r="OJK44" s="64"/>
      <c r="OJL44" s="64"/>
      <c r="OJM44" s="64"/>
      <c r="OJN44" s="64"/>
      <c r="OJO44" s="64"/>
      <c r="OJP44" s="64"/>
      <c r="OJQ44" s="64"/>
      <c r="OJR44" s="64"/>
      <c r="OJS44" s="64"/>
      <c r="OJT44" s="64"/>
      <c r="OJU44" s="64"/>
      <c r="OJV44" s="64"/>
      <c r="OJW44" s="64"/>
      <c r="OJX44" s="64"/>
      <c r="OJY44" s="64"/>
      <c r="OJZ44" s="64"/>
      <c r="OKA44" s="64"/>
      <c r="OKB44" s="64"/>
      <c r="OKC44" s="64"/>
      <c r="OKD44" s="64"/>
      <c r="OKE44" s="64"/>
      <c r="OKF44" s="64"/>
      <c r="OKG44" s="64"/>
      <c r="OKH44" s="64"/>
      <c r="OKI44" s="64"/>
      <c r="OKJ44" s="64"/>
      <c r="OKK44" s="64"/>
      <c r="OKL44" s="64"/>
      <c r="OKM44" s="64"/>
      <c r="OKN44" s="64"/>
      <c r="OKO44" s="64"/>
      <c r="OKP44" s="64"/>
      <c r="OKQ44" s="64"/>
      <c r="OKR44" s="64"/>
      <c r="OKS44" s="64"/>
      <c r="OKT44" s="64"/>
      <c r="OKU44" s="64"/>
      <c r="OKV44" s="64"/>
      <c r="OKW44" s="64"/>
      <c r="OKX44" s="64"/>
      <c r="OKY44" s="64"/>
      <c r="OKZ44" s="64"/>
      <c r="OLA44" s="64"/>
      <c r="OLB44" s="64"/>
      <c r="OLC44" s="64"/>
      <c r="OLD44" s="64"/>
      <c r="OLE44" s="64"/>
      <c r="OLF44" s="64"/>
      <c r="OLG44" s="64"/>
      <c r="OLH44" s="64"/>
      <c r="OLI44" s="64"/>
      <c r="OLJ44" s="64"/>
      <c r="OLK44" s="64"/>
      <c r="OLL44" s="64"/>
      <c r="OLM44" s="64"/>
      <c r="OLN44" s="64"/>
      <c r="OLO44" s="64"/>
      <c r="OLP44" s="64"/>
      <c r="OLQ44" s="64"/>
      <c r="OLR44" s="64"/>
      <c r="OLS44" s="64"/>
      <c r="OLT44" s="64"/>
      <c r="OLU44" s="64"/>
      <c r="OLV44" s="64"/>
      <c r="OLW44" s="64"/>
      <c r="OLX44" s="64"/>
      <c r="OLY44" s="64"/>
      <c r="OLZ44" s="64"/>
      <c r="OMA44" s="64"/>
      <c r="OMB44" s="64"/>
      <c r="OMC44" s="64"/>
      <c r="OMD44" s="64"/>
      <c r="OME44" s="64"/>
      <c r="OMF44" s="64"/>
      <c r="OMG44" s="64"/>
      <c r="OMH44" s="64"/>
      <c r="OMI44" s="64"/>
      <c r="OMJ44" s="64"/>
      <c r="OMK44" s="64"/>
      <c r="OML44" s="64"/>
      <c r="OMM44" s="64"/>
      <c r="OMN44" s="64"/>
      <c r="OMO44" s="64"/>
      <c r="OMP44" s="64"/>
      <c r="OMQ44" s="64"/>
      <c r="OMR44" s="64"/>
      <c r="OMS44" s="64"/>
      <c r="OMT44" s="64"/>
      <c r="OMU44" s="64"/>
      <c r="OMV44" s="64"/>
      <c r="OMW44" s="64"/>
      <c r="OMX44" s="64"/>
      <c r="OMY44" s="64"/>
      <c r="OMZ44" s="64"/>
      <c r="ONA44" s="64"/>
      <c r="ONB44" s="64"/>
      <c r="ONC44" s="64"/>
      <c r="OND44" s="64"/>
      <c r="ONE44" s="64"/>
      <c r="ONF44" s="64"/>
      <c r="ONG44" s="64"/>
      <c r="ONH44" s="64"/>
      <c r="ONI44" s="64"/>
      <c r="ONJ44" s="64"/>
      <c r="ONK44" s="64"/>
      <c r="ONL44" s="64"/>
      <c r="ONM44" s="64"/>
      <c r="ONN44" s="64"/>
      <c r="ONO44" s="64"/>
      <c r="ONP44" s="64"/>
      <c r="ONQ44" s="64"/>
      <c r="ONR44" s="64"/>
      <c r="ONS44" s="64"/>
      <c r="ONT44" s="64"/>
      <c r="ONU44" s="64"/>
      <c r="ONV44" s="64"/>
      <c r="ONW44" s="64"/>
      <c r="ONX44" s="64"/>
      <c r="ONY44" s="64"/>
      <c r="ONZ44" s="64"/>
      <c r="OOA44" s="64"/>
      <c r="OOB44" s="64"/>
      <c r="OOC44" s="64"/>
      <c r="OOD44" s="64"/>
      <c r="OOE44" s="64"/>
      <c r="OOF44" s="64"/>
      <c r="OOG44" s="64"/>
      <c r="OOH44" s="64"/>
      <c r="OOI44" s="64"/>
      <c r="OOJ44" s="64"/>
      <c r="OOK44" s="64"/>
      <c r="OOL44" s="64"/>
      <c r="OOM44" s="64"/>
      <c r="OON44" s="64"/>
      <c r="OOO44" s="64"/>
      <c r="OOP44" s="64"/>
      <c r="OOQ44" s="64"/>
      <c r="OOR44" s="64"/>
      <c r="OOS44" s="64"/>
      <c r="OOT44" s="64"/>
      <c r="OOU44" s="64"/>
      <c r="OOV44" s="64"/>
      <c r="OOW44" s="64"/>
      <c r="OOX44" s="64"/>
      <c r="OOY44" s="64"/>
      <c r="OOZ44" s="64"/>
      <c r="OPA44" s="64"/>
      <c r="OPB44" s="64"/>
      <c r="OPC44" s="64"/>
      <c r="OPD44" s="64"/>
      <c r="OPE44" s="64"/>
      <c r="OPF44" s="64"/>
      <c r="OPG44" s="64"/>
      <c r="OPH44" s="64"/>
      <c r="OPI44" s="64"/>
      <c r="OPJ44" s="64"/>
      <c r="OPK44" s="64"/>
      <c r="OPL44" s="64"/>
      <c r="OPM44" s="64"/>
      <c r="OPN44" s="64"/>
      <c r="OPO44" s="64"/>
      <c r="OPP44" s="64"/>
      <c r="OPQ44" s="64"/>
      <c r="OPR44" s="64"/>
      <c r="OPS44" s="64"/>
      <c r="OPT44" s="64"/>
      <c r="OPU44" s="64"/>
      <c r="OPV44" s="64"/>
      <c r="OPW44" s="64"/>
      <c r="OPX44" s="64"/>
      <c r="OPY44" s="64"/>
      <c r="OPZ44" s="64"/>
      <c r="OQA44" s="64"/>
      <c r="OQB44" s="64"/>
      <c r="OQC44" s="64"/>
      <c r="OQD44" s="64"/>
      <c r="OQE44" s="64"/>
      <c r="OQF44" s="64"/>
      <c r="OQG44" s="64"/>
      <c r="OQH44" s="64"/>
      <c r="OQI44" s="64"/>
      <c r="OQJ44" s="64"/>
      <c r="OQK44" s="64"/>
      <c r="OQL44" s="64"/>
      <c r="OQM44" s="64"/>
      <c r="OQN44" s="64"/>
      <c r="OQO44" s="64"/>
      <c r="OQP44" s="64"/>
      <c r="OQQ44" s="64"/>
      <c r="OQR44" s="64"/>
      <c r="OQS44" s="64"/>
      <c r="OQT44" s="64"/>
      <c r="OQU44" s="64"/>
      <c r="OQV44" s="64"/>
      <c r="OQW44" s="64"/>
      <c r="OQX44" s="64"/>
      <c r="OQY44" s="64"/>
      <c r="OQZ44" s="64"/>
      <c r="ORA44" s="64"/>
      <c r="ORB44" s="64"/>
      <c r="ORC44" s="64"/>
      <c r="ORD44" s="64"/>
      <c r="ORE44" s="64"/>
      <c r="ORF44" s="64"/>
      <c r="ORG44" s="64"/>
      <c r="ORH44" s="64"/>
      <c r="ORI44" s="64"/>
      <c r="ORJ44" s="64"/>
      <c r="ORK44" s="64"/>
      <c r="ORL44" s="64"/>
      <c r="ORM44" s="64"/>
      <c r="ORN44" s="64"/>
      <c r="ORO44" s="64"/>
      <c r="ORP44" s="64"/>
      <c r="ORQ44" s="64"/>
      <c r="ORR44" s="64"/>
      <c r="ORS44" s="64"/>
      <c r="ORT44" s="64"/>
      <c r="ORU44" s="64"/>
      <c r="ORV44" s="64"/>
      <c r="ORW44" s="64"/>
      <c r="ORX44" s="64"/>
      <c r="ORY44" s="64"/>
      <c r="ORZ44" s="64"/>
      <c r="OSA44" s="64"/>
      <c r="OSB44" s="64"/>
      <c r="OSC44" s="64"/>
      <c r="OSD44" s="64"/>
      <c r="OSE44" s="64"/>
      <c r="OSF44" s="64"/>
      <c r="OSG44" s="64"/>
      <c r="OSH44" s="64"/>
      <c r="OSI44" s="64"/>
      <c r="OSJ44" s="64"/>
      <c r="OSK44" s="64"/>
      <c r="OSL44" s="64"/>
      <c r="OSM44" s="64"/>
      <c r="OSN44" s="64"/>
      <c r="OSO44" s="64"/>
      <c r="OSP44" s="64"/>
      <c r="OSQ44" s="64"/>
      <c r="OSR44" s="64"/>
      <c r="OSS44" s="64"/>
      <c r="OST44" s="64"/>
      <c r="OSU44" s="64"/>
      <c r="OSV44" s="64"/>
      <c r="OSW44" s="64"/>
      <c r="OSX44" s="64"/>
      <c r="OSY44" s="64"/>
      <c r="OSZ44" s="64"/>
      <c r="OTA44" s="64"/>
      <c r="OTB44" s="64"/>
      <c r="OTC44" s="64"/>
      <c r="OTD44" s="64"/>
      <c r="OTE44" s="64"/>
      <c r="OTF44" s="64"/>
      <c r="OTG44" s="64"/>
      <c r="OTH44" s="64"/>
      <c r="OTI44" s="64"/>
      <c r="OTJ44" s="64"/>
      <c r="OTK44" s="64"/>
      <c r="OTL44" s="64"/>
      <c r="OTM44" s="64"/>
      <c r="OTN44" s="64"/>
      <c r="OTO44" s="64"/>
      <c r="OTP44" s="64"/>
      <c r="OTQ44" s="64"/>
      <c r="OTR44" s="64"/>
      <c r="OTS44" s="64"/>
      <c r="OTT44" s="64"/>
      <c r="OTU44" s="64"/>
      <c r="OTV44" s="64"/>
      <c r="OTW44" s="64"/>
      <c r="OTX44" s="64"/>
      <c r="OTY44" s="64"/>
      <c r="OTZ44" s="64"/>
      <c r="OUA44" s="64"/>
      <c r="OUB44" s="64"/>
      <c r="OUC44" s="64"/>
      <c r="OUD44" s="64"/>
      <c r="OUE44" s="64"/>
      <c r="OUF44" s="64"/>
      <c r="OUG44" s="64"/>
      <c r="OUH44" s="64"/>
      <c r="OUI44" s="64"/>
      <c r="OUJ44" s="64"/>
      <c r="OUK44" s="64"/>
      <c r="OUL44" s="64"/>
      <c r="OUM44" s="64"/>
      <c r="OUN44" s="64"/>
      <c r="OUO44" s="64"/>
      <c r="OUP44" s="64"/>
      <c r="OUQ44" s="64"/>
      <c r="OUR44" s="64"/>
      <c r="OUS44" s="64"/>
      <c r="OUT44" s="64"/>
      <c r="OUU44" s="64"/>
      <c r="OUV44" s="64"/>
      <c r="OUW44" s="64"/>
      <c r="OUX44" s="64"/>
      <c r="OUY44" s="64"/>
      <c r="OUZ44" s="64"/>
      <c r="OVA44" s="64"/>
      <c r="OVB44" s="64"/>
      <c r="OVC44" s="64"/>
      <c r="OVD44" s="64"/>
      <c r="OVE44" s="64"/>
      <c r="OVF44" s="64"/>
      <c r="OVG44" s="64"/>
      <c r="OVH44" s="64"/>
      <c r="OVI44" s="64"/>
      <c r="OVJ44" s="64"/>
      <c r="OVK44" s="64"/>
      <c r="OVL44" s="64"/>
      <c r="OVM44" s="64"/>
      <c r="OVN44" s="64"/>
      <c r="OVO44" s="64"/>
      <c r="OVP44" s="64"/>
      <c r="OVQ44" s="64"/>
      <c r="OVR44" s="64"/>
      <c r="OVS44" s="64"/>
      <c r="OVT44" s="64"/>
      <c r="OVU44" s="64"/>
      <c r="OVV44" s="64"/>
      <c r="OVW44" s="64"/>
      <c r="OVX44" s="64"/>
      <c r="OVY44" s="64"/>
      <c r="OVZ44" s="64"/>
      <c r="OWA44" s="64"/>
      <c r="OWB44" s="64"/>
      <c r="OWC44" s="64"/>
      <c r="OWD44" s="64"/>
      <c r="OWE44" s="64"/>
      <c r="OWF44" s="64"/>
      <c r="OWG44" s="64"/>
      <c r="OWH44" s="64"/>
      <c r="OWI44" s="64"/>
      <c r="OWJ44" s="64"/>
      <c r="OWK44" s="64"/>
      <c r="OWL44" s="64"/>
      <c r="OWM44" s="64"/>
      <c r="OWN44" s="64"/>
      <c r="OWO44" s="64"/>
      <c r="OWP44" s="64"/>
      <c r="OWQ44" s="64"/>
      <c r="OWR44" s="64"/>
      <c r="OWS44" s="64"/>
      <c r="OWT44" s="64"/>
      <c r="OWU44" s="64"/>
      <c r="OWV44" s="64"/>
      <c r="OWW44" s="64"/>
      <c r="OWX44" s="64"/>
      <c r="OWY44" s="64"/>
      <c r="OWZ44" s="64"/>
      <c r="OXA44" s="64"/>
      <c r="OXB44" s="64"/>
      <c r="OXC44" s="64"/>
      <c r="OXD44" s="64"/>
      <c r="OXE44" s="64"/>
      <c r="OXF44" s="64"/>
      <c r="OXG44" s="64"/>
      <c r="OXH44" s="64"/>
      <c r="OXI44" s="64"/>
      <c r="OXJ44" s="64"/>
      <c r="OXK44" s="64"/>
      <c r="OXL44" s="64"/>
      <c r="OXM44" s="64"/>
      <c r="OXN44" s="64"/>
      <c r="OXO44" s="64"/>
      <c r="OXP44" s="64"/>
      <c r="OXQ44" s="64"/>
      <c r="OXR44" s="64"/>
      <c r="OXS44" s="64"/>
      <c r="OXT44" s="64"/>
      <c r="OXU44" s="64"/>
      <c r="OXV44" s="64"/>
      <c r="OXW44" s="64"/>
      <c r="OXX44" s="64"/>
      <c r="OXY44" s="64"/>
      <c r="OXZ44" s="64"/>
      <c r="OYA44" s="64"/>
      <c r="OYB44" s="64"/>
      <c r="OYC44" s="64"/>
      <c r="OYD44" s="64"/>
      <c r="OYE44" s="64"/>
      <c r="OYF44" s="64"/>
      <c r="OYG44" s="64"/>
      <c r="OYH44" s="64"/>
      <c r="OYI44" s="64"/>
      <c r="OYJ44" s="64"/>
      <c r="OYK44" s="64"/>
      <c r="OYL44" s="64"/>
      <c r="OYM44" s="64"/>
      <c r="OYN44" s="64"/>
      <c r="OYO44" s="64"/>
      <c r="OYP44" s="64"/>
      <c r="OYQ44" s="64"/>
      <c r="OYR44" s="64"/>
      <c r="OYS44" s="64"/>
      <c r="OYT44" s="64"/>
      <c r="OYU44" s="64"/>
      <c r="OYV44" s="64"/>
      <c r="OYW44" s="64"/>
      <c r="OYX44" s="64"/>
      <c r="OYY44" s="64"/>
      <c r="OYZ44" s="64"/>
      <c r="OZA44" s="64"/>
      <c r="OZB44" s="64"/>
      <c r="OZC44" s="64"/>
      <c r="OZD44" s="64"/>
      <c r="OZE44" s="64"/>
      <c r="OZF44" s="64"/>
      <c r="OZG44" s="64"/>
      <c r="OZH44" s="64"/>
      <c r="OZI44" s="64"/>
      <c r="OZJ44" s="64"/>
      <c r="OZK44" s="64"/>
      <c r="OZL44" s="64"/>
      <c r="OZM44" s="64"/>
      <c r="OZN44" s="64"/>
      <c r="OZO44" s="64"/>
      <c r="OZP44" s="64"/>
      <c r="OZQ44" s="64"/>
      <c r="OZR44" s="64"/>
      <c r="OZS44" s="64"/>
      <c r="OZT44" s="64"/>
      <c r="OZU44" s="64"/>
      <c r="OZV44" s="64"/>
      <c r="OZW44" s="64"/>
      <c r="OZX44" s="64"/>
      <c r="OZY44" s="64"/>
      <c r="OZZ44" s="64"/>
      <c r="PAA44" s="64"/>
      <c r="PAB44" s="64"/>
      <c r="PAC44" s="64"/>
      <c r="PAD44" s="64"/>
      <c r="PAE44" s="64"/>
      <c r="PAF44" s="64"/>
      <c r="PAG44" s="64"/>
      <c r="PAH44" s="64"/>
      <c r="PAI44" s="64"/>
      <c r="PAJ44" s="64"/>
      <c r="PAK44" s="64"/>
      <c r="PAL44" s="64"/>
      <c r="PAM44" s="64"/>
      <c r="PAN44" s="64"/>
      <c r="PAO44" s="64"/>
      <c r="PAP44" s="64"/>
      <c r="PAQ44" s="64"/>
      <c r="PAR44" s="64"/>
      <c r="PAS44" s="64"/>
      <c r="PAT44" s="64"/>
      <c r="PAU44" s="64"/>
      <c r="PAV44" s="64"/>
      <c r="PAW44" s="64"/>
      <c r="PAX44" s="64"/>
      <c r="PAY44" s="64"/>
      <c r="PAZ44" s="64"/>
      <c r="PBA44" s="64"/>
      <c r="PBB44" s="64"/>
      <c r="PBC44" s="64"/>
      <c r="PBD44" s="64"/>
      <c r="PBE44" s="64"/>
      <c r="PBF44" s="64"/>
      <c r="PBG44" s="64"/>
      <c r="PBH44" s="64"/>
      <c r="PBI44" s="64"/>
      <c r="PBJ44" s="64"/>
      <c r="PBK44" s="64"/>
      <c r="PBL44" s="64"/>
      <c r="PBM44" s="64"/>
      <c r="PBN44" s="64"/>
      <c r="PBO44" s="64"/>
      <c r="PBP44" s="64"/>
      <c r="PBQ44" s="64"/>
      <c r="PBR44" s="64"/>
      <c r="PBS44" s="64"/>
      <c r="PBT44" s="64"/>
      <c r="PBU44" s="64"/>
      <c r="PBV44" s="64"/>
      <c r="PBW44" s="64"/>
      <c r="PBX44" s="64"/>
      <c r="PBY44" s="64"/>
      <c r="PBZ44" s="64"/>
      <c r="PCA44" s="64"/>
      <c r="PCB44" s="64"/>
      <c r="PCC44" s="64"/>
      <c r="PCD44" s="64"/>
      <c r="PCE44" s="64"/>
      <c r="PCF44" s="64"/>
      <c r="PCG44" s="64"/>
      <c r="PCH44" s="64"/>
      <c r="PCI44" s="64"/>
      <c r="PCJ44" s="64"/>
      <c r="PCK44" s="64"/>
      <c r="PCL44" s="64"/>
      <c r="PCM44" s="64"/>
      <c r="PCN44" s="64"/>
      <c r="PCO44" s="64"/>
      <c r="PCP44" s="64"/>
      <c r="PCQ44" s="64"/>
      <c r="PCR44" s="64"/>
      <c r="PCS44" s="64"/>
      <c r="PCT44" s="64"/>
      <c r="PCU44" s="64"/>
      <c r="PCV44" s="64"/>
      <c r="PCW44" s="64"/>
      <c r="PCX44" s="64"/>
      <c r="PCY44" s="64"/>
      <c r="PCZ44" s="64"/>
      <c r="PDA44" s="64"/>
      <c r="PDB44" s="64"/>
      <c r="PDC44" s="64"/>
      <c r="PDD44" s="64"/>
      <c r="PDE44" s="64"/>
      <c r="PDF44" s="64"/>
      <c r="PDG44" s="64"/>
      <c r="PDH44" s="64"/>
      <c r="PDI44" s="64"/>
      <c r="PDJ44" s="64"/>
      <c r="PDK44" s="64"/>
      <c r="PDL44" s="64"/>
      <c r="PDM44" s="64"/>
      <c r="PDN44" s="64"/>
      <c r="PDO44" s="64"/>
      <c r="PDP44" s="64"/>
      <c r="PDQ44" s="64"/>
      <c r="PDR44" s="64"/>
      <c r="PDS44" s="64"/>
      <c r="PDT44" s="64"/>
      <c r="PDU44" s="64"/>
      <c r="PDV44" s="64"/>
      <c r="PDW44" s="64"/>
      <c r="PDX44" s="64"/>
      <c r="PDY44" s="64"/>
      <c r="PDZ44" s="64"/>
      <c r="PEA44" s="64"/>
      <c r="PEB44" s="64"/>
      <c r="PEC44" s="64"/>
      <c r="PED44" s="64"/>
      <c r="PEE44" s="64"/>
      <c r="PEF44" s="64"/>
      <c r="PEG44" s="64"/>
      <c r="PEH44" s="64"/>
      <c r="PEI44" s="64"/>
      <c r="PEJ44" s="64"/>
      <c r="PEK44" s="64"/>
      <c r="PEL44" s="64"/>
      <c r="PEM44" s="64"/>
      <c r="PEN44" s="64"/>
      <c r="PEO44" s="64"/>
      <c r="PEP44" s="64"/>
      <c r="PEQ44" s="64"/>
      <c r="PER44" s="64"/>
      <c r="PES44" s="64"/>
      <c r="PET44" s="64"/>
      <c r="PEU44" s="64"/>
      <c r="PEV44" s="64"/>
      <c r="PEW44" s="64"/>
      <c r="PEX44" s="64"/>
      <c r="PEY44" s="64"/>
      <c r="PEZ44" s="64"/>
      <c r="PFA44" s="64"/>
      <c r="PFB44" s="64"/>
      <c r="PFC44" s="64"/>
      <c r="PFD44" s="64"/>
      <c r="PFE44" s="64"/>
      <c r="PFF44" s="64"/>
      <c r="PFG44" s="64"/>
      <c r="PFH44" s="64"/>
      <c r="PFI44" s="64"/>
      <c r="PFJ44" s="64"/>
      <c r="PFK44" s="64"/>
      <c r="PFL44" s="64"/>
      <c r="PFM44" s="64"/>
      <c r="PFN44" s="64"/>
      <c r="PFO44" s="64"/>
      <c r="PFP44" s="64"/>
      <c r="PFQ44" s="64"/>
      <c r="PFR44" s="64"/>
      <c r="PFS44" s="64"/>
      <c r="PFT44" s="64"/>
      <c r="PFU44" s="64"/>
      <c r="PFV44" s="64"/>
      <c r="PFW44" s="64"/>
      <c r="PFX44" s="64"/>
      <c r="PFY44" s="64"/>
      <c r="PFZ44" s="64"/>
      <c r="PGA44" s="64"/>
      <c r="PGB44" s="64"/>
      <c r="PGC44" s="64"/>
      <c r="PGD44" s="64"/>
      <c r="PGE44" s="64"/>
      <c r="PGF44" s="64"/>
      <c r="PGG44" s="64"/>
      <c r="PGH44" s="64"/>
      <c r="PGI44" s="64"/>
      <c r="PGJ44" s="64"/>
      <c r="PGK44" s="64"/>
      <c r="PGL44" s="64"/>
      <c r="PGM44" s="64"/>
      <c r="PGN44" s="64"/>
      <c r="PGO44" s="64"/>
      <c r="PGP44" s="64"/>
      <c r="PGQ44" s="64"/>
      <c r="PGR44" s="64"/>
      <c r="PGS44" s="64"/>
      <c r="PGT44" s="64"/>
      <c r="PGU44" s="64"/>
      <c r="PGV44" s="64"/>
      <c r="PGW44" s="64"/>
      <c r="PGX44" s="64"/>
      <c r="PGY44" s="64"/>
      <c r="PGZ44" s="64"/>
      <c r="PHA44" s="64"/>
      <c r="PHB44" s="64"/>
      <c r="PHC44" s="64"/>
      <c r="PHD44" s="64"/>
      <c r="PHE44" s="64"/>
      <c r="PHF44" s="64"/>
      <c r="PHG44" s="64"/>
      <c r="PHH44" s="64"/>
      <c r="PHI44" s="64"/>
      <c r="PHJ44" s="64"/>
      <c r="PHK44" s="64"/>
      <c r="PHL44" s="64"/>
      <c r="PHM44" s="64"/>
      <c r="PHN44" s="64"/>
      <c r="PHO44" s="64"/>
      <c r="PHP44" s="64"/>
      <c r="PHQ44" s="64"/>
      <c r="PHR44" s="64"/>
      <c r="PHS44" s="64"/>
      <c r="PHT44" s="64"/>
      <c r="PHU44" s="64"/>
      <c r="PHV44" s="64"/>
      <c r="PHW44" s="64"/>
      <c r="PHX44" s="64"/>
      <c r="PHY44" s="64"/>
      <c r="PHZ44" s="64"/>
      <c r="PIA44" s="64"/>
      <c r="PIB44" s="64"/>
      <c r="PIC44" s="64"/>
      <c r="PID44" s="64"/>
      <c r="PIE44" s="64"/>
      <c r="PIF44" s="64"/>
      <c r="PIG44" s="64"/>
      <c r="PIH44" s="64"/>
      <c r="PII44" s="64"/>
      <c r="PIJ44" s="64"/>
      <c r="PIK44" s="64"/>
      <c r="PIL44" s="64"/>
      <c r="PIM44" s="64"/>
      <c r="PIN44" s="64"/>
      <c r="PIO44" s="64"/>
      <c r="PIP44" s="64"/>
      <c r="PIQ44" s="64"/>
      <c r="PIR44" s="64"/>
      <c r="PIS44" s="64"/>
      <c r="PIT44" s="64"/>
      <c r="PIU44" s="64"/>
      <c r="PIV44" s="64"/>
      <c r="PIW44" s="64"/>
      <c r="PIX44" s="64"/>
      <c r="PIY44" s="64"/>
      <c r="PIZ44" s="64"/>
      <c r="PJA44" s="64"/>
      <c r="PJB44" s="64"/>
      <c r="PJC44" s="64"/>
      <c r="PJD44" s="64"/>
      <c r="PJE44" s="64"/>
      <c r="PJF44" s="64"/>
      <c r="PJG44" s="64"/>
      <c r="PJH44" s="64"/>
      <c r="PJI44" s="64"/>
      <c r="PJJ44" s="64"/>
      <c r="PJK44" s="64"/>
      <c r="PJL44" s="64"/>
      <c r="PJM44" s="64"/>
      <c r="PJN44" s="64"/>
      <c r="PJO44" s="64"/>
      <c r="PJP44" s="64"/>
      <c r="PJQ44" s="64"/>
      <c r="PJR44" s="64"/>
      <c r="PJS44" s="64"/>
      <c r="PJT44" s="64"/>
      <c r="PJU44" s="64"/>
      <c r="PJV44" s="64"/>
      <c r="PJW44" s="64"/>
      <c r="PJX44" s="64"/>
      <c r="PJY44" s="64"/>
      <c r="PJZ44" s="64"/>
      <c r="PKA44" s="64"/>
      <c r="PKB44" s="64"/>
      <c r="PKC44" s="64"/>
      <c r="PKD44" s="64"/>
      <c r="PKE44" s="64"/>
      <c r="PKF44" s="64"/>
      <c r="PKG44" s="64"/>
      <c r="PKH44" s="64"/>
      <c r="PKI44" s="64"/>
      <c r="PKJ44" s="64"/>
      <c r="PKK44" s="64"/>
      <c r="PKL44" s="64"/>
      <c r="PKM44" s="64"/>
      <c r="PKN44" s="64"/>
      <c r="PKO44" s="64"/>
      <c r="PKP44" s="64"/>
      <c r="PKQ44" s="64"/>
      <c r="PKR44" s="64"/>
      <c r="PKS44" s="64"/>
      <c r="PKT44" s="64"/>
      <c r="PKU44" s="64"/>
      <c r="PKV44" s="64"/>
      <c r="PKW44" s="64"/>
      <c r="PKX44" s="64"/>
      <c r="PKY44" s="64"/>
      <c r="PKZ44" s="64"/>
      <c r="PLA44" s="64"/>
      <c r="PLB44" s="64"/>
      <c r="PLC44" s="64"/>
      <c r="PLD44" s="64"/>
      <c r="PLE44" s="64"/>
      <c r="PLF44" s="64"/>
      <c r="PLG44" s="64"/>
      <c r="PLH44" s="64"/>
      <c r="PLI44" s="64"/>
      <c r="PLJ44" s="64"/>
      <c r="PLK44" s="64"/>
      <c r="PLL44" s="64"/>
      <c r="PLM44" s="64"/>
      <c r="PLN44" s="64"/>
      <c r="PLO44" s="64"/>
      <c r="PLP44" s="64"/>
      <c r="PLQ44" s="64"/>
      <c r="PLR44" s="64"/>
      <c r="PLS44" s="64"/>
      <c r="PLT44" s="64"/>
      <c r="PLU44" s="64"/>
      <c r="PLV44" s="64"/>
      <c r="PLW44" s="64"/>
      <c r="PLX44" s="64"/>
      <c r="PLY44" s="64"/>
      <c r="PLZ44" s="64"/>
      <c r="PMA44" s="64"/>
      <c r="PMB44" s="64"/>
      <c r="PMC44" s="64"/>
      <c r="PMD44" s="64"/>
      <c r="PME44" s="64"/>
      <c r="PMF44" s="64"/>
      <c r="PMG44" s="64"/>
      <c r="PMH44" s="64"/>
      <c r="PMI44" s="64"/>
      <c r="PMJ44" s="64"/>
      <c r="PMK44" s="64"/>
      <c r="PML44" s="64"/>
      <c r="PMM44" s="64"/>
      <c r="PMN44" s="64"/>
      <c r="PMO44" s="64"/>
      <c r="PMP44" s="64"/>
      <c r="PMQ44" s="64"/>
      <c r="PMR44" s="64"/>
      <c r="PMS44" s="64"/>
      <c r="PMT44" s="64"/>
      <c r="PMU44" s="64"/>
      <c r="PMV44" s="64"/>
      <c r="PMW44" s="64"/>
      <c r="PMX44" s="64"/>
      <c r="PMY44" s="64"/>
      <c r="PMZ44" s="64"/>
      <c r="PNA44" s="64"/>
      <c r="PNB44" s="64"/>
      <c r="PNC44" s="64"/>
      <c r="PND44" s="64"/>
      <c r="PNE44" s="64"/>
      <c r="PNF44" s="64"/>
      <c r="PNG44" s="64"/>
      <c r="PNH44" s="64"/>
      <c r="PNI44" s="64"/>
      <c r="PNJ44" s="64"/>
      <c r="PNK44" s="64"/>
      <c r="PNL44" s="64"/>
      <c r="PNM44" s="64"/>
      <c r="PNN44" s="64"/>
      <c r="PNO44" s="64"/>
      <c r="PNP44" s="64"/>
      <c r="PNQ44" s="64"/>
      <c r="PNR44" s="64"/>
      <c r="PNS44" s="64"/>
      <c r="PNT44" s="64"/>
      <c r="PNU44" s="64"/>
      <c r="PNV44" s="64"/>
      <c r="PNW44" s="64"/>
      <c r="PNX44" s="64"/>
      <c r="PNY44" s="64"/>
      <c r="PNZ44" s="64"/>
      <c r="POA44" s="64"/>
      <c r="POB44" s="64"/>
      <c r="POC44" s="64"/>
      <c r="POD44" s="64"/>
      <c r="POE44" s="64"/>
      <c r="POF44" s="64"/>
      <c r="POG44" s="64"/>
      <c r="POH44" s="64"/>
      <c r="POI44" s="64"/>
      <c r="POJ44" s="64"/>
      <c r="POK44" s="64"/>
      <c r="POL44" s="64"/>
      <c r="POM44" s="64"/>
      <c r="PON44" s="64"/>
      <c r="POO44" s="64"/>
      <c r="POP44" s="64"/>
      <c r="POQ44" s="64"/>
      <c r="POR44" s="64"/>
      <c r="POS44" s="64"/>
      <c r="POT44" s="64"/>
      <c r="POU44" s="64"/>
      <c r="POV44" s="64"/>
      <c r="POW44" s="64"/>
      <c r="POX44" s="64"/>
      <c r="POY44" s="64"/>
      <c r="POZ44" s="64"/>
      <c r="PPA44" s="64"/>
      <c r="PPB44" s="64"/>
      <c r="PPC44" s="64"/>
      <c r="PPD44" s="64"/>
      <c r="PPE44" s="64"/>
      <c r="PPF44" s="64"/>
      <c r="PPG44" s="64"/>
      <c r="PPH44" s="64"/>
      <c r="PPI44" s="64"/>
      <c r="PPJ44" s="64"/>
      <c r="PPK44" s="64"/>
      <c r="PPL44" s="64"/>
      <c r="PPM44" s="64"/>
      <c r="PPN44" s="64"/>
      <c r="PPO44" s="64"/>
      <c r="PPP44" s="64"/>
      <c r="PPQ44" s="64"/>
      <c r="PPR44" s="64"/>
      <c r="PPS44" s="64"/>
      <c r="PPT44" s="64"/>
      <c r="PPU44" s="64"/>
      <c r="PPV44" s="64"/>
      <c r="PPW44" s="64"/>
      <c r="PPX44" s="64"/>
      <c r="PPY44" s="64"/>
      <c r="PPZ44" s="64"/>
      <c r="PQA44" s="64"/>
      <c r="PQB44" s="64"/>
      <c r="PQC44" s="64"/>
      <c r="PQD44" s="64"/>
      <c r="PQE44" s="64"/>
      <c r="PQF44" s="64"/>
      <c r="PQG44" s="64"/>
      <c r="PQH44" s="64"/>
      <c r="PQI44" s="64"/>
      <c r="PQJ44" s="64"/>
      <c r="PQK44" s="64"/>
      <c r="PQL44" s="64"/>
      <c r="PQM44" s="64"/>
      <c r="PQN44" s="64"/>
      <c r="PQO44" s="64"/>
      <c r="PQP44" s="64"/>
      <c r="PQQ44" s="64"/>
      <c r="PQR44" s="64"/>
      <c r="PQS44" s="64"/>
      <c r="PQT44" s="64"/>
      <c r="PQU44" s="64"/>
      <c r="PQV44" s="64"/>
      <c r="PQW44" s="64"/>
      <c r="PQX44" s="64"/>
      <c r="PQY44" s="64"/>
      <c r="PQZ44" s="64"/>
      <c r="PRA44" s="64"/>
      <c r="PRB44" s="64"/>
      <c r="PRC44" s="64"/>
      <c r="PRD44" s="64"/>
      <c r="PRE44" s="64"/>
      <c r="PRF44" s="64"/>
      <c r="PRG44" s="64"/>
      <c r="PRH44" s="64"/>
      <c r="PRI44" s="64"/>
      <c r="PRJ44" s="64"/>
      <c r="PRK44" s="64"/>
      <c r="PRL44" s="64"/>
      <c r="PRM44" s="64"/>
      <c r="PRN44" s="64"/>
      <c r="PRO44" s="64"/>
      <c r="PRP44" s="64"/>
      <c r="PRQ44" s="64"/>
      <c r="PRR44" s="64"/>
      <c r="PRS44" s="64"/>
      <c r="PRT44" s="64"/>
      <c r="PRU44" s="64"/>
      <c r="PRV44" s="64"/>
      <c r="PRW44" s="64"/>
      <c r="PRX44" s="64"/>
      <c r="PRY44" s="64"/>
      <c r="PRZ44" s="64"/>
      <c r="PSA44" s="64"/>
      <c r="PSB44" s="64"/>
      <c r="PSC44" s="64"/>
      <c r="PSD44" s="64"/>
      <c r="PSE44" s="64"/>
      <c r="PSF44" s="64"/>
      <c r="PSG44" s="64"/>
      <c r="PSH44" s="64"/>
      <c r="PSI44" s="64"/>
      <c r="PSJ44" s="64"/>
      <c r="PSK44" s="64"/>
      <c r="PSL44" s="64"/>
      <c r="PSM44" s="64"/>
      <c r="PSN44" s="64"/>
      <c r="PSO44" s="64"/>
      <c r="PSP44" s="64"/>
      <c r="PSQ44" s="64"/>
      <c r="PSR44" s="64"/>
      <c r="PSS44" s="64"/>
      <c r="PST44" s="64"/>
      <c r="PSU44" s="64"/>
      <c r="PSV44" s="64"/>
      <c r="PSW44" s="64"/>
      <c r="PSX44" s="64"/>
      <c r="PSY44" s="64"/>
      <c r="PSZ44" s="64"/>
      <c r="PTA44" s="64"/>
      <c r="PTB44" s="64"/>
      <c r="PTC44" s="64"/>
      <c r="PTD44" s="64"/>
      <c r="PTE44" s="64"/>
      <c r="PTF44" s="64"/>
      <c r="PTG44" s="64"/>
      <c r="PTH44" s="64"/>
      <c r="PTI44" s="64"/>
      <c r="PTJ44" s="64"/>
      <c r="PTK44" s="64"/>
      <c r="PTL44" s="64"/>
      <c r="PTM44" s="64"/>
      <c r="PTN44" s="64"/>
      <c r="PTO44" s="64"/>
      <c r="PTP44" s="64"/>
      <c r="PTQ44" s="64"/>
      <c r="PTR44" s="64"/>
      <c r="PTS44" s="64"/>
      <c r="PTT44" s="64"/>
      <c r="PTU44" s="64"/>
      <c r="PTV44" s="64"/>
      <c r="PTW44" s="64"/>
      <c r="PTX44" s="64"/>
      <c r="PTY44" s="64"/>
      <c r="PTZ44" s="64"/>
      <c r="PUA44" s="64"/>
      <c r="PUB44" s="64"/>
      <c r="PUC44" s="64"/>
      <c r="PUD44" s="64"/>
      <c r="PUE44" s="64"/>
      <c r="PUF44" s="64"/>
      <c r="PUG44" s="64"/>
      <c r="PUH44" s="64"/>
      <c r="PUI44" s="64"/>
      <c r="PUJ44" s="64"/>
      <c r="PUK44" s="64"/>
      <c r="PUL44" s="64"/>
      <c r="PUM44" s="64"/>
      <c r="PUN44" s="64"/>
      <c r="PUO44" s="64"/>
      <c r="PUP44" s="64"/>
      <c r="PUQ44" s="64"/>
      <c r="PUR44" s="64"/>
      <c r="PUS44" s="64"/>
      <c r="PUT44" s="64"/>
      <c r="PUU44" s="64"/>
      <c r="PUV44" s="64"/>
      <c r="PUW44" s="64"/>
      <c r="PUX44" s="64"/>
      <c r="PUY44" s="64"/>
      <c r="PUZ44" s="64"/>
      <c r="PVA44" s="64"/>
      <c r="PVB44" s="64"/>
      <c r="PVC44" s="64"/>
      <c r="PVD44" s="64"/>
      <c r="PVE44" s="64"/>
      <c r="PVF44" s="64"/>
      <c r="PVG44" s="64"/>
      <c r="PVH44" s="64"/>
      <c r="PVI44" s="64"/>
      <c r="PVJ44" s="64"/>
      <c r="PVK44" s="64"/>
      <c r="PVL44" s="64"/>
      <c r="PVM44" s="64"/>
      <c r="PVN44" s="64"/>
      <c r="PVO44" s="64"/>
      <c r="PVP44" s="64"/>
      <c r="PVQ44" s="64"/>
      <c r="PVR44" s="64"/>
      <c r="PVS44" s="64"/>
      <c r="PVT44" s="64"/>
      <c r="PVU44" s="64"/>
      <c r="PVV44" s="64"/>
      <c r="PVW44" s="64"/>
      <c r="PVX44" s="64"/>
      <c r="PVY44" s="64"/>
      <c r="PVZ44" s="64"/>
      <c r="PWA44" s="64"/>
      <c r="PWB44" s="64"/>
      <c r="PWC44" s="64"/>
      <c r="PWD44" s="64"/>
      <c r="PWE44" s="64"/>
      <c r="PWF44" s="64"/>
      <c r="PWG44" s="64"/>
      <c r="PWH44" s="64"/>
      <c r="PWI44" s="64"/>
      <c r="PWJ44" s="64"/>
      <c r="PWK44" s="64"/>
      <c r="PWL44" s="64"/>
      <c r="PWM44" s="64"/>
      <c r="PWN44" s="64"/>
      <c r="PWO44" s="64"/>
      <c r="PWP44" s="64"/>
      <c r="PWQ44" s="64"/>
      <c r="PWR44" s="64"/>
      <c r="PWS44" s="64"/>
      <c r="PWT44" s="64"/>
      <c r="PWU44" s="64"/>
      <c r="PWV44" s="64"/>
      <c r="PWW44" s="64"/>
      <c r="PWX44" s="64"/>
      <c r="PWY44" s="64"/>
      <c r="PWZ44" s="64"/>
      <c r="PXA44" s="64"/>
      <c r="PXB44" s="64"/>
      <c r="PXC44" s="64"/>
      <c r="PXD44" s="64"/>
      <c r="PXE44" s="64"/>
      <c r="PXF44" s="64"/>
      <c r="PXG44" s="64"/>
      <c r="PXH44" s="64"/>
      <c r="PXI44" s="64"/>
      <c r="PXJ44" s="64"/>
      <c r="PXK44" s="64"/>
      <c r="PXL44" s="64"/>
      <c r="PXM44" s="64"/>
      <c r="PXN44" s="64"/>
      <c r="PXO44" s="64"/>
      <c r="PXP44" s="64"/>
      <c r="PXQ44" s="64"/>
      <c r="PXR44" s="64"/>
      <c r="PXS44" s="64"/>
      <c r="PXT44" s="64"/>
      <c r="PXU44" s="64"/>
      <c r="PXV44" s="64"/>
      <c r="PXW44" s="64"/>
      <c r="PXX44" s="64"/>
      <c r="PXY44" s="64"/>
      <c r="PXZ44" s="64"/>
      <c r="PYA44" s="64"/>
      <c r="PYB44" s="64"/>
      <c r="PYC44" s="64"/>
      <c r="PYD44" s="64"/>
      <c r="PYE44" s="64"/>
      <c r="PYF44" s="64"/>
      <c r="PYG44" s="64"/>
      <c r="PYH44" s="64"/>
      <c r="PYI44" s="64"/>
      <c r="PYJ44" s="64"/>
      <c r="PYK44" s="64"/>
      <c r="PYL44" s="64"/>
      <c r="PYM44" s="64"/>
      <c r="PYN44" s="64"/>
      <c r="PYO44" s="64"/>
      <c r="PYP44" s="64"/>
      <c r="PYQ44" s="64"/>
      <c r="PYR44" s="64"/>
      <c r="PYS44" s="64"/>
      <c r="PYT44" s="64"/>
      <c r="PYU44" s="64"/>
      <c r="PYV44" s="64"/>
      <c r="PYW44" s="64"/>
      <c r="PYX44" s="64"/>
      <c r="PYY44" s="64"/>
      <c r="PYZ44" s="64"/>
      <c r="PZA44" s="64"/>
      <c r="PZB44" s="64"/>
      <c r="PZC44" s="64"/>
      <c r="PZD44" s="64"/>
      <c r="PZE44" s="64"/>
      <c r="PZF44" s="64"/>
      <c r="PZG44" s="64"/>
      <c r="PZH44" s="64"/>
      <c r="PZI44" s="64"/>
      <c r="PZJ44" s="64"/>
      <c r="PZK44" s="64"/>
      <c r="PZL44" s="64"/>
      <c r="PZM44" s="64"/>
      <c r="PZN44" s="64"/>
      <c r="PZO44" s="64"/>
      <c r="PZP44" s="64"/>
      <c r="PZQ44" s="64"/>
      <c r="PZR44" s="64"/>
      <c r="PZS44" s="64"/>
      <c r="PZT44" s="64"/>
      <c r="PZU44" s="64"/>
      <c r="PZV44" s="64"/>
      <c r="PZW44" s="64"/>
      <c r="PZX44" s="64"/>
      <c r="PZY44" s="64"/>
      <c r="PZZ44" s="64"/>
      <c r="QAA44" s="64"/>
      <c r="QAB44" s="64"/>
      <c r="QAC44" s="64"/>
      <c r="QAD44" s="64"/>
      <c r="QAE44" s="64"/>
      <c r="QAF44" s="64"/>
      <c r="QAG44" s="64"/>
      <c r="QAH44" s="64"/>
      <c r="QAI44" s="64"/>
      <c r="QAJ44" s="64"/>
      <c r="QAK44" s="64"/>
      <c r="QAL44" s="64"/>
      <c r="QAM44" s="64"/>
      <c r="QAN44" s="64"/>
      <c r="QAO44" s="64"/>
      <c r="QAP44" s="64"/>
      <c r="QAQ44" s="64"/>
      <c r="QAR44" s="64"/>
      <c r="QAS44" s="64"/>
      <c r="QAT44" s="64"/>
      <c r="QAU44" s="64"/>
      <c r="QAV44" s="64"/>
      <c r="QAW44" s="64"/>
      <c r="QAX44" s="64"/>
      <c r="QAY44" s="64"/>
      <c r="QAZ44" s="64"/>
      <c r="QBA44" s="64"/>
      <c r="QBB44" s="64"/>
      <c r="QBC44" s="64"/>
      <c r="QBD44" s="64"/>
      <c r="QBE44" s="64"/>
      <c r="QBF44" s="64"/>
      <c r="QBG44" s="64"/>
      <c r="QBH44" s="64"/>
      <c r="QBI44" s="64"/>
      <c r="QBJ44" s="64"/>
      <c r="QBK44" s="64"/>
      <c r="QBL44" s="64"/>
      <c r="QBM44" s="64"/>
      <c r="QBN44" s="64"/>
      <c r="QBO44" s="64"/>
      <c r="QBP44" s="64"/>
      <c r="QBQ44" s="64"/>
      <c r="QBR44" s="64"/>
      <c r="QBS44" s="64"/>
      <c r="QBT44" s="64"/>
      <c r="QBU44" s="64"/>
      <c r="QBV44" s="64"/>
      <c r="QBW44" s="64"/>
      <c r="QBX44" s="64"/>
      <c r="QBY44" s="64"/>
      <c r="QBZ44" s="64"/>
      <c r="QCA44" s="64"/>
      <c r="QCB44" s="64"/>
      <c r="QCC44" s="64"/>
      <c r="QCD44" s="64"/>
      <c r="QCE44" s="64"/>
      <c r="QCF44" s="64"/>
      <c r="QCG44" s="64"/>
      <c r="QCH44" s="64"/>
      <c r="QCI44" s="64"/>
      <c r="QCJ44" s="64"/>
      <c r="QCK44" s="64"/>
      <c r="QCL44" s="64"/>
      <c r="QCM44" s="64"/>
      <c r="QCN44" s="64"/>
      <c r="QCO44" s="64"/>
      <c r="QCP44" s="64"/>
      <c r="QCQ44" s="64"/>
      <c r="QCR44" s="64"/>
      <c r="QCS44" s="64"/>
      <c r="QCT44" s="64"/>
      <c r="QCU44" s="64"/>
      <c r="QCV44" s="64"/>
      <c r="QCW44" s="64"/>
      <c r="QCX44" s="64"/>
      <c r="QCY44" s="64"/>
      <c r="QCZ44" s="64"/>
      <c r="QDA44" s="64"/>
      <c r="QDB44" s="64"/>
      <c r="QDC44" s="64"/>
      <c r="QDD44" s="64"/>
      <c r="QDE44" s="64"/>
      <c r="QDF44" s="64"/>
      <c r="QDG44" s="64"/>
      <c r="QDH44" s="64"/>
      <c r="QDI44" s="64"/>
      <c r="QDJ44" s="64"/>
      <c r="QDK44" s="64"/>
      <c r="QDL44" s="64"/>
      <c r="QDM44" s="64"/>
      <c r="QDN44" s="64"/>
      <c r="QDO44" s="64"/>
      <c r="QDP44" s="64"/>
      <c r="QDQ44" s="64"/>
      <c r="QDR44" s="64"/>
      <c r="QDS44" s="64"/>
      <c r="QDT44" s="64"/>
      <c r="QDU44" s="64"/>
      <c r="QDV44" s="64"/>
      <c r="QDW44" s="64"/>
      <c r="QDX44" s="64"/>
      <c r="QDY44" s="64"/>
      <c r="QDZ44" s="64"/>
      <c r="QEA44" s="64"/>
      <c r="QEB44" s="64"/>
      <c r="QEC44" s="64"/>
      <c r="QED44" s="64"/>
      <c r="QEE44" s="64"/>
      <c r="QEF44" s="64"/>
      <c r="QEG44" s="64"/>
      <c r="QEH44" s="64"/>
      <c r="QEI44" s="64"/>
      <c r="QEJ44" s="64"/>
      <c r="QEK44" s="64"/>
      <c r="QEL44" s="64"/>
      <c r="QEM44" s="64"/>
      <c r="QEN44" s="64"/>
      <c r="QEO44" s="64"/>
      <c r="QEP44" s="64"/>
      <c r="QEQ44" s="64"/>
      <c r="QER44" s="64"/>
      <c r="QES44" s="64"/>
      <c r="QET44" s="64"/>
      <c r="QEU44" s="64"/>
      <c r="QEV44" s="64"/>
      <c r="QEW44" s="64"/>
      <c r="QEX44" s="64"/>
      <c r="QEY44" s="64"/>
      <c r="QEZ44" s="64"/>
      <c r="QFA44" s="64"/>
      <c r="QFB44" s="64"/>
      <c r="QFC44" s="64"/>
      <c r="QFD44" s="64"/>
      <c r="QFE44" s="64"/>
      <c r="QFF44" s="64"/>
      <c r="QFG44" s="64"/>
      <c r="QFH44" s="64"/>
      <c r="QFI44" s="64"/>
      <c r="QFJ44" s="64"/>
      <c r="QFK44" s="64"/>
      <c r="QFL44" s="64"/>
      <c r="QFM44" s="64"/>
      <c r="QFN44" s="64"/>
      <c r="QFO44" s="64"/>
      <c r="QFP44" s="64"/>
      <c r="QFQ44" s="64"/>
      <c r="QFR44" s="64"/>
      <c r="QFS44" s="64"/>
      <c r="QFT44" s="64"/>
      <c r="QFU44" s="64"/>
      <c r="QFV44" s="64"/>
      <c r="QFW44" s="64"/>
      <c r="QFX44" s="64"/>
      <c r="QFY44" s="64"/>
      <c r="QFZ44" s="64"/>
      <c r="QGA44" s="64"/>
      <c r="QGB44" s="64"/>
      <c r="QGC44" s="64"/>
      <c r="QGD44" s="64"/>
      <c r="QGE44" s="64"/>
      <c r="QGF44" s="64"/>
      <c r="QGG44" s="64"/>
      <c r="QGH44" s="64"/>
      <c r="QGI44" s="64"/>
      <c r="QGJ44" s="64"/>
      <c r="QGK44" s="64"/>
      <c r="QGL44" s="64"/>
      <c r="QGM44" s="64"/>
      <c r="QGN44" s="64"/>
      <c r="QGO44" s="64"/>
      <c r="QGP44" s="64"/>
      <c r="QGQ44" s="64"/>
      <c r="QGR44" s="64"/>
      <c r="QGS44" s="64"/>
      <c r="QGT44" s="64"/>
      <c r="QGU44" s="64"/>
      <c r="QGV44" s="64"/>
      <c r="QGW44" s="64"/>
      <c r="QGX44" s="64"/>
      <c r="QGY44" s="64"/>
      <c r="QGZ44" s="64"/>
      <c r="QHA44" s="64"/>
      <c r="QHB44" s="64"/>
      <c r="QHC44" s="64"/>
      <c r="QHD44" s="64"/>
      <c r="QHE44" s="64"/>
      <c r="QHF44" s="64"/>
      <c r="QHG44" s="64"/>
      <c r="QHH44" s="64"/>
      <c r="QHI44" s="64"/>
      <c r="QHJ44" s="64"/>
      <c r="QHK44" s="64"/>
      <c r="QHL44" s="64"/>
      <c r="QHM44" s="64"/>
      <c r="QHN44" s="64"/>
      <c r="QHO44" s="64"/>
      <c r="QHP44" s="64"/>
      <c r="QHQ44" s="64"/>
      <c r="QHR44" s="64"/>
      <c r="QHS44" s="64"/>
      <c r="QHT44" s="64"/>
      <c r="QHU44" s="64"/>
      <c r="QHV44" s="64"/>
      <c r="QHW44" s="64"/>
      <c r="QHX44" s="64"/>
      <c r="QHY44" s="64"/>
      <c r="QHZ44" s="64"/>
      <c r="QIA44" s="64"/>
      <c r="QIB44" s="64"/>
      <c r="QIC44" s="64"/>
      <c r="QID44" s="64"/>
      <c r="QIE44" s="64"/>
      <c r="QIF44" s="64"/>
      <c r="QIG44" s="64"/>
      <c r="QIH44" s="64"/>
      <c r="QII44" s="64"/>
      <c r="QIJ44" s="64"/>
      <c r="QIK44" s="64"/>
      <c r="QIL44" s="64"/>
      <c r="QIM44" s="64"/>
      <c r="QIN44" s="64"/>
      <c r="QIO44" s="64"/>
      <c r="QIP44" s="64"/>
      <c r="QIQ44" s="64"/>
      <c r="QIR44" s="64"/>
      <c r="QIS44" s="64"/>
      <c r="QIT44" s="64"/>
      <c r="QIU44" s="64"/>
      <c r="QIV44" s="64"/>
      <c r="QIW44" s="64"/>
      <c r="QIX44" s="64"/>
      <c r="QIY44" s="64"/>
      <c r="QIZ44" s="64"/>
      <c r="QJA44" s="64"/>
      <c r="QJB44" s="64"/>
      <c r="QJC44" s="64"/>
      <c r="QJD44" s="64"/>
      <c r="QJE44" s="64"/>
      <c r="QJF44" s="64"/>
      <c r="QJG44" s="64"/>
      <c r="QJH44" s="64"/>
      <c r="QJI44" s="64"/>
      <c r="QJJ44" s="64"/>
      <c r="QJK44" s="64"/>
      <c r="QJL44" s="64"/>
      <c r="QJM44" s="64"/>
      <c r="QJN44" s="64"/>
      <c r="QJO44" s="64"/>
      <c r="QJP44" s="64"/>
      <c r="QJQ44" s="64"/>
      <c r="QJR44" s="64"/>
      <c r="QJS44" s="64"/>
      <c r="QJT44" s="64"/>
      <c r="QJU44" s="64"/>
      <c r="QJV44" s="64"/>
      <c r="QJW44" s="64"/>
      <c r="QJX44" s="64"/>
      <c r="QJY44" s="64"/>
      <c r="QJZ44" s="64"/>
      <c r="QKA44" s="64"/>
      <c r="QKB44" s="64"/>
      <c r="QKC44" s="64"/>
      <c r="QKD44" s="64"/>
      <c r="QKE44" s="64"/>
      <c r="QKF44" s="64"/>
      <c r="QKG44" s="64"/>
      <c r="QKH44" s="64"/>
      <c r="QKI44" s="64"/>
      <c r="QKJ44" s="64"/>
      <c r="QKK44" s="64"/>
      <c r="QKL44" s="64"/>
      <c r="QKM44" s="64"/>
      <c r="QKN44" s="64"/>
      <c r="QKO44" s="64"/>
      <c r="QKP44" s="64"/>
      <c r="QKQ44" s="64"/>
      <c r="QKR44" s="64"/>
      <c r="QKS44" s="64"/>
      <c r="QKT44" s="64"/>
      <c r="QKU44" s="64"/>
      <c r="QKV44" s="64"/>
      <c r="QKW44" s="64"/>
      <c r="QKX44" s="64"/>
      <c r="QKY44" s="64"/>
      <c r="QKZ44" s="64"/>
      <c r="QLA44" s="64"/>
      <c r="QLB44" s="64"/>
      <c r="QLC44" s="64"/>
      <c r="QLD44" s="64"/>
      <c r="QLE44" s="64"/>
      <c r="QLF44" s="64"/>
      <c r="QLG44" s="64"/>
      <c r="QLH44" s="64"/>
      <c r="QLI44" s="64"/>
      <c r="QLJ44" s="64"/>
      <c r="QLK44" s="64"/>
      <c r="QLL44" s="64"/>
      <c r="QLM44" s="64"/>
      <c r="QLN44" s="64"/>
      <c r="QLO44" s="64"/>
      <c r="QLP44" s="64"/>
      <c r="QLQ44" s="64"/>
      <c r="QLR44" s="64"/>
      <c r="QLS44" s="64"/>
      <c r="QLT44" s="64"/>
      <c r="QLU44" s="64"/>
      <c r="QLV44" s="64"/>
      <c r="QLW44" s="64"/>
      <c r="QLX44" s="64"/>
      <c r="QLY44" s="64"/>
      <c r="QLZ44" s="64"/>
      <c r="QMA44" s="64"/>
      <c r="QMB44" s="64"/>
      <c r="QMC44" s="64"/>
      <c r="QMD44" s="64"/>
      <c r="QME44" s="64"/>
      <c r="QMF44" s="64"/>
      <c r="QMG44" s="64"/>
      <c r="QMH44" s="64"/>
      <c r="QMI44" s="64"/>
      <c r="QMJ44" s="64"/>
      <c r="QMK44" s="64"/>
      <c r="QML44" s="64"/>
      <c r="QMM44" s="64"/>
      <c r="QMN44" s="64"/>
      <c r="QMO44" s="64"/>
      <c r="QMP44" s="64"/>
      <c r="QMQ44" s="64"/>
      <c r="QMR44" s="64"/>
      <c r="QMS44" s="64"/>
      <c r="QMT44" s="64"/>
      <c r="QMU44" s="64"/>
      <c r="QMV44" s="64"/>
      <c r="QMW44" s="64"/>
      <c r="QMX44" s="64"/>
      <c r="QMY44" s="64"/>
      <c r="QMZ44" s="64"/>
      <c r="QNA44" s="64"/>
      <c r="QNB44" s="64"/>
      <c r="QNC44" s="64"/>
      <c r="QND44" s="64"/>
      <c r="QNE44" s="64"/>
      <c r="QNF44" s="64"/>
      <c r="QNG44" s="64"/>
      <c r="QNH44" s="64"/>
      <c r="QNI44" s="64"/>
      <c r="QNJ44" s="64"/>
      <c r="QNK44" s="64"/>
      <c r="QNL44" s="64"/>
      <c r="QNM44" s="64"/>
      <c r="QNN44" s="64"/>
      <c r="QNO44" s="64"/>
      <c r="QNP44" s="64"/>
      <c r="QNQ44" s="64"/>
      <c r="QNR44" s="64"/>
      <c r="QNS44" s="64"/>
      <c r="QNT44" s="64"/>
      <c r="QNU44" s="64"/>
      <c r="QNV44" s="64"/>
      <c r="QNW44" s="64"/>
      <c r="QNX44" s="64"/>
      <c r="QNY44" s="64"/>
      <c r="QNZ44" s="64"/>
      <c r="QOA44" s="64"/>
      <c r="QOB44" s="64"/>
      <c r="QOC44" s="64"/>
      <c r="QOD44" s="64"/>
      <c r="QOE44" s="64"/>
      <c r="QOF44" s="64"/>
      <c r="QOG44" s="64"/>
      <c r="QOH44" s="64"/>
      <c r="QOI44" s="64"/>
      <c r="QOJ44" s="64"/>
      <c r="QOK44" s="64"/>
      <c r="QOL44" s="64"/>
      <c r="QOM44" s="64"/>
      <c r="QON44" s="64"/>
      <c r="QOO44" s="64"/>
      <c r="QOP44" s="64"/>
      <c r="QOQ44" s="64"/>
      <c r="QOR44" s="64"/>
      <c r="QOS44" s="64"/>
      <c r="QOT44" s="64"/>
      <c r="QOU44" s="64"/>
      <c r="QOV44" s="64"/>
      <c r="QOW44" s="64"/>
      <c r="QOX44" s="64"/>
      <c r="QOY44" s="64"/>
      <c r="QOZ44" s="64"/>
      <c r="QPA44" s="64"/>
      <c r="QPB44" s="64"/>
      <c r="QPC44" s="64"/>
      <c r="QPD44" s="64"/>
      <c r="QPE44" s="64"/>
      <c r="QPF44" s="64"/>
      <c r="QPG44" s="64"/>
      <c r="QPH44" s="64"/>
      <c r="QPI44" s="64"/>
      <c r="QPJ44" s="64"/>
      <c r="QPK44" s="64"/>
      <c r="QPL44" s="64"/>
      <c r="QPM44" s="64"/>
      <c r="QPN44" s="64"/>
      <c r="QPO44" s="64"/>
      <c r="QPP44" s="64"/>
      <c r="QPQ44" s="64"/>
      <c r="QPR44" s="64"/>
      <c r="QPS44" s="64"/>
      <c r="QPT44" s="64"/>
      <c r="QPU44" s="64"/>
      <c r="QPV44" s="64"/>
      <c r="QPW44" s="64"/>
      <c r="QPX44" s="64"/>
      <c r="QPY44" s="64"/>
      <c r="QPZ44" s="64"/>
      <c r="QQA44" s="64"/>
      <c r="QQB44" s="64"/>
      <c r="QQC44" s="64"/>
      <c r="QQD44" s="64"/>
      <c r="QQE44" s="64"/>
      <c r="QQF44" s="64"/>
      <c r="QQG44" s="64"/>
      <c r="QQH44" s="64"/>
      <c r="QQI44" s="64"/>
      <c r="QQJ44" s="64"/>
      <c r="QQK44" s="64"/>
      <c r="QQL44" s="64"/>
      <c r="QQM44" s="64"/>
      <c r="QQN44" s="64"/>
      <c r="QQO44" s="64"/>
      <c r="QQP44" s="64"/>
      <c r="QQQ44" s="64"/>
      <c r="QQR44" s="64"/>
      <c r="QQS44" s="64"/>
      <c r="QQT44" s="64"/>
      <c r="QQU44" s="64"/>
      <c r="QQV44" s="64"/>
      <c r="QQW44" s="64"/>
      <c r="QQX44" s="64"/>
      <c r="QQY44" s="64"/>
      <c r="QQZ44" s="64"/>
      <c r="QRA44" s="64"/>
      <c r="QRB44" s="64"/>
      <c r="QRC44" s="64"/>
      <c r="QRD44" s="64"/>
      <c r="QRE44" s="64"/>
      <c r="QRF44" s="64"/>
      <c r="QRG44" s="64"/>
      <c r="QRH44" s="64"/>
      <c r="QRI44" s="64"/>
      <c r="QRJ44" s="64"/>
      <c r="QRK44" s="64"/>
      <c r="QRL44" s="64"/>
      <c r="QRM44" s="64"/>
      <c r="QRN44" s="64"/>
      <c r="QRO44" s="64"/>
      <c r="QRP44" s="64"/>
      <c r="QRQ44" s="64"/>
      <c r="QRR44" s="64"/>
      <c r="QRS44" s="64"/>
      <c r="QRT44" s="64"/>
      <c r="QRU44" s="64"/>
      <c r="QRV44" s="64"/>
      <c r="QRW44" s="64"/>
      <c r="QRX44" s="64"/>
      <c r="QRY44" s="64"/>
      <c r="QRZ44" s="64"/>
      <c r="QSA44" s="64"/>
      <c r="QSB44" s="64"/>
      <c r="QSC44" s="64"/>
      <c r="QSD44" s="64"/>
      <c r="QSE44" s="64"/>
      <c r="QSF44" s="64"/>
      <c r="QSG44" s="64"/>
      <c r="QSH44" s="64"/>
      <c r="QSI44" s="64"/>
      <c r="QSJ44" s="64"/>
      <c r="QSK44" s="64"/>
      <c r="QSL44" s="64"/>
      <c r="QSM44" s="64"/>
      <c r="QSN44" s="64"/>
      <c r="QSO44" s="64"/>
      <c r="QSP44" s="64"/>
      <c r="QSQ44" s="64"/>
      <c r="QSR44" s="64"/>
      <c r="QSS44" s="64"/>
      <c r="QST44" s="64"/>
      <c r="QSU44" s="64"/>
      <c r="QSV44" s="64"/>
      <c r="QSW44" s="64"/>
      <c r="QSX44" s="64"/>
      <c r="QSY44" s="64"/>
      <c r="QSZ44" s="64"/>
      <c r="QTA44" s="64"/>
      <c r="QTB44" s="64"/>
      <c r="QTC44" s="64"/>
      <c r="QTD44" s="64"/>
      <c r="QTE44" s="64"/>
      <c r="QTF44" s="64"/>
      <c r="QTG44" s="64"/>
      <c r="QTH44" s="64"/>
      <c r="QTI44" s="64"/>
      <c r="QTJ44" s="64"/>
      <c r="QTK44" s="64"/>
      <c r="QTL44" s="64"/>
      <c r="QTM44" s="64"/>
      <c r="QTN44" s="64"/>
      <c r="QTO44" s="64"/>
      <c r="QTP44" s="64"/>
      <c r="QTQ44" s="64"/>
      <c r="QTR44" s="64"/>
      <c r="QTS44" s="64"/>
      <c r="QTT44" s="64"/>
      <c r="QTU44" s="64"/>
      <c r="QTV44" s="64"/>
      <c r="QTW44" s="64"/>
      <c r="QTX44" s="64"/>
      <c r="QTY44" s="64"/>
      <c r="QTZ44" s="64"/>
      <c r="QUA44" s="64"/>
      <c r="QUB44" s="64"/>
      <c r="QUC44" s="64"/>
      <c r="QUD44" s="64"/>
      <c r="QUE44" s="64"/>
      <c r="QUF44" s="64"/>
      <c r="QUG44" s="64"/>
      <c r="QUH44" s="64"/>
      <c r="QUI44" s="64"/>
      <c r="QUJ44" s="64"/>
      <c r="QUK44" s="64"/>
      <c r="QUL44" s="64"/>
      <c r="QUM44" s="64"/>
      <c r="QUN44" s="64"/>
      <c r="QUO44" s="64"/>
      <c r="QUP44" s="64"/>
      <c r="QUQ44" s="64"/>
      <c r="QUR44" s="64"/>
      <c r="QUS44" s="64"/>
      <c r="QUT44" s="64"/>
      <c r="QUU44" s="64"/>
      <c r="QUV44" s="64"/>
      <c r="QUW44" s="64"/>
      <c r="QUX44" s="64"/>
      <c r="QUY44" s="64"/>
      <c r="QUZ44" s="64"/>
      <c r="QVA44" s="64"/>
      <c r="QVB44" s="64"/>
      <c r="QVC44" s="64"/>
      <c r="QVD44" s="64"/>
      <c r="QVE44" s="64"/>
      <c r="QVF44" s="64"/>
      <c r="QVG44" s="64"/>
      <c r="QVH44" s="64"/>
      <c r="QVI44" s="64"/>
      <c r="QVJ44" s="64"/>
      <c r="QVK44" s="64"/>
      <c r="QVL44" s="64"/>
      <c r="QVM44" s="64"/>
      <c r="QVN44" s="64"/>
      <c r="QVO44" s="64"/>
      <c r="QVP44" s="64"/>
      <c r="QVQ44" s="64"/>
      <c r="QVR44" s="64"/>
      <c r="QVS44" s="64"/>
      <c r="QVT44" s="64"/>
      <c r="QVU44" s="64"/>
      <c r="QVV44" s="64"/>
      <c r="QVW44" s="64"/>
      <c r="QVX44" s="64"/>
      <c r="QVY44" s="64"/>
      <c r="QVZ44" s="64"/>
      <c r="QWA44" s="64"/>
      <c r="QWB44" s="64"/>
      <c r="QWC44" s="64"/>
      <c r="QWD44" s="64"/>
      <c r="QWE44" s="64"/>
      <c r="QWF44" s="64"/>
      <c r="QWG44" s="64"/>
      <c r="QWH44" s="64"/>
      <c r="QWI44" s="64"/>
      <c r="QWJ44" s="64"/>
      <c r="QWK44" s="64"/>
      <c r="QWL44" s="64"/>
      <c r="QWM44" s="64"/>
      <c r="QWN44" s="64"/>
      <c r="QWO44" s="64"/>
      <c r="QWP44" s="64"/>
      <c r="QWQ44" s="64"/>
      <c r="QWR44" s="64"/>
      <c r="QWS44" s="64"/>
      <c r="QWT44" s="64"/>
      <c r="QWU44" s="64"/>
      <c r="QWV44" s="64"/>
      <c r="QWW44" s="64"/>
      <c r="QWX44" s="64"/>
      <c r="QWY44" s="64"/>
      <c r="QWZ44" s="64"/>
      <c r="QXA44" s="64"/>
      <c r="QXB44" s="64"/>
      <c r="QXC44" s="64"/>
      <c r="QXD44" s="64"/>
      <c r="QXE44" s="64"/>
      <c r="QXF44" s="64"/>
      <c r="QXG44" s="64"/>
      <c r="QXH44" s="64"/>
      <c r="QXI44" s="64"/>
      <c r="QXJ44" s="64"/>
      <c r="QXK44" s="64"/>
      <c r="QXL44" s="64"/>
      <c r="QXM44" s="64"/>
      <c r="QXN44" s="64"/>
      <c r="QXO44" s="64"/>
      <c r="QXP44" s="64"/>
      <c r="QXQ44" s="64"/>
      <c r="QXR44" s="64"/>
      <c r="QXS44" s="64"/>
      <c r="QXT44" s="64"/>
      <c r="QXU44" s="64"/>
      <c r="QXV44" s="64"/>
      <c r="QXW44" s="64"/>
      <c r="QXX44" s="64"/>
      <c r="QXY44" s="64"/>
      <c r="QXZ44" s="64"/>
      <c r="QYA44" s="64"/>
      <c r="QYB44" s="64"/>
      <c r="QYC44" s="64"/>
      <c r="QYD44" s="64"/>
      <c r="QYE44" s="64"/>
      <c r="QYF44" s="64"/>
      <c r="QYG44" s="64"/>
      <c r="QYH44" s="64"/>
      <c r="QYI44" s="64"/>
      <c r="QYJ44" s="64"/>
      <c r="QYK44" s="64"/>
      <c r="QYL44" s="64"/>
      <c r="QYM44" s="64"/>
      <c r="QYN44" s="64"/>
      <c r="QYO44" s="64"/>
      <c r="QYP44" s="64"/>
      <c r="QYQ44" s="64"/>
      <c r="QYR44" s="64"/>
      <c r="QYS44" s="64"/>
      <c r="QYT44" s="64"/>
      <c r="QYU44" s="64"/>
      <c r="QYV44" s="64"/>
      <c r="QYW44" s="64"/>
      <c r="QYX44" s="64"/>
      <c r="QYY44" s="64"/>
      <c r="QYZ44" s="64"/>
      <c r="QZA44" s="64"/>
      <c r="QZB44" s="64"/>
      <c r="QZC44" s="64"/>
      <c r="QZD44" s="64"/>
      <c r="QZE44" s="64"/>
      <c r="QZF44" s="64"/>
      <c r="QZG44" s="64"/>
      <c r="QZH44" s="64"/>
      <c r="QZI44" s="64"/>
      <c r="QZJ44" s="64"/>
      <c r="QZK44" s="64"/>
      <c r="QZL44" s="64"/>
      <c r="QZM44" s="64"/>
      <c r="QZN44" s="64"/>
      <c r="QZO44" s="64"/>
      <c r="QZP44" s="64"/>
      <c r="QZQ44" s="64"/>
      <c r="QZR44" s="64"/>
      <c r="QZS44" s="64"/>
      <c r="QZT44" s="64"/>
      <c r="QZU44" s="64"/>
      <c r="QZV44" s="64"/>
      <c r="QZW44" s="64"/>
      <c r="QZX44" s="64"/>
      <c r="QZY44" s="64"/>
      <c r="QZZ44" s="64"/>
      <c r="RAA44" s="64"/>
      <c r="RAB44" s="64"/>
      <c r="RAC44" s="64"/>
      <c r="RAD44" s="64"/>
      <c r="RAE44" s="64"/>
      <c r="RAF44" s="64"/>
      <c r="RAG44" s="64"/>
      <c r="RAH44" s="64"/>
      <c r="RAI44" s="64"/>
      <c r="RAJ44" s="64"/>
      <c r="RAK44" s="64"/>
      <c r="RAL44" s="64"/>
      <c r="RAM44" s="64"/>
      <c r="RAN44" s="64"/>
      <c r="RAO44" s="64"/>
      <c r="RAP44" s="64"/>
      <c r="RAQ44" s="64"/>
      <c r="RAR44" s="64"/>
      <c r="RAS44" s="64"/>
      <c r="RAT44" s="64"/>
      <c r="RAU44" s="64"/>
      <c r="RAV44" s="64"/>
      <c r="RAW44" s="64"/>
      <c r="RAX44" s="64"/>
      <c r="RAY44" s="64"/>
      <c r="RAZ44" s="64"/>
      <c r="RBA44" s="64"/>
      <c r="RBB44" s="64"/>
      <c r="RBC44" s="64"/>
      <c r="RBD44" s="64"/>
      <c r="RBE44" s="64"/>
      <c r="RBF44" s="64"/>
      <c r="RBG44" s="64"/>
      <c r="RBH44" s="64"/>
      <c r="RBI44" s="64"/>
      <c r="RBJ44" s="64"/>
      <c r="RBK44" s="64"/>
      <c r="RBL44" s="64"/>
      <c r="RBM44" s="64"/>
      <c r="RBN44" s="64"/>
      <c r="RBO44" s="64"/>
      <c r="RBP44" s="64"/>
      <c r="RBQ44" s="64"/>
      <c r="RBR44" s="64"/>
      <c r="RBS44" s="64"/>
      <c r="RBT44" s="64"/>
      <c r="RBU44" s="64"/>
      <c r="RBV44" s="64"/>
      <c r="RBW44" s="64"/>
      <c r="RBX44" s="64"/>
      <c r="RBY44" s="64"/>
      <c r="RBZ44" s="64"/>
      <c r="RCA44" s="64"/>
      <c r="RCB44" s="64"/>
      <c r="RCC44" s="64"/>
      <c r="RCD44" s="64"/>
      <c r="RCE44" s="64"/>
      <c r="RCF44" s="64"/>
      <c r="RCG44" s="64"/>
      <c r="RCH44" s="64"/>
      <c r="RCI44" s="64"/>
      <c r="RCJ44" s="64"/>
      <c r="RCK44" s="64"/>
      <c r="RCL44" s="64"/>
      <c r="RCM44" s="64"/>
      <c r="RCN44" s="64"/>
      <c r="RCO44" s="64"/>
      <c r="RCP44" s="64"/>
      <c r="RCQ44" s="64"/>
      <c r="RCR44" s="64"/>
      <c r="RCS44" s="64"/>
      <c r="RCT44" s="64"/>
      <c r="RCU44" s="64"/>
      <c r="RCV44" s="64"/>
      <c r="RCW44" s="64"/>
      <c r="RCX44" s="64"/>
      <c r="RCY44" s="64"/>
      <c r="RCZ44" s="64"/>
      <c r="RDA44" s="64"/>
      <c r="RDB44" s="64"/>
      <c r="RDC44" s="64"/>
      <c r="RDD44" s="64"/>
      <c r="RDE44" s="64"/>
      <c r="RDF44" s="64"/>
      <c r="RDG44" s="64"/>
      <c r="RDH44" s="64"/>
      <c r="RDI44" s="64"/>
      <c r="RDJ44" s="64"/>
      <c r="RDK44" s="64"/>
      <c r="RDL44" s="64"/>
      <c r="RDM44" s="64"/>
      <c r="RDN44" s="64"/>
      <c r="RDO44" s="64"/>
      <c r="RDP44" s="64"/>
      <c r="RDQ44" s="64"/>
      <c r="RDR44" s="64"/>
      <c r="RDS44" s="64"/>
      <c r="RDT44" s="64"/>
      <c r="RDU44" s="64"/>
      <c r="RDV44" s="64"/>
      <c r="RDW44" s="64"/>
      <c r="RDX44" s="64"/>
      <c r="RDY44" s="64"/>
      <c r="RDZ44" s="64"/>
      <c r="REA44" s="64"/>
      <c r="REB44" s="64"/>
      <c r="REC44" s="64"/>
      <c r="RED44" s="64"/>
      <c r="REE44" s="64"/>
      <c r="REF44" s="64"/>
      <c r="REG44" s="64"/>
      <c r="REH44" s="64"/>
      <c r="REI44" s="64"/>
      <c r="REJ44" s="64"/>
      <c r="REK44" s="64"/>
      <c r="REL44" s="64"/>
      <c r="REM44" s="64"/>
      <c r="REN44" s="64"/>
      <c r="REO44" s="64"/>
      <c r="REP44" s="64"/>
      <c r="REQ44" s="64"/>
      <c r="RER44" s="64"/>
      <c r="RES44" s="64"/>
      <c r="RET44" s="64"/>
      <c r="REU44" s="64"/>
      <c r="REV44" s="64"/>
      <c r="REW44" s="64"/>
      <c r="REX44" s="64"/>
      <c r="REY44" s="64"/>
      <c r="REZ44" s="64"/>
      <c r="RFA44" s="64"/>
      <c r="RFB44" s="64"/>
      <c r="RFC44" s="64"/>
      <c r="RFD44" s="64"/>
      <c r="RFE44" s="64"/>
      <c r="RFF44" s="64"/>
      <c r="RFG44" s="64"/>
      <c r="RFH44" s="64"/>
      <c r="RFI44" s="64"/>
      <c r="RFJ44" s="64"/>
      <c r="RFK44" s="64"/>
      <c r="RFL44" s="64"/>
      <c r="RFM44" s="64"/>
      <c r="RFN44" s="64"/>
      <c r="RFO44" s="64"/>
      <c r="RFP44" s="64"/>
      <c r="RFQ44" s="64"/>
      <c r="RFR44" s="64"/>
      <c r="RFS44" s="64"/>
      <c r="RFT44" s="64"/>
      <c r="RFU44" s="64"/>
      <c r="RFV44" s="64"/>
      <c r="RFW44" s="64"/>
      <c r="RFX44" s="64"/>
      <c r="RFY44" s="64"/>
      <c r="RFZ44" s="64"/>
      <c r="RGA44" s="64"/>
      <c r="RGB44" s="64"/>
      <c r="RGC44" s="64"/>
      <c r="RGD44" s="64"/>
      <c r="RGE44" s="64"/>
      <c r="RGF44" s="64"/>
      <c r="RGG44" s="64"/>
      <c r="RGH44" s="64"/>
      <c r="RGI44" s="64"/>
      <c r="RGJ44" s="64"/>
      <c r="RGK44" s="64"/>
      <c r="RGL44" s="64"/>
      <c r="RGM44" s="64"/>
      <c r="RGN44" s="64"/>
      <c r="RGO44" s="64"/>
      <c r="RGP44" s="64"/>
      <c r="RGQ44" s="64"/>
      <c r="RGR44" s="64"/>
      <c r="RGS44" s="64"/>
      <c r="RGT44" s="64"/>
      <c r="RGU44" s="64"/>
      <c r="RGV44" s="64"/>
      <c r="RGW44" s="64"/>
      <c r="RGX44" s="64"/>
      <c r="RGY44" s="64"/>
      <c r="RGZ44" s="64"/>
      <c r="RHA44" s="64"/>
      <c r="RHB44" s="64"/>
      <c r="RHC44" s="64"/>
      <c r="RHD44" s="64"/>
      <c r="RHE44" s="64"/>
      <c r="RHF44" s="64"/>
      <c r="RHG44" s="64"/>
      <c r="RHH44" s="64"/>
      <c r="RHI44" s="64"/>
      <c r="RHJ44" s="64"/>
      <c r="RHK44" s="64"/>
      <c r="RHL44" s="64"/>
      <c r="RHM44" s="64"/>
      <c r="RHN44" s="64"/>
      <c r="RHO44" s="64"/>
      <c r="RHP44" s="64"/>
      <c r="RHQ44" s="64"/>
      <c r="RHR44" s="64"/>
      <c r="RHS44" s="64"/>
      <c r="RHT44" s="64"/>
      <c r="RHU44" s="64"/>
      <c r="RHV44" s="64"/>
      <c r="RHW44" s="64"/>
      <c r="RHX44" s="64"/>
      <c r="RHY44" s="64"/>
      <c r="RHZ44" s="64"/>
      <c r="RIA44" s="64"/>
      <c r="RIB44" s="64"/>
      <c r="RIC44" s="64"/>
      <c r="RID44" s="64"/>
      <c r="RIE44" s="64"/>
      <c r="RIF44" s="64"/>
      <c r="RIG44" s="64"/>
      <c r="RIH44" s="64"/>
      <c r="RII44" s="64"/>
      <c r="RIJ44" s="64"/>
      <c r="RIK44" s="64"/>
      <c r="RIL44" s="64"/>
      <c r="RIM44" s="64"/>
      <c r="RIN44" s="64"/>
      <c r="RIO44" s="64"/>
      <c r="RIP44" s="64"/>
      <c r="RIQ44" s="64"/>
      <c r="RIR44" s="64"/>
      <c r="RIS44" s="64"/>
      <c r="RIT44" s="64"/>
      <c r="RIU44" s="64"/>
      <c r="RIV44" s="64"/>
      <c r="RIW44" s="64"/>
      <c r="RIX44" s="64"/>
      <c r="RIY44" s="64"/>
      <c r="RIZ44" s="64"/>
      <c r="RJA44" s="64"/>
      <c r="RJB44" s="64"/>
      <c r="RJC44" s="64"/>
      <c r="RJD44" s="64"/>
      <c r="RJE44" s="64"/>
      <c r="RJF44" s="64"/>
      <c r="RJG44" s="64"/>
      <c r="RJH44" s="64"/>
      <c r="RJI44" s="64"/>
      <c r="RJJ44" s="64"/>
      <c r="RJK44" s="64"/>
      <c r="RJL44" s="64"/>
      <c r="RJM44" s="64"/>
      <c r="RJN44" s="64"/>
      <c r="RJO44" s="64"/>
      <c r="RJP44" s="64"/>
      <c r="RJQ44" s="64"/>
      <c r="RJR44" s="64"/>
      <c r="RJS44" s="64"/>
      <c r="RJT44" s="64"/>
      <c r="RJU44" s="64"/>
      <c r="RJV44" s="64"/>
      <c r="RJW44" s="64"/>
      <c r="RJX44" s="64"/>
      <c r="RJY44" s="64"/>
      <c r="RJZ44" s="64"/>
      <c r="RKA44" s="64"/>
      <c r="RKB44" s="64"/>
      <c r="RKC44" s="64"/>
      <c r="RKD44" s="64"/>
      <c r="RKE44" s="64"/>
      <c r="RKF44" s="64"/>
      <c r="RKG44" s="64"/>
      <c r="RKH44" s="64"/>
      <c r="RKI44" s="64"/>
      <c r="RKJ44" s="64"/>
      <c r="RKK44" s="64"/>
      <c r="RKL44" s="64"/>
      <c r="RKM44" s="64"/>
      <c r="RKN44" s="64"/>
      <c r="RKO44" s="64"/>
      <c r="RKP44" s="64"/>
      <c r="RKQ44" s="64"/>
      <c r="RKR44" s="64"/>
      <c r="RKS44" s="64"/>
      <c r="RKT44" s="64"/>
      <c r="RKU44" s="64"/>
      <c r="RKV44" s="64"/>
      <c r="RKW44" s="64"/>
      <c r="RKX44" s="64"/>
      <c r="RKY44" s="64"/>
      <c r="RKZ44" s="64"/>
      <c r="RLA44" s="64"/>
      <c r="RLB44" s="64"/>
      <c r="RLC44" s="64"/>
      <c r="RLD44" s="64"/>
      <c r="RLE44" s="64"/>
      <c r="RLF44" s="64"/>
      <c r="RLG44" s="64"/>
      <c r="RLH44" s="64"/>
      <c r="RLI44" s="64"/>
      <c r="RLJ44" s="64"/>
      <c r="RLK44" s="64"/>
      <c r="RLL44" s="64"/>
      <c r="RLM44" s="64"/>
      <c r="RLN44" s="64"/>
      <c r="RLO44" s="64"/>
      <c r="RLP44" s="64"/>
      <c r="RLQ44" s="64"/>
      <c r="RLR44" s="64"/>
      <c r="RLS44" s="64"/>
      <c r="RLT44" s="64"/>
      <c r="RLU44" s="64"/>
      <c r="RLV44" s="64"/>
      <c r="RLW44" s="64"/>
      <c r="RLX44" s="64"/>
      <c r="RLY44" s="64"/>
      <c r="RLZ44" s="64"/>
      <c r="RMA44" s="64"/>
      <c r="RMB44" s="64"/>
      <c r="RMC44" s="64"/>
      <c r="RMD44" s="64"/>
      <c r="RME44" s="64"/>
      <c r="RMF44" s="64"/>
      <c r="RMG44" s="64"/>
      <c r="RMH44" s="64"/>
      <c r="RMI44" s="64"/>
      <c r="RMJ44" s="64"/>
      <c r="RMK44" s="64"/>
      <c r="RML44" s="64"/>
      <c r="RMM44" s="64"/>
      <c r="RMN44" s="64"/>
      <c r="RMO44" s="64"/>
      <c r="RMP44" s="64"/>
      <c r="RMQ44" s="64"/>
      <c r="RMR44" s="64"/>
      <c r="RMS44" s="64"/>
      <c r="RMT44" s="64"/>
      <c r="RMU44" s="64"/>
      <c r="RMV44" s="64"/>
      <c r="RMW44" s="64"/>
      <c r="RMX44" s="64"/>
      <c r="RMY44" s="64"/>
      <c r="RMZ44" s="64"/>
      <c r="RNA44" s="64"/>
      <c r="RNB44" s="64"/>
      <c r="RNC44" s="64"/>
      <c r="RND44" s="64"/>
      <c r="RNE44" s="64"/>
      <c r="RNF44" s="64"/>
      <c r="RNG44" s="64"/>
      <c r="RNH44" s="64"/>
      <c r="RNI44" s="64"/>
      <c r="RNJ44" s="64"/>
      <c r="RNK44" s="64"/>
      <c r="RNL44" s="64"/>
      <c r="RNM44" s="64"/>
      <c r="RNN44" s="64"/>
      <c r="RNO44" s="64"/>
      <c r="RNP44" s="64"/>
      <c r="RNQ44" s="64"/>
      <c r="RNR44" s="64"/>
      <c r="RNS44" s="64"/>
      <c r="RNT44" s="64"/>
      <c r="RNU44" s="64"/>
      <c r="RNV44" s="64"/>
      <c r="RNW44" s="64"/>
      <c r="RNX44" s="64"/>
      <c r="RNY44" s="64"/>
      <c r="RNZ44" s="64"/>
      <c r="ROA44" s="64"/>
      <c r="ROB44" s="64"/>
      <c r="ROC44" s="64"/>
      <c r="ROD44" s="64"/>
      <c r="ROE44" s="64"/>
      <c r="ROF44" s="64"/>
      <c r="ROG44" s="64"/>
      <c r="ROH44" s="64"/>
      <c r="ROI44" s="64"/>
      <c r="ROJ44" s="64"/>
      <c r="ROK44" s="64"/>
      <c r="ROL44" s="64"/>
      <c r="ROM44" s="64"/>
      <c r="RON44" s="64"/>
      <c r="ROO44" s="64"/>
      <c r="ROP44" s="64"/>
      <c r="ROQ44" s="64"/>
      <c r="ROR44" s="64"/>
      <c r="ROS44" s="64"/>
      <c r="ROT44" s="64"/>
      <c r="ROU44" s="64"/>
      <c r="ROV44" s="64"/>
      <c r="ROW44" s="64"/>
      <c r="ROX44" s="64"/>
      <c r="ROY44" s="64"/>
      <c r="ROZ44" s="64"/>
      <c r="RPA44" s="64"/>
      <c r="RPB44" s="64"/>
      <c r="RPC44" s="64"/>
      <c r="RPD44" s="64"/>
      <c r="RPE44" s="64"/>
      <c r="RPF44" s="64"/>
      <c r="RPG44" s="64"/>
      <c r="RPH44" s="64"/>
      <c r="RPI44" s="64"/>
      <c r="RPJ44" s="64"/>
      <c r="RPK44" s="64"/>
      <c r="RPL44" s="64"/>
      <c r="RPM44" s="64"/>
      <c r="RPN44" s="64"/>
      <c r="RPO44" s="64"/>
      <c r="RPP44" s="64"/>
      <c r="RPQ44" s="64"/>
      <c r="RPR44" s="64"/>
      <c r="RPS44" s="64"/>
      <c r="RPT44" s="64"/>
      <c r="RPU44" s="64"/>
      <c r="RPV44" s="64"/>
      <c r="RPW44" s="64"/>
      <c r="RPX44" s="64"/>
      <c r="RPY44" s="64"/>
      <c r="RPZ44" s="64"/>
      <c r="RQA44" s="64"/>
      <c r="RQB44" s="64"/>
      <c r="RQC44" s="64"/>
      <c r="RQD44" s="64"/>
      <c r="RQE44" s="64"/>
      <c r="RQF44" s="64"/>
      <c r="RQG44" s="64"/>
      <c r="RQH44" s="64"/>
      <c r="RQI44" s="64"/>
      <c r="RQJ44" s="64"/>
      <c r="RQK44" s="64"/>
      <c r="RQL44" s="64"/>
      <c r="RQM44" s="64"/>
      <c r="RQN44" s="64"/>
      <c r="RQO44" s="64"/>
      <c r="RQP44" s="64"/>
      <c r="RQQ44" s="64"/>
      <c r="RQR44" s="64"/>
      <c r="RQS44" s="64"/>
      <c r="RQT44" s="64"/>
      <c r="RQU44" s="64"/>
      <c r="RQV44" s="64"/>
      <c r="RQW44" s="64"/>
      <c r="RQX44" s="64"/>
      <c r="RQY44" s="64"/>
      <c r="RQZ44" s="64"/>
      <c r="RRA44" s="64"/>
      <c r="RRB44" s="64"/>
      <c r="RRC44" s="64"/>
      <c r="RRD44" s="64"/>
      <c r="RRE44" s="64"/>
      <c r="RRF44" s="64"/>
      <c r="RRG44" s="64"/>
      <c r="RRH44" s="64"/>
      <c r="RRI44" s="64"/>
      <c r="RRJ44" s="64"/>
      <c r="RRK44" s="64"/>
      <c r="RRL44" s="64"/>
      <c r="RRM44" s="64"/>
      <c r="RRN44" s="64"/>
      <c r="RRO44" s="64"/>
      <c r="RRP44" s="64"/>
      <c r="RRQ44" s="64"/>
      <c r="RRR44" s="64"/>
      <c r="RRS44" s="64"/>
      <c r="RRT44" s="64"/>
      <c r="RRU44" s="64"/>
      <c r="RRV44" s="64"/>
      <c r="RRW44" s="64"/>
      <c r="RRX44" s="64"/>
      <c r="RRY44" s="64"/>
      <c r="RRZ44" s="64"/>
      <c r="RSA44" s="64"/>
      <c r="RSB44" s="64"/>
      <c r="RSC44" s="64"/>
      <c r="RSD44" s="64"/>
      <c r="RSE44" s="64"/>
      <c r="RSF44" s="64"/>
      <c r="RSG44" s="64"/>
      <c r="RSH44" s="64"/>
      <c r="RSI44" s="64"/>
      <c r="RSJ44" s="64"/>
      <c r="RSK44" s="64"/>
      <c r="RSL44" s="64"/>
      <c r="RSM44" s="64"/>
      <c r="RSN44" s="64"/>
      <c r="RSO44" s="64"/>
      <c r="RSP44" s="64"/>
      <c r="RSQ44" s="64"/>
      <c r="RSR44" s="64"/>
      <c r="RSS44" s="64"/>
      <c r="RST44" s="64"/>
      <c r="RSU44" s="64"/>
      <c r="RSV44" s="64"/>
      <c r="RSW44" s="64"/>
      <c r="RSX44" s="64"/>
      <c r="RSY44" s="64"/>
      <c r="RSZ44" s="64"/>
      <c r="RTA44" s="64"/>
      <c r="RTB44" s="64"/>
      <c r="RTC44" s="64"/>
      <c r="RTD44" s="64"/>
      <c r="RTE44" s="64"/>
      <c r="RTF44" s="64"/>
      <c r="RTG44" s="64"/>
      <c r="RTH44" s="64"/>
      <c r="RTI44" s="64"/>
      <c r="RTJ44" s="64"/>
      <c r="RTK44" s="64"/>
      <c r="RTL44" s="64"/>
      <c r="RTM44" s="64"/>
      <c r="RTN44" s="64"/>
      <c r="RTO44" s="64"/>
      <c r="RTP44" s="64"/>
      <c r="RTQ44" s="64"/>
      <c r="RTR44" s="64"/>
      <c r="RTS44" s="64"/>
      <c r="RTT44" s="64"/>
      <c r="RTU44" s="64"/>
      <c r="RTV44" s="64"/>
      <c r="RTW44" s="64"/>
      <c r="RTX44" s="64"/>
      <c r="RTY44" s="64"/>
      <c r="RTZ44" s="64"/>
      <c r="RUA44" s="64"/>
      <c r="RUB44" s="64"/>
      <c r="RUC44" s="64"/>
      <c r="RUD44" s="64"/>
      <c r="RUE44" s="64"/>
      <c r="RUF44" s="64"/>
      <c r="RUG44" s="64"/>
      <c r="RUH44" s="64"/>
      <c r="RUI44" s="64"/>
      <c r="RUJ44" s="64"/>
      <c r="RUK44" s="64"/>
      <c r="RUL44" s="64"/>
      <c r="RUM44" s="64"/>
      <c r="RUN44" s="64"/>
      <c r="RUO44" s="64"/>
      <c r="RUP44" s="64"/>
      <c r="RUQ44" s="64"/>
      <c r="RUR44" s="64"/>
      <c r="RUS44" s="64"/>
      <c r="RUT44" s="64"/>
      <c r="RUU44" s="64"/>
      <c r="RUV44" s="64"/>
      <c r="RUW44" s="64"/>
      <c r="RUX44" s="64"/>
      <c r="RUY44" s="64"/>
      <c r="RUZ44" s="64"/>
      <c r="RVA44" s="64"/>
      <c r="RVB44" s="64"/>
      <c r="RVC44" s="64"/>
      <c r="RVD44" s="64"/>
      <c r="RVE44" s="64"/>
      <c r="RVF44" s="64"/>
      <c r="RVG44" s="64"/>
      <c r="RVH44" s="64"/>
      <c r="RVI44" s="64"/>
      <c r="RVJ44" s="64"/>
      <c r="RVK44" s="64"/>
      <c r="RVL44" s="64"/>
      <c r="RVM44" s="64"/>
      <c r="RVN44" s="64"/>
      <c r="RVO44" s="64"/>
      <c r="RVP44" s="64"/>
      <c r="RVQ44" s="64"/>
      <c r="RVR44" s="64"/>
      <c r="RVS44" s="64"/>
      <c r="RVT44" s="64"/>
      <c r="RVU44" s="64"/>
      <c r="RVV44" s="64"/>
      <c r="RVW44" s="64"/>
      <c r="RVX44" s="64"/>
      <c r="RVY44" s="64"/>
      <c r="RVZ44" s="64"/>
      <c r="RWA44" s="64"/>
      <c r="RWB44" s="64"/>
      <c r="RWC44" s="64"/>
      <c r="RWD44" s="64"/>
      <c r="RWE44" s="64"/>
      <c r="RWF44" s="64"/>
      <c r="RWG44" s="64"/>
      <c r="RWH44" s="64"/>
      <c r="RWI44" s="64"/>
      <c r="RWJ44" s="64"/>
      <c r="RWK44" s="64"/>
      <c r="RWL44" s="64"/>
      <c r="RWM44" s="64"/>
      <c r="RWN44" s="64"/>
      <c r="RWO44" s="64"/>
      <c r="RWP44" s="64"/>
      <c r="RWQ44" s="64"/>
      <c r="RWR44" s="64"/>
      <c r="RWS44" s="64"/>
      <c r="RWT44" s="64"/>
      <c r="RWU44" s="64"/>
      <c r="RWV44" s="64"/>
      <c r="RWW44" s="64"/>
      <c r="RWX44" s="64"/>
      <c r="RWY44" s="64"/>
      <c r="RWZ44" s="64"/>
      <c r="RXA44" s="64"/>
      <c r="RXB44" s="64"/>
      <c r="RXC44" s="64"/>
      <c r="RXD44" s="64"/>
      <c r="RXE44" s="64"/>
      <c r="RXF44" s="64"/>
      <c r="RXG44" s="64"/>
      <c r="RXH44" s="64"/>
      <c r="RXI44" s="64"/>
      <c r="RXJ44" s="64"/>
      <c r="RXK44" s="64"/>
      <c r="RXL44" s="64"/>
      <c r="RXM44" s="64"/>
      <c r="RXN44" s="64"/>
      <c r="RXO44" s="64"/>
      <c r="RXP44" s="64"/>
      <c r="RXQ44" s="64"/>
      <c r="RXR44" s="64"/>
      <c r="RXS44" s="64"/>
      <c r="RXT44" s="64"/>
      <c r="RXU44" s="64"/>
      <c r="RXV44" s="64"/>
      <c r="RXW44" s="64"/>
      <c r="RXX44" s="64"/>
      <c r="RXY44" s="64"/>
      <c r="RXZ44" s="64"/>
      <c r="RYA44" s="64"/>
      <c r="RYB44" s="64"/>
      <c r="RYC44" s="64"/>
      <c r="RYD44" s="64"/>
      <c r="RYE44" s="64"/>
      <c r="RYF44" s="64"/>
      <c r="RYG44" s="64"/>
      <c r="RYH44" s="64"/>
      <c r="RYI44" s="64"/>
      <c r="RYJ44" s="64"/>
      <c r="RYK44" s="64"/>
      <c r="RYL44" s="64"/>
      <c r="RYM44" s="64"/>
      <c r="RYN44" s="64"/>
      <c r="RYO44" s="64"/>
      <c r="RYP44" s="64"/>
      <c r="RYQ44" s="64"/>
      <c r="RYR44" s="64"/>
      <c r="RYS44" s="64"/>
      <c r="RYT44" s="64"/>
      <c r="RYU44" s="64"/>
      <c r="RYV44" s="64"/>
      <c r="RYW44" s="64"/>
      <c r="RYX44" s="64"/>
      <c r="RYY44" s="64"/>
      <c r="RYZ44" s="64"/>
      <c r="RZA44" s="64"/>
      <c r="RZB44" s="64"/>
      <c r="RZC44" s="64"/>
      <c r="RZD44" s="64"/>
      <c r="RZE44" s="64"/>
      <c r="RZF44" s="64"/>
      <c r="RZG44" s="64"/>
      <c r="RZH44" s="64"/>
      <c r="RZI44" s="64"/>
      <c r="RZJ44" s="64"/>
      <c r="RZK44" s="64"/>
      <c r="RZL44" s="64"/>
      <c r="RZM44" s="64"/>
      <c r="RZN44" s="64"/>
      <c r="RZO44" s="64"/>
      <c r="RZP44" s="64"/>
      <c r="RZQ44" s="64"/>
      <c r="RZR44" s="64"/>
      <c r="RZS44" s="64"/>
      <c r="RZT44" s="64"/>
      <c r="RZU44" s="64"/>
      <c r="RZV44" s="64"/>
      <c r="RZW44" s="64"/>
      <c r="RZX44" s="64"/>
      <c r="RZY44" s="64"/>
      <c r="RZZ44" s="64"/>
      <c r="SAA44" s="64"/>
      <c r="SAB44" s="64"/>
      <c r="SAC44" s="64"/>
      <c r="SAD44" s="64"/>
      <c r="SAE44" s="64"/>
      <c r="SAF44" s="64"/>
      <c r="SAG44" s="64"/>
      <c r="SAH44" s="64"/>
      <c r="SAI44" s="64"/>
      <c r="SAJ44" s="64"/>
      <c r="SAK44" s="64"/>
      <c r="SAL44" s="64"/>
      <c r="SAM44" s="64"/>
      <c r="SAN44" s="64"/>
      <c r="SAO44" s="64"/>
      <c r="SAP44" s="64"/>
      <c r="SAQ44" s="64"/>
      <c r="SAR44" s="64"/>
      <c r="SAS44" s="64"/>
      <c r="SAT44" s="64"/>
      <c r="SAU44" s="64"/>
      <c r="SAV44" s="64"/>
      <c r="SAW44" s="64"/>
      <c r="SAX44" s="64"/>
      <c r="SAY44" s="64"/>
      <c r="SAZ44" s="64"/>
      <c r="SBA44" s="64"/>
      <c r="SBB44" s="64"/>
      <c r="SBC44" s="64"/>
      <c r="SBD44" s="64"/>
      <c r="SBE44" s="64"/>
      <c r="SBF44" s="64"/>
      <c r="SBG44" s="64"/>
      <c r="SBH44" s="64"/>
      <c r="SBI44" s="64"/>
      <c r="SBJ44" s="64"/>
      <c r="SBK44" s="64"/>
      <c r="SBL44" s="64"/>
      <c r="SBM44" s="64"/>
      <c r="SBN44" s="64"/>
      <c r="SBO44" s="64"/>
      <c r="SBP44" s="64"/>
      <c r="SBQ44" s="64"/>
      <c r="SBR44" s="64"/>
      <c r="SBS44" s="64"/>
      <c r="SBT44" s="64"/>
      <c r="SBU44" s="64"/>
      <c r="SBV44" s="64"/>
      <c r="SBW44" s="64"/>
      <c r="SBX44" s="64"/>
      <c r="SBY44" s="64"/>
      <c r="SBZ44" s="64"/>
      <c r="SCA44" s="64"/>
      <c r="SCB44" s="64"/>
      <c r="SCC44" s="64"/>
      <c r="SCD44" s="64"/>
      <c r="SCE44" s="64"/>
      <c r="SCF44" s="64"/>
      <c r="SCG44" s="64"/>
      <c r="SCH44" s="64"/>
      <c r="SCI44" s="64"/>
      <c r="SCJ44" s="64"/>
      <c r="SCK44" s="64"/>
      <c r="SCL44" s="64"/>
      <c r="SCM44" s="64"/>
      <c r="SCN44" s="64"/>
      <c r="SCO44" s="64"/>
      <c r="SCP44" s="64"/>
      <c r="SCQ44" s="64"/>
      <c r="SCR44" s="64"/>
      <c r="SCS44" s="64"/>
      <c r="SCT44" s="64"/>
      <c r="SCU44" s="64"/>
      <c r="SCV44" s="64"/>
      <c r="SCW44" s="64"/>
      <c r="SCX44" s="64"/>
      <c r="SCY44" s="64"/>
      <c r="SCZ44" s="64"/>
      <c r="SDA44" s="64"/>
      <c r="SDB44" s="64"/>
      <c r="SDC44" s="64"/>
      <c r="SDD44" s="64"/>
      <c r="SDE44" s="64"/>
      <c r="SDF44" s="64"/>
      <c r="SDG44" s="64"/>
      <c r="SDH44" s="64"/>
      <c r="SDI44" s="64"/>
      <c r="SDJ44" s="64"/>
      <c r="SDK44" s="64"/>
      <c r="SDL44" s="64"/>
      <c r="SDM44" s="64"/>
      <c r="SDN44" s="64"/>
      <c r="SDO44" s="64"/>
      <c r="SDP44" s="64"/>
      <c r="SDQ44" s="64"/>
      <c r="SDR44" s="64"/>
      <c r="SDS44" s="64"/>
      <c r="SDT44" s="64"/>
      <c r="SDU44" s="64"/>
      <c r="SDV44" s="64"/>
      <c r="SDW44" s="64"/>
      <c r="SDX44" s="64"/>
      <c r="SDY44" s="64"/>
      <c r="SDZ44" s="64"/>
      <c r="SEA44" s="64"/>
      <c r="SEB44" s="64"/>
      <c r="SEC44" s="64"/>
      <c r="SED44" s="64"/>
      <c r="SEE44" s="64"/>
      <c r="SEF44" s="64"/>
      <c r="SEG44" s="64"/>
      <c r="SEH44" s="64"/>
      <c r="SEI44" s="64"/>
      <c r="SEJ44" s="64"/>
      <c r="SEK44" s="64"/>
      <c r="SEL44" s="64"/>
      <c r="SEM44" s="64"/>
      <c r="SEN44" s="64"/>
      <c r="SEO44" s="64"/>
      <c r="SEP44" s="64"/>
      <c r="SEQ44" s="64"/>
      <c r="SER44" s="64"/>
      <c r="SES44" s="64"/>
      <c r="SET44" s="64"/>
      <c r="SEU44" s="64"/>
      <c r="SEV44" s="64"/>
      <c r="SEW44" s="64"/>
      <c r="SEX44" s="64"/>
      <c r="SEY44" s="64"/>
      <c r="SEZ44" s="64"/>
      <c r="SFA44" s="64"/>
      <c r="SFB44" s="64"/>
      <c r="SFC44" s="64"/>
      <c r="SFD44" s="64"/>
      <c r="SFE44" s="64"/>
      <c r="SFF44" s="64"/>
      <c r="SFG44" s="64"/>
      <c r="SFH44" s="64"/>
      <c r="SFI44" s="64"/>
      <c r="SFJ44" s="64"/>
      <c r="SFK44" s="64"/>
      <c r="SFL44" s="64"/>
      <c r="SFM44" s="64"/>
      <c r="SFN44" s="64"/>
      <c r="SFO44" s="64"/>
      <c r="SFP44" s="64"/>
      <c r="SFQ44" s="64"/>
      <c r="SFR44" s="64"/>
      <c r="SFS44" s="64"/>
      <c r="SFT44" s="64"/>
      <c r="SFU44" s="64"/>
      <c r="SFV44" s="64"/>
      <c r="SFW44" s="64"/>
      <c r="SFX44" s="64"/>
      <c r="SFY44" s="64"/>
      <c r="SFZ44" s="64"/>
      <c r="SGA44" s="64"/>
      <c r="SGB44" s="64"/>
      <c r="SGC44" s="64"/>
      <c r="SGD44" s="64"/>
      <c r="SGE44" s="64"/>
      <c r="SGF44" s="64"/>
      <c r="SGG44" s="64"/>
      <c r="SGH44" s="64"/>
      <c r="SGI44" s="64"/>
      <c r="SGJ44" s="64"/>
      <c r="SGK44" s="64"/>
      <c r="SGL44" s="64"/>
      <c r="SGM44" s="64"/>
      <c r="SGN44" s="64"/>
      <c r="SGO44" s="64"/>
      <c r="SGP44" s="64"/>
      <c r="SGQ44" s="64"/>
      <c r="SGR44" s="64"/>
      <c r="SGS44" s="64"/>
      <c r="SGT44" s="64"/>
      <c r="SGU44" s="64"/>
      <c r="SGV44" s="64"/>
      <c r="SGW44" s="64"/>
      <c r="SGX44" s="64"/>
      <c r="SGY44" s="64"/>
      <c r="SGZ44" s="64"/>
      <c r="SHA44" s="64"/>
      <c r="SHB44" s="64"/>
      <c r="SHC44" s="64"/>
      <c r="SHD44" s="64"/>
      <c r="SHE44" s="64"/>
      <c r="SHF44" s="64"/>
      <c r="SHG44" s="64"/>
      <c r="SHH44" s="64"/>
      <c r="SHI44" s="64"/>
      <c r="SHJ44" s="64"/>
      <c r="SHK44" s="64"/>
      <c r="SHL44" s="64"/>
      <c r="SHM44" s="64"/>
      <c r="SHN44" s="64"/>
      <c r="SHO44" s="64"/>
      <c r="SHP44" s="64"/>
      <c r="SHQ44" s="64"/>
      <c r="SHR44" s="64"/>
      <c r="SHS44" s="64"/>
      <c r="SHT44" s="64"/>
      <c r="SHU44" s="64"/>
      <c r="SHV44" s="64"/>
      <c r="SHW44" s="64"/>
      <c r="SHX44" s="64"/>
      <c r="SHY44" s="64"/>
      <c r="SHZ44" s="64"/>
      <c r="SIA44" s="64"/>
      <c r="SIB44" s="64"/>
      <c r="SIC44" s="64"/>
      <c r="SID44" s="64"/>
      <c r="SIE44" s="64"/>
      <c r="SIF44" s="64"/>
      <c r="SIG44" s="64"/>
      <c r="SIH44" s="64"/>
      <c r="SII44" s="64"/>
      <c r="SIJ44" s="64"/>
      <c r="SIK44" s="64"/>
      <c r="SIL44" s="64"/>
      <c r="SIM44" s="64"/>
      <c r="SIN44" s="64"/>
      <c r="SIO44" s="64"/>
      <c r="SIP44" s="64"/>
      <c r="SIQ44" s="64"/>
      <c r="SIR44" s="64"/>
      <c r="SIS44" s="64"/>
      <c r="SIT44" s="64"/>
      <c r="SIU44" s="64"/>
      <c r="SIV44" s="64"/>
      <c r="SIW44" s="64"/>
      <c r="SIX44" s="64"/>
      <c r="SIY44" s="64"/>
      <c r="SIZ44" s="64"/>
      <c r="SJA44" s="64"/>
      <c r="SJB44" s="64"/>
      <c r="SJC44" s="64"/>
      <c r="SJD44" s="64"/>
      <c r="SJE44" s="64"/>
      <c r="SJF44" s="64"/>
      <c r="SJG44" s="64"/>
      <c r="SJH44" s="64"/>
      <c r="SJI44" s="64"/>
      <c r="SJJ44" s="64"/>
      <c r="SJK44" s="64"/>
      <c r="SJL44" s="64"/>
      <c r="SJM44" s="64"/>
      <c r="SJN44" s="64"/>
      <c r="SJO44" s="64"/>
      <c r="SJP44" s="64"/>
      <c r="SJQ44" s="64"/>
      <c r="SJR44" s="64"/>
      <c r="SJS44" s="64"/>
      <c r="SJT44" s="64"/>
      <c r="SJU44" s="64"/>
      <c r="SJV44" s="64"/>
      <c r="SJW44" s="64"/>
      <c r="SJX44" s="64"/>
      <c r="SJY44" s="64"/>
      <c r="SJZ44" s="64"/>
      <c r="SKA44" s="64"/>
      <c r="SKB44" s="64"/>
      <c r="SKC44" s="64"/>
      <c r="SKD44" s="64"/>
      <c r="SKE44" s="64"/>
      <c r="SKF44" s="64"/>
      <c r="SKG44" s="64"/>
      <c r="SKH44" s="64"/>
      <c r="SKI44" s="64"/>
      <c r="SKJ44" s="64"/>
      <c r="SKK44" s="64"/>
      <c r="SKL44" s="64"/>
      <c r="SKM44" s="64"/>
      <c r="SKN44" s="64"/>
      <c r="SKO44" s="64"/>
      <c r="SKP44" s="64"/>
      <c r="SKQ44" s="64"/>
      <c r="SKR44" s="64"/>
      <c r="SKS44" s="64"/>
      <c r="SKT44" s="64"/>
      <c r="SKU44" s="64"/>
      <c r="SKV44" s="64"/>
      <c r="SKW44" s="64"/>
      <c r="SKX44" s="64"/>
      <c r="SKY44" s="64"/>
      <c r="SKZ44" s="64"/>
      <c r="SLA44" s="64"/>
      <c r="SLB44" s="64"/>
      <c r="SLC44" s="64"/>
      <c r="SLD44" s="64"/>
      <c r="SLE44" s="64"/>
      <c r="SLF44" s="64"/>
      <c r="SLG44" s="64"/>
      <c r="SLH44" s="64"/>
      <c r="SLI44" s="64"/>
      <c r="SLJ44" s="64"/>
      <c r="SLK44" s="64"/>
      <c r="SLL44" s="64"/>
      <c r="SLM44" s="64"/>
      <c r="SLN44" s="64"/>
      <c r="SLO44" s="64"/>
      <c r="SLP44" s="64"/>
      <c r="SLQ44" s="64"/>
      <c r="SLR44" s="64"/>
      <c r="SLS44" s="64"/>
      <c r="SLT44" s="64"/>
      <c r="SLU44" s="64"/>
      <c r="SLV44" s="64"/>
      <c r="SLW44" s="64"/>
      <c r="SLX44" s="64"/>
      <c r="SLY44" s="64"/>
      <c r="SLZ44" s="64"/>
      <c r="SMA44" s="64"/>
      <c r="SMB44" s="64"/>
      <c r="SMC44" s="64"/>
      <c r="SMD44" s="64"/>
      <c r="SME44" s="64"/>
      <c r="SMF44" s="64"/>
      <c r="SMG44" s="64"/>
      <c r="SMH44" s="64"/>
      <c r="SMI44" s="64"/>
      <c r="SMJ44" s="64"/>
      <c r="SMK44" s="64"/>
      <c r="SML44" s="64"/>
      <c r="SMM44" s="64"/>
      <c r="SMN44" s="64"/>
      <c r="SMO44" s="64"/>
      <c r="SMP44" s="64"/>
      <c r="SMQ44" s="64"/>
      <c r="SMR44" s="64"/>
      <c r="SMS44" s="64"/>
      <c r="SMT44" s="64"/>
      <c r="SMU44" s="64"/>
      <c r="SMV44" s="64"/>
      <c r="SMW44" s="64"/>
      <c r="SMX44" s="64"/>
      <c r="SMY44" s="64"/>
      <c r="SMZ44" s="64"/>
      <c r="SNA44" s="64"/>
      <c r="SNB44" s="64"/>
      <c r="SNC44" s="64"/>
      <c r="SND44" s="64"/>
      <c r="SNE44" s="64"/>
      <c r="SNF44" s="64"/>
      <c r="SNG44" s="64"/>
      <c r="SNH44" s="64"/>
      <c r="SNI44" s="64"/>
      <c r="SNJ44" s="64"/>
      <c r="SNK44" s="64"/>
      <c r="SNL44" s="64"/>
      <c r="SNM44" s="64"/>
      <c r="SNN44" s="64"/>
      <c r="SNO44" s="64"/>
      <c r="SNP44" s="64"/>
      <c r="SNQ44" s="64"/>
      <c r="SNR44" s="64"/>
      <c r="SNS44" s="64"/>
      <c r="SNT44" s="64"/>
      <c r="SNU44" s="64"/>
      <c r="SNV44" s="64"/>
      <c r="SNW44" s="64"/>
      <c r="SNX44" s="64"/>
      <c r="SNY44" s="64"/>
      <c r="SNZ44" s="64"/>
      <c r="SOA44" s="64"/>
      <c r="SOB44" s="64"/>
      <c r="SOC44" s="64"/>
      <c r="SOD44" s="64"/>
      <c r="SOE44" s="64"/>
      <c r="SOF44" s="64"/>
      <c r="SOG44" s="64"/>
      <c r="SOH44" s="64"/>
      <c r="SOI44" s="64"/>
      <c r="SOJ44" s="64"/>
      <c r="SOK44" s="64"/>
      <c r="SOL44" s="64"/>
      <c r="SOM44" s="64"/>
      <c r="SON44" s="64"/>
      <c r="SOO44" s="64"/>
      <c r="SOP44" s="64"/>
      <c r="SOQ44" s="64"/>
      <c r="SOR44" s="64"/>
      <c r="SOS44" s="64"/>
      <c r="SOT44" s="64"/>
      <c r="SOU44" s="64"/>
      <c r="SOV44" s="64"/>
      <c r="SOW44" s="64"/>
      <c r="SOX44" s="64"/>
      <c r="SOY44" s="64"/>
      <c r="SOZ44" s="64"/>
      <c r="SPA44" s="64"/>
      <c r="SPB44" s="64"/>
      <c r="SPC44" s="64"/>
      <c r="SPD44" s="64"/>
      <c r="SPE44" s="64"/>
      <c r="SPF44" s="64"/>
      <c r="SPG44" s="64"/>
      <c r="SPH44" s="64"/>
      <c r="SPI44" s="64"/>
      <c r="SPJ44" s="64"/>
      <c r="SPK44" s="64"/>
      <c r="SPL44" s="64"/>
      <c r="SPM44" s="64"/>
      <c r="SPN44" s="64"/>
      <c r="SPO44" s="64"/>
      <c r="SPP44" s="64"/>
      <c r="SPQ44" s="64"/>
      <c r="SPR44" s="64"/>
      <c r="SPS44" s="64"/>
      <c r="SPT44" s="64"/>
      <c r="SPU44" s="64"/>
      <c r="SPV44" s="64"/>
      <c r="SPW44" s="64"/>
      <c r="SPX44" s="64"/>
      <c r="SPY44" s="64"/>
      <c r="SPZ44" s="64"/>
      <c r="SQA44" s="64"/>
      <c r="SQB44" s="64"/>
      <c r="SQC44" s="64"/>
      <c r="SQD44" s="64"/>
      <c r="SQE44" s="64"/>
      <c r="SQF44" s="64"/>
      <c r="SQG44" s="64"/>
      <c r="SQH44" s="64"/>
      <c r="SQI44" s="64"/>
      <c r="SQJ44" s="64"/>
      <c r="SQK44" s="64"/>
      <c r="SQL44" s="64"/>
      <c r="SQM44" s="64"/>
      <c r="SQN44" s="64"/>
      <c r="SQO44" s="64"/>
      <c r="SQP44" s="64"/>
      <c r="SQQ44" s="64"/>
      <c r="SQR44" s="64"/>
      <c r="SQS44" s="64"/>
      <c r="SQT44" s="64"/>
      <c r="SQU44" s="64"/>
      <c r="SQV44" s="64"/>
      <c r="SQW44" s="64"/>
      <c r="SQX44" s="64"/>
      <c r="SQY44" s="64"/>
      <c r="SQZ44" s="64"/>
      <c r="SRA44" s="64"/>
      <c r="SRB44" s="64"/>
      <c r="SRC44" s="64"/>
      <c r="SRD44" s="64"/>
      <c r="SRE44" s="64"/>
      <c r="SRF44" s="64"/>
      <c r="SRG44" s="64"/>
      <c r="SRH44" s="64"/>
      <c r="SRI44" s="64"/>
      <c r="SRJ44" s="64"/>
      <c r="SRK44" s="64"/>
      <c r="SRL44" s="64"/>
      <c r="SRM44" s="64"/>
      <c r="SRN44" s="64"/>
      <c r="SRO44" s="64"/>
      <c r="SRP44" s="64"/>
      <c r="SRQ44" s="64"/>
      <c r="SRR44" s="64"/>
      <c r="SRS44" s="64"/>
      <c r="SRT44" s="64"/>
      <c r="SRU44" s="64"/>
      <c r="SRV44" s="64"/>
      <c r="SRW44" s="64"/>
      <c r="SRX44" s="64"/>
      <c r="SRY44" s="64"/>
      <c r="SRZ44" s="64"/>
      <c r="SSA44" s="64"/>
      <c r="SSB44" s="64"/>
      <c r="SSC44" s="64"/>
      <c r="SSD44" s="64"/>
      <c r="SSE44" s="64"/>
      <c r="SSF44" s="64"/>
      <c r="SSG44" s="64"/>
      <c r="SSH44" s="64"/>
      <c r="SSI44" s="64"/>
      <c r="SSJ44" s="64"/>
      <c r="SSK44" s="64"/>
      <c r="SSL44" s="64"/>
      <c r="SSM44" s="64"/>
      <c r="SSN44" s="64"/>
      <c r="SSO44" s="64"/>
      <c r="SSP44" s="64"/>
      <c r="SSQ44" s="64"/>
      <c r="SSR44" s="64"/>
      <c r="SSS44" s="64"/>
      <c r="SST44" s="64"/>
      <c r="SSU44" s="64"/>
      <c r="SSV44" s="64"/>
      <c r="SSW44" s="64"/>
      <c r="SSX44" s="64"/>
      <c r="SSY44" s="64"/>
      <c r="SSZ44" s="64"/>
      <c r="STA44" s="64"/>
      <c r="STB44" s="64"/>
      <c r="STC44" s="64"/>
      <c r="STD44" s="64"/>
      <c r="STE44" s="64"/>
      <c r="STF44" s="64"/>
      <c r="STG44" s="64"/>
      <c r="STH44" s="64"/>
      <c r="STI44" s="64"/>
      <c r="STJ44" s="64"/>
      <c r="STK44" s="64"/>
      <c r="STL44" s="64"/>
      <c r="STM44" s="64"/>
      <c r="STN44" s="64"/>
      <c r="STO44" s="64"/>
      <c r="STP44" s="64"/>
      <c r="STQ44" s="64"/>
      <c r="STR44" s="64"/>
      <c r="STS44" s="64"/>
      <c r="STT44" s="64"/>
      <c r="STU44" s="64"/>
      <c r="STV44" s="64"/>
      <c r="STW44" s="64"/>
      <c r="STX44" s="64"/>
      <c r="STY44" s="64"/>
      <c r="STZ44" s="64"/>
      <c r="SUA44" s="64"/>
      <c r="SUB44" s="64"/>
      <c r="SUC44" s="64"/>
      <c r="SUD44" s="64"/>
      <c r="SUE44" s="64"/>
      <c r="SUF44" s="64"/>
      <c r="SUG44" s="64"/>
      <c r="SUH44" s="64"/>
      <c r="SUI44" s="64"/>
      <c r="SUJ44" s="64"/>
      <c r="SUK44" s="64"/>
      <c r="SUL44" s="64"/>
      <c r="SUM44" s="64"/>
      <c r="SUN44" s="64"/>
      <c r="SUO44" s="64"/>
      <c r="SUP44" s="64"/>
      <c r="SUQ44" s="64"/>
      <c r="SUR44" s="64"/>
      <c r="SUS44" s="64"/>
      <c r="SUT44" s="64"/>
      <c r="SUU44" s="64"/>
      <c r="SUV44" s="64"/>
      <c r="SUW44" s="64"/>
      <c r="SUX44" s="64"/>
      <c r="SUY44" s="64"/>
      <c r="SUZ44" s="64"/>
      <c r="SVA44" s="64"/>
      <c r="SVB44" s="64"/>
      <c r="SVC44" s="64"/>
      <c r="SVD44" s="64"/>
      <c r="SVE44" s="64"/>
      <c r="SVF44" s="64"/>
      <c r="SVG44" s="64"/>
      <c r="SVH44" s="64"/>
      <c r="SVI44" s="64"/>
      <c r="SVJ44" s="64"/>
      <c r="SVK44" s="64"/>
      <c r="SVL44" s="64"/>
      <c r="SVM44" s="64"/>
      <c r="SVN44" s="64"/>
      <c r="SVO44" s="64"/>
      <c r="SVP44" s="64"/>
      <c r="SVQ44" s="64"/>
      <c r="SVR44" s="64"/>
      <c r="SVS44" s="64"/>
      <c r="SVT44" s="64"/>
      <c r="SVU44" s="64"/>
      <c r="SVV44" s="64"/>
      <c r="SVW44" s="64"/>
      <c r="SVX44" s="64"/>
      <c r="SVY44" s="64"/>
      <c r="SVZ44" s="64"/>
      <c r="SWA44" s="64"/>
      <c r="SWB44" s="64"/>
      <c r="SWC44" s="64"/>
      <c r="SWD44" s="64"/>
      <c r="SWE44" s="64"/>
      <c r="SWF44" s="64"/>
      <c r="SWG44" s="64"/>
      <c r="SWH44" s="64"/>
      <c r="SWI44" s="64"/>
      <c r="SWJ44" s="64"/>
      <c r="SWK44" s="64"/>
      <c r="SWL44" s="64"/>
      <c r="SWM44" s="64"/>
      <c r="SWN44" s="64"/>
      <c r="SWO44" s="64"/>
      <c r="SWP44" s="64"/>
      <c r="SWQ44" s="64"/>
      <c r="SWR44" s="64"/>
      <c r="SWS44" s="64"/>
      <c r="SWT44" s="64"/>
      <c r="SWU44" s="64"/>
      <c r="SWV44" s="64"/>
      <c r="SWW44" s="64"/>
      <c r="SWX44" s="64"/>
      <c r="SWY44" s="64"/>
      <c r="SWZ44" s="64"/>
      <c r="SXA44" s="64"/>
      <c r="SXB44" s="64"/>
      <c r="SXC44" s="64"/>
      <c r="SXD44" s="64"/>
      <c r="SXE44" s="64"/>
      <c r="SXF44" s="64"/>
      <c r="SXG44" s="64"/>
      <c r="SXH44" s="64"/>
      <c r="SXI44" s="64"/>
      <c r="SXJ44" s="64"/>
      <c r="SXK44" s="64"/>
      <c r="SXL44" s="64"/>
      <c r="SXM44" s="64"/>
      <c r="SXN44" s="64"/>
      <c r="SXO44" s="64"/>
      <c r="SXP44" s="64"/>
      <c r="SXQ44" s="64"/>
      <c r="SXR44" s="64"/>
      <c r="SXS44" s="64"/>
      <c r="SXT44" s="64"/>
      <c r="SXU44" s="64"/>
      <c r="SXV44" s="64"/>
      <c r="SXW44" s="64"/>
      <c r="SXX44" s="64"/>
      <c r="SXY44" s="64"/>
      <c r="SXZ44" s="64"/>
      <c r="SYA44" s="64"/>
      <c r="SYB44" s="64"/>
      <c r="SYC44" s="64"/>
      <c r="SYD44" s="64"/>
      <c r="SYE44" s="64"/>
      <c r="SYF44" s="64"/>
      <c r="SYG44" s="64"/>
      <c r="SYH44" s="64"/>
      <c r="SYI44" s="64"/>
      <c r="SYJ44" s="64"/>
      <c r="SYK44" s="64"/>
      <c r="SYL44" s="64"/>
      <c r="SYM44" s="64"/>
      <c r="SYN44" s="64"/>
      <c r="SYO44" s="64"/>
      <c r="SYP44" s="64"/>
      <c r="SYQ44" s="64"/>
      <c r="SYR44" s="64"/>
      <c r="SYS44" s="64"/>
      <c r="SYT44" s="64"/>
      <c r="SYU44" s="64"/>
      <c r="SYV44" s="64"/>
      <c r="SYW44" s="64"/>
      <c r="SYX44" s="64"/>
      <c r="SYY44" s="64"/>
      <c r="SYZ44" s="64"/>
      <c r="SZA44" s="64"/>
      <c r="SZB44" s="64"/>
      <c r="SZC44" s="64"/>
      <c r="SZD44" s="64"/>
      <c r="SZE44" s="64"/>
      <c r="SZF44" s="64"/>
      <c r="SZG44" s="64"/>
      <c r="SZH44" s="64"/>
      <c r="SZI44" s="64"/>
      <c r="SZJ44" s="64"/>
      <c r="SZK44" s="64"/>
      <c r="SZL44" s="64"/>
      <c r="SZM44" s="64"/>
      <c r="SZN44" s="64"/>
      <c r="SZO44" s="64"/>
      <c r="SZP44" s="64"/>
      <c r="SZQ44" s="64"/>
      <c r="SZR44" s="64"/>
      <c r="SZS44" s="64"/>
      <c r="SZT44" s="64"/>
      <c r="SZU44" s="64"/>
      <c r="SZV44" s="64"/>
      <c r="SZW44" s="64"/>
      <c r="SZX44" s="64"/>
      <c r="SZY44" s="64"/>
      <c r="SZZ44" s="64"/>
      <c r="TAA44" s="64"/>
      <c r="TAB44" s="64"/>
      <c r="TAC44" s="64"/>
      <c r="TAD44" s="64"/>
      <c r="TAE44" s="64"/>
      <c r="TAF44" s="64"/>
      <c r="TAG44" s="64"/>
      <c r="TAH44" s="64"/>
      <c r="TAI44" s="64"/>
      <c r="TAJ44" s="64"/>
      <c r="TAK44" s="64"/>
      <c r="TAL44" s="64"/>
      <c r="TAM44" s="64"/>
      <c r="TAN44" s="64"/>
      <c r="TAO44" s="64"/>
      <c r="TAP44" s="64"/>
      <c r="TAQ44" s="64"/>
      <c r="TAR44" s="64"/>
      <c r="TAS44" s="64"/>
      <c r="TAT44" s="64"/>
      <c r="TAU44" s="64"/>
      <c r="TAV44" s="64"/>
      <c r="TAW44" s="64"/>
      <c r="TAX44" s="64"/>
      <c r="TAY44" s="64"/>
      <c r="TAZ44" s="64"/>
      <c r="TBA44" s="64"/>
      <c r="TBB44" s="64"/>
      <c r="TBC44" s="64"/>
      <c r="TBD44" s="64"/>
      <c r="TBE44" s="64"/>
      <c r="TBF44" s="64"/>
      <c r="TBG44" s="64"/>
      <c r="TBH44" s="64"/>
      <c r="TBI44" s="64"/>
      <c r="TBJ44" s="64"/>
      <c r="TBK44" s="64"/>
      <c r="TBL44" s="64"/>
      <c r="TBM44" s="64"/>
      <c r="TBN44" s="64"/>
      <c r="TBO44" s="64"/>
      <c r="TBP44" s="64"/>
      <c r="TBQ44" s="64"/>
      <c r="TBR44" s="64"/>
      <c r="TBS44" s="64"/>
      <c r="TBT44" s="64"/>
      <c r="TBU44" s="64"/>
      <c r="TBV44" s="64"/>
      <c r="TBW44" s="64"/>
      <c r="TBX44" s="64"/>
      <c r="TBY44" s="64"/>
      <c r="TBZ44" s="64"/>
      <c r="TCA44" s="64"/>
      <c r="TCB44" s="64"/>
      <c r="TCC44" s="64"/>
      <c r="TCD44" s="64"/>
      <c r="TCE44" s="64"/>
      <c r="TCF44" s="64"/>
      <c r="TCG44" s="64"/>
      <c r="TCH44" s="64"/>
      <c r="TCI44" s="64"/>
      <c r="TCJ44" s="64"/>
      <c r="TCK44" s="64"/>
      <c r="TCL44" s="64"/>
      <c r="TCM44" s="64"/>
      <c r="TCN44" s="64"/>
      <c r="TCO44" s="64"/>
      <c r="TCP44" s="64"/>
      <c r="TCQ44" s="64"/>
      <c r="TCR44" s="64"/>
      <c r="TCS44" s="64"/>
      <c r="TCT44" s="64"/>
      <c r="TCU44" s="64"/>
      <c r="TCV44" s="64"/>
      <c r="TCW44" s="64"/>
      <c r="TCX44" s="64"/>
      <c r="TCY44" s="64"/>
      <c r="TCZ44" s="64"/>
      <c r="TDA44" s="64"/>
      <c r="TDB44" s="64"/>
      <c r="TDC44" s="64"/>
      <c r="TDD44" s="64"/>
      <c r="TDE44" s="64"/>
      <c r="TDF44" s="64"/>
      <c r="TDG44" s="64"/>
      <c r="TDH44" s="64"/>
      <c r="TDI44" s="64"/>
      <c r="TDJ44" s="64"/>
      <c r="TDK44" s="64"/>
      <c r="TDL44" s="64"/>
      <c r="TDM44" s="64"/>
      <c r="TDN44" s="64"/>
      <c r="TDO44" s="64"/>
      <c r="TDP44" s="64"/>
      <c r="TDQ44" s="64"/>
      <c r="TDR44" s="64"/>
      <c r="TDS44" s="64"/>
      <c r="TDT44" s="64"/>
      <c r="TDU44" s="64"/>
      <c r="TDV44" s="64"/>
      <c r="TDW44" s="64"/>
      <c r="TDX44" s="64"/>
      <c r="TDY44" s="64"/>
      <c r="TDZ44" s="64"/>
      <c r="TEA44" s="64"/>
      <c r="TEB44" s="64"/>
      <c r="TEC44" s="64"/>
      <c r="TED44" s="64"/>
      <c r="TEE44" s="64"/>
      <c r="TEF44" s="64"/>
      <c r="TEG44" s="64"/>
      <c r="TEH44" s="64"/>
      <c r="TEI44" s="64"/>
      <c r="TEJ44" s="64"/>
      <c r="TEK44" s="64"/>
      <c r="TEL44" s="64"/>
      <c r="TEM44" s="64"/>
      <c r="TEN44" s="64"/>
      <c r="TEO44" s="64"/>
      <c r="TEP44" s="64"/>
      <c r="TEQ44" s="64"/>
      <c r="TER44" s="64"/>
      <c r="TES44" s="64"/>
      <c r="TET44" s="64"/>
      <c r="TEU44" s="64"/>
      <c r="TEV44" s="64"/>
      <c r="TEW44" s="64"/>
      <c r="TEX44" s="64"/>
      <c r="TEY44" s="64"/>
      <c r="TEZ44" s="64"/>
      <c r="TFA44" s="64"/>
      <c r="TFB44" s="64"/>
      <c r="TFC44" s="64"/>
      <c r="TFD44" s="64"/>
      <c r="TFE44" s="64"/>
      <c r="TFF44" s="64"/>
      <c r="TFG44" s="64"/>
      <c r="TFH44" s="64"/>
      <c r="TFI44" s="64"/>
      <c r="TFJ44" s="64"/>
      <c r="TFK44" s="64"/>
      <c r="TFL44" s="64"/>
      <c r="TFM44" s="64"/>
      <c r="TFN44" s="64"/>
      <c r="TFO44" s="64"/>
      <c r="TFP44" s="64"/>
      <c r="TFQ44" s="64"/>
      <c r="TFR44" s="64"/>
      <c r="TFS44" s="64"/>
      <c r="TFT44" s="64"/>
      <c r="TFU44" s="64"/>
      <c r="TFV44" s="64"/>
      <c r="TFW44" s="64"/>
      <c r="TFX44" s="64"/>
      <c r="TFY44" s="64"/>
      <c r="TFZ44" s="64"/>
      <c r="TGA44" s="64"/>
      <c r="TGB44" s="64"/>
      <c r="TGC44" s="64"/>
      <c r="TGD44" s="64"/>
      <c r="TGE44" s="64"/>
      <c r="TGF44" s="64"/>
      <c r="TGG44" s="64"/>
      <c r="TGH44" s="64"/>
      <c r="TGI44" s="64"/>
      <c r="TGJ44" s="64"/>
      <c r="TGK44" s="64"/>
      <c r="TGL44" s="64"/>
      <c r="TGM44" s="64"/>
      <c r="TGN44" s="64"/>
      <c r="TGO44" s="64"/>
      <c r="TGP44" s="64"/>
      <c r="TGQ44" s="64"/>
      <c r="TGR44" s="64"/>
      <c r="TGS44" s="64"/>
      <c r="TGT44" s="64"/>
      <c r="TGU44" s="64"/>
      <c r="TGV44" s="64"/>
      <c r="TGW44" s="64"/>
      <c r="TGX44" s="64"/>
      <c r="TGY44" s="64"/>
      <c r="TGZ44" s="64"/>
      <c r="THA44" s="64"/>
      <c r="THB44" s="64"/>
      <c r="THC44" s="64"/>
      <c r="THD44" s="64"/>
      <c r="THE44" s="64"/>
      <c r="THF44" s="64"/>
      <c r="THG44" s="64"/>
      <c r="THH44" s="64"/>
      <c r="THI44" s="64"/>
      <c r="THJ44" s="64"/>
      <c r="THK44" s="64"/>
      <c r="THL44" s="64"/>
      <c r="THM44" s="64"/>
      <c r="THN44" s="64"/>
      <c r="THO44" s="64"/>
      <c r="THP44" s="64"/>
      <c r="THQ44" s="64"/>
      <c r="THR44" s="64"/>
      <c r="THS44" s="64"/>
      <c r="THT44" s="64"/>
      <c r="THU44" s="64"/>
      <c r="THV44" s="64"/>
      <c r="THW44" s="64"/>
      <c r="THX44" s="64"/>
      <c r="THY44" s="64"/>
      <c r="THZ44" s="64"/>
      <c r="TIA44" s="64"/>
      <c r="TIB44" s="64"/>
      <c r="TIC44" s="64"/>
      <c r="TID44" s="64"/>
      <c r="TIE44" s="64"/>
      <c r="TIF44" s="64"/>
      <c r="TIG44" s="64"/>
      <c r="TIH44" s="64"/>
      <c r="TII44" s="64"/>
      <c r="TIJ44" s="64"/>
      <c r="TIK44" s="64"/>
      <c r="TIL44" s="64"/>
      <c r="TIM44" s="64"/>
      <c r="TIN44" s="64"/>
      <c r="TIO44" s="64"/>
      <c r="TIP44" s="64"/>
      <c r="TIQ44" s="64"/>
      <c r="TIR44" s="64"/>
      <c r="TIS44" s="64"/>
      <c r="TIT44" s="64"/>
      <c r="TIU44" s="64"/>
      <c r="TIV44" s="64"/>
      <c r="TIW44" s="64"/>
      <c r="TIX44" s="64"/>
      <c r="TIY44" s="64"/>
      <c r="TIZ44" s="64"/>
      <c r="TJA44" s="64"/>
      <c r="TJB44" s="64"/>
      <c r="TJC44" s="64"/>
      <c r="TJD44" s="64"/>
      <c r="TJE44" s="64"/>
      <c r="TJF44" s="64"/>
      <c r="TJG44" s="64"/>
      <c r="TJH44" s="64"/>
      <c r="TJI44" s="64"/>
      <c r="TJJ44" s="64"/>
      <c r="TJK44" s="64"/>
      <c r="TJL44" s="64"/>
      <c r="TJM44" s="64"/>
      <c r="TJN44" s="64"/>
      <c r="TJO44" s="64"/>
      <c r="TJP44" s="64"/>
      <c r="TJQ44" s="64"/>
      <c r="TJR44" s="64"/>
      <c r="TJS44" s="64"/>
      <c r="TJT44" s="64"/>
      <c r="TJU44" s="64"/>
      <c r="TJV44" s="64"/>
      <c r="TJW44" s="64"/>
      <c r="TJX44" s="64"/>
      <c r="TJY44" s="64"/>
      <c r="TJZ44" s="64"/>
      <c r="TKA44" s="64"/>
      <c r="TKB44" s="64"/>
      <c r="TKC44" s="64"/>
      <c r="TKD44" s="64"/>
      <c r="TKE44" s="64"/>
      <c r="TKF44" s="64"/>
      <c r="TKG44" s="64"/>
      <c r="TKH44" s="64"/>
      <c r="TKI44" s="64"/>
      <c r="TKJ44" s="64"/>
      <c r="TKK44" s="64"/>
      <c r="TKL44" s="64"/>
      <c r="TKM44" s="64"/>
      <c r="TKN44" s="64"/>
      <c r="TKO44" s="64"/>
      <c r="TKP44" s="64"/>
      <c r="TKQ44" s="64"/>
      <c r="TKR44" s="64"/>
      <c r="TKS44" s="64"/>
      <c r="TKT44" s="64"/>
      <c r="TKU44" s="64"/>
      <c r="TKV44" s="64"/>
      <c r="TKW44" s="64"/>
      <c r="TKX44" s="64"/>
      <c r="TKY44" s="64"/>
      <c r="TKZ44" s="64"/>
      <c r="TLA44" s="64"/>
      <c r="TLB44" s="64"/>
      <c r="TLC44" s="64"/>
      <c r="TLD44" s="64"/>
      <c r="TLE44" s="64"/>
      <c r="TLF44" s="64"/>
      <c r="TLG44" s="64"/>
      <c r="TLH44" s="64"/>
      <c r="TLI44" s="64"/>
      <c r="TLJ44" s="64"/>
      <c r="TLK44" s="64"/>
      <c r="TLL44" s="64"/>
      <c r="TLM44" s="64"/>
      <c r="TLN44" s="64"/>
      <c r="TLO44" s="64"/>
      <c r="TLP44" s="64"/>
      <c r="TLQ44" s="64"/>
      <c r="TLR44" s="64"/>
      <c r="TLS44" s="64"/>
      <c r="TLT44" s="64"/>
      <c r="TLU44" s="64"/>
      <c r="TLV44" s="64"/>
      <c r="TLW44" s="64"/>
      <c r="TLX44" s="64"/>
      <c r="TLY44" s="64"/>
      <c r="TLZ44" s="64"/>
      <c r="TMA44" s="64"/>
      <c r="TMB44" s="64"/>
      <c r="TMC44" s="64"/>
      <c r="TMD44" s="64"/>
      <c r="TME44" s="64"/>
      <c r="TMF44" s="64"/>
      <c r="TMG44" s="64"/>
      <c r="TMH44" s="64"/>
      <c r="TMI44" s="64"/>
      <c r="TMJ44" s="64"/>
      <c r="TMK44" s="64"/>
      <c r="TML44" s="64"/>
      <c r="TMM44" s="64"/>
      <c r="TMN44" s="64"/>
      <c r="TMO44" s="64"/>
      <c r="TMP44" s="64"/>
      <c r="TMQ44" s="64"/>
      <c r="TMR44" s="64"/>
      <c r="TMS44" s="64"/>
      <c r="TMT44" s="64"/>
      <c r="TMU44" s="64"/>
      <c r="TMV44" s="64"/>
      <c r="TMW44" s="64"/>
      <c r="TMX44" s="64"/>
      <c r="TMY44" s="64"/>
      <c r="TMZ44" s="64"/>
      <c r="TNA44" s="64"/>
      <c r="TNB44" s="64"/>
      <c r="TNC44" s="64"/>
      <c r="TND44" s="64"/>
      <c r="TNE44" s="64"/>
      <c r="TNF44" s="64"/>
      <c r="TNG44" s="64"/>
      <c r="TNH44" s="64"/>
      <c r="TNI44" s="64"/>
      <c r="TNJ44" s="64"/>
      <c r="TNK44" s="64"/>
      <c r="TNL44" s="64"/>
      <c r="TNM44" s="64"/>
      <c r="TNN44" s="64"/>
      <c r="TNO44" s="64"/>
      <c r="TNP44" s="64"/>
      <c r="TNQ44" s="64"/>
      <c r="TNR44" s="64"/>
      <c r="TNS44" s="64"/>
      <c r="TNT44" s="64"/>
      <c r="TNU44" s="64"/>
      <c r="TNV44" s="64"/>
      <c r="TNW44" s="64"/>
      <c r="TNX44" s="64"/>
      <c r="TNY44" s="64"/>
      <c r="TNZ44" s="64"/>
      <c r="TOA44" s="64"/>
      <c r="TOB44" s="64"/>
      <c r="TOC44" s="64"/>
      <c r="TOD44" s="64"/>
      <c r="TOE44" s="64"/>
      <c r="TOF44" s="64"/>
      <c r="TOG44" s="64"/>
      <c r="TOH44" s="64"/>
      <c r="TOI44" s="64"/>
      <c r="TOJ44" s="64"/>
      <c r="TOK44" s="64"/>
      <c r="TOL44" s="64"/>
      <c r="TOM44" s="64"/>
      <c r="TON44" s="64"/>
      <c r="TOO44" s="64"/>
      <c r="TOP44" s="64"/>
      <c r="TOQ44" s="64"/>
      <c r="TOR44" s="64"/>
      <c r="TOS44" s="64"/>
      <c r="TOT44" s="64"/>
      <c r="TOU44" s="64"/>
      <c r="TOV44" s="64"/>
      <c r="TOW44" s="64"/>
      <c r="TOX44" s="64"/>
      <c r="TOY44" s="64"/>
      <c r="TOZ44" s="64"/>
      <c r="TPA44" s="64"/>
      <c r="TPB44" s="64"/>
      <c r="TPC44" s="64"/>
      <c r="TPD44" s="64"/>
      <c r="TPE44" s="64"/>
      <c r="TPF44" s="64"/>
      <c r="TPG44" s="64"/>
      <c r="TPH44" s="64"/>
      <c r="TPI44" s="64"/>
      <c r="TPJ44" s="64"/>
      <c r="TPK44" s="64"/>
      <c r="TPL44" s="64"/>
      <c r="TPM44" s="64"/>
      <c r="TPN44" s="64"/>
      <c r="TPO44" s="64"/>
      <c r="TPP44" s="64"/>
      <c r="TPQ44" s="64"/>
      <c r="TPR44" s="64"/>
      <c r="TPS44" s="64"/>
      <c r="TPT44" s="64"/>
      <c r="TPU44" s="64"/>
      <c r="TPV44" s="64"/>
      <c r="TPW44" s="64"/>
      <c r="TPX44" s="64"/>
      <c r="TPY44" s="64"/>
      <c r="TPZ44" s="64"/>
      <c r="TQA44" s="64"/>
      <c r="TQB44" s="64"/>
      <c r="TQC44" s="64"/>
      <c r="TQD44" s="64"/>
      <c r="TQE44" s="64"/>
      <c r="TQF44" s="64"/>
      <c r="TQG44" s="64"/>
      <c r="TQH44" s="64"/>
      <c r="TQI44" s="64"/>
      <c r="TQJ44" s="64"/>
      <c r="TQK44" s="64"/>
      <c r="TQL44" s="64"/>
      <c r="TQM44" s="64"/>
      <c r="TQN44" s="64"/>
      <c r="TQO44" s="64"/>
      <c r="TQP44" s="64"/>
      <c r="TQQ44" s="64"/>
      <c r="TQR44" s="64"/>
      <c r="TQS44" s="64"/>
      <c r="TQT44" s="64"/>
      <c r="TQU44" s="64"/>
      <c r="TQV44" s="64"/>
      <c r="TQW44" s="64"/>
      <c r="TQX44" s="64"/>
      <c r="TQY44" s="64"/>
      <c r="TQZ44" s="64"/>
      <c r="TRA44" s="64"/>
      <c r="TRB44" s="64"/>
      <c r="TRC44" s="64"/>
      <c r="TRD44" s="64"/>
      <c r="TRE44" s="64"/>
      <c r="TRF44" s="64"/>
      <c r="TRG44" s="64"/>
      <c r="TRH44" s="64"/>
      <c r="TRI44" s="64"/>
      <c r="TRJ44" s="64"/>
      <c r="TRK44" s="64"/>
      <c r="TRL44" s="64"/>
      <c r="TRM44" s="64"/>
      <c r="TRN44" s="64"/>
      <c r="TRO44" s="64"/>
      <c r="TRP44" s="64"/>
      <c r="TRQ44" s="64"/>
      <c r="TRR44" s="64"/>
      <c r="TRS44" s="64"/>
      <c r="TRT44" s="64"/>
      <c r="TRU44" s="64"/>
      <c r="TRV44" s="64"/>
      <c r="TRW44" s="64"/>
      <c r="TRX44" s="64"/>
      <c r="TRY44" s="64"/>
      <c r="TRZ44" s="64"/>
      <c r="TSA44" s="64"/>
      <c r="TSB44" s="64"/>
      <c r="TSC44" s="64"/>
      <c r="TSD44" s="64"/>
      <c r="TSE44" s="64"/>
      <c r="TSF44" s="64"/>
      <c r="TSG44" s="64"/>
      <c r="TSH44" s="64"/>
      <c r="TSI44" s="64"/>
      <c r="TSJ44" s="64"/>
      <c r="TSK44" s="64"/>
      <c r="TSL44" s="64"/>
      <c r="TSM44" s="64"/>
      <c r="TSN44" s="64"/>
      <c r="TSO44" s="64"/>
      <c r="TSP44" s="64"/>
      <c r="TSQ44" s="64"/>
      <c r="TSR44" s="64"/>
      <c r="TSS44" s="64"/>
      <c r="TST44" s="64"/>
      <c r="TSU44" s="64"/>
      <c r="TSV44" s="64"/>
      <c r="TSW44" s="64"/>
      <c r="TSX44" s="64"/>
      <c r="TSY44" s="64"/>
      <c r="TSZ44" s="64"/>
      <c r="TTA44" s="64"/>
      <c r="TTB44" s="64"/>
      <c r="TTC44" s="64"/>
      <c r="TTD44" s="64"/>
      <c r="TTE44" s="64"/>
      <c r="TTF44" s="64"/>
      <c r="TTG44" s="64"/>
      <c r="TTH44" s="64"/>
      <c r="TTI44" s="64"/>
      <c r="TTJ44" s="64"/>
      <c r="TTK44" s="64"/>
      <c r="TTL44" s="64"/>
      <c r="TTM44" s="64"/>
      <c r="TTN44" s="64"/>
      <c r="TTO44" s="64"/>
      <c r="TTP44" s="64"/>
      <c r="TTQ44" s="64"/>
      <c r="TTR44" s="64"/>
      <c r="TTS44" s="64"/>
      <c r="TTT44" s="64"/>
      <c r="TTU44" s="64"/>
      <c r="TTV44" s="64"/>
      <c r="TTW44" s="64"/>
      <c r="TTX44" s="64"/>
      <c r="TTY44" s="64"/>
      <c r="TTZ44" s="64"/>
      <c r="TUA44" s="64"/>
      <c r="TUB44" s="64"/>
      <c r="TUC44" s="64"/>
      <c r="TUD44" s="64"/>
      <c r="TUE44" s="64"/>
      <c r="TUF44" s="64"/>
      <c r="TUG44" s="64"/>
      <c r="TUH44" s="64"/>
      <c r="TUI44" s="64"/>
      <c r="TUJ44" s="64"/>
      <c r="TUK44" s="64"/>
      <c r="TUL44" s="64"/>
      <c r="TUM44" s="64"/>
      <c r="TUN44" s="64"/>
      <c r="TUO44" s="64"/>
      <c r="TUP44" s="64"/>
      <c r="TUQ44" s="64"/>
      <c r="TUR44" s="64"/>
      <c r="TUS44" s="64"/>
      <c r="TUT44" s="64"/>
      <c r="TUU44" s="64"/>
      <c r="TUV44" s="64"/>
      <c r="TUW44" s="64"/>
      <c r="TUX44" s="64"/>
      <c r="TUY44" s="64"/>
      <c r="TUZ44" s="64"/>
      <c r="TVA44" s="64"/>
      <c r="TVB44" s="64"/>
      <c r="TVC44" s="64"/>
      <c r="TVD44" s="64"/>
      <c r="TVE44" s="64"/>
      <c r="TVF44" s="64"/>
      <c r="TVG44" s="64"/>
      <c r="TVH44" s="64"/>
      <c r="TVI44" s="64"/>
      <c r="TVJ44" s="64"/>
      <c r="TVK44" s="64"/>
      <c r="TVL44" s="64"/>
      <c r="TVM44" s="64"/>
      <c r="TVN44" s="64"/>
      <c r="TVO44" s="64"/>
      <c r="TVP44" s="64"/>
      <c r="TVQ44" s="64"/>
      <c r="TVR44" s="64"/>
      <c r="TVS44" s="64"/>
      <c r="TVT44" s="64"/>
      <c r="TVU44" s="64"/>
      <c r="TVV44" s="64"/>
      <c r="TVW44" s="64"/>
      <c r="TVX44" s="64"/>
      <c r="TVY44" s="64"/>
      <c r="TVZ44" s="64"/>
      <c r="TWA44" s="64"/>
      <c r="TWB44" s="64"/>
      <c r="TWC44" s="64"/>
      <c r="TWD44" s="64"/>
      <c r="TWE44" s="64"/>
      <c r="TWF44" s="64"/>
      <c r="TWG44" s="64"/>
      <c r="TWH44" s="64"/>
      <c r="TWI44" s="64"/>
      <c r="TWJ44" s="64"/>
      <c r="TWK44" s="64"/>
      <c r="TWL44" s="64"/>
      <c r="TWM44" s="64"/>
      <c r="TWN44" s="64"/>
      <c r="TWO44" s="64"/>
      <c r="TWP44" s="64"/>
      <c r="TWQ44" s="64"/>
      <c r="TWR44" s="64"/>
      <c r="TWS44" s="64"/>
      <c r="TWT44" s="64"/>
      <c r="TWU44" s="64"/>
      <c r="TWV44" s="64"/>
      <c r="TWW44" s="64"/>
      <c r="TWX44" s="64"/>
      <c r="TWY44" s="64"/>
      <c r="TWZ44" s="64"/>
      <c r="TXA44" s="64"/>
      <c r="TXB44" s="64"/>
      <c r="TXC44" s="64"/>
      <c r="TXD44" s="64"/>
      <c r="TXE44" s="64"/>
      <c r="TXF44" s="64"/>
      <c r="TXG44" s="64"/>
      <c r="TXH44" s="64"/>
      <c r="TXI44" s="64"/>
      <c r="TXJ44" s="64"/>
      <c r="TXK44" s="64"/>
      <c r="TXL44" s="64"/>
      <c r="TXM44" s="64"/>
      <c r="TXN44" s="64"/>
      <c r="TXO44" s="64"/>
      <c r="TXP44" s="64"/>
      <c r="TXQ44" s="64"/>
      <c r="TXR44" s="64"/>
      <c r="TXS44" s="64"/>
      <c r="TXT44" s="64"/>
      <c r="TXU44" s="64"/>
      <c r="TXV44" s="64"/>
      <c r="TXW44" s="64"/>
      <c r="TXX44" s="64"/>
      <c r="TXY44" s="64"/>
      <c r="TXZ44" s="64"/>
      <c r="TYA44" s="64"/>
      <c r="TYB44" s="64"/>
      <c r="TYC44" s="64"/>
      <c r="TYD44" s="64"/>
      <c r="TYE44" s="64"/>
      <c r="TYF44" s="64"/>
      <c r="TYG44" s="64"/>
      <c r="TYH44" s="64"/>
      <c r="TYI44" s="64"/>
      <c r="TYJ44" s="64"/>
      <c r="TYK44" s="64"/>
      <c r="TYL44" s="64"/>
      <c r="TYM44" s="64"/>
      <c r="TYN44" s="64"/>
      <c r="TYO44" s="64"/>
      <c r="TYP44" s="64"/>
      <c r="TYQ44" s="64"/>
      <c r="TYR44" s="64"/>
      <c r="TYS44" s="64"/>
      <c r="TYT44" s="64"/>
      <c r="TYU44" s="64"/>
      <c r="TYV44" s="64"/>
      <c r="TYW44" s="64"/>
      <c r="TYX44" s="64"/>
      <c r="TYY44" s="64"/>
      <c r="TYZ44" s="64"/>
      <c r="TZA44" s="64"/>
      <c r="TZB44" s="64"/>
      <c r="TZC44" s="64"/>
      <c r="TZD44" s="64"/>
      <c r="TZE44" s="64"/>
      <c r="TZF44" s="64"/>
      <c r="TZG44" s="64"/>
      <c r="TZH44" s="64"/>
      <c r="TZI44" s="64"/>
      <c r="TZJ44" s="64"/>
      <c r="TZK44" s="64"/>
      <c r="TZL44" s="64"/>
      <c r="TZM44" s="64"/>
      <c r="TZN44" s="64"/>
      <c r="TZO44" s="64"/>
      <c r="TZP44" s="64"/>
      <c r="TZQ44" s="64"/>
      <c r="TZR44" s="64"/>
      <c r="TZS44" s="64"/>
      <c r="TZT44" s="64"/>
      <c r="TZU44" s="64"/>
      <c r="TZV44" s="64"/>
      <c r="TZW44" s="64"/>
      <c r="TZX44" s="64"/>
      <c r="TZY44" s="64"/>
      <c r="TZZ44" s="64"/>
      <c r="UAA44" s="64"/>
      <c r="UAB44" s="64"/>
      <c r="UAC44" s="64"/>
      <c r="UAD44" s="64"/>
      <c r="UAE44" s="64"/>
      <c r="UAF44" s="64"/>
      <c r="UAG44" s="64"/>
      <c r="UAH44" s="64"/>
      <c r="UAI44" s="64"/>
      <c r="UAJ44" s="64"/>
      <c r="UAK44" s="64"/>
      <c r="UAL44" s="64"/>
      <c r="UAM44" s="64"/>
      <c r="UAN44" s="64"/>
      <c r="UAO44" s="64"/>
      <c r="UAP44" s="64"/>
      <c r="UAQ44" s="64"/>
      <c r="UAR44" s="64"/>
      <c r="UAS44" s="64"/>
      <c r="UAT44" s="64"/>
      <c r="UAU44" s="64"/>
      <c r="UAV44" s="64"/>
      <c r="UAW44" s="64"/>
      <c r="UAX44" s="64"/>
      <c r="UAY44" s="64"/>
      <c r="UAZ44" s="64"/>
      <c r="UBA44" s="64"/>
      <c r="UBB44" s="64"/>
      <c r="UBC44" s="64"/>
      <c r="UBD44" s="64"/>
      <c r="UBE44" s="64"/>
      <c r="UBF44" s="64"/>
      <c r="UBG44" s="64"/>
      <c r="UBH44" s="64"/>
      <c r="UBI44" s="64"/>
      <c r="UBJ44" s="64"/>
      <c r="UBK44" s="64"/>
      <c r="UBL44" s="64"/>
      <c r="UBM44" s="64"/>
      <c r="UBN44" s="64"/>
      <c r="UBO44" s="64"/>
      <c r="UBP44" s="64"/>
      <c r="UBQ44" s="64"/>
      <c r="UBR44" s="64"/>
      <c r="UBS44" s="64"/>
      <c r="UBT44" s="64"/>
      <c r="UBU44" s="64"/>
      <c r="UBV44" s="64"/>
      <c r="UBW44" s="64"/>
      <c r="UBX44" s="64"/>
      <c r="UBY44" s="64"/>
      <c r="UBZ44" s="64"/>
      <c r="UCA44" s="64"/>
      <c r="UCB44" s="64"/>
      <c r="UCC44" s="64"/>
      <c r="UCD44" s="64"/>
      <c r="UCE44" s="64"/>
      <c r="UCF44" s="64"/>
      <c r="UCG44" s="64"/>
      <c r="UCH44" s="64"/>
      <c r="UCI44" s="64"/>
      <c r="UCJ44" s="64"/>
      <c r="UCK44" s="64"/>
      <c r="UCL44" s="64"/>
      <c r="UCM44" s="64"/>
      <c r="UCN44" s="64"/>
      <c r="UCO44" s="64"/>
      <c r="UCP44" s="64"/>
      <c r="UCQ44" s="64"/>
      <c r="UCR44" s="64"/>
      <c r="UCS44" s="64"/>
      <c r="UCT44" s="64"/>
      <c r="UCU44" s="64"/>
      <c r="UCV44" s="64"/>
      <c r="UCW44" s="64"/>
      <c r="UCX44" s="64"/>
      <c r="UCY44" s="64"/>
      <c r="UCZ44" s="64"/>
      <c r="UDA44" s="64"/>
      <c r="UDB44" s="64"/>
      <c r="UDC44" s="64"/>
      <c r="UDD44" s="64"/>
      <c r="UDE44" s="64"/>
      <c r="UDF44" s="64"/>
      <c r="UDG44" s="64"/>
      <c r="UDH44" s="64"/>
      <c r="UDI44" s="64"/>
      <c r="UDJ44" s="64"/>
      <c r="UDK44" s="64"/>
      <c r="UDL44" s="64"/>
      <c r="UDM44" s="64"/>
      <c r="UDN44" s="64"/>
      <c r="UDO44" s="64"/>
      <c r="UDP44" s="64"/>
      <c r="UDQ44" s="64"/>
      <c r="UDR44" s="64"/>
      <c r="UDS44" s="64"/>
      <c r="UDT44" s="64"/>
      <c r="UDU44" s="64"/>
      <c r="UDV44" s="64"/>
      <c r="UDW44" s="64"/>
      <c r="UDX44" s="64"/>
      <c r="UDY44" s="64"/>
      <c r="UDZ44" s="64"/>
      <c r="UEA44" s="64"/>
      <c r="UEB44" s="64"/>
      <c r="UEC44" s="64"/>
      <c r="UED44" s="64"/>
      <c r="UEE44" s="64"/>
      <c r="UEF44" s="64"/>
      <c r="UEG44" s="64"/>
      <c r="UEH44" s="64"/>
      <c r="UEI44" s="64"/>
      <c r="UEJ44" s="64"/>
      <c r="UEK44" s="64"/>
      <c r="UEL44" s="64"/>
      <c r="UEM44" s="64"/>
      <c r="UEN44" s="64"/>
      <c r="UEO44" s="64"/>
      <c r="UEP44" s="64"/>
      <c r="UEQ44" s="64"/>
      <c r="UER44" s="64"/>
      <c r="UES44" s="64"/>
      <c r="UET44" s="64"/>
      <c r="UEU44" s="64"/>
      <c r="UEV44" s="64"/>
      <c r="UEW44" s="64"/>
      <c r="UEX44" s="64"/>
      <c r="UEY44" s="64"/>
      <c r="UEZ44" s="64"/>
      <c r="UFA44" s="64"/>
      <c r="UFB44" s="64"/>
      <c r="UFC44" s="64"/>
      <c r="UFD44" s="64"/>
      <c r="UFE44" s="64"/>
      <c r="UFF44" s="64"/>
      <c r="UFG44" s="64"/>
      <c r="UFH44" s="64"/>
      <c r="UFI44" s="64"/>
      <c r="UFJ44" s="64"/>
      <c r="UFK44" s="64"/>
      <c r="UFL44" s="64"/>
      <c r="UFM44" s="64"/>
      <c r="UFN44" s="64"/>
      <c r="UFO44" s="64"/>
      <c r="UFP44" s="64"/>
      <c r="UFQ44" s="64"/>
      <c r="UFR44" s="64"/>
      <c r="UFS44" s="64"/>
      <c r="UFT44" s="64"/>
      <c r="UFU44" s="64"/>
      <c r="UFV44" s="64"/>
      <c r="UFW44" s="64"/>
      <c r="UFX44" s="64"/>
      <c r="UFY44" s="64"/>
      <c r="UFZ44" s="64"/>
      <c r="UGA44" s="64"/>
      <c r="UGB44" s="64"/>
      <c r="UGC44" s="64"/>
      <c r="UGD44" s="64"/>
      <c r="UGE44" s="64"/>
      <c r="UGF44" s="64"/>
      <c r="UGG44" s="64"/>
      <c r="UGH44" s="64"/>
      <c r="UGI44" s="64"/>
      <c r="UGJ44" s="64"/>
      <c r="UGK44" s="64"/>
      <c r="UGL44" s="64"/>
      <c r="UGM44" s="64"/>
      <c r="UGN44" s="64"/>
      <c r="UGO44" s="64"/>
      <c r="UGP44" s="64"/>
      <c r="UGQ44" s="64"/>
      <c r="UGR44" s="64"/>
      <c r="UGS44" s="64"/>
      <c r="UGT44" s="64"/>
      <c r="UGU44" s="64"/>
      <c r="UGV44" s="64"/>
      <c r="UGW44" s="64"/>
      <c r="UGX44" s="64"/>
      <c r="UGY44" s="64"/>
      <c r="UGZ44" s="64"/>
      <c r="UHA44" s="64"/>
      <c r="UHB44" s="64"/>
      <c r="UHC44" s="64"/>
      <c r="UHD44" s="64"/>
      <c r="UHE44" s="64"/>
      <c r="UHF44" s="64"/>
      <c r="UHG44" s="64"/>
      <c r="UHH44" s="64"/>
      <c r="UHI44" s="64"/>
      <c r="UHJ44" s="64"/>
      <c r="UHK44" s="64"/>
      <c r="UHL44" s="64"/>
      <c r="UHM44" s="64"/>
      <c r="UHN44" s="64"/>
      <c r="UHO44" s="64"/>
      <c r="UHP44" s="64"/>
      <c r="UHQ44" s="64"/>
      <c r="UHR44" s="64"/>
      <c r="UHS44" s="64"/>
      <c r="UHT44" s="64"/>
      <c r="UHU44" s="64"/>
      <c r="UHV44" s="64"/>
      <c r="UHW44" s="64"/>
      <c r="UHX44" s="64"/>
      <c r="UHY44" s="64"/>
      <c r="UHZ44" s="64"/>
      <c r="UIA44" s="64"/>
      <c r="UIB44" s="64"/>
      <c r="UIC44" s="64"/>
      <c r="UID44" s="64"/>
      <c r="UIE44" s="64"/>
      <c r="UIF44" s="64"/>
      <c r="UIG44" s="64"/>
      <c r="UIH44" s="64"/>
      <c r="UII44" s="64"/>
      <c r="UIJ44" s="64"/>
      <c r="UIK44" s="64"/>
      <c r="UIL44" s="64"/>
      <c r="UIM44" s="64"/>
      <c r="UIN44" s="64"/>
      <c r="UIO44" s="64"/>
      <c r="UIP44" s="64"/>
      <c r="UIQ44" s="64"/>
      <c r="UIR44" s="64"/>
      <c r="UIS44" s="64"/>
      <c r="UIT44" s="64"/>
      <c r="UIU44" s="64"/>
      <c r="UIV44" s="64"/>
      <c r="UIW44" s="64"/>
      <c r="UIX44" s="64"/>
      <c r="UIY44" s="64"/>
      <c r="UIZ44" s="64"/>
      <c r="UJA44" s="64"/>
      <c r="UJB44" s="64"/>
      <c r="UJC44" s="64"/>
      <c r="UJD44" s="64"/>
      <c r="UJE44" s="64"/>
      <c r="UJF44" s="64"/>
      <c r="UJG44" s="64"/>
      <c r="UJH44" s="64"/>
      <c r="UJI44" s="64"/>
      <c r="UJJ44" s="64"/>
      <c r="UJK44" s="64"/>
      <c r="UJL44" s="64"/>
      <c r="UJM44" s="64"/>
      <c r="UJN44" s="64"/>
      <c r="UJO44" s="64"/>
      <c r="UJP44" s="64"/>
      <c r="UJQ44" s="64"/>
      <c r="UJR44" s="64"/>
      <c r="UJS44" s="64"/>
      <c r="UJT44" s="64"/>
      <c r="UJU44" s="64"/>
      <c r="UJV44" s="64"/>
      <c r="UJW44" s="64"/>
      <c r="UJX44" s="64"/>
      <c r="UJY44" s="64"/>
      <c r="UJZ44" s="64"/>
      <c r="UKA44" s="64"/>
      <c r="UKB44" s="64"/>
      <c r="UKC44" s="64"/>
      <c r="UKD44" s="64"/>
      <c r="UKE44" s="64"/>
      <c r="UKF44" s="64"/>
      <c r="UKG44" s="64"/>
      <c r="UKH44" s="64"/>
      <c r="UKI44" s="64"/>
      <c r="UKJ44" s="64"/>
      <c r="UKK44" s="64"/>
      <c r="UKL44" s="64"/>
      <c r="UKM44" s="64"/>
      <c r="UKN44" s="64"/>
      <c r="UKO44" s="64"/>
      <c r="UKP44" s="64"/>
      <c r="UKQ44" s="64"/>
      <c r="UKR44" s="64"/>
      <c r="UKS44" s="64"/>
      <c r="UKT44" s="64"/>
      <c r="UKU44" s="64"/>
      <c r="UKV44" s="64"/>
      <c r="UKW44" s="64"/>
      <c r="UKX44" s="64"/>
      <c r="UKY44" s="64"/>
      <c r="UKZ44" s="64"/>
      <c r="ULA44" s="64"/>
      <c r="ULB44" s="64"/>
      <c r="ULC44" s="64"/>
      <c r="ULD44" s="64"/>
      <c r="ULE44" s="64"/>
      <c r="ULF44" s="64"/>
      <c r="ULG44" s="64"/>
      <c r="ULH44" s="64"/>
      <c r="ULI44" s="64"/>
      <c r="ULJ44" s="64"/>
      <c r="ULK44" s="64"/>
      <c r="ULL44" s="64"/>
      <c r="ULM44" s="64"/>
      <c r="ULN44" s="64"/>
      <c r="ULO44" s="64"/>
      <c r="ULP44" s="64"/>
      <c r="ULQ44" s="64"/>
      <c r="ULR44" s="64"/>
      <c r="ULS44" s="64"/>
      <c r="ULT44" s="64"/>
      <c r="ULU44" s="64"/>
      <c r="ULV44" s="64"/>
      <c r="ULW44" s="64"/>
      <c r="ULX44" s="64"/>
      <c r="ULY44" s="64"/>
      <c r="ULZ44" s="64"/>
      <c r="UMA44" s="64"/>
      <c r="UMB44" s="64"/>
      <c r="UMC44" s="64"/>
      <c r="UMD44" s="64"/>
      <c r="UME44" s="64"/>
      <c r="UMF44" s="64"/>
      <c r="UMG44" s="64"/>
      <c r="UMH44" s="64"/>
      <c r="UMI44" s="64"/>
      <c r="UMJ44" s="64"/>
      <c r="UMK44" s="64"/>
      <c r="UML44" s="64"/>
      <c r="UMM44" s="64"/>
      <c r="UMN44" s="64"/>
      <c r="UMO44" s="64"/>
      <c r="UMP44" s="64"/>
      <c r="UMQ44" s="64"/>
      <c r="UMR44" s="64"/>
      <c r="UMS44" s="64"/>
      <c r="UMT44" s="64"/>
      <c r="UMU44" s="64"/>
      <c r="UMV44" s="64"/>
      <c r="UMW44" s="64"/>
      <c r="UMX44" s="64"/>
      <c r="UMY44" s="64"/>
      <c r="UMZ44" s="64"/>
      <c r="UNA44" s="64"/>
      <c r="UNB44" s="64"/>
      <c r="UNC44" s="64"/>
      <c r="UND44" s="64"/>
      <c r="UNE44" s="64"/>
      <c r="UNF44" s="64"/>
      <c r="UNG44" s="64"/>
      <c r="UNH44" s="64"/>
      <c r="UNI44" s="64"/>
      <c r="UNJ44" s="64"/>
      <c r="UNK44" s="64"/>
      <c r="UNL44" s="64"/>
      <c r="UNM44" s="64"/>
      <c r="UNN44" s="64"/>
      <c r="UNO44" s="64"/>
      <c r="UNP44" s="64"/>
      <c r="UNQ44" s="64"/>
      <c r="UNR44" s="64"/>
      <c r="UNS44" s="64"/>
      <c r="UNT44" s="64"/>
      <c r="UNU44" s="64"/>
      <c r="UNV44" s="64"/>
      <c r="UNW44" s="64"/>
      <c r="UNX44" s="64"/>
      <c r="UNY44" s="64"/>
      <c r="UNZ44" s="64"/>
      <c r="UOA44" s="64"/>
      <c r="UOB44" s="64"/>
      <c r="UOC44" s="64"/>
      <c r="UOD44" s="64"/>
      <c r="UOE44" s="64"/>
      <c r="UOF44" s="64"/>
      <c r="UOG44" s="64"/>
      <c r="UOH44" s="64"/>
      <c r="UOI44" s="64"/>
      <c r="UOJ44" s="64"/>
      <c r="UOK44" s="64"/>
      <c r="UOL44" s="64"/>
      <c r="UOM44" s="64"/>
      <c r="UON44" s="64"/>
      <c r="UOO44" s="64"/>
      <c r="UOP44" s="64"/>
      <c r="UOQ44" s="64"/>
      <c r="UOR44" s="64"/>
      <c r="UOS44" s="64"/>
      <c r="UOT44" s="64"/>
      <c r="UOU44" s="64"/>
      <c r="UOV44" s="64"/>
      <c r="UOW44" s="64"/>
      <c r="UOX44" s="64"/>
      <c r="UOY44" s="64"/>
      <c r="UOZ44" s="64"/>
      <c r="UPA44" s="64"/>
      <c r="UPB44" s="64"/>
      <c r="UPC44" s="64"/>
      <c r="UPD44" s="64"/>
      <c r="UPE44" s="64"/>
      <c r="UPF44" s="64"/>
      <c r="UPG44" s="64"/>
      <c r="UPH44" s="64"/>
      <c r="UPI44" s="64"/>
      <c r="UPJ44" s="64"/>
      <c r="UPK44" s="64"/>
      <c r="UPL44" s="64"/>
      <c r="UPM44" s="64"/>
      <c r="UPN44" s="64"/>
      <c r="UPO44" s="64"/>
      <c r="UPP44" s="64"/>
      <c r="UPQ44" s="64"/>
      <c r="UPR44" s="64"/>
      <c r="UPS44" s="64"/>
      <c r="UPT44" s="64"/>
      <c r="UPU44" s="64"/>
      <c r="UPV44" s="64"/>
      <c r="UPW44" s="64"/>
      <c r="UPX44" s="64"/>
      <c r="UPY44" s="64"/>
      <c r="UPZ44" s="64"/>
      <c r="UQA44" s="64"/>
      <c r="UQB44" s="64"/>
      <c r="UQC44" s="64"/>
      <c r="UQD44" s="64"/>
      <c r="UQE44" s="64"/>
      <c r="UQF44" s="64"/>
      <c r="UQG44" s="64"/>
      <c r="UQH44" s="64"/>
      <c r="UQI44" s="64"/>
      <c r="UQJ44" s="64"/>
      <c r="UQK44" s="64"/>
      <c r="UQL44" s="64"/>
      <c r="UQM44" s="64"/>
      <c r="UQN44" s="64"/>
      <c r="UQO44" s="64"/>
      <c r="UQP44" s="64"/>
      <c r="UQQ44" s="64"/>
      <c r="UQR44" s="64"/>
      <c r="UQS44" s="64"/>
      <c r="UQT44" s="64"/>
      <c r="UQU44" s="64"/>
      <c r="UQV44" s="64"/>
      <c r="UQW44" s="64"/>
      <c r="UQX44" s="64"/>
      <c r="UQY44" s="64"/>
      <c r="UQZ44" s="64"/>
      <c r="URA44" s="64"/>
      <c r="URB44" s="64"/>
      <c r="URC44" s="64"/>
      <c r="URD44" s="64"/>
      <c r="URE44" s="64"/>
      <c r="URF44" s="64"/>
      <c r="URG44" s="64"/>
      <c r="URH44" s="64"/>
      <c r="URI44" s="64"/>
      <c r="URJ44" s="64"/>
      <c r="URK44" s="64"/>
      <c r="URL44" s="64"/>
      <c r="URM44" s="64"/>
      <c r="URN44" s="64"/>
      <c r="URO44" s="64"/>
      <c r="URP44" s="64"/>
      <c r="URQ44" s="64"/>
      <c r="URR44" s="64"/>
      <c r="URS44" s="64"/>
      <c r="URT44" s="64"/>
      <c r="URU44" s="64"/>
      <c r="URV44" s="64"/>
      <c r="URW44" s="64"/>
      <c r="URX44" s="64"/>
      <c r="URY44" s="64"/>
      <c r="URZ44" s="64"/>
      <c r="USA44" s="64"/>
      <c r="USB44" s="64"/>
      <c r="USC44" s="64"/>
      <c r="USD44" s="64"/>
      <c r="USE44" s="64"/>
      <c r="USF44" s="64"/>
      <c r="USG44" s="64"/>
      <c r="USH44" s="64"/>
      <c r="USI44" s="64"/>
      <c r="USJ44" s="64"/>
      <c r="USK44" s="64"/>
      <c r="USL44" s="64"/>
      <c r="USM44" s="64"/>
      <c r="USN44" s="64"/>
      <c r="USO44" s="64"/>
      <c r="USP44" s="64"/>
      <c r="USQ44" s="64"/>
      <c r="USR44" s="64"/>
      <c r="USS44" s="64"/>
      <c r="UST44" s="64"/>
      <c r="USU44" s="64"/>
      <c r="USV44" s="64"/>
      <c r="USW44" s="64"/>
      <c r="USX44" s="64"/>
      <c r="USY44" s="64"/>
      <c r="USZ44" s="64"/>
      <c r="UTA44" s="64"/>
      <c r="UTB44" s="64"/>
      <c r="UTC44" s="64"/>
      <c r="UTD44" s="64"/>
      <c r="UTE44" s="64"/>
      <c r="UTF44" s="64"/>
      <c r="UTG44" s="64"/>
      <c r="UTH44" s="64"/>
      <c r="UTI44" s="64"/>
      <c r="UTJ44" s="64"/>
      <c r="UTK44" s="64"/>
      <c r="UTL44" s="64"/>
      <c r="UTM44" s="64"/>
      <c r="UTN44" s="64"/>
      <c r="UTO44" s="64"/>
      <c r="UTP44" s="64"/>
      <c r="UTQ44" s="64"/>
      <c r="UTR44" s="64"/>
      <c r="UTS44" s="64"/>
      <c r="UTT44" s="64"/>
      <c r="UTU44" s="64"/>
      <c r="UTV44" s="64"/>
      <c r="UTW44" s="64"/>
      <c r="UTX44" s="64"/>
      <c r="UTY44" s="64"/>
      <c r="UTZ44" s="64"/>
      <c r="UUA44" s="64"/>
      <c r="UUB44" s="64"/>
      <c r="UUC44" s="64"/>
      <c r="UUD44" s="64"/>
      <c r="UUE44" s="64"/>
      <c r="UUF44" s="64"/>
      <c r="UUG44" s="64"/>
      <c r="UUH44" s="64"/>
      <c r="UUI44" s="64"/>
      <c r="UUJ44" s="64"/>
      <c r="UUK44" s="64"/>
      <c r="UUL44" s="64"/>
      <c r="UUM44" s="64"/>
      <c r="UUN44" s="64"/>
      <c r="UUO44" s="64"/>
      <c r="UUP44" s="64"/>
      <c r="UUQ44" s="64"/>
      <c r="UUR44" s="64"/>
      <c r="UUS44" s="64"/>
      <c r="UUT44" s="64"/>
      <c r="UUU44" s="64"/>
      <c r="UUV44" s="64"/>
      <c r="UUW44" s="64"/>
      <c r="UUX44" s="64"/>
      <c r="UUY44" s="64"/>
      <c r="UUZ44" s="64"/>
      <c r="UVA44" s="64"/>
      <c r="UVB44" s="64"/>
      <c r="UVC44" s="64"/>
      <c r="UVD44" s="64"/>
      <c r="UVE44" s="64"/>
      <c r="UVF44" s="64"/>
      <c r="UVG44" s="64"/>
      <c r="UVH44" s="64"/>
      <c r="UVI44" s="64"/>
      <c r="UVJ44" s="64"/>
      <c r="UVK44" s="64"/>
      <c r="UVL44" s="64"/>
      <c r="UVM44" s="64"/>
      <c r="UVN44" s="64"/>
      <c r="UVO44" s="64"/>
      <c r="UVP44" s="64"/>
      <c r="UVQ44" s="64"/>
      <c r="UVR44" s="64"/>
      <c r="UVS44" s="64"/>
      <c r="UVT44" s="64"/>
      <c r="UVU44" s="64"/>
      <c r="UVV44" s="64"/>
      <c r="UVW44" s="64"/>
      <c r="UVX44" s="64"/>
      <c r="UVY44" s="64"/>
      <c r="UVZ44" s="64"/>
      <c r="UWA44" s="64"/>
      <c r="UWB44" s="64"/>
      <c r="UWC44" s="64"/>
      <c r="UWD44" s="64"/>
      <c r="UWE44" s="64"/>
      <c r="UWF44" s="64"/>
      <c r="UWG44" s="64"/>
      <c r="UWH44" s="64"/>
      <c r="UWI44" s="64"/>
      <c r="UWJ44" s="64"/>
      <c r="UWK44" s="64"/>
      <c r="UWL44" s="64"/>
      <c r="UWM44" s="64"/>
      <c r="UWN44" s="64"/>
      <c r="UWO44" s="64"/>
      <c r="UWP44" s="64"/>
      <c r="UWQ44" s="64"/>
      <c r="UWR44" s="64"/>
      <c r="UWS44" s="64"/>
      <c r="UWT44" s="64"/>
      <c r="UWU44" s="64"/>
      <c r="UWV44" s="64"/>
      <c r="UWW44" s="64"/>
      <c r="UWX44" s="64"/>
      <c r="UWY44" s="64"/>
      <c r="UWZ44" s="64"/>
      <c r="UXA44" s="64"/>
      <c r="UXB44" s="64"/>
      <c r="UXC44" s="64"/>
      <c r="UXD44" s="64"/>
      <c r="UXE44" s="64"/>
      <c r="UXF44" s="64"/>
      <c r="UXG44" s="64"/>
      <c r="UXH44" s="64"/>
      <c r="UXI44" s="64"/>
      <c r="UXJ44" s="64"/>
      <c r="UXK44" s="64"/>
      <c r="UXL44" s="64"/>
      <c r="UXM44" s="64"/>
      <c r="UXN44" s="64"/>
      <c r="UXO44" s="64"/>
      <c r="UXP44" s="64"/>
      <c r="UXQ44" s="64"/>
      <c r="UXR44" s="64"/>
      <c r="UXS44" s="64"/>
      <c r="UXT44" s="64"/>
      <c r="UXU44" s="64"/>
      <c r="UXV44" s="64"/>
      <c r="UXW44" s="64"/>
      <c r="UXX44" s="64"/>
      <c r="UXY44" s="64"/>
      <c r="UXZ44" s="64"/>
      <c r="UYA44" s="64"/>
      <c r="UYB44" s="64"/>
      <c r="UYC44" s="64"/>
      <c r="UYD44" s="64"/>
      <c r="UYE44" s="64"/>
      <c r="UYF44" s="64"/>
      <c r="UYG44" s="64"/>
      <c r="UYH44" s="64"/>
      <c r="UYI44" s="64"/>
      <c r="UYJ44" s="64"/>
      <c r="UYK44" s="64"/>
      <c r="UYL44" s="64"/>
      <c r="UYM44" s="64"/>
      <c r="UYN44" s="64"/>
      <c r="UYO44" s="64"/>
      <c r="UYP44" s="64"/>
      <c r="UYQ44" s="64"/>
      <c r="UYR44" s="64"/>
      <c r="UYS44" s="64"/>
      <c r="UYT44" s="64"/>
      <c r="UYU44" s="64"/>
      <c r="UYV44" s="64"/>
      <c r="UYW44" s="64"/>
      <c r="UYX44" s="64"/>
      <c r="UYY44" s="64"/>
      <c r="UYZ44" s="64"/>
      <c r="UZA44" s="64"/>
      <c r="UZB44" s="64"/>
      <c r="UZC44" s="64"/>
      <c r="UZD44" s="64"/>
      <c r="UZE44" s="64"/>
      <c r="UZF44" s="64"/>
      <c r="UZG44" s="64"/>
      <c r="UZH44" s="64"/>
      <c r="UZI44" s="64"/>
      <c r="UZJ44" s="64"/>
      <c r="UZK44" s="64"/>
      <c r="UZL44" s="64"/>
      <c r="UZM44" s="64"/>
      <c r="UZN44" s="64"/>
      <c r="UZO44" s="64"/>
      <c r="UZP44" s="64"/>
      <c r="UZQ44" s="64"/>
      <c r="UZR44" s="64"/>
      <c r="UZS44" s="64"/>
      <c r="UZT44" s="64"/>
      <c r="UZU44" s="64"/>
      <c r="UZV44" s="64"/>
      <c r="UZW44" s="64"/>
      <c r="UZX44" s="64"/>
      <c r="UZY44" s="64"/>
      <c r="UZZ44" s="64"/>
      <c r="VAA44" s="64"/>
      <c r="VAB44" s="64"/>
      <c r="VAC44" s="64"/>
      <c r="VAD44" s="64"/>
      <c r="VAE44" s="64"/>
      <c r="VAF44" s="64"/>
      <c r="VAG44" s="64"/>
      <c r="VAH44" s="64"/>
      <c r="VAI44" s="64"/>
      <c r="VAJ44" s="64"/>
      <c r="VAK44" s="64"/>
      <c r="VAL44" s="64"/>
      <c r="VAM44" s="64"/>
      <c r="VAN44" s="64"/>
      <c r="VAO44" s="64"/>
      <c r="VAP44" s="64"/>
      <c r="VAQ44" s="64"/>
      <c r="VAR44" s="64"/>
      <c r="VAS44" s="64"/>
      <c r="VAT44" s="64"/>
      <c r="VAU44" s="64"/>
      <c r="VAV44" s="64"/>
      <c r="VAW44" s="64"/>
      <c r="VAX44" s="64"/>
      <c r="VAY44" s="64"/>
      <c r="VAZ44" s="64"/>
      <c r="VBA44" s="64"/>
      <c r="VBB44" s="64"/>
      <c r="VBC44" s="64"/>
      <c r="VBD44" s="64"/>
      <c r="VBE44" s="64"/>
      <c r="VBF44" s="64"/>
      <c r="VBG44" s="64"/>
      <c r="VBH44" s="64"/>
      <c r="VBI44" s="64"/>
      <c r="VBJ44" s="64"/>
      <c r="VBK44" s="64"/>
      <c r="VBL44" s="64"/>
      <c r="VBM44" s="64"/>
      <c r="VBN44" s="64"/>
      <c r="VBO44" s="64"/>
      <c r="VBP44" s="64"/>
      <c r="VBQ44" s="64"/>
      <c r="VBR44" s="64"/>
      <c r="VBS44" s="64"/>
      <c r="VBT44" s="64"/>
      <c r="VBU44" s="64"/>
      <c r="VBV44" s="64"/>
      <c r="VBW44" s="64"/>
      <c r="VBX44" s="64"/>
      <c r="VBY44" s="64"/>
      <c r="VBZ44" s="64"/>
      <c r="VCA44" s="64"/>
      <c r="VCB44" s="64"/>
      <c r="VCC44" s="64"/>
      <c r="VCD44" s="64"/>
      <c r="VCE44" s="64"/>
      <c r="VCF44" s="64"/>
      <c r="VCG44" s="64"/>
      <c r="VCH44" s="64"/>
      <c r="VCI44" s="64"/>
      <c r="VCJ44" s="64"/>
      <c r="VCK44" s="64"/>
      <c r="VCL44" s="64"/>
      <c r="VCM44" s="64"/>
      <c r="VCN44" s="64"/>
      <c r="VCO44" s="64"/>
      <c r="VCP44" s="64"/>
      <c r="VCQ44" s="64"/>
      <c r="VCR44" s="64"/>
      <c r="VCS44" s="64"/>
      <c r="VCT44" s="64"/>
      <c r="VCU44" s="64"/>
      <c r="VCV44" s="64"/>
      <c r="VCW44" s="64"/>
      <c r="VCX44" s="64"/>
      <c r="VCY44" s="64"/>
      <c r="VCZ44" s="64"/>
      <c r="VDA44" s="64"/>
      <c r="VDB44" s="64"/>
      <c r="VDC44" s="64"/>
      <c r="VDD44" s="64"/>
      <c r="VDE44" s="64"/>
      <c r="VDF44" s="64"/>
      <c r="VDG44" s="64"/>
      <c r="VDH44" s="64"/>
      <c r="VDI44" s="64"/>
      <c r="VDJ44" s="64"/>
      <c r="VDK44" s="64"/>
      <c r="VDL44" s="64"/>
      <c r="VDM44" s="64"/>
      <c r="VDN44" s="64"/>
      <c r="VDO44" s="64"/>
      <c r="VDP44" s="64"/>
      <c r="VDQ44" s="64"/>
      <c r="VDR44" s="64"/>
      <c r="VDS44" s="64"/>
      <c r="VDT44" s="64"/>
      <c r="VDU44" s="64"/>
      <c r="VDV44" s="64"/>
      <c r="VDW44" s="64"/>
      <c r="VDX44" s="64"/>
      <c r="VDY44" s="64"/>
      <c r="VDZ44" s="64"/>
      <c r="VEA44" s="64"/>
      <c r="VEB44" s="64"/>
      <c r="VEC44" s="64"/>
      <c r="VED44" s="64"/>
      <c r="VEE44" s="64"/>
      <c r="VEF44" s="64"/>
      <c r="VEG44" s="64"/>
      <c r="VEH44" s="64"/>
      <c r="VEI44" s="64"/>
      <c r="VEJ44" s="64"/>
      <c r="VEK44" s="64"/>
      <c r="VEL44" s="64"/>
      <c r="VEM44" s="64"/>
      <c r="VEN44" s="64"/>
      <c r="VEO44" s="64"/>
      <c r="VEP44" s="64"/>
      <c r="VEQ44" s="64"/>
      <c r="VER44" s="64"/>
      <c r="VES44" s="64"/>
      <c r="VET44" s="64"/>
      <c r="VEU44" s="64"/>
      <c r="VEV44" s="64"/>
      <c r="VEW44" s="64"/>
      <c r="VEX44" s="64"/>
      <c r="VEY44" s="64"/>
      <c r="VEZ44" s="64"/>
      <c r="VFA44" s="64"/>
      <c r="VFB44" s="64"/>
      <c r="VFC44" s="64"/>
      <c r="VFD44" s="64"/>
      <c r="VFE44" s="64"/>
      <c r="VFF44" s="64"/>
      <c r="VFG44" s="64"/>
      <c r="VFH44" s="64"/>
      <c r="VFI44" s="64"/>
      <c r="VFJ44" s="64"/>
      <c r="VFK44" s="64"/>
      <c r="VFL44" s="64"/>
      <c r="VFM44" s="64"/>
      <c r="VFN44" s="64"/>
      <c r="VFO44" s="64"/>
      <c r="VFP44" s="64"/>
      <c r="VFQ44" s="64"/>
      <c r="VFR44" s="64"/>
      <c r="VFS44" s="64"/>
      <c r="VFT44" s="64"/>
      <c r="VFU44" s="64"/>
      <c r="VFV44" s="64"/>
      <c r="VFW44" s="64"/>
      <c r="VFX44" s="64"/>
      <c r="VFY44" s="64"/>
      <c r="VFZ44" s="64"/>
      <c r="VGA44" s="64"/>
      <c r="VGB44" s="64"/>
      <c r="VGC44" s="64"/>
      <c r="VGD44" s="64"/>
      <c r="VGE44" s="64"/>
      <c r="VGF44" s="64"/>
      <c r="VGG44" s="64"/>
      <c r="VGH44" s="64"/>
      <c r="VGI44" s="64"/>
      <c r="VGJ44" s="64"/>
      <c r="VGK44" s="64"/>
      <c r="VGL44" s="64"/>
      <c r="VGM44" s="64"/>
      <c r="VGN44" s="64"/>
      <c r="VGO44" s="64"/>
      <c r="VGP44" s="64"/>
      <c r="VGQ44" s="64"/>
      <c r="VGR44" s="64"/>
      <c r="VGS44" s="64"/>
      <c r="VGT44" s="64"/>
      <c r="VGU44" s="64"/>
      <c r="VGV44" s="64"/>
      <c r="VGW44" s="64"/>
      <c r="VGX44" s="64"/>
      <c r="VGY44" s="64"/>
      <c r="VGZ44" s="64"/>
      <c r="VHA44" s="64"/>
      <c r="VHB44" s="64"/>
      <c r="VHC44" s="64"/>
      <c r="VHD44" s="64"/>
      <c r="VHE44" s="64"/>
      <c r="VHF44" s="64"/>
      <c r="VHG44" s="64"/>
      <c r="VHH44" s="64"/>
      <c r="VHI44" s="64"/>
      <c r="VHJ44" s="64"/>
      <c r="VHK44" s="64"/>
      <c r="VHL44" s="64"/>
      <c r="VHM44" s="64"/>
      <c r="VHN44" s="64"/>
      <c r="VHO44" s="64"/>
      <c r="VHP44" s="64"/>
      <c r="VHQ44" s="64"/>
      <c r="VHR44" s="64"/>
      <c r="VHS44" s="64"/>
      <c r="VHT44" s="64"/>
      <c r="VHU44" s="64"/>
      <c r="VHV44" s="64"/>
      <c r="VHW44" s="64"/>
      <c r="VHX44" s="64"/>
      <c r="VHY44" s="64"/>
      <c r="VHZ44" s="64"/>
      <c r="VIA44" s="64"/>
      <c r="VIB44" s="64"/>
      <c r="VIC44" s="64"/>
      <c r="VID44" s="64"/>
      <c r="VIE44" s="64"/>
      <c r="VIF44" s="64"/>
      <c r="VIG44" s="64"/>
      <c r="VIH44" s="64"/>
      <c r="VII44" s="64"/>
      <c r="VIJ44" s="64"/>
      <c r="VIK44" s="64"/>
      <c r="VIL44" s="64"/>
      <c r="VIM44" s="64"/>
      <c r="VIN44" s="64"/>
      <c r="VIO44" s="64"/>
      <c r="VIP44" s="64"/>
      <c r="VIQ44" s="64"/>
      <c r="VIR44" s="64"/>
      <c r="VIS44" s="64"/>
      <c r="VIT44" s="64"/>
      <c r="VIU44" s="64"/>
      <c r="VIV44" s="64"/>
      <c r="VIW44" s="64"/>
      <c r="VIX44" s="64"/>
      <c r="VIY44" s="64"/>
      <c r="VIZ44" s="64"/>
      <c r="VJA44" s="64"/>
      <c r="VJB44" s="64"/>
      <c r="VJC44" s="64"/>
      <c r="VJD44" s="64"/>
      <c r="VJE44" s="64"/>
      <c r="VJF44" s="64"/>
      <c r="VJG44" s="64"/>
      <c r="VJH44" s="64"/>
      <c r="VJI44" s="64"/>
      <c r="VJJ44" s="64"/>
      <c r="VJK44" s="64"/>
      <c r="VJL44" s="64"/>
      <c r="VJM44" s="64"/>
      <c r="VJN44" s="64"/>
      <c r="VJO44" s="64"/>
      <c r="VJP44" s="64"/>
      <c r="VJQ44" s="64"/>
      <c r="VJR44" s="64"/>
      <c r="VJS44" s="64"/>
      <c r="VJT44" s="64"/>
      <c r="VJU44" s="64"/>
      <c r="VJV44" s="64"/>
      <c r="VJW44" s="64"/>
      <c r="VJX44" s="64"/>
      <c r="VJY44" s="64"/>
      <c r="VJZ44" s="64"/>
      <c r="VKA44" s="64"/>
      <c r="VKB44" s="64"/>
      <c r="VKC44" s="64"/>
      <c r="VKD44" s="64"/>
      <c r="VKE44" s="64"/>
      <c r="VKF44" s="64"/>
      <c r="VKG44" s="64"/>
      <c r="VKH44" s="64"/>
      <c r="VKI44" s="64"/>
      <c r="VKJ44" s="64"/>
      <c r="VKK44" s="64"/>
      <c r="VKL44" s="64"/>
      <c r="VKM44" s="64"/>
      <c r="VKN44" s="64"/>
      <c r="VKO44" s="64"/>
      <c r="VKP44" s="64"/>
      <c r="VKQ44" s="64"/>
      <c r="VKR44" s="64"/>
      <c r="VKS44" s="64"/>
      <c r="VKT44" s="64"/>
      <c r="VKU44" s="64"/>
      <c r="VKV44" s="64"/>
      <c r="VKW44" s="64"/>
      <c r="VKX44" s="64"/>
      <c r="VKY44" s="64"/>
      <c r="VKZ44" s="64"/>
      <c r="VLA44" s="64"/>
      <c r="VLB44" s="64"/>
      <c r="VLC44" s="64"/>
      <c r="VLD44" s="64"/>
      <c r="VLE44" s="64"/>
      <c r="VLF44" s="64"/>
      <c r="VLG44" s="64"/>
      <c r="VLH44" s="64"/>
      <c r="VLI44" s="64"/>
      <c r="VLJ44" s="64"/>
      <c r="VLK44" s="64"/>
      <c r="VLL44" s="64"/>
      <c r="VLM44" s="64"/>
      <c r="VLN44" s="64"/>
      <c r="VLO44" s="64"/>
      <c r="VLP44" s="64"/>
      <c r="VLQ44" s="64"/>
      <c r="VLR44" s="64"/>
      <c r="VLS44" s="64"/>
      <c r="VLT44" s="64"/>
      <c r="VLU44" s="64"/>
      <c r="VLV44" s="64"/>
      <c r="VLW44" s="64"/>
      <c r="VLX44" s="64"/>
      <c r="VLY44" s="64"/>
      <c r="VLZ44" s="64"/>
      <c r="VMA44" s="64"/>
      <c r="VMB44" s="64"/>
      <c r="VMC44" s="64"/>
      <c r="VMD44" s="64"/>
      <c r="VME44" s="64"/>
      <c r="VMF44" s="64"/>
      <c r="VMG44" s="64"/>
      <c r="VMH44" s="64"/>
      <c r="VMI44" s="64"/>
      <c r="VMJ44" s="64"/>
      <c r="VMK44" s="64"/>
      <c r="VML44" s="64"/>
      <c r="VMM44" s="64"/>
      <c r="VMN44" s="64"/>
      <c r="VMO44" s="64"/>
      <c r="VMP44" s="64"/>
      <c r="VMQ44" s="64"/>
      <c r="VMR44" s="64"/>
      <c r="VMS44" s="64"/>
      <c r="VMT44" s="64"/>
      <c r="VMU44" s="64"/>
      <c r="VMV44" s="64"/>
      <c r="VMW44" s="64"/>
      <c r="VMX44" s="64"/>
      <c r="VMY44" s="64"/>
      <c r="VMZ44" s="64"/>
      <c r="VNA44" s="64"/>
      <c r="VNB44" s="64"/>
      <c r="VNC44" s="64"/>
      <c r="VND44" s="64"/>
      <c r="VNE44" s="64"/>
      <c r="VNF44" s="64"/>
      <c r="VNG44" s="64"/>
      <c r="VNH44" s="64"/>
      <c r="VNI44" s="64"/>
      <c r="VNJ44" s="64"/>
      <c r="VNK44" s="64"/>
      <c r="VNL44" s="64"/>
      <c r="VNM44" s="64"/>
      <c r="VNN44" s="64"/>
      <c r="VNO44" s="64"/>
      <c r="VNP44" s="64"/>
      <c r="VNQ44" s="64"/>
      <c r="VNR44" s="64"/>
      <c r="VNS44" s="64"/>
      <c r="VNT44" s="64"/>
      <c r="VNU44" s="64"/>
      <c r="VNV44" s="64"/>
      <c r="VNW44" s="64"/>
      <c r="VNX44" s="64"/>
      <c r="VNY44" s="64"/>
      <c r="VNZ44" s="64"/>
      <c r="VOA44" s="64"/>
      <c r="VOB44" s="64"/>
      <c r="VOC44" s="64"/>
      <c r="VOD44" s="64"/>
      <c r="VOE44" s="64"/>
      <c r="VOF44" s="64"/>
      <c r="VOG44" s="64"/>
      <c r="VOH44" s="64"/>
      <c r="VOI44" s="64"/>
      <c r="VOJ44" s="64"/>
      <c r="VOK44" s="64"/>
      <c r="VOL44" s="64"/>
      <c r="VOM44" s="64"/>
      <c r="VON44" s="64"/>
      <c r="VOO44" s="64"/>
      <c r="VOP44" s="64"/>
      <c r="VOQ44" s="64"/>
      <c r="VOR44" s="64"/>
      <c r="VOS44" s="64"/>
      <c r="VOT44" s="64"/>
      <c r="VOU44" s="64"/>
      <c r="VOV44" s="64"/>
      <c r="VOW44" s="64"/>
      <c r="VOX44" s="64"/>
      <c r="VOY44" s="64"/>
      <c r="VOZ44" s="64"/>
      <c r="VPA44" s="64"/>
      <c r="VPB44" s="64"/>
      <c r="VPC44" s="64"/>
      <c r="VPD44" s="64"/>
      <c r="VPE44" s="64"/>
      <c r="VPF44" s="64"/>
      <c r="VPG44" s="64"/>
      <c r="VPH44" s="64"/>
      <c r="VPI44" s="64"/>
      <c r="VPJ44" s="64"/>
      <c r="VPK44" s="64"/>
      <c r="VPL44" s="64"/>
      <c r="VPM44" s="64"/>
      <c r="VPN44" s="64"/>
      <c r="VPO44" s="64"/>
      <c r="VPP44" s="64"/>
      <c r="VPQ44" s="64"/>
      <c r="VPR44" s="64"/>
      <c r="VPS44" s="64"/>
      <c r="VPT44" s="64"/>
      <c r="VPU44" s="64"/>
      <c r="VPV44" s="64"/>
      <c r="VPW44" s="64"/>
      <c r="VPX44" s="64"/>
      <c r="VPY44" s="64"/>
      <c r="VPZ44" s="64"/>
      <c r="VQA44" s="64"/>
      <c r="VQB44" s="64"/>
      <c r="VQC44" s="64"/>
      <c r="VQD44" s="64"/>
      <c r="VQE44" s="64"/>
      <c r="VQF44" s="64"/>
      <c r="VQG44" s="64"/>
      <c r="VQH44" s="64"/>
      <c r="VQI44" s="64"/>
      <c r="VQJ44" s="64"/>
      <c r="VQK44" s="64"/>
      <c r="VQL44" s="64"/>
      <c r="VQM44" s="64"/>
      <c r="VQN44" s="64"/>
      <c r="VQO44" s="64"/>
      <c r="VQP44" s="64"/>
      <c r="VQQ44" s="64"/>
      <c r="VQR44" s="64"/>
      <c r="VQS44" s="64"/>
      <c r="VQT44" s="64"/>
      <c r="VQU44" s="64"/>
      <c r="VQV44" s="64"/>
      <c r="VQW44" s="64"/>
      <c r="VQX44" s="64"/>
      <c r="VQY44" s="64"/>
      <c r="VQZ44" s="64"/>
      <c r="VRA44" s="64"/>
      <c r="VRB44" s="64"/>
      <c r="VRC44" s="64"/>
      <c r="VRD44" s="64"/>
      <c r="VRE44" s="64"/>
      <c r="VRF44" s="64"/>
      <c r="VRG44" s="64"/>
      <c r="VRH44" s="64"/>
      <c r="VRI44" s="64"/>
      <c r="VRJ44" s="64"/>
      <c r="VRK44" s="64"/>
      <c r="VRL44" s="64"/>
      <c r="VRM44" s="64"/>
      <c r="VRN44" s="64"/>
      <c r="VRO44" s="64"/>
      <c r="VRP44" s="64"/>
      <c r="VRQ44" s="64"/>
      <c r="VRR44" s="64"/>
      <c r="VRS44" s="64"/>
      <c r="VRT44" s="64"/>
      <c r="VRU44" s="64"/>
      <c r="VRV44" s="64"/>
      <c r="VRW44" s="64"/>
      <c r="VRX44" s="64"/>
      <c r="VRY44" s="64"/>
      <c r="VRZ44" s="64"/>
      <c r="VSA44" s="64"/>
      <c r="VSB44" s="64"/>
      <c r="VSC44" s="64"/>
      <c r="VSD44" s="64"/>
      <c r="VSE44" s="64"/>
      <c r="VSF44" s="64"/>
      <c r="VSG44" s="64"/>
      <c r="VSH44" s="64"/>
      <c r="VSI44" s="64"/>
      <c r="VSJ44" s="64"/>
      <c r="VSK44" s="64"/>
      <c r="VSL44" s="64"/>
      <c r="VSM44" s="64"/>
      <c r="VSN44" s="64"/>
      <c r="VSO44" s="64"/>
      <c r="VSP44" s="64"/>
      <c r="VSQ44" s="64"/>
      <c r="VSR44" s="64"/>
      <c r="VSS44" s="64"/>
      <c r="VST44" s="64"/>
      <c r="VSU44" s="64"/>
      <c r="VSV44" s="64"/>
      <c r="VSW44" s="64"/>
      <c r="VSX44" s="64"/>
      <c r="VSY44" s="64"/>
      <c r="VSZ44" s="64"/>
      <c r="VTA44" s="64"/>
      <c r="VTB44" s="64"/>
      <c r="VTC44" s="64"/>
      <c r="VTD44" s="64"/>
      <c r="VTE44" s="64"/>
      <c r="VTF44" s="64"/>
      <c r="VTG44" s="64"/>
      <c r="VTH44" s="64"/>
      <c r="VTI44" s="64"/>
      <c r="VTJ44" s="64"/>
      <c r="VTK44" s="64"/>
      <c r="VTL44" s="64"/>
      <c r="VTM44" s="64"/>
      <c r="VTN44" s="64"/>
      <c r="VTO44" s="64"/>
      <c r="VTP44" s="64"/>
      <c r="VTQ44" s="64"/>
      <c r="VTR44" s="64"/>
      <c r="VTS44" s="64"/>
      <c r="VTT44" s="64"/>
      <c r="VTU44" s="64"/>
      <c r="VTV44" s="64"/>
      <c r="VTW44" s="64"/>
      <c r="VTX44" s="64"/>
      <c r="VTY44" s="64"/>
      <c r="VTZ44" s="64"/>
      <c r="VUA44" s="64"/>
      <c r="VUB44" s="64"/>
      <c r="VUC44" s="64"/>
      <c r="VUD44" s="64"/>
      <c r="VUE44" s="64"/>
      <c r="VUF44" s="64"/>
      <c r="VUG44" s="64"/>
      <c r="VUH44" s="64"/>
      <c r="VUI44" s="64"/>
      <c r="VUJ44" s="64"/>
      <c r="VUK44" s="64"/>
      <c r="VUL44" s="64"/>
      <c r="VUM44" s="64"/>
      <c r="VUN44" s="64"/>
      <c r="VUO44" s="64"/>
      <c r="VUP44" s="64"/>
      <c r="VUQ44" s="64"/>
      <c r="VUR44" s="64"/>
      <c r="VUS44" s="64"/>
      <c r="VUT44" s="64"/>
      <c r="VUU44" s="64"/>
      <c r="VUV44" s="64"/>
      <c r="VUW44" s="64"/>
      <c r="VUX44" s="64"/>
      <c r="VUY44" s="64"/>
      <c r="VUZ44" s="64"/>
      <c r="VVA44" s="64"/>
      <c r="VVB44" s="64"/>
      <c r="VVC44" s="64"/>
      <c r="VVD44" s="64"/>
      <c r="VVE44" s="64"/>
      <c r="VVF44" s="64"/>
      <c r="VVG44" s="64"/>
      <c r="VVH44" s="64"/>
      <c r="VVI44" s="64"/>
      <c r="VVJ44" s="64"/>
      <c r="VVK44" s="64"/>
      <c r="VVL44" s="64"/>
      <c r="VVM44" s="64"/>
      <c r="VVN44" s="64"/>
      <c r="VVO44" s="64"/>
      <c r="VVP44" s="64"/>
      <c r="VVQ44" s="64"/>
      <c r="VVR44" s="64"/>
      <c r="VVS44" s="64"/>
      <c r="VVT44" s="64"/>
      <c r="VVU44" s="64"/>
      <c r="VVV44" s="64"/>
      <c r="VVW44" s="64"/>
      <c r="VVX44" s="64"/>
      <c r="VVY44" s="64"/>
      <c r="VVZ44" s="64"/>
      <c r="VWA44" s="64"/>
      <c r="VWB44" s="64"/>
      <c r="VWC44" s="64"/>
      <c r="VWD44" s="64"/>
      <c r="VWE44" s="64"/>
      <c r="VWF44" s="64"/>
      <c r="VWG44" s="64"/>
      <c r="VWH44" s="64"/>
      <c r="VWI44" s="64"/>
      <c r="VWJ44" s="64"/>
      <c r="VWK44" s="64"/>
      <c r="VWL44" s="64"/>
      <c r="VWM44" s="64"/>
      <c r="VWN44" s="64"/>
      <c r="VWO44" s="64"/>
      <c r="VWP44" s="64"/>
      <c r="VWQ44" s="64"/>
      <c r="VWR44" s="64"/>
      <c r="VWS44" s="64"/>
      <c r="VWT44" s="64"/>
      <c r="VWU44" s="64"/>
      <c r="VWV44" s="64"/>
      <c r="VWW44" s="64"/>
      <c r="VWX44" s="64"/>
      <c r="VWY44" s="64"/>
      <c r="VWZ44" s="64"/>
      <c r="VXA44" s="64"/>
      <c r="VXB44" s="64"/>
      <c r="VXC44" s="64"/>
      <c r="VXD44" s="64"/>
      <c r="VXE44" s="64"/>
      <c r="VXF44" s="64"/>
      <c r="VXG44" s="64"/>
      <c r="VXH44" s="64"/>
      <c r="VXI44" s="64"/>
      <c r="VXJ44" s="64"/>
      <c r="VXK44" s="64"/>
      <c r="VXL44" s="64"/>
      <c r="VXM44" s="64"/>
      <c r="VXN44" s="64"/>
      <c r="VXO44" s="64"/>
      <c r="VXP44" s="64"/>
      <c r="VXQ44" s="64"/>
      <c r="VXR44" s="64"/>
      <c r="VXS44" s="64"/>
      <c r="VXT44" s="64"/>
      <c r="VXU44" s="64"/>
      <c r="VXV44" s="64"/>
      <c r="VXW44" s="64"/>
      <c r="VXX44" s="64"/>
      <c r="VXY44" s="64"/>
      <c r="VXZ44" s="64"/>
      <c r="VYA44" s="64"/>
      <c r="VYB44" s="64"/>
      <c r="VYC44" s="64"/>
      <c r="VYD44" s="64"/>
      <c r="VYE44" s="64"/>
      <c r="VYF44" s="64"/>
      <c r="VYG44" s="64"/>
      <c r="VYH44" s="64"/>
      <c r="VYI44" s="64"/>
      <c r="VYJ44" s="64"/>
      <c r="VYK44" s="64"/>
      <c r="VYL44" s="64"/>
      <c r="VYM44" s="64"/>
      <c r="VYN44" s="64"/>
      <c r="VYO44" s="64"/>
      <c r="VYP44" s="64"/>
      <c r="VYQ44" s="64"/>
      <c r="VYR44" s="64"/>
      <c r="VYS44" s="64"/>
      <c r="VYT44" s="64"/>
      <c r="VYU44" s="64"/>
      <c r="VYV44" s="64"/>
      <c r="VYW44" s="64"/>
      <c r="VYX44" s="64"/>
      <c r="VYY44" s="64"/>
      <c r="VYZ44" s="64"/>
      <c r="VZA44" s="64"/>
      <c r="VZB44" s="64"/>
      <c r="VZC44" s="64"/>
      <c r="VZD44" s="64"/>
      <c r="VZE44" s="64"/>
      <c r="VZF44" s="64"/>
      <c r="VZG44" s="64"/>
      <c r="VZH44" s="64"/>
      <c r="VZI44" s="64"/>
      <c r="VZJ44" s="64"/>
      <c r="VZK44" s="64"/>
      <c r="VZL44" s="64"/>
      <c r="VZM44" s="64"/>
      <c r="VZN44" s="64"/>
      <c r="VZO44" s="64"/>
      <c r="VZP44" s="64"/>
      <c r="VZQ44" s="64"/>
      <c r="VZR44" s="64"/>
      <c r="VZS44" s="64"/>
      <c r="VZT44" s="64"/>
      <c r="VZU44" s="64"/>
      <c r="VZV44" s="64"/>
      <c r="VZW44" s="64"/>
      <c r="VZX44" s="64"/>
      <c r="VZY44" s="64"/>
      <c r="VZZ44" s="64"/>
      <c r="WAA44" s="64"/>
      <c r="WAB44" s="64"/>
      <c r="WAC44" s="64"/>
      <c r="WAD44" s="64"/>
      <c r="WAE44" s="64"/>
      <c r="WAF44" s="64"/>
      <c r="WAG44" s="64"/>
      <c r="WAH44" s="64"/>
      <c r="WAI44" s="64"/>
      <c r="WAJ44" s="64"/>
      <c r="WAK44" s="64"/>
      <c r="WAL44" s="64"/>
      <c r="WAM44" s="64"/>
      <c r="WAN44" s="64"/>
      <c r="WAO44" s="64"/>
      <c r="WAP44" s="64"/>
      <c r="WAQ44" s="64"/>
      <c r="WAR44" s="64"/>
      <c r="WAS44" s="64"/>
      <c r="WAT44" s="64"/>
      <c r="WAU44" s="64"/>
      <c r="WAV44" s="64"/>
      <c r="WAW44" s="64"/>
      <c r="WAX44" s="64"/>
      <c r="WAY44" s="64"/>
      <c r="WAZ44" s="64"/>
      <c r="WBA44" s="64"/>
      <c r="WBB44" s="64"/>
      <c r="WBC44" s="64"/>
      <c r="WBD44" s="64"/>
      <c r="WBE44" s="64"/>
      <c r="WBF44" s="64"/>
      <c r="WBG44" s="64"/>
      <c r="WBH44" s="64"/>
      <c r="WBI44" s="64"/>
      <c r="WBJ44" s="64"/>
      <c r="WBK44" s="64"/>
      <c r="WBL44" s="64"/>
      <c r="WBM44" s="64"/>
      <c r="WBN44" s="64"/>
      <c r="WBO44" s="64"/>
      <c r="WBP44" s="64"/>
      <c r="WBQ44" s="64"/>
      <c r="WBR44" s="64"/>
      <c r="WBS44" s="64"/>
      <c r="WBT44" s="64"/>
      <c r="WBU44" s="64"/>
      <c r="WBV44" s="64"/>
      <c r="WBW44" s="64"/>
      <c r="WBX44" s="64"/>
      <c r="WBY44" s="64"/>
      <c r="WBZ44" s="64"/>
      <c r="WCA44" s="64"/>
      <c r="WCB44" s="64"/>
      <c r="WCC44" s="64"/>
      <c r="WCD44" s="64"/>
      <c r="WCE44" s="64"/>
      <c r="WCF44" s="64"/>
      <c r="WCG44" s="64"/>
      <c r="WCH44" s="64"/>
      <c r="WCI44" s="64"/>
      <c r="WCJ44" s="64"/>
      <c r="WCK44" s="64"/>
      <c r="WCL44" s="64"/>
      <c r="WCM44" s="64"/>
      <c r="WCN44" s="64"/>
      <c r="WCO44" s="64"/>
      <c r="WCP44" s="64"/>
      <c r="WCQ44" s="64"/>
      <c r="WCR44" s="64"/>
      <c r="WCS44" s="64"/>
      <c r="WCT44" s="64"/>
      <c r="WCU44" s="64"/>
      <c r="WCV44" s="64"/>
      <c r="WCW44" s="64"/>
      <c r="WCX44" s="64"/>
      <c r="WCY44" s="64"/>
      <c r="WCZ44" s="64"/>
      <c r="WDA44" s="64"/>
      <c r="WDB44" s="64"/>
      <c r="WDC44" s="64"/>
      <c r="WDD44" s="64"/>
      <c r="WDE44" s="64"/>
      <c r="WDF44" s="64"/>
      <c r="WDG44" s="64"/>
      <c r="WDH44" s="64"/>
      <c r="WDI44" s="64"/>
      <c r="WDJ44" s="64"/>
      <c r="WDK44" s="64"/>
      <c r="WDL44" s="64"/>
      <c r="WDM44" s="64"/>
      <c r="WDN44" s="64"/>
      <c r="WDO44" s="64"/>
      <c r="WDP44" s="64"/>
      <c r="WDQ44" s="64"/>
      <c r="WDR44" s="64"/>
      <c r="WDS44" s="64"/>
      <c r="WDT44" s="64"/>
      <c r="WDU44" s="64"/>
      <c r="WDV44" s="64"/>
      <c r="WDW44" s="64"/>
      <c r="WDX44" s="64"/>
      <c r="WDY44" s="64"/>
      <c r="WDZ44" s="64"/>
      <c r="WEA44" s="64"/>
      <c r="WEB44" s="64"/>
      <c r="WEC44" s="64"/>
      <c r="WED44" s="64"/>
      <c r="WEE44" s="64"/>
      <c r="WEF44" s="64"/>
      <c r="WEG44" s="64"/>
      <c r="WEH44" s="64"/>
      <c r="WEI44" s="64"/>
      <c r="WEJ44" s="64"/>
      <c r="WEK44" s="64"/>
      <c r="WEL44" s="64"/>
      <c r="WEM44" s="64"/>
      <c r="WEN44" s="64"/>
      <c r="WEO44" s="64"/>
      <c r="WEP44" s="64"/>
      <c r="WEQ44" s="64"/>
      <c r="WER44" s="64"/>
      <c r="WES44" s="64"/>
      <c r="WET44" s="64"/>
      <c r="WEU44" s="64"/>
      <c r="WEV44" s="64"/>
      <c r="WEW44" s="64"/>
      <c r="WEX44" s="64"/>
      <c r="WEY44" s="64"/>
      <c r="WEZ44" s="64"/>
      <c r="WFA44" s="64"/>
      <c r="WFB44" s="64"/>
      <c r="WFC44" s="64"/>
      <c r="WFD44" s="64"/>
      <c r="WFE44" s="64"/>
      <c r="WFF44" s="64"/>
      <c r="WFG44" s="64"/>
      <c r="WFH44" s="64"/>
      <c r="WFI44" s="64"/>
      <c r="WFJ44" s="64"/>
      <c r="WFK44" s="64"/>
      <c r="WFL44" s="64"/>
      <c r="WFM44" s="64"/>
      <c r="WFN44" s="64"/>
      <c r="WFO44" s="64"/>
      <c r="WFP44" s="64"/>
      <c r="WFQ44" s="64"/>
      <c r="WFR44" s="64"/>
      <c r="WFS44" s="64"/>
      <c r="WFT44" s="64"/>
      <c r="WFU44" s="64"/>
      <c r="WFV44" s="64"/>
      <c r="WFW44" s="64"/>
      <c r="WFX44" s="64"/>
      <c r="WFY44" s="64"/>
      <c r="WFZ44" s="64"/>
      <c r="WGA44" s="64"/>
      <c r="WGB44" s="64"/>
      <c r="WGC44" s="64"/>
      <c r="WGD44" s="64"/>
      <c r="WGE44" s="64"/>
      <c r="WGF44" s="64"/>
      <c r="WGG44" s="64"/>
      <c r="WGH44" s="64"/>
      <c r="WGI44" s="64"/>
      <c r="WGJ44" s="64"/>
      <c r="WGK44" s="64"/>
      <c r="WGL44" s="64"/>
      <c r="WGM44" s="64"/>
      <c r="WGN44" s="64"/>
      <c r="WGO44" s="64"/>
      <c r="WGP44" s="64"/>
      <c r="WGQ44" s="64"/>
      <c r="WGR44" s="64"/>
      <c r="WGS44" s="64"/>
      <c r="WGT44" s="64"/>
      <c r="WGU44" s="64"/>
      <c r="WGV44" s="64"/>
      <c r="WGW44" s="64"/>
      <c r="WGX44" s="64"/>
      <c r="WGY44" s="64"/>
      <c r="WGZ44" s="64"/>
      <c r="WHA44" s="64"/>
      <c r="WHB44" s="64"/>
      <c r="WHC44" s="64"/>
      <c r="WHD44" s="64"/>
      <c r="WHE44" s="64"/>
      <c r="WHF44" s="64"/>
      <c r="WHG44" s="64"/>
      <c r="WHH44" s="64"/>
      <c r="WHI44" s="64"/>
      <c r="WHJ44" s="64"/>
      <c r="WHK44" s="64"/>
      <c r="WHL44" s="64"/>
      <c r="WHM44" s="64"/>
      <c r="WHN44" s="64"/>
      <c r="WHO44" s="64"/>
      <c r="WHP44" s="64"/>
      <c r="WHQ44" s="64"/>
      <c r="WHR44" s="64"/>
      <c r="WHS44" s="64"/>
      <c r="WHT44" s="64"/>
      <c r="WHU44" s="64"/>
      <c r="WHV44" s="64"/>
      <c r="WHW44" s="64"/>
      <c r="WHX44" s="64"/>
      <c r="WHY44" s="64"/>
      <c r="WHZ44" s="64"/>
      <c r="WIA44" s="64"/>
      <c r="WIB44" s="64"/>
      <c r="WIC44" s="64"/>
      <c r="WID44" s="64"/>
      <c r="WIE44" s="64"/>
      <c r="WIF44" s="64"/>
      <c r="WIG44" s="64"/>
      <c r="WIH44" s="64"/>
      <c r="WII44" s="64"/>
      <c r="WIJ44" s="64"/>
      <c r="WIK44" s="64"/>
      <c r="WIL44" s="64"/>
      <c r="WIM44" s="64"/>
      <c r="WIN44" s="64"/>
      <c r="WIO44" s="64"/>
      <c r="WIP44" s="64"/>
      <c r="WIQ44" s="64"/>
      <c r="WIR44" s="64"/>
      <c r="WIS44" s="64"/>
      <c r="WIT44" s="64"/>
      <c r="WIU44" s="64"/>
      <c r="WIV44" s="64"/>
      <c r="WIW44" s="64"/>
      <c r="WIX44" s="64"/>
      <c r="WIY44" s="64"/>
      <c r="WIZ44" s="64"/>
      <c r="WJA44" s="64"/>
      <c r="WJB44" s="64"/>
      <c r="WJC44" s="64"/>
      <c r="WJD44" s="64"/>
      <c r="WJE44" s="64"/>
      <c r="WJF44" s="64"/>
      <c r="WJG44" s="64"/>
      <c r="WJH44" s="64"/>
      <c r="WJI44" s="64"/>
      <c r="WJJ44" s="64"/>
      <c r="WJK44" s="64"/>
      <c r="WJL44" s="64"/>
      <c r="WJM44" s="64"/>
      <c r="WJN44" s="64"/>
      <c r="WJO44" s="64"/>
      <c r="WJP44" s="64"/>
      <c r="WJQ44" s="64"/>
      <c r="WJR44" s="64"/>
      <c r="WJS44" s="64"/>
      <c r="WJT44" s="64"/>
      <c r="WJU44" s="64"/>
      <c r="WJV44" s="64"/>
      <c r="WJW44" s="64"/>
      <c r="WJX44" s="64"/>
      <c r="WJY44" s="64"/>
      <c r="WJZ44" s="64"/>
      <c r="WKA44" s="64"/>
      <c r="WKB44" s="64"/>
      <c r="WKC44" s="64"/>
      <c r="WKD44" s="64"/>
      <c r="WKE44" s="64"/>
      <c r="WKF44" s="64"/>
      <c r="WKG44" s="64"/>
      <c r="WKH44" s="64"/>
      <c r="WKI44" s="64"/>
      <c r="WKJ44" s="64"/>
      <c r="WKK44" s="64"/>
      <c r="WKL44" s="64"/>
      <c r="WKM44" s="64"/>
      <c r="WKN44" s="64"/>
      <c r="WKO44" s="64"/>
      <c r="WKP44" s="64"/>
      <c r="WKQ44" s="64"/>
      <c r="WKR44" s="64"/>
      <c r="WKS44" s="64"/>
      <c r="WKT44" s="64"/>
      <c r="WKU44" s="64"/>
      <c r="WKV44" s="64"/>
      <c r="WKW44" s="64"/>
      <c r="WKX44" s="64"/>
      <c r="WKY44" s="64"/>
      <c r="WKZ44" s="64"/>
      <c r="WLA44" s="64"/>
      <c r="WLB44" s="64"/>
      <c r="WLC44" s="64"/>
      <c r="WLD44" s="64"/>
      <c r="WLE44" s="64"/>
      <c r="WLF44" s="64"/>
      <c r="WLG44" s="64"/>
      <c r="WLH44" s="64"/>
      <c r="WLI44" s="64"/>
      <c r="WLJ44" s="64"/>
      <c r="WLK44" s="64"/>
      <c r="WLL44" s="64"/>
      <c r="WLM44" s="64"/>
      <c r="WLN44" s="64"/>
      <c r="WLO44" s="64"/>
      <c r="WLP44" s="64"/>
      <c r="WLQ44" s="64"/>
      <c r="WLR44" s="64"/>
      <c r="WLS44" s="64"/>
      <c r="WLT44" s="64"/>
      <c r="WLU44" s="64"/>
      <c r="WLV44" s="64"/>
      <c r="WLW44" s="64"/>
      <c r="WLX44" s="64"/>
      <c r="WLY44" s="64"/>
      <c r="WLZ44" s="64"/>
      <c r="WMA44" s="64"/>
      <c r="WMB44" s="64"/>
      <c r="WMC44" s="64"/>
      <c r="WMD44" s="64"/>
      <c r="WME44" s="64"/>
      <c r="WMF44" s="64"/>
      <c r="WMG44" s="64"/>
      <c r="WMH44" s="64"/>
      <c r="WMI44" s="64"/>
      <c r="WMJ44" s="64"/>
      <c r="WMK44" s="64"/>
      <c r="WML44" s="64"/>
      <c r="WMM44" s="64"/>
      <c r="WMN44" s="64"/>
      <c r="WMO44" s="64"/>
      <c r="WMP44" s="64"/>
      <c r="WMQ44" s="64"/>
      <c r="WMR44" s="64"/>
      <c r="WMS44" s="64"/>
      <c r="WMT44" s="64"/>
      <c r="WMU44" s="64"/>
      <c r="WMV44" s="64"/>
      <c r="WMW44" s="64"/>
      <c r="WMX44" s="64"/>
      <c r="WMY44" s="64"/>
      <c r="WMZ44" s="64"/>
      <c r="WNA44" s="64"/>
      <c r="WNB44" s="64"/>
      <c r="WNC44" s="64"/>
      <c r="WND44" s="64"/>
      <c r="WNE44" s="64"/>
      <c r="WNF44" s="64"/>
      <c r="WNG44" s="64"/>
      <c r="WNH44" s="64"/>
      <c r="WNI44" s="64"/>
      <c r="WNJ44" s="64"/>
      <c r="WNK44" s="64"/>
      <c r="WNL44" s="64"/>
      <c r="WNM44" s="64"/>
      <c r="WNN44" s="64"/>
      <c r="WNO44" s="64"/>
      <c r="WNP44" s="64"/>
      <c r="WNQ44" s="64"/>
      <c r="WNR44" s="64"/>
      <c r="WNS44" s="64"/>
      <c r="WNT44" s="64"/>
      <c r="WNU44" s="64"/>
      <c r="WNV44" s="64"/>
      <c r="WNW44" s="64"/>
      <c r="WNX44" s="64"/>
      <c r="WNY44" s="64"/>
      <c r="WNZ44" s="64"/>
      <c r="WOA44" s="64"/>
      <c r="WOB44" s="64"/>
      <c r="WOC44" s="64"/>
      <c r="WOD44" s="64"/>
      <c r="WOE44" s="64"/>
      <c r="WOF44" s="64"/>
      <c r="WOG44" s="64"/>
      <c r="WOH44" s="64"/>
      <c r="WOI44" s="64"/>
      <c r="WOJ44" s="64"/>
      <c r="WOK44" s="64"/>
      <c r="WOL44" s="64"/>
      <c r="WOM44" s="64"/>
      <c r="WON44" s="64"/>
      <c r="WOO44" s="64"/>
      <c r="WOP44" s="64"/>
      <c r="WOQ44" s="64"/>
      <c r="WOR44" s="64"/>
      <c r="WOS44" s="64"/>
      <c r="WOT44" s="64"/>
      <c r="WOU44" s="64"/>
      <c r="WOV44" s="64"/>
      <c r="WOW44" s="64"/>
      <c r="WOX44" s="64"/>
      <c r="WOY44" s="64"/>
      <c r="WOZ44" s="64"/>
      <c r="WPA44" s="64"/>
      <c r="WPB44" s="64"/>
      <c r="WPC44" s="64"/>
      <c r="WPD44" s="64"/>
      <c r="WPE44" s="64"/>
      <c r="WPF44" s="64"/>
      <c r="WPG44" s="64"/>
      <c r="WPH44" s="64"/>
      <c r="WPI44" s="64"/>
      <c r="WPJ44" s="64"/>
      <c r="WPK44" s="64"/>
      <c r="WPL44" s="64"/>
      <c r="WPM44" s="64"/>
      <c r="WPN44" s="64"/>
      <c r="WPO44" s="64"/>
      <c r="WPP44" s="64"/>
      <c r="WPQ44" s="64"/>
      <c r="WPR44" s="64"/>
      <c r="WPS44" s="64"/>
      <c r="WPT44" s="64"/>
      <c r="WPU44" s="64"/>
      <c r="WPV44" s="64"/>
      <c r="WPW44" s="64"/>
      <c r="WPX44" s="64"/>
      <c r="WPY44" s="64"/>
      <c r="WPZ44" s="64"/>
      <c r="WQA44" s="64"/>
      <c r="WQB44" s="64"/>
      <c r="WQC44" s="64"/>
      <c r="WQD44" s="64"/>
      <c r="WQE44" s="64"/>
      <c r="WQF44" s="64"/>
      <c r="WQG44" s="64"/>
      <c r="WQH44" s="64"/>
      <c r="WQI44" s="64"/>
      <c r="WQJ44" s="64"/>
      <c r="WQK44" s="64"/>
      <c r="WQL44" s="64"/>
      <c r="WQM44" s="64"/>
      <c r="WQN44" s="64"/>
      <c r="WQO44" s="64"/>
      <c r="WQP44" s="64"/>
      <c r="WQQ44" s="64"/>
      <c r="WQR44" s="64"/>
      <c r="WQS44" s="64"/>
      <c r="WQT44" s="64"/>
      <c r="WQU44" s="64"/>
      <c r="WQV44" s="64"/>
      <c r="WQW44" s="64"/>
      <c r="WQX44" s="64"/>
      <c r="WQY44" s="64"/>
      <c r="WQZ44" s="64"/>
      <c r="WRA44" s="64"/>
      <c r="WRB44" s="64"/>
      <c r="WRC44" s="64"/>
      <c r="WRD44" s="64"/>
      <c r="WRE44" s="64"/>
      <c r="WRF44" s="64"/>
      <c r="WRG44" s="64"/>
      <c r="WRH44" s="64"/>
      <c r="WRI44" s="64"/>
      <c r="WRJ44" s="64"/>
      <c r="WRK44" s="64"/>
      <c r="WRL44" s="64"/>
      <c r="WRM44" s="64"/>
      <c r="WRN44" s="64"/>
      <c r="WRO44" s="64"/>
      <c r="WRP44" s="64"/>
      <c r="WRQ44" s="64"/>
      <c r="WRR44" s="64"/>
      <c r="WRS44" s="64"/>
      <c r="WRT44" s="64"/>
      <c r="WRU44" s="64"/>
      <c r="WRV44" s="64"/>
      <c r="WRW44" s="64"/>
      <c r="WRX44" s="64"/>
      <c r="WRY44" s="64"/>
      <c r="WRZ44" s="64"/>
      <c r="WSA44" s="64"/>
      <c r="WSB44" s="64"/>
      <c r="WSC44" s="64"/>
      <c r="WSD44" s="64"/>
      <c r="WSE44" s="64"/>
      <c r="WSF44" s="64"/>
      <c r="WSG44" s="64"/>
      <c r="WSH44" s="64"/>
      <c r="WSI44" s="64"/>
      <c r="WSJ44" s="64"/>
      <c r="WSK44" s="64"/>
      <c r="WSL44" s="64"/>
      <c r="WSM44" s="64"/>
      <c r="WSN44" s="64"/>
      <c r="WSO44" s="64"/>
      <c r="WSP44" s="64"/>
      <c r="WSQ44" s="64"/>
      <c r="WSR44" s="64"/>
      <c r="WSS44" s="64"/>
      <c r="WST44" s="64"/>
      <c r="WSU44" s="64"/>
      <c r="WSV44" s="64"/>
      <c r="WSW44" s="64"/>
      <c r="WSX44" s="64"/>
      <c r="WSY44" s="64"/>
      <c r="WSZ44" s="64"/>
      <c r="WTA44" s="64"/>
      <c r="WTB44" s="64"/>
      <c r="WTC44" s="64"/>
      <c r="WTD44" s="64"/>
      <c r="WTE44" s="64"/>
      <c r="WTF44" s="64"/>
      <c r="WTG44" s="64"/>
      <c r="WTH44" s="64"/>
      <c r="WTI44" s="64"/>
      <c r="WTJ44" s="64"/>
      <c r="WTK44" s="64"/>
      <c r="WTL44" s="64"/>
      <c r="WTM44" s="64"/>
      <c r="WTN44" s="64"/>
      <c r="WTO44" s="64"/>
      <c r="WTP44" s="64"/>
      <c r="WTQ44" s="64"/>
      <c r="WTR44" s="64"/>
      <c r="WTS44" s="64"/>
      <c r="WTT44" s="64"/>
      <c r="WTU44" s="64"/>
      <c r="WTV44" s="64"/>
      <c r="WTW44" s="64"/>
      <c r="WTX44" s="64"/>
      <c r="WTY44" s="64"/>
      <c r="WTZ44" s="64"/>
      <c r="WUA44" s="64"/>
      <c r="WUB44" s="64"/>
      <c r="WUC44" s="64"/>
      <c r="WUD44" s="64"/>
      <c r="WUE44" s="64"/>
      <c r="WUF44" s="64"/>
      <c r="WUG44" s="64"/>
      <c r="WUH44" s="64"/>
      <c r="WUI44" s="64"/>
      <c r="WUJ44" s="64"/>
      <c r="WUK44" s="64"/>
      <c r="WUL44" s="64"/>
      <c r="WUM44" s="64"/>
      <c r="WUN44" s="64"/>
      <c r="WUO44" s="64"/>
      <c r="WUP44" s="64"/>
      <c r="WUQ44" s="64"/>
      <c r="WUR44" s="64"/>
      <c r="WUS44" s="64"/>
      <c r="WUT44" s="64"/>
      <c r="WUU44" s="64"/>
      <c r="WUV44" s="64"/>
      <c r="WUW44" s="64"/>
      <c r="WUX44" s="64"/>
      <c r="WUY44" s="64"/>
      <c r="WUZ44" s="64"/>
      <c r="WVA44" s="64"/>
      <c r="WVB44" s="64"/>
      <c r="WVC44" s="64"/>
      <c r="WVD44" s="64"/>
      <c r="WVE44" s="64"/>
      <c r="WVF44" s="64"/>
      <c r="WVG44" s="64"/>
      <c r="WVH44" s="64"/>
    </row>
    <row r="45" spans="1:16128" s="65" customFormat="1" ht="15" customHeight="1" x14ac:dyDescent="0.3">
      <c r="A45" s="64"/>
      <c r="B45" s="451" t="s">
        <v>102</v>
      </c>
      <c r="C45" s="452">
        <f>C44*10%</f>
        <v>10346875</v>
      </c>
      <c r="D45" s="453"/>
      <c r="E45" s="454"/>
      <c r="F45" s="122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  <c r="EU45" s="64"/>
      <c r="EV45" s="64"/>
      <c r="EW45" s="64"/>
      <c r="EX45" s="64"/>
      <c r="EY45" s="64"/>
      <c r="EZ45" s="64"/>
      <c r="FA45" s="64"/>
      <c r="FB45" s="64"/>
      <c r="FC45" s="64"/>
      <c r="FD45" s="64"/>
      <c r="FE45" s="64"/>
      <c r="FF45" s="64"/>
      <c r="FG45" s="64"/>
      <c r="FH45" s="64"/>
      <c r="FI45" s="64"/>
      <c r="FJ45" s="64"/>
      <c r="FK45" s="64"/>
      <c r="FL45" s="64"/>
      <c r="FM45" s="64"/>
      <c r="FN45" s="64"/>
      <c r="FO45" s="64"/>
      <c r="FP45" s="64"/>
      <c r="FQ45" s="64"/>
      <c r="FR45" s="64"/>
      <c r="FS45" s="64"/>
      <c r="FT45" s="64"/>
      <c r="FU45" s="64"/>
      <c r="FV45" s="64"/>
      <c r="FW45" s="64"/>
      <c r="FX45" s="64"/>
      <c r="FY45" s="64"/>
      <c r="FZ45" s="64"/>
      <c r="GA45" s="64"/>
      <c r="GB45" s="64"/>
      <c r="GC45" s="64"/>
      <c r="GD45" s="64"/>
      <c r="GE45" s="64"/>
      <c r="GF45" s="64"/>
      <c r="GG45" s="64"/>
      <c r="GH45" s="64"/>
      <c r="GI45" s="64"/>
      <c r="GJ45" s="64"/>
      <c r="GK45" s="64"/>
      <c r="GL45" s="64"/>
      <c r="GM45" s="64"/>
      <c r="GN45" s="64"/>
      <c r="GO45" s="64"/>
      <c r="GP45" s="64"/>
      <c r="GQ45" s="64"/>
      <c r="GR45" s="64"/>
      <c r="GS45" s="64"/>
      <c r="GT45" s="64"/>
      <c r="GU45" s="64"/>
      <c r="GV45" s="64"/>
      <c r="GW45" s="64"/>
      <c r="GX45" s="64"/>
      <c r="GY45" s="64"/>
      <c r="GZ45" s="64"/>
      <c r="HA45" s="64"/>
      <c r="HB45" s="64"/>
      <c r="HC45" s="64"/>
      <c r="HD45" s="64"/>
      <c r="HE45" s="64"/>
      <c r="HF45" s="64"/>
      <c r="HG45" s="64"/>
      <c r="HH45" s="64"/>
      <c r="HI45" s="64"/>
      <c r="HJ45" s="64"/>
      <c r="HK45" s="64"/>
      <c r="HL45" s="64"/>
      <c r="HM45" s="64"/>
      <c r="HN45" s="64"/>
      <c r="HO45" s="64"/>
      <c r="HP45" s="64"/>
      <c r="HQ45" s="64"/>
      <c r="HR45" s="64"/>
      <c r="HS45" s="64"/>
      <c r="HT45" s="64"/>
      <c r="HU45" s="64"/>
      <c r="HV45" s="64"/>
      <c r="HW45" s="64"/>
      <c r="HX45" s="64"/>
      <c r="HY45" s="64"/>
      <c r="HZ45" s="64"/>
      <c r="IA45" s="64"/>
      <c r="IB45" s="64"/>
      <c r="IC45" s="64"/>
      <c r="ID45" s="64"/>
      <c r="IE45" s="64"/>
      <c r="IF45" s="64"/>
      <c r="IG45" s="64"/>
      <c r="IH45" s="64"/>
      <c r="II45" s="64"/>
      <c r="IJ45" s="64"/>
      <c r="IK45" s="64"/>
      <c r="IL45" s="64"/>
      <c r="IM45" s="64"/>
      <c r="IN45" s="64"/>
      <c r="IO45" s="64"/>
      <c r="IP45" s="64"/>
      <c r="IQ45" s="64"/>
      <c r="IR45" s="64"/>
      <c r="IS45" s="64"/>
      <c r="IT45" s="64"/>
      <c r="IU45" s="64"/>
      <c r="IV45" s="64"/>
      <c r="IW45" s="64"/>
      <c r="IX45" s="64"/>
      <c r="IY45" s="64"/>
      <c r="IZ45" s="64"/>
      <c r="JA45" s="64"/>
      <c r="JB45" s="64"/>
      <c r="JC45" s="64"/>
      <c r="JD45" s="64"/>
      <c r="JE45" s="64"/>
      <c r="JF45" s="64"/>
      <c r="JG45" s="64"/>
      <c r="JH45" s="64"/>
      <c r="JI45" s="64"/>
      <c r="JJ45" s="64"/>
      <c r="JK45" s="64"/>
      <c r="JL45" s="64"/>
      <c r="JM45" s="64"/>
      <c r="JN45" s="64"/>
      <c r="JO45" s="64"/>
      <c r="JP45" s="64"/>
      <c r="JQ45" s="64"/>
      <c r="JR45" s="64"/>
      <c r="JS45" s="64"/>
      <c r="JT45" s="64"/>
      <c r="JU45" s="64"/>
      <c r="JV45" s="64"/>
      <c r="JW45" s="64"/>
      <c r="JX45" s="64"/>
      <c r="JY45" s="64"/>
      <c r="JZ45" s="64"/>
      <c r="KA45" s="64"/>
      <c r="KB45" s="64"/>
      <c r="KC45" s="64"/>
      <c r="KD45" s="64"/>
      <c r="KE45" s="64"/>
      <c r="KF45" s="64"/>
      <c r="KG45" s="64"/>
      <c r="KH45" s="64"/>
      <c r="KI45" s="64"/>
      <c r="KJ45" s="64"/>
      <c r="KK45" s="64"/>
      <c r="KL45" s="64"/>
      <c r="KM45" s="64"/>
      <c r="KN45" s="64"/>
      <c r="KO45" s="64"/>
      <c r="KP45" s="64"/>
      <c r="KQ45" s="64"/>
      <c r="KR45" s="64"/>
      <c r="KS45" s="64"/>
      <c r="KT45" s="64"/>
      <c r="KU45" s="64"/>
      <c r="KV45" s="64"/>
      <c r="KW45" s="64"/>
      <c r="KX45" s="64"/>
      <c r="KY45" s="64"/>
      <c r="KZ45" s="64"/>
      <c r="LA45" s="64"/>
      <c r="LB45" s="64"/>
      <c r="LC45" s="64"/>
      <c r="LD45" s="64"/>
      <c r="LE45" s="64"/>
      <c r="LF45" s="64"/>
      <c r="LG45" s="64"/>
      <c r="LH45" s="64"/>
      <c r="LI45" s="64"/>
      <c r="LJ45" s="64"/>
      <c r="LK45" s="64"/>
      <c r="LL45" s="64"/>
      <c r="LM45" s="64"/>
      <c r="LN45" s="64"/>
      <c r="LO45" s="64"/>
      <c r="LP45" s="64"/>
      <c r="LQ45" s="64"/>
      <c r="LR45" s="64"/>
      <c r="LS45" s="64"/>
      <c r="LT45" s="64"/>
      <c r="LU45" s="64"/>
      <c r="LV45" s="64"/>
      <c r="LW45" s="64"/>
      <c r="LX45" s="64"/>
      <c r="LY45" s="64"/>
      <c r="LZ45" s="64"/>
      <c r="MA45" s="64"/>
      <c r="MB45" s="64"/>
      <c r="MC45" s="64"/>
      <c r="MD45" s="64"/>
      <c r="ME45" s="64"/>
      <c r="MF45" s="64"/>
      <c r="MG45" s="64"/>
      <c r="MH45" s="64"/>
      <c r="MI45" s="64"/>
      <c r="MJ45" s="64"/>
      <c r="MK45" s="64"/>
      <c r="ML45" s="64"/>
      <c r="MM45" s="64"/>
      <c r="MN45" s="64"/>
      <c r="MO45" s="64"/>
      <c r="MP45" s="64"/>
      <c r="MQ45" s="64"/>
      <c r="MR45" s="64"/>
      <c r="MS45" s="64"/>
      <c r="MT45" s="64"/>
      <c r="MU45" s="64"/>
      <c r="MV45" s="64"/>
      <c r="MW45" s="64"/>
      <c r="MX45" s="64"/>
      <c r="MY45" s="64"/>
      <c r="MZ45" s="64"/>
      <c r="NA45" s="64"/>
      <c r="NB45" s="64"/>
      <c r="NC45" s="64"/>
      <c r="ND45" s="64"/>
      <c r="NE45" s="64"/>
      <c r="NF45" s="64"/>
      <c r="NG45" s="64"/>
      <c r="NH45" s="64"/>
      <c r="NI45" s="64"/>
      <c r="NJ45" s="64"/>
      <c r="NK45" s="64"/>
      <c r="NL45" s="64"/>
      <c r="NM45" s="64"/>
      <c r="NN45" s="64"/>
      <c r="NO45" s="64"/>
      <c r="NP45" s="64"/>
      <c r="NQ45" s="64"/>
      <c r="NR45" s="64"/>
      <c r="NS45" s="64"/>
      <c r="NT45" s="64"/>
      <c r="NU45" s="64"/>
      <c r="NV45" s="64"/>
      <c r="NW45" s="64"/>
      <c r="NX45" s="64"/>
      <c r="NY45" s="64"/>
      <c r="NZ45" s="64"/>
      <c r="OA45" s="64"/>
      <c r="OB45" s="64"/>
      <c r="OC45" s="64"/>
      <c r="OD45" s="64"/>
      <c r="OE45" s="64"/>
      <c r="OF45" s="64"/>
      <c r="OG45" s="64"/>
      <c r="OH45" s="64"/>
      <c r="OI45" s="64"/>
      <c r="OJ45" s="64"/>
      <c r="OK45" s="64"/>
      <c r="OL45" s="64"/>
      <c r="OM45" s="64"/>
      <c r="ON45" s="64"/>
      <c r="OO45" s="64"/>
      <c r="OP45" s="64"/>
      <c r="OQ45" s="64"/>
      <c r="OR45" s="64"/>
      <c r="OS45" s="64"/>
      <c r="OT45" s="64"/>
      <c r="OU45" s="64"/>
      <c r="OV45" s="64"/>
      <c r="OW45" s="64"/>
      <c r="OX45" s="64"/>
      <c r="OY45" s="64"/>
      <c r="OZ45" s="64"/>
      <c r="PA45" s="64"/>
      <c r="PB45" s="64"/>
      <c r="PC45" s="64"/>
      <c r="PD45" s="64"/>
      <c r="PE45" s="64"/>
      <c r="PF45" s="64"/>
      <c r="PG45" s="64"/>
      <c r="PH45" s="64"/>
      <c r="PI45" s="64"/>
      <c r="PJ45" s="64"/>
      <c r="PK45" s="64"/>
      <c r="PL45" s="64"/>
      <c r="PM45" s="64"/>
      <c r="PN45" s="64"/>
      <c r="PO45" s="64"/>
      <c r="PP45" s="64"/>
      <c r="PQ45" s="64"/>
      <c r="PR45" s="64"/>
      <c r="PS45" s="64"/>
      <c r="PT45" s="64"/>
      <c r="PU45" s="64"/>
      <c r="PV45" s="64"/>
      <c r="PW45" s="64"/>
      <c r="PX45" s="64"/>
      <c r="PY45" s="64"/>
      <c r="PZ45" s="64"/>
      <c r="QA45" s="64"/>
      <c r="QB45" s="64"/>
      <c r="QC45" s="64"/>
      <c r="QD45" s="64"/>
      <c r="QE45" s="64"/>
      <c r="QF45" s="64"/>
      <c r="QG45" s="64"/>
      <c r="QH45" s="64"/>
      <c r="QI45" s="64"/>
      <c r="QJ45" s="64"/>
      <c r="QK45" s="64"/>
      <c r="QL45" s="64"/>
      <c r="QM45" s="64"/>
      <c r="QN45" s="64"/>
      <c r="QO45" s="64"/>
      <c r="QP45" s="64"/>
      <c r="QQ45" s="64"/>
      <c r="QR45" s="64"/>
      <c r="QS45" s="64"/>
      <c r="QT45" s="64"/>
      <c r="QU45" s="64"/>
      <c r="QV45" s="64"/>
      <c r="QW45" s="64"/>
      <c r="QX45" s="64"/>
      <c r="QY45" s="64"/>
      <c r="QZ45" s="64"/>
      <c r="RA45" s="64"/>
      <c r="RB45" s="64"/>
      <c r="RC45" s="64"/>
      <c r="RD45" s="64"/>
      <c r="RE45" s="64"/>
      <c r="RF45" s="64"/>
      <c r="RG45" s="64"/>
      <c r="RH45" s="64"/>
      <c r="RI45" s="64"/>
      <c r="RJ45" s="64"/>
      <c r="RK45" s="64"/>
      <c r="RL45" s="64"/>
      <c r="RM45" s="64"/>
      <c r="RN45" s="64"/>
      <c r="RO45" s="64"/>
      <c r="RP45" s="64"/>
      <c r="RQ45" s="64"/>
      <c r="RR45" s="64"/>
      <c r="RS45" s="64"/>
      <c r="RT45" s="64"/>
      <c r="RU45" s="64"/>
      <c r="RV45" s="64"/>
      <c r="RW45" s="64"/>
      <c r="RX45" s="64"/>
      <c r="RY45" s="64"/>
      <c r="RZ45" s="64"/>
      <c r="SA45" s="64"/>
      <c r="SB45" s="64"/>
      <c r="SC45" s="64"/>
      <c r="SD45" s="64"/>
      <c r="SE45" s="64"/>
      <c r="SF45" s="64"/>
      <c r="SG45" s="64"/>
      <c r="SH45" s="64"/>
      <c r="SI45" s="64"/>
      <c r="SJ45" s="64"/>
      <c r="SK45" s="64"/>
      <c r="SL45" s="64"/>
      <c r="SM45" s="64"/>
      <c r="SN45" s="64"/>
      <c r="SO45" s="64"/>
      <c r="SP45" s="64"/>
      <c r="SQ45" s="64"/>
      <c r="SR45" s="64"/>
      <c r="SS45" s="64"/>
      <c r="ST45" s="64"/>
      <c r="SU45" s="64"/>
      <c r="SV45" s="64"/>
      <c r="SW45" s="64"/>
      <c r="SX45" s="64"/>
      <c r="SY45" s="64"/>
      <c r="SZ45" s="64"/>
      <c r="TA45" s="64"/>
      <c r="TB45" s="64"/>
      <c r="TC45" s="64"/>
      <c r="TD45" s="64"/>
      <c r="TE45" s="64"/>
      <c r="TF45" s="64"/>
      <c r="TG45" s="64"/>
      <c r="TH45" s="64"/>
      <c r="TI45" s="64"/>
      <c r="TJ45" s="64"/>
      <c r="TK45" s="64"/>
      <c r="TL45" s="64"/>
      <c r="TM45" s="64"/>
      <c r="TN45" s="64"/>
      <c r="TO45" s="64"/>
      <c r="TP45" s="64"/>
      <c r="TQ45" s="64"/>
      <c r="TR45" s="64"/>
      <c r="TS45" s="64"/>
      <c r="TT45" s="64"/>
      <c r="TU45" s="64"/>
      <c r="TV45" s="64"/>
      <c r="TW45" s="64"/>
      <c r="TX45" s="64"/>
      <c r="TY45" s="64"/>
      <c r="TZ45" s="64"/>
      <c r="UA45" s="64"/>
      <c r="UB45" s="64"/>
      <c r="UC45" s="64"/>
      <c r="UD45" s="64"/>
      <c r="UE45" s="64"/>
      <c r="UF45" s="64"/>
      <c r="UG45" s="64"/>
      <c r="UH45" s="64"/>
      <c r="UI45" s="64"/>
      <c r="UJ45" s="64"/>
      <c r="UK45" s="64"/>
      <c r="UL45" s="64"/>
      <c r="UM45" s="64"/>
      <c r="UN45" s="64"/>
      <c r="UO45" s="64"/>
      <c r="UP45" s="64"/>
      <c r="UQ45" s="64"/>
      <c r="UR45" s="64"/>
      <c r="US45" s="64"/>
      <c r="UT45" s="64"/>
      <c r="UU45" s="64"/>
      <c r="UV45" s="64"/>
      <c r="UW45" s="64"/>
      <c r="UX45" s="64"/>
      <c r="UY45" s="64"/>
      <c r="UZ45" s="64"/>
      <c r="VA45" s="64"/>
      <c r="VB45" s="64"/>
      <c r="VC45" s="64"/>
      <c r="VD45" s="64"/>
      <c r="VE45" s="64"/>
      <c r="VF45" s="64"/>
      <c r="VG45" s="64"/>
      <c r="VH45" s="64"/>
      <c r="VI45" s="64"/>
      <c r="VJ45" s="64"/>
      <c r="VK45" s="64"/>
      <c r="VL45" s="64"/>
      <c r="VM45" s="64"/>
      <c r="VN45" s="64"/>
      <c r="VO45" s="64"/>
      <c r="VP45" s="64"/>
      <c r="VQ45" s="64"/>
      <c r="VR45" s="64"/>
      <c r="VS45" s="64"/>
      <c r="VT45" s="64"/>
      <c r="VU45" s="64"/>
      <c r="VV45" s="64"/>
      <c r="VW45" s="64"/>
      <c r="VX45" s="64"/>
      <c r="VY45" s="64"/>
      <c r="VZ45" s="64"/>
      <c r="WA45" s="64"/>
      <c r="WB45" s="64"/>
      <c r="WC45" s="64"/>
      <c r="WD45" s="64"/>
      <c r="WE45" s="64"/>
      <c r="WF45" s="64"/>
      <c r="WG45" s="64"/>
      <c r="WH45" s="64"/>
      <c r="WI45" s="64"/>
      <c r="WJ45" s="64"/>
      <c r="WK45" s="64"/>
      <c r="WL45" s="64"/>
      <c r="WM45" s="64"/>
      <c r="WN45" s="64"/>
      <c r="WO45" s="64"/>
      <c r="WP45" s="64"/>
      <c r="WQ45" s="64"/>
      <c r="WR45" s="64"/>
      <c r="WS45" s="64"/>
      <c r="WT45" s="64"/>
      <c r="WU45" s="64"/>
      <c r="WV45" s="64"/>
      <c r="WW45" s="64"/>
      <c r="WX45" s="64"/>
      <c r="WY45" s="64"/>
      <c r="WZ45" s="64"/>
      <c r="XA45" s="64"/>
      <c r="XB45" s="64"/>
      <c r="XC45" s="64"/>
      <c r="XD45" s="64"/>
      <c r="XE45" s="64"/>
      <c r="XF45" s="64"/>
      <c r="XG45" s="64"/>
      <c r="XH45" s="64"/>
      <c r="XI45" s="64"/>
      <c r="XJ45" s="64"/>
      <c r="XK45" s="64"/>
      <c r="XL45" s="64"/>
      <c r="XM45" s="64"/>
      <c r="XN45" s="64"/>
      <c r="XO45" s="64"/>
      <c r="XP45" s="64"/>
      <c r="XQ45" s="64"/>
      <c r="XR45" s="64"/>
      <c r="XS45" s="64"/>
      <c r="XT45" s="64"/>
      <c r="XU45" s="64"/>
      <c r="XV45" s="64"/>
      <c r="XW45" s="64"/>
      <c r="XX45" s="64"/>
      <c r="XY45" s="64"/>
      <c r="XZ45" s="64"/>
      <c r="YA45" s="64"/>
      <c r="YB45" s="64"/>
      <c r="YC45" s="64"/>
      <c r="YD45" s="64"/>
      <c r="YE45" s="64"/>
      <c r="YF45" s="64"/>
      <c r="YG45" s="64"/>
      <c r="YH45" s="64"/>
      <c r="YI45" s="64"/>
      <c r="YJ45" s="64"/>
      <c r="YK45" s="64"/>
      <c r="YL45" s="64"/>
      <c r="YM45" s="64"/>
      <c r="YN45" s="64"/>
      <c r="YO45" s="64"/>
      <c r="YP45" s="64"/>
      <c r="YQ45" s="64"/>
      <c r="YR45" s="64"/>
      <c r="YS45" s="64"/>
      <c r="YT45" s="64"/>
      <c r="YU45" s="64"/>
      <c r="YV45" s="64"/>
      <c r="YW45" s="64"/>
      <c r="YX45" s="64"/>
      <c r="YY45" s="64"/>
      <c r="YZ45" s="64"/>
      <c r="ZA45" s="64"/>
      <c r="ZB45" s="64"/>
      <c r="ZC45" s="64"/>
      <c r="ZD45" s="64"/>
      <c r="ZE45" s="64"/>
      <c r="ZF45" s="64"/>
      <c r="ZG45" s="64"/>
      <c r="ZH45" s="64"/>
      <c r="ZI45" s="64"/>
      <c r="ZJ45" s="64"/>
      <c r="ZK45" s="64"/>
      <c r="ZL45" s="64"/>
      <c r="ZM45" s="64"/>
      <c r="ZN45" s="64"/>
      <c r="ZO45" s="64"/>
      <c r="ZP45" s="64"/>
      <c r="ZQ45" s="64"/>
      <c r="ZR45" s="64"/>
      <c r="ZS45" s="64"/>
      <c r="ZT45" s="64"/>
      <c r="ZU45" s="64"/>
      <c r="ZV45" s="64"/>
      <c r="ZW45" s="64"/>
      <c r="ZX45" s="64"/>
      <c r="ZY45" s="64"/>
      <c r="ZZ45" s="64"/>
      <c r="AAA45" s="64"/>
      <c r="AAB45" s="64"/>
      <c r="AAC45" s="64"/>
      <c r="AAD45" s="64"/>
      <c r="AAE45" s="64"/>
      <c r="AAF45" s="64"/>
      <c r="AAG45" s="64"/>
      <c r="AAH45" s="64"/>
      <c r="AAI45" s="64"/>
      <c r="AAJ45" s="64"/>
      <c r="AAK45" s="64"/>
      <c r="AAL45" s="64"/>
      <c r="AAM45" s="64"/>
      <c r="AAN45" s="64"/>
      <c r="AAO45" s="64"/>
      <c r="AAP45" s="64"/>
      <c r="AAQ45" s="64"/>
      <c r="AAR45" s="64"/>
      <c r="AAS45" s="64"/>
      <c r="AAT45" s="64"/>
      <c r="AAU45" s="64"/>
      <c r="AAV45" s="64"/>
      <c r="AAW45" s="64"/>
      <c r="AAX45" s="64"/>
      <c r="AAY45" s="64"/>
      <c r="AAZ45" s="64"/>
      <c r="ABA45" s="64"/>
      <c r="ABB45" s="64"/>
      <c r="ABC45" s="64"/>
      <c r="ABD45" s="64"/>
      <c r="ABE45" s="64"/>
      <c r="ABF45" s="64"/>
      <c r="ABG45" s="64"/>
      <c r="ABH45" s="64"/>
      <c r="ABI45" s="64"/>
      <c r="ABJ45" s="64"/>
      <c r="ABK45" s="64"/>
      <c r="ABL45" s="64"/>
      <c r="ABM45" s="64"/>
      <c r="ABN45" s="64"/>
      <c r="ABO45" s="64"/>
      <c r="ABP45" s="64"/>
      <c r="ABQ45" s="64"/>
      <c r="ABR45" s="64"/>
      <c r="ABS45" s="64"/>
      <c r="ABT45" s="64"/>
      <c r="ABU45" s="64"/>
      <c r="ABV45" s="64"/>
      <c r="ABW45" s="64"/>
      <c r="ABX45" s="64"/>
      <c r="ABY45" s="64"/>
      <c r="ABZ45" s="64"/>
      <c r="ACA45" s="64"/>
      <c r="ACB45" s="64"/>
      <c r="ACC45" s="64"/>
      <c r="ACD45" s="64"/>
      <c r="ACE45" s="64"/>
      <c r="ACF45" s="64"/>
      <c r="ACG45" s="64"/>
      <c r="ACH45" s="64"/>
      <c r="ACI45" s="64"/>
      <c r="ACJ45" s="64"/>
      <c r="ACK45" s="64"/>
      <c r="ACL45" s="64"/>
      <c r="ACM45" s="64"/>
      <c r="ACN45" s="64"/>
      <c r="ACO45" s="64"/>
      <c r="ACP45" s="64"/>
      <c r="ACQ45" s="64"/>
      <c r="ACR45" s="64"/>
      <c r="ACS45" s="64"/>
      <c r="ACT45" s="64"/>
      <c r="ACU45" s="64"/>
      <c r="ACV45" s="64"/>
      <c r="ACW45" s="64"/>
      <c r="ACX45" s="64"/>
      <c r="ACY45" s="64"/>
      <c r="ACZ45" s="64"/>
      <c r="ADA45" s="64"/>
      <c r="ADB45" s="64"/>
      <c r="ADC45" s="64"/>
      <c r="ADD45" s="64"/>
      <c r="ADE45" s="64"/>
      <c r="ADF45" s="64"/>
      <c r="ADG45" s="64"/>
      <c r="ADH45" s="64"/>
      <c r="ADI45" s="64"/>
      <c r="ADJ45" s="64"/>
      <c r="ADK45" s="64"/>
      <c r="ADL45" s="64"/>
      <c r="ADM45" s="64"/>
      <c r="ADN45" s="64"/>
      <c r="ADO45" s="64"/>
      <c r="ADP45" s="64"/>
      <c r="ADQ45" s="64"/>
      <c r="ADR45" s="64"/>
      <c r="ADS45" s="64"/>
      <c r="ADT45" s="64"/>
      <c r="ADU45" s="64"/>
      <c r="ADV45" s="64"/>
      <c r="ADW45" s="64"/>
      <c r="ADX45" s="64"/>
      <c r="ADY45" s="64"/>
      <c r="ADZ45" s="64"/>
      <c r="AEA45" s="64"/>
      <c r="AEB45" s="64"/>
      <c r="AEC45" s="64"/>
      <c r="AED45" s="64"/>
      <c r="AEE45" s="64"/>
      <c r="AEF45" s="64"/>
      <c r="AEG45" s="64"/>
      <c r="AEH45" s="64"/>
      <c r="AEI45" s="64"/>
      <c r="AEJ45" s="64"/>
      <c r="AEK45" s="64"/>
      <c r="AEL45" s="64"/>
      <c r="AEM45" s="64"/>
      <c r="AEN45" s="64"/>
      <c r="AEO45" s="64"/>
      <c r="AEP45" s="64"/>
      <c r="AEQ45" s="64"/>
      <c r="AER45" s="64"/>
      <c r="AES45" s="64"/>
      <c r="AET45" s="64"/>
      <c r="AEU45" s="64"/>
      <c r="AEV45" s="64"/>
      <c r="AEW45" s="64"/>
      <c r="AEX45" s="64"/>
      <c r="AEY45" s="64"/>
      <c r="AEZ45" s="64"/>
      <c r="AFA45" s="64"/>
      <c r="AFB45" s="64"/>
      <c r="AFC45" s="64"/>
      <c r="AFD45" s="64"/>
      <c r="AFE45" s="64"/>
      <c r="AFF45" s="64"/>
      <c r="AFG45" s="64"/>
      <c r="AFH45" s="64"/>
      <c r="AFI45" s="64"/>
      <c r="AFJ45" s="64"/>
      <c r="AFK45" s="64"/>
      <c r="AFL45" s="64"/>
      <c r="AFM45" s="64"/>
      <c r="AFN45" s="64"/>
      <c r="AFO45" s="64"/>
      <c r="AFP45" s="64"/>
      <c r="AFQ45" s="64"/>
      <c r="AFR45" s="64"/>
      <c r="AFS45" s="64"/>
      <c r="AFT45" s="64"/>
      <c r="AFU45" s="64"/>
      <c r="AFV45" s="64"/>
      <c r="AFW45" s="64"/>
      <c r="AFX45" s="64"/>
      <c r="AFY45" s="64"/>
      <c r="AFZ45" s="64"/>
      <c r="AGA45" s="64"/>
      <c r="AGB45" s="64"/>
      <c r="AGC45" s="64"/>
      <c r="AGD45" s="64"/>
      <c r="AGE45" s="64"/>
      <c r="AGF45" s="64"/>
      <c r="AGG45" s="64"/>
      <c r="AGH45" s="64"/>
      <c r="AGI45" s="64"/>
      <c r="AGJ45" s="64"/>
      <c r="AGK45" s="64"/>
      <c r="AGL45" s="64"/>
      <c r="AGM45" s="64"/>
      <c r="AGN45" s="64"/>
      <c r="AGO45" s="64"/>
      <c r="AGP45" s="64"/>
      <c r="AGQ45" s="64"/>
      <c r="AGR45" s="64"/>
      <c r="AGS45" s="64"/>
      <c r="AGT45" s="64"/>
      <c r="AGU45" s="64"/>
      <c r="AGV45" s="64"/>
      <c r="AGW45" s="64"/>
      <c r="AGX45" s="64"/>
      <c r="AGY45" s="64"/>
      <c r="AGZ45" s="64"/>
      <c r="AHA45" s="64"/>
      <c r="AHB45" s="64"/>
      <c r="AHC45" s="64"/>
      <c r="AHD45" s="64"/>
      <c r="AHE45" s="64"/>
      <c r="AHF45" s="64"/>
      <c r="AHG45" s="64"/>
      <c r="AHH45" s="64"/>
      <c r="AHI45" s="64"/>
      <c r="AHJ45" s="64"/>
      <c r="AHK45" s="64"/>
      <c r="AHL45" s="64"/>
      <c r="AHM45" s="64"/>
      <c r="AHN45" s="64"/>
      <c r="AHO45" s="64"/>
      <c r="AHP45" s="64"/>
      <c r="AHQ45" s="64"/>
      <c r="AHR45" s="64"/>
      <c r="AHS45" s="64"/>
      <c r="AHT45" s="64"/>
      <c r="AHU45" s="64"/>
      <c r="AHV45" s="64"/>
      <c r="AHW45" s="64"/>
      <c r="AHX45" s="64"/>
      <c r="AHY45" s="64"/>
      <c r="AHZ45" s="64"/>
      <c r="AIA45" s="64"/>
      <c r="AIB45" s="64"/>
      <c r="AIC45" s="64"/>
      <c r="AID45" s="64"/>
      <c r="AIE45" s="64"/>
      <c r="AIF45" s="64"/>
      <c r="AIG45" s="64"/>
      <c r="AIH45" s="64"/>
      <c r="AII45" s="64"/>
      <c r="AIJ45" s="64"/>
      <c r="AIK45" s="64"/>
      <c r="AIL45" s="64"/>
      <c r="AIM45" s="64"/>
      <c r="AIN45" s="64"/>
      <c r="AIO45" s="64"/>
      <c r="AIP45" s="64"/>
      <c r="AIQ45" s="64"/>
      <c r="AIR45" s="64"/>
      <c r="AIS45" s="64"/>
      <c r="AIT45" s="64"/>
      <c r="AIU45" s="64"/>
      <c r="AIV45" s="64"/>
      <c r="AIW45" s="64"/>
      <c r="AIX45" s="64"/>
      <c r="AIY45" s="64"/>
      <c r="AIZ45" s="64"/>
      <c r="AJA45" s="64"/>
      <c r="AJB45" s="64"/>
      <c r="AJC45" s="64"/>
      <c r="AJD45" s="64"/>
      <c r="AJE45" s="64"/>
      <c r="AJF45" s="64"/>
      <c r="AJG45" s="64"/>
      <c r="AJH45" s="64"/>
      <c r="AJI45" s="64"/>
      <c r="AJJ45" s="64"/>
      <c r="AJK45" s="64"/>
      <c r="AJL45" s="64"/>
      <c r="AJM45" s="64"/>
      <c r="AJN45" s="64"/>
      <c r="AJO45" s="64"/>
      <c r="AJP45" s="64"/>
      <c r="AJQ45" s="64"/>
      <c r="AJR45" s="64"/>
      <c r="AJS45" s="64"/>
      <c r="AJT45" s="64"/>
      <c r="AJU45" s="64"/>
      <c r="AJV45" s="64"/>
      <c r="AJW45" s="64"/>
      <c r="AJX45" s="64"/>
      <c r="AJY45" s="64"/>
      <c r="AJZ45" s="64"/>
      <c r="AKA45" s="64"/>
      <c r="AKB45" s="64"/>
      <c r="AKC45" s="64"/>
      <c r="AKD45" s="64"/>
      <c r="AKE45" s="64"/>
      <c r="AKF45" s="64"/>
      <c r="AKG45" s="64"/>
      <c r="AKH45" s="64"/>
      <c r="AKI45" s="64"/>
      <c r="AKJ45" s="64"/>
      <c r="AKK45" s="64"/>
      <c r="AKL45" s="64"/>
      <c r="AKM45" s="64"/>
      <c r="AKN45" s="64"/>
      <c r="AKO45" s="64"/>
      <c r="AKP45" s="64"/>
      <c r="AKQ45" s="64"/>
      <c r="AKR45" s="64"/>
      <c r="AKS45" s="64"/>
      <c r="AKT45" s="64"/>
      <c r="AKU45" s="64"/>
      <c r="AKV45" s="64"/>
      <c r="AKW45" s="64"/>
      <c r="AKX45" s="64"/>
      <c r="AKY45" s="64"/>
      <c r="AKZ45" s="64"/>
      <c r="ALA45" s="64"/>
      <c r="ALB45" s="64"/>
      <c r="ALC45" s="64"/>
      <c r="ALD45" s="64"/>
      <c r="ALE45" s="64"/>
      <c r="ALF45" s="64"/>
      <c r="ALG45" s="64"/>
      <c r="ALH45" s="64"/>
      <c r="ALI45" s="64"/>
      <c r="ALJ45" s="64"/>
      <c r="ALK45" s="64"/>
      <c r="ALL45" s="64"/>
      <c r="ALM45" s="64"/>
      <c r="ALN45" s="64"/>
      <c r="ALO45" s="64"/>
      <c r="ALP45" s="64"/>
      <c r="ALQ45" s="64"/>
      <c r="ALR45" s="64"/>
      <c r="ALS45" s="64"/>
      <c r="ALT45" s="64"/>
      <c r="ALU45" s="64"/>
      <c r="ALV45" s="64"/>
      <c r="ALW45" s="64"/>
      <c r="ALX45" s="64"/>
      <c r="ALY45" s="64"/>
      <c r="ALZ45" s="64"/>
      <c r="AMA45" s="64"/>
      <c r="AMB45" s="64"/>
      <c r="AMC45" s="64"/>
      <c r="AMD45" s="64"/>
      <c r="AME45" s="64"/>
      <c r="AMF45" s="64"/>
      <c r="AMG45" s="64"/>
      <c r="AMH45" s="64"/>
      <c r="AMI45" s="64"/>
      <c r="AMJ45" s="64"/>
      <c r="AMK45" s="64"/>
      <c r="AML45" s="64"/>
      <c r="AMM45" s="64"/>
      <c r="AMN45" s="64"/>
      <c r="AMO45" s="64"/>
      <c r="AMP45" s="64"/>
      <c r="AMQ45" s="64"/>
      <c r="AMR45" s="64"/>
      <c r="AMS45" s="64"/>
      <c r="AMT45" s="64"/>
      <c r="AMU45" s="64"/>
      <c r="AMV45" s="64"/>
      <c r="AMW45" s="64"/>
      <c r="AMX45" s="64"/>
      <c r="AMY45" s="64"/>
      <c r="AMZ45" s="64"/>
      <c r="ANA45" s="64"/>
      <c r="ANB45" s="64"/>
      <c r="ANC45" s="64"/>
      <c r="AND45" s="64"/>
      <c r="ANE45" s="64"/>
      <c r="ANF45" s="64"/>
      <c r="ANG45" s="64"/>
      <c r="ANH45" s="64"/>
      <c r="ANI45" s="64"/>
      <c r="ANJ45" s="64"/>
      <c r="ANK45" s="64"/>
      <c r="ANL45" s="64"/>
      <c r="ANM45" s="64"/>
      <c r="ANN45" s="64"/>
      <c r="ANO45" s="64"/>
      <c r="ANP45" s="64"/>
      <c r="ANQ45" s="64"/>
      <c r="ANR45" s="64"/>
      <c r="ANS45" s="64"/>
      <c r="ANT45" s="64"/>
      <c r="ANU45" s="64"/>
      <c r="ANV45" s="64"/>
      <c r="ANW45" s="64"/>
      <c r="ANX45" s="64"/>
      <c r="ANY45" s="64"/>
      <c r="ANZ45" s="64"/>
      <c r="AOA45" s="64"/>
      <c r="AOB45" s="64"/>
      <c r="AOC45" s="64"/>
      <c r="AOD45" s="64"/>
      <c r="AOE45" s="64"/>
      <c r="AOF45" s="64"/>
      <c r="AOG45" s="64"/>
      <c r="AOH45" s="64"/>
      <c r="AOI45" s="64"/>
      <c r="AOJ45" s="64"/>
      <c r="AOK45" s="64"/>
      <c r="AOL45" s="64"/>
      <c r="AOM45" s="64"/>
      <c r="AON45" s="64"/>
      <c r="AOO45" s="64"/>
      <c r="AOP45" s="64"/>
      <c r="AOQ45" s="64"/>
      <c r="AOR45" s="64"/>
      <c r="AOS45" s="64"/>
      <c r="AOT45" s="64"/>
      <c r="AOU45" s="64"/>
      <c r="AOV45" s="64"/>
      <c r="AOW45" s="64"/>
      <c r="AOX45" s="64"/>
      <c r="AOY45" s="64"/>
      <c r="AOZ45" s="64"/>
      <c r="APA45" s="64"/>
      <c r="APB45" s="64"/>
      <c r="APC45" s="64"/>
      <c r="APD45" s="64"/>
      <c r="APE45" s="64"/>
      <c r="APF45" s="64"/>
      <c r="APG45" s="64"/>
      <c r="APH45" s="64"/>
      <c r="API45" s="64"/>
      <c r="APJ45" s="64"/>
      <c r="APK45" s="64"/>
      <c r="APL45" s="64"/>
      <c r="APM45" s="64"/>
      <c r="APN45" s="64"/>
      <c r="APO45" s="64"/>
      <c r="APP45" s="64"/>
      <c r="APQ45" s="64"/>
      <c r="APR45" s="64"/>
      <c r="APS45" s="64"/>
      <c r="APT45" s="64"/>
      <c r="APU45" s="64"/>
      <c r="APV45" s="64"/>
      <c r="APW45" s="64"/>
      <c r="APX45" s="64"/>
      <c r="APY45" s="64"/>
      <c r="APZ45" s="64"/>
      <c r="AQA45" s="64"/>
      <c r="AQB45" s="64"/>
      <c r="AQC45" s="64"/>
      <c r="AQD45" s="64"/>
      <c r="AQE45" s="64"/>
      <c r="AQF45" s="64"/>
      <c r="AQG45" s="64"/>
      <c r="AQH45" s="64"/>
      <c r="AQI45" s="64"/>
      <c r="AQJ45" s="64"/>
      <c r="AQK45" s="64"/>
      <c r="AQL45" s="64"/>
      <c r="AQM45" s="64"/>
      <c r="AQN45" s="64"/>
      <c r="AQO45" s="64"/>
      <c r="AQP45" s="64"/>
      <c r="AQQ45" s="64"/>
      <c r="AQR45" s="64"/>
      <c r="AQS45" s="64"/>
      <c r="AQT45" s="64"/>
      <c r="AQU45" s="64"/>
      <c r="AQV45" s="64"/>
      <c r="AQW45" s="64"/>
      <c r="AQX45" s="64"/>
      <c r="AQY45" s="64"/>
      <c r="AQZ45" s="64"/>
      <c r="ARA45" s="64"/>
      <c r="ARB45" s="64"/>
      <c r="ARC45" s="64"/>
      <c r="ARD45" s="64"/>
      <c r="ARE45" s="64"/>
      <c r="ARF45" s="64"/>
      <c r="ARG45" s="64"/>
      <c r="ARH45" s="64"/>
      <c r="ARI45" s="64"/>
      <c r="ARJ45" s="64"/>
      <c r="ARK45" s="64"/>
      <c r="ARL45" s="64"/>
      <c r="ARM45" s="64"/>
      <c r="ARN45" s="64"/>
      <c r="ARO45" s="64"/>
      <c r="ARP45" s="64"/>
      <c r="ARQ45" s="64"/>
      <c r="ARR45" s="64"/>
      <c r="ARS45" s="64"/>
      <c r="ART45" s="64"/>
      <c r="ARU45" s="64"/>
      <c r="ARV45" s="64"/>
      <c r="ARW45" s="64"/>
      <c r="ARX45" s="64"/>
      <c r="ARY45" s="64"/>
      <c r="ARZ45" s="64"/>
      <c r="ASA45" s="64"/>
      <c r="ASB45" s="64"/>
      <c r="ASC45" s="64"/>
      <c r="ASD45" s="64"/>
      <c r="ASE45" s="64"/>
      <c r="ASF45" s="64"/>
      <c r="ASG45" s="64"/>
      <c r="ASH45" s="64"/>
      <c r="ASI45" s="64"/>
      <c r="ASJ45" s="64"/>
      <c r="ASK45" s="64"/>
      <c r="ASL45" s="64"/>
      <c r="ASM45" s="64"/>
      <c r="ASN45" s="64"/>
      <c r="ASO45" s="64"/>
      <c r="ASP45" s="64"/>
      <c r="ASQ45" s="64"/>
      <c r="ASR45" s="64"/>
      <c r="ASS45" s="64"/>
      <c r="AST45" s="64"/>
      <c r="ASU45" s="64"/>
      <c r="ASV45" s="64"/>
      <c r="ASW45" s="64"/>
      <c r="ASX45" s="64"/>
      <c r="ASY45" s="64"/>
      <c r="ASZ45" s="64"/>
      <c r="ATA45" s="64"/>
      <c r="ATB45" s="64"/>
      <c r="ATC45" s="64"/>
      <c r="ATD45" s="64"/>
      <c r="ATE45" s="64"/>
      <c r="ATF45" s="64"/>
      <c r="ATG45" s="64"/>
      <c r="ATH45" s="64"/>
      <c r="ATI45" s="64"/>
      <c r="ATJ45" s="64"/>
      <c r="ATK45" s="64"/>
      <c r="ATL45" s="64"/>
      <c r="ATM45" s="64"/>
      <c r="ATN45" s="64"/>
      <c r="ATO45" s="64"/>
      <c r="ATP45" s="64"/>
      <c r="ATQ45" s="64"/>
      <c r="ATR45" s="64"/>
      <c r="ATS45" s="64"/>
      <c r="ATT45" s="64"/>
      <c r="ATU45" s="64"/>
      <c r="ATV45" s="64"/>
      <c r="ATW45" s="64"/>
      <c r="ATX45" s="64"/>
      <c r="ATY45" s="64"/>
      <c r="ATZ45" s="64"/>
      <c r="AUA45" s="64"/>
      <c r="AUB45" s="64"/>
      <c r="AUC45" s="64"/>
      <c r="AUD45" s="64"/>
      <c r="AUE45" s="64"/>
      <c r="AUF45" s="64"/>
      <c r="AUG45" s="64"/>
      <c r="AUH45" s="64"/>
      <c r="AUI45" s="64"/>
      <c r="AUJ45" s="64"/>
      <c r="AUK45" s="64"/>
      <c r="AUL45" s="64"/>
      <c r="AUM45" s="64"/>
      <c r="AUN45" s="64"/>
      <c r="AUO45" s="64"/>
      <c r="AUP45" s="64"/>
      <c r="AUQ45" s="64"/>
      <c r="AUR45" s="64"/>
      <c r="AUS45" s="64"/>
      <c r="AUT45" s="64"/>
      <c r="AUU45" s="64"/>
      <c r="AUV45" s="64"/>
      <c r="AUW45" s="64"/>
      <c r="AUX45" s="64"/>
      <c r="AUY45" s="64"/>
      <c r="AUZ45" s="64"/>
      <c r="AVA45" s="64"/>
      <c r="AVB45" s="64"/>
      <c r="AVC45" s="64"/>
      <c r="AVD45" s="64"/>
      <c r="AVE45" s="64"/>
      <c r="AVF45" s="64"/>
      <c r="AVG45" s="64"/>
      <c r="AVH45" s="64"/>
      <c r="AVI45" s="64"/>
      <c r="AVJ45" s="64"/>
      <c r="AVK45" s="64"/>
      <c r="AVL45" s="64"/>
      <c r="AVM45" s="64"/>
      <c r="AVN45" s="64"/>
      <c r="AVO45" s="64"/>
      <c r="AVP45" s="64"/>
      <c r="AVQ45" s="64"/>
      <c r="AVR45" s="64"/>
      <c r="AVS45" s="64"/>
      <c r="AVT45" s="64"/>
      <c r="AVU45" s="64"/>
      <c r="AVV45" s="64"/>
      <c r="AVW45" s="64"/>
      <c r="AVX45" s="64"/>
      <c r="AVY45" s="64"/>
      <c r="AVZ45" s="64"/>
      <c r="AWA45" s="64"/>
      <c r="AWB45" s="64"/>
      <c r="AWC45" s="64"/>
      <c r="AWD45" s="64"/>
      <c r="AWE45" s="64"/>
      <c r="AWF45" s="64"/>
      <c r="AWG45" s="64"/>
      <c r="AWH45" s="64"/>
      <c r="AWI45" s="64"/>
      <c r="AWJ45" s="64"/>
      <c r="AWK45" s="64"/>
      <c r="AWL45" s="64"/>
      <c r="AWM45" s="64"/>
      <c r="AWN45" s="64"/>
      <c r="AWO45" s="64"/>
      <c r="AWP45" s="64"/>
      <c r="AWQ45" s="64"/>
      <c r="AWR45" s="64"/>
      <c r="AWS45" s="64"/>
      <c r="AWT45" s="64"/>
      <c r="AWU45" s="64"/>
      <c r="AWV45" s="64"/>
      <c r="AWW45" s="64"/>
      <c r="AWX45" s="64"/>
      <c r="AWY45" s="64"/>
      <c r="AWZ45" s="64"/>
      <c r="AXA45" s="64"/>
      <c r="AXB45" s="64"/>
      <c r="AXC45" s="64"/>
      <c r="AXD45" s="64"/>
      <c r="AXE45" s="64"/>
      <c r="AXF45" s="64"/>
      <c r="AXG45" s="64"/>
      <c r="AXH45" s="64"/>
      <c r="AXI45" s="64"/>
      <c r="AXJ45" s="64"/>
      <c r="AXK45" s="64"/>
      <c r="AXL45" s="64"/>
      <c r="AXM45" s="64"/>
      <c r="AXN45" s="64"/>
      <c r="AXO45" s="64"/>
      <c r="AXP45" s="64"/>
      <c r="AXQ45" s="64"/>
      <c r="AXR45" s="64"/>
      <c r="AXS45" s="64"/>
      <c r="AXT45" s="64"/>
      <c r="AXU45" s="64"/>
      <c r="AXV45" s="64"/>
      <c r="AXW45" s="64"/>
      <c r="AXX45" s="64"/>
      <c r="AXY45" s="64"/>
      <c r="AXZ45" s="64"/>
      <c r="AYA45" s="64"/>
      <c r="AYB45" s="64"/>
      <c r="AYC45" s="64"/>
      <c r="AYD45" s="64"/>
      <c r="AYE45" s="64"/>
      <c r="AYF45" s="64"/>
      <c r="AYG45" s="64"/>
      <c r="AYH45" s="64"/>
      <c r="AYI45" s="64"/>
      <c r="AYJ45" s="64"/>
      <c r="AYK45" s="64"/>
      <c r="AYL45" s="64"/>
      <c r="AYM45" s="64"/>
      <c r="AYN45" s="64"/>
      <c r="AYO45" s="64"/>
      <c r="AYP45" s="64"/>
      <c r="AYQ45" s="64"/>
      <c r="AYR45" s="64"/>
      <c r="AYS45" s="64"/>
      <c r="AYT45" s="64"/>
      <c r="AYU45" s="64"/>
      <c r="AYV45" s="64"/>
      <c r="AYW45" s="64"/>
      <c r="AYX45" s="64"/>
      <c r="AYY45" s="64"/>
      <c r="AYZ45" s="64"/>
      <c r="AZA45" s="64"/>
      <c r="AZB45" s="64"/>
      <c r="AZC45" s="64"/>
      <c r="AZD45" s="64"/>
      <c r="AZE45" s="64"/>
      <c r="AZF45" s="64"/>
      <c r="AZG45" s="64"/>
      <c r="AZH45" s="64"/>
      <c r="AZI45" s="64"/>
      <c r="AZJ45" s="64"/>
      <c r="AZK45" s="64"/>
      <c r="AZL45" s="64"/>
      <c r="AZM45" s="64"/>
      <c r="AZN45" s="64"/>
      <c r="AZO45" s="64"/>
      <c r="AZP45" s="64"/>
      <c r="AZQ45" s="64"/>
      <c r="AZR45" s="64"/>
      <c r="AZS45" s="64"/>
      <c r="AZT45" s="64"/>
      <c r="AZU45" s="64"/>
      <c r="AZV45" s="64"/>
      <c r="AZW45" s="64"/>
      <c r="AZX45" s="64"/>
      <c r="AZY45" s="64"/>
      <c r="AZZ45" s="64"/>
      <c r="BAA45" s="64"/>
      <c r="BAB45" s="64"/>
      <c r="BAC45" s="64"/>
      <c r="BAD45" s="64"/>
      <c r="BAE45" s="64"/>
      <c r="BAF45" s="64"/>
      <c r="BAG45" s="64"/>
      <c r="BAH45" s="64"/>
      <c r="BAI45" s="64"/>
      <c r="BAJ45" s="64"/>
      <c r="BAK45" s="64"/>
      <c r="BAL45" s="64"/>
      <c r="BAM45" s="64"/>
      <c r="BAN45" s="64"/>
      <c r="BAO45" s="64"/>
      <c r="BAP45" s="64"/>
      <c r="BAQ45" s="64"/>
      <c r="BAR45" s="64"/>
      <c r="BAS45" s="64"/>
      <c r="BAT45" s="64"/>
      <c r="BAU45" s="64"/>
      <c r="BAV45" s="64"/>
      <c r="BAW45" s="64"/>
      <c r="BAX45" s="64"/>
      <c r="BAY45" s="64"/>
      <c r="BAZ45" s="64"/>
      <c r="BBA45" s="64"/>
      <c r="BBB45" s="64"/>
      <c r="BBC45" s="64"/>
      <c r="BBD45" s="64"/>
      <c r="BBE45" s="64"/>
      <c r="BBF45" s="64"/>
      <c r="BBG45" s="64"/>
      <c r="BBH45" s="64"/>
      <c r="BBI45" s="64"/>
      <c r="BBJ45" s="64"/>
      <c r="BBK45" s="64"/>
      <c r="BBL45" s="64"/>
      <c r="BBM45" s="64"/>
      <c r="BBN45" s="64"/>
      <c r="BBO45" s="64"/>
      <c r="BBP45" s="64"/>
      <c r="BBQ45" s="64"/>
      <c r="BBR45" s="64"/>
      <c r="BBS45" s="64"/>
      <c r="BBT45" s="64"/>
      <c r="BBU45" s="64"/>
      <c r="BBV45" s="64"/>
      <c r="BBW45" s="64"/>
      <c r="BBX45" s="64"/>
      <c r="BBY45" s="64"/>
      <c r="BBZ45" s="64"/>
      <c r="BCA45" s="64"/>
      <c r="BCB45" s="64"/>
      <c r="BCC45" s="64"/>
      <c r="BCD45" s="64"/>
      <c r="BCE45" s="64"/>
      <c r="BCF45" s="64"/>
      <c r="BCG45" s="64"/>
      <c r="BCH45" s="64"/>
      <c r="BCI45" s="64"/>
      <c r="BCJ45" s="64"/>
      <c r="BCK45" s="64"/>
      <c r="BCL45" s="64"/>
      <c r="BCM45" s="64"/>
      <c r="BCN45" s="64"/>
      <c r="BCO45" s="64"/>
      <c r="BCP45" s="64"/>
      <c r="BCQ45" s="64"/>
      <c r="BCR45" s="64"/>
      <c r="BCS45" s="64"/>
      <c r="BCT45" s="64"/>
      <c r="BCU45" s="64"/>
      <c r="BCV45" s="64"/>
      <c r="BCW45" s="64"/>
      <c r="BCX45" s="64"/>
      <c r="BCY45" s="64"/>
      <c r="BCZ45" s="64"/>
      <c r="BDA45" s="64"/>
      <c r="BDB45" s="64"/>
      <c r="BDC45" s="64"/>
      <c r="BDD45" s="64"/>
      <c r="BDE45" s="64"/>
      <c r="BDF45" s="64"/>
      <c r="BDG45" s="64"/>
      <c r="BDH45" s="64"/>
      <c r="BDI45" s="64"/>
      <c r="BDJ45" s="64"/>
      <c r="BDK45" s="64"/>
      <c r="BDL45" s="64"/>
      <c r="BDM45" s="64"/>
      <c r="BDN45" s="64"/>
      <c r="BDO45" s="64"/>
      <c r="BDP45" s="64"/>
      <c r="BDQ45" s="64"/>
      <c r="BDR45" s="64"/>
      <c r="BDS45" s="64"/>
      <c r="BDT45" s="64"/>
      <c r="BDU45" s="64"/>
      <c r="BDV45" s="64"/>
      <c r="BDW45" s="64"/>
      <c r="BDX45" s="64"/>
      <c r="BDY45" s="64"/>
      <c r="BDZ45" s="64"/>
      <c r="BEA45" s="64"/>
      <c r="BEB45" s="64"/>
      <c r="BEC45" s="64"/>
      <c r="BED45" s="64"/>
      <c r="BEE45" s="64"/>
      <c r="BEF45" s="64"/>
      <c r="BEG45" s="64"/>
      <c r="BEH45" s="64"/>
      <c r="BEI45" s="64"/>
      <c r="BEJ45" s="64"/>
      <c r="BEK45" s="64"/>
      <c r="BEL45" s="64"/>
      <c r="BEM45" s="64"/>
      <c r="BEN45" s="64"/>
      <c r="BEO45" s="64"/>
      <c r="BEP45" s="64"/>
      <c r="BEQ45" s="64"/>
      <c r="BER45" s="64"/>
      <c r="BES45" s="64"/>
      <c r="BET45" s="64"/>
      <c r="BEU45" s="64"/>
      <c r="BEV45" s="64"/>
      <c r="BEW45" s="64"/>
      <c r="BEX45" s="64"/>
      <c r="BEY45" s="64"/>
      <c r="BEZ45" s="64"/>
      <c r="BFA45" s="64"/>
      <c r="BFB45" s="64"/>
      <c r="BFC45" s="64"/>
      <c r="BFD45" s="64"/>
      <c r="BFE45" s="64"/>
      <c r="BFF45" s="64"/>
      <c r="BFG45" s="64"/>
      <c r="BFH45" s="64"/>
      <c r="BFI45" s="64"/>
      <c r="BFJ45" s="64"/>
      <c r="BFK45" s="64"/>
      <c r="BFL45" s="64"/>
      <c r="BFM45" s="64"/>
      <c r="BFN45" s="64"/>
      <c r="BFO45" s="64"/>
      <c r="BFP45" s="64"/>
      <c r="BFQ45" s="64"/>
      <c r="BFR45" s="64"/>
      <c r="BFS45" s="64"/>
      <c r="BFT45" s="64"/>
      <c r="BFU45" s="64"/>
      <c r="BFV45" s="64"/>
      <c r="BFW45" s="64"/>
      <c r="BFX45" s="64"/>
      <c r="BFY45" s="64"/>
      <c r="BFZ45" s="64"/>
      <c r="BGA45" s="64"/>
      <c r="BGB45" s="64"/>
      <c r="BGC45" s="64"/>
      <c r="BGD45" s="64"/>
      <c r="BGE45" s="64"/>
      <c r="BGF45" s="64"/>
      <c r="BGG45" s="64"/>
      <c r="BGH45" s="64"/>
      <c r="BGI45" s="64"/>
      <c r="BGJ45" s="64"/>
      <c r="BGK45" s="64"/>
      <c r="BGL45" s="64"/>
      <c r="BGM45" s="64"/>
      <c r="BGN45" s="64"/>
      <c r="BGO45" s="64"/>
      <c r="BGP45" s="64"/>
      <c r="BGQ45" s="64"/>
      <c r="BGR45" s="64"/>
      <c r="BGS45" s="64"/>
      <c r="BGT45" s="64"/>
      <c r="BGU45" s="64"/>
      <c r="BGV45" s="64"/>
      <c r="BGW45" s="64"/>
      <c r="BGX45" s="64"/>
      <c r="BGY45" s="64"/>
      <c r="BGZ45" s="64"/>
      <c r="BHA45" s="64"/>
      <c r="BHB45" s="64"/>
      <c r="BHC45" s="64"/>
      <c r="BHD45" s="64"/>
      <c r="BHE45" s="64"/>
      <c r="BHF45" s="64"/>
      <c r="BHG45" s="64"/>
      <c r="BHH45" s="64"/>
      <c r="BHI45" s="64"/>
      <c r="BHJ45" s="64"/>
      <c r="BHK45" s="64"/>
      <c r="BHL45" s="64"/>
      <c r="BHM45" s="64"/>
      <c r="BHN45" s="64"/>
      <c r="BHO45" s="64"/>
      <c r="BHP45" s="64"/>
      <c r="BHQ45" s="64"/>
      <c r="BHR45" s="64"/>
      <c r="BHS45" s="64"/>
      <c r="BHT45" s="64"/>
      <c r="BHU45" s="64"/>
      <c r="BHV45" s="64"/>
      <c r="BHW45" s="64"/>
      <c r="BHX45" s="64"/>
      <c r="BHY45" s="64"/>
      <c r="BHZ45" s="64"/>
      <c r="BIA45" s="64"/>
      <c r="BIB45" s="64"/>
      <c r="BIC45" s="64"/>
      <c r="BID45" s="64"/>
      <c r="BIE45" s="64"/>
      <c r="BIF45" s="64"/>
      <c r="BIG45" s="64"/>
      <c r="BIH45" s="64"/>
      <c r="BII45" s="64"/>
      <c r="BIJ45" s="64"/>
      <c r="BIK45" s="64"/>
      <c r="BIL45" s="64"/>
      <c r="BIM45" s="64"/>
      <c r="BIN45" s="64"/>
      <c r="BIO45" s="64"/>
      <c r="BIP45" s="64"/>
      <c r="BIQ45" s="64"/>
      <c r="BIR45" s="64"/>
      <c r="BIS45" s="64"/>
      <c r="BIT45" s="64"/>
      <c r="BIU45" s="64"/>
      <c r="BIV45" s="64"/>
      <c r="BIW45" s="64"/>
      <c r="BIX45" s="64"/>
      <c r="BIY45" s="64"/>
      <c r="BIZ45" s="64"/>
      <c r="BJA45" s="64"/>
      <c r="BJB45" s="64"/>
      <c r="BJC45" s="64"/>
      <c r="BJD45" s="64"/>
      <c r="BJE45" s="64"/>
      <c r="BJF45" s="64"/>
      <c r="BJG45" s="64"/>
      <c r="BJH45" s="64"/>
      <c r="BJI45" s="64"/>
      <c r="BJJ45" s="64"/>
      <c r="BJK45" s="64"/>
      <c r="BJL45" s="64"/>
      <c r="BJM45" s="64"/>
      <c r="BJN45" s="64"/>
      <c r="BJO45" s="64"/>
      <c r="BJP45" s="64"/>
      <c r="BJQ45" s="64"/>
      <c r="BJR45" s="64"/>
      <c r="BJS45" s="64"/>
      <c r="BJT45" s="64"/>
      <c r="BJU45" s="64"/>
      <c r="BJV45" s="64"/>
      <c r="BJW45" s="64"/>
      <c r="BJX45" s="64"/>
      <c r="BJY45" s="64"/>
      <c r="BJZ45" s="64"/>
      <c r="BKA45" s="64"/>
      <c r="BKB45" s="64"/>
      <c r="BKC45" s="64"/>
      <c r="BKD45" s="64"/>
      <c r="BKE45" s="64"/>
      <c r="BKF45" s="64"/>
      <c r="BKG45" s="64"/>
      <c r="BKH45" s="64"/>
      <c r="BKI45" s="64"/>
      <c r="BKJ45" s="64"/>
      <c r="BKK45" s="64"/>
      <c r="BKL45" s="64"/>
      <c r="BKM45" s="64"/>
      <c r="BKN45" s="64"/>
      <c r="BKO45" s="64"/>
      <c r="BKP45" s="64"/>
      <c r="BKQ45" s="64"/>
      <c r="BKR45" s="64"/>
      <c r="BKS45" s="64"/>
      <c r="BKT45" s="64"/>
      <c r="BKU45" s="64"/>
      <c r="BKV45" s="64"/>
      <c r="BKW45" s="64"/>
      <c r="BKX45" s="64"/>
      <c r="BKY45" s="64"/>
      <c r="BKZ45" s="64"/>
      <c r="BLA45" s="64"/>
      <c r="BLB45" s="64"/>
      <c r="BLC45" s="64"/>
      <c r="BLD45" s="64"/>
      <c r="BLE45" s="64"/>
      <c r="BLF45" s="64"/>
      <c r="BLG45" s="64"/>
      <c r="BLH45" s="64"/>
      <c r="BLI45" s="64"/>
      <c r="BLJ45" s="64"/>
      <c r="BLK45" s="64"/>
      <c r="BLL45" s="64"/>
      <c r="BLM45" s="64"/>
      <c r="BLN45" s="64"/>
      <c r="BLO45" s="64"/>
      <c r="BLP45" s="64"/>
      <c r="BLQ45" s="64"/>
      <c r="BLR45" s="64"/>
      <c r="BLS45" s="64"/>
      <c r="BLT45" s="64"/>
      <c r="BLU45" s="64"/>
      <c r="BLV45" s="64"/>
      <c r="BLW45" s="64"/>
      <c r="BLX45" s="64"/>
      <c r="BLY45" s="64"/>
      <c r="BLZ45" s="64"/>
      <c r="BMA45" s="64"/>
      <c r="BMB45" s="64"/>
      <c r="BMC45" s="64"/>
      <c r="BMD45" s="64"/>
      <c r="BME45" s="64"/>
      <c r="BMF45" s="64"/>
      <c r="BMG45" s="64"/>
      <c r="BMH45" s="64"/>
      <c r="BMI45" s="64"/>
      <c r="BMJ45" s="64"/>
      <c r="BMK45" s="64"/>
      <c r="BML45" s="64"/>
      <c r="BMM45" s="64"/>
      <c r="BMN45" s="64"/>
      <c r="BMO45" s="64"/>
      <c r="BMP45" s="64"/>
      <c r="BMQ45" s="64"/>
      <c r="BMR45" s="64"/>
      <c r="BMS45" s="64"/>
      <c r="BMT45" s="64"/>
      <c r="BMU45" s="64"/>
      <c r="BMV45" s="64"/>
      <c r="BMW45" s="64"/>
      <c r="BMX45" s="64"/>
      <c r="BMY45" s="64"/>
      <c r="BMZ45" s="64"/>
      <c r="BNA45" s="64"/>
      <c r="BNB45" s="64"/>
      <c r="BNC45" s="64"/>
      <c r="BND45" s="64"/>
      <c r="BNE45" s="64"/>
      <c r="BNF45" s="64"/>
      <c r="BNG45" s="64"/>
      <c r="BNH45" s="64"/>
      <c r="BNI45" s="64"/>
      <c r="BNJ45" s="64"/>
      <c r="BNK45" s="64"/>
      <c r="BNL45" s="64"/>
      <c r="BNM45" s="64"/>
      <c r="BNN45" s="64"/>
      <c r="BNO45" s="64"/>
      <c r="BNP45" s="64"/>
      <c r="BNQ45" s="64"/>
      <c r="BNR45" s="64"/>
      <c r="BNS45" s="64"/>
      <c r="BNT45" s="64"/>
      <c r="BNU45" s="64"/>
      <c r="BNV45" s="64"/>
      <c r="BNW45" s="64"/>
      <c r="BNX45" s="64"/>
      <c r="BNY45" s="64"/>
      <c r="BNZ45" s="64"/>
      <c r="BOA45" s="64"/>
      <c r="BOB45" s="64"/>
      <c r="BOC45" s="64"/>
      <c r="BOD45" s="64"/>
      <c r="BOE45" s="64"/>
      <c r="BOF45" s="64"/>
      <c r="BOG45" s="64"/>
      <c r="BOH45" s="64"/>
      <c r="BOI45" s="64"/>
      <c r="BOJ45" s="64"/>
      <c r="BOK45" s="64"/>
      <c r="BOL45" s="64"/>
      <c r="BOM45" s="64"/>
      <c r="BON45" s="64"/>
      <c r="BOO45" s="64"/>
      <c r="BOP45" s="64"/>
      <c r="BOQ45" s="64"/>
      <c r="BOR45" s="64"/>
      <c r="BOS45" s="64"/>
      <c r="BOT45" s="64"/>
      <c r="BOU45" s="64"/>
      <c r="BOV45" s="64"/>
      <c r="BOW45" s="64"/>
      <c r="BOX45" s="64"/>
      <c r="BOY45" s="64"/>
      <c r="BOZ45" s="64"/>
      <c r="BPA45" s="64"/>
      <c r="BPB45" s="64"/>
      <c r="BPC45" s="64"/>
      <c r="BPD45" s="64"/>
      <c r="BPE45" s="64"/>
      <c r="BPF45" s="64"/>
      <c r="BPG45" s="64"/>
      <c r="BPH45" s="64"/>
      <c r="BPI45" s="64"/>
      <c r="BPJ45" s="64"/>
      <c r="BPK45" s="64"/>
      <c r="BPL45" s="64"/>
      <c r="BPM45" s="64"/>
      <c r="BPN45" s="64"/>
      <c r="BPO45" s="64"/>
      <c r="BPP45" s="64"/>
      <c r="BPQ45" s="64"/>
      <c r="BPR45" s="64"/>
      <c r="BPS45" s="64"/>
      <c r="BPT45" s="64"/>
      <c r="BPU45" s="64"/>
      <c r="BPV45" s="64"/>
      <c r="BPW45" s="64"/>
      <c r="BPX45" s="64"/>
      <c r="BPY45" s="64"/>
      <c r="BPZ45" s="64"/>
      <c r="BQA45" s="64"/>
      <c r="BQB45" s="64"/>
      <c r="BQC45" s="64"/>
      <c r="BQD45" s="64"/>
      <c r="BQE45" s="64"/>
      <c r="BQF45" s="64"/>
      <c r="BQG45" s="64"/>
      <c r="BQH45" s="64"/>
      <c r="BQI45" s="64"/>
      <c r="BQJ45" s="64"/>
      <c r="BQK45" s="64"/>
      <c r="BQL45" s="64"/>
      <c r="BQM45" s="64"/>
      <c r="BQN45" s="64"/>
      <c r="BQO45" s="64"/>
      <c r="BQP45" s="64"/>
      <c r="BQQ45" s="64"/>
      <c r="BQR45" s="64"/>
      <c r="BQS45" s="64"/>
      <c r="BQT45" s="64"/>
      <c r="BQU45" s="64"/>
      <c r="BQV45" s="64"/>
      <c r="BQW45" s="64"/>
      <c r="BQX45" s="64"/>
      <c r="BQY45" s="64"/>
      <c r="BQZ45" s="64"/>
      <c r="BRA45" s="64"/>
      <c r="BRB45" s="64"/>
      <c r="BRC45" s="64"/>
      <c r="BRD45" s="64"/>
      <c r="BRE45" s="64"/>
      <c r="BRF45" s="64"/>
      <c r="BRG45" s="64"/>
      <c r="BRH45" s="64"/>
      <c r="BRI45" s="64"/>
      <c r="BRJ45" s="64"/>
      <c r="BRK45" s="64"/>
      <c r="BRL45" s="64"/>
      <c r="BRM45" s="64"/>
      <c r="BRN45" s="64"/>
      <c r="BRO45" s="64"/>
      <c r="BRP45" s="64"/>
      <c r="BRQ45" s="64"/>
      <c r="BRR45" s="64"/>
      <c r="BRS45" s="64"/>
      <c r="BRT45" s="64"/>
      <c r="BRU45" s="64"/>
      <c r="BRV45" s="64"/>
      <c r="BRW45" s="64"/>
      <c r="BRX45" s="64"/>
      <c r="BRY45" s="64"/>
      <c r="BRZ45" s="64"/>
      <c r="BSA45" s="64"/>
      <c r="BSB45" s="64"/>
      <c r="BSC45" s="64"/>
      <c r="BSD45" s="64"/>
      <c r="BSE45" s="64"/>
      <c r="BSF45" s="64"/>
      <c r="BSG45" s="64"/>
      <c r="BSH45" s="64"/>
      <c r="BSI45" s="64"/>
      <c r="BSJ45" s="64"/>
      <c r="BSK45" s="64"/>
      <c r="BSL45" s="64"/>
      <c r="BSM45" s="64"/>
      <c r="BSN45" s="64"/>
      <c r="BSO45" s="64"/>
      <c r="BSP45" s="64"/>
      <c r="BSQ45" s="64"/>
      <c r="BSR45" s="64"/>
      <c r="BSS45" s="64"/>
      <c r="BST45" s="64"/>
      <c r="BSU45" s="64"/>
      <c r="BSV45" s="64"/>
      <c r="BSW45" s="64"/>
      <c r="BSX45" s="64"/>
      <c r="BSY45" s="64"/>
      <c r="BSZ45" s="64"/>
      <c r="BTA45" s="64"/>
      <c r="BTB45" s="64"/>
      <c r="BTC45" s="64"/>
      <c r="BTD45" s="64"/>
      <c r="BTE45" s="64"/>
      <c r="BTF45" s="64"/>
      <c r="BTG45" s="64"/>
      <c r="BTH45" s="64"/>
      <c r="BTI45" s="64"/>
      <c r="BTJ45" s="64"/>
      <c r="BTK45" s="64"/>
      <c r="BTL45" s="64"/>
      <c r="BTM45" s="64"/>
      <c r="BTN45" s="64"/>
      <c r="BTO45" s="64"/>
      <c r="BTP45" s="64"/>
      <c r="BTQ45" s="64"/>
      <c r="BTR45" s="64"/>
      <c r="BTS45" s="64"/>
      <c r="BTT45" s="64"/>
      <c r="BTU45" s="64"/>
      <c r="BTV45" s="64"/>
      <c r="BTW45" s="64"/>
      <c r="BTX45" s="64"/>
      <c r="BTY45" s="64"/>
      <c r="BTZ45" s="64"/>
      <c r="BUA45" s="64"/>
      <c r="BUB45" s="64"/>
      <c r="BUC45" s="64"/>
      <c r="BUD45" s="64"/>
      <c r="BUE45" s="64"/>
      <c r="BUF45" s="64"/>
      <c r="BUG45" s="64"/>
      <c r="BUH45" s="64"/>
      <c r="BUI45" s="64"/>
      <c r="BUJ45" s="64"/>
      <c r="BUK45" s="64"/>
      <c r="BUL45" s="64"/>
      <c r="BUM45" s="64"/>
      <c r="BUN45" s="64"/>
      <c r="BUO45" s="64"/>
      <c r="BUP45" s="64"/>
      <c r="BUQ45" s="64"/>
      <c r="BUR45" s="64"/>
      <c r="BUS45" s="64"/>
      <c r="BUT45" s="64"/>
      <c r="BUU45" s="64"/>
      <c r="BUV45" s="64"/>
      <c r="BUW45" s="64"/>
      <c r="BUX45" s="64"/>
      <c r="BUY45" s="64"/>
      <c r="BUZ45" s="64"/>
      <c r="BVA45" s="64"/>
      <c r="BVB45" s="64"/>
      <c r="BVC45" s="64"/>
      <c r="BVD45" s="64"/>
      <c r="BVE45" s="64"/>
      <c r="BVF45" s="64"/>
      <c r="BVG45" s="64"/>
      <c r="BVH45" s="64"/>
      <c r="BVI45" s="64"/>
      <c r="BVJ45" s="64"/>
      <c r="BVK45" s="64"/>
      <c r="BVL45" s="64"/>
      <c r="BVM45" s="64"/>
      <c r="BVN45" s="64"/>
      <c r="BVO45" s="64"/>
      <c r="BVP45" s="64"/>
      <c r="BVQ45" s="64"/>
      <c r="BVR45" s="64"/>
      <c r="BVS45" s="64"/>
      <c r="BVT45" s="64"/>
      <c r="BVU45" s="64"/>
      <c r="BVV45" s="64"/>
      <c r="BVW45" s="64"/>
      <c r="BVX45" s="64"/>
      <c r="BVY45" s="64"/>
      <c r="BVZ45" s="64"/>
      <c r="BWA45" s="64"/>
      <c r="BWB45" s="64"/>
      <c r="BWC45" s="64"/>
      <c r="BWD45" s="64"/>
      <c r="BWE45" s="64"/>
      <c r="BWF45" s="64"/>
      <c r="BWG45" s="64"/>
      <c r="BWH45" s="64"/>
      <c r="BWI45" s="64"/>
      <c r="BWJ45" s="64"/>
      <c r="BWK45" s="64"/>
      <c r="BWL45" s="64"/>
      <c r="BWM45" s="64"/>
      <c r="BWN45" s="64"/>
      <c r="BWO45" s="64"/>
      <c r="BWP45" s="64"/>
      <c r="BWQ45" s="64"/>
      <c r="BWR45" s="64"/>
      <c r="BWS45" s="64"/>
      <c r="BWT45" s="64"/>
      <c r="BWU45" s="64"/>
      <c r="BWV45" s="64"/>
      <c r="BWW45" s="64"/>
      <c r="BWX45" s="64"/>
      <c r="BWY45" s="64"/>
      <c r="BWZ45" s="64"/>
      <c r="BXA45" s="64"/>
      <c r="BXB45" s="64"/>
      <c r="BXC45" s="64"/>
      <c r="BXD45" s="64"/>
      <c r="BXE45" s="64"/>
      <c r="BXF45" s="64"/>
      <c r="BXG45" s="64"/>
      <c r="BXH45" s="64"/>
      <c r="BXI45" s="64"/>
      <c r="BXJ45" s="64"/>
      <c r="BXK45" s="64"/>
      <c r="BXL45" s="64"/>
      <c r="BXM45" s="64"/>
      <c r="BXN45" s="64"/>
      <c r="BXO45" s="64"/>
      <c r="BXP45" s="64"/>
      <c r="BXQ45" s="64"/>
      <c r="BXR45" s="64"/>
      <c r="BXS45" s="64"/>
      <c r="BXT45" s="64"/>
      <c r="BXU45" s="64"/>
      <c r="BXV45" s="64"/>
      <c r="BXW45" s="64"/>
      <c r="BXX45" s="64"/>
      <c r="BXY45" s="64"/>
      <c r="BXZ45" s="64"/>
      <c r="BYA45" s="64"/>
      <c r="BYB45" s="64"/>
      <c r="BYC45" s="64"/>
      <c r="BYD45" s="64"/>
      <c r="BYE45" s="64"/>
      <c r="BYF45" s="64"/>
      <c r="BYG45" s="64"/>
      <c r="BYH45" s="64"/>
      <c r="BYI45" s="64"/>
      <c r="BYJ45" s="64"/>
      <c r="BYK45" s="64"/>
      <c r="BYL45" s="64"/>
      <c r="BYM45" s="64"/>
      <c r="BYN45" s="64"/>
      <c r="BYO45" s="64"/>
      <c r="BYP45" s="64"/>
      <c r="BYQ45" s="64"/>
      <c r="BYR45" s="64"/>
      <c r="BYS45" s="64"/>
      <c r="BYT45" s="64"/>
      <c r="BYU45" s="64"/>
      <c r="BYV45" s="64"/>
      <c r="BYW45" s="64"/>
      <c r="BYX45" s="64"/>
      <c r="BYY45" s="64"/>
      <c r="BYZ45" s="64"/>
      <c r="BZA45" s="64"/>
      <c r="BZB45" s="64"/>
      <c r="BZC45" s="64"/>
      <c r="BZD45" s="64"/>
      <c r="BZE45" s="64"/>
      <c r="BZF45" s="64"/>
      <c r="BZG45" s="64"/>
      <c r="BZH45" s="64"/>
      <c r="BZI45" s="64"/>
      <c r="BZJ45" s="64"/>
      <c r="BZK45" s="64"/>
      <c r="BZL45" s="64"/>
      <c r="BZM45" s="64"/>
      <c r="BZN45" s="64"/>
      <c r="BZO45" s="64"/>
      <c r="BZP45" s="64"/>
      <c r="BZQ45" s="64"/>
      <c r="BZR45" s="64"/>
      <c r="BZS45" s="64"/>
      <c r="BZT45" s="64"/>
      <c r="BZU45" s="64"/>
      <c r="BZV45" s="64"/>
      <c r="BZW45" s="64"/>
      <c r="BZX45" s="64"/>
      <c r="BZY45" s="64"/>
      <c r="BZZ45" s="64"/>
      <c r="CAA45" s="64"/>
      <c r="CAB45" s="64"/>
      <c r="CAC45" s="64"/>
      <c r="CAD45" s="64"/>
      <c r="CAE45" s="64"/>
      <c r="CAF45" s="64"/>
      <c r="CAG45" s="64"/>
      <c r="CAH45" s="64"/>
      <c r="CAI45" s="64"/>
      <c r="CAJ45" s="64"/>
      <c r="CAK45" s="64"/>
      <c r="CAL45" s="64"/>
      <c r="CAM45" s="64"/>
      <c r="CAN45" s="64"/>
      <c r="CAO45" s="64"/>
      <c r="CAP45" s="64"/>
      <c r="CAQ45" s="64"/>
      <c r="CAR45" s="64"/>
      <c r="CAS45" s="64"/>
      <c r="CAT45" s="64"/>
      <c r="CAU45" s="64"/>
      <c r="CAV45" s="64"/>
      <c r="CAW45" s="64"/>
      <c r="CAX45" s="64"/>
      <c r="CAY45" s="64"/>
      <c r="CAZ45" s="64"/>
      <c r="CBA45" s="64"/>
      <c r="CBB45" s="64"/>
      <c r="CBC45" s="64"/>
      <c r="CBD45" s="64"/>
      <c r="CBE45" s="64"/>
      <c r="CBF45" s="64"/>
      <c r="CBG45" s="64"/>
      <c r="CBH45" s="64"/>
      <c r="CBI45" s="64"/>
      <c r="CBJ45" s="64"/>
      <c r="CBK45" s="64"/>
      <c r="CBL45" s="64"/>
      <c r="CBM45" s="64"/>
      <c r="CBN45" s="64"/>
      <c r="CBO45" s="64"/>
      <c r="CBP45" s="64"/>
      <c r="CBQ45" s="64"/>
      <c r="CBR45" s="64"/>
      <c r="CBS45" s="64"/>
      <c r="CBT45" s="64"/>
      <c r="CBU45" s="64"/>
      <c r="CBV45" s="64"/>
      <c r="CBW45" s="64"/>
      <c r="CBX45" s="64"/>
      <c r="CBY45" s="64"/>
      <c r="CBZ45" s="64"/>
      <c r="CCA45" s="64"/>
      <c r="CCB45" s="64"/>
      <c r="CCC45" s="64"/>
      <c r="CCD45" s="64"/>
      <c r="CCE45" s="64"/>
      <c r="CCF45" s="64"/>
      <c r="CCG45" s="64"/>
      <c r="CCH45" s="64"/>
      <c r="CCI45" s="64"/>
      <c r="CCJ45" s="64"/>
      <c r="CCK45" s="64"/>
      <c r="CCL45" s="64"/>
      <c r="CCM45" s="64"/>
      <c r="CCN45" s="64"/>
      <c r="CCO45" s="64"/>
      <c r="CCP45" s="64"/>
      <c r="CCQ45" s="64"/>
      <c r="CCR45" s="64"/>
      <c r="CCS45" s="64"/>
      <c r="CCT45" s="64"/>
      <c r="CCU45" s="64"/>
      <c r="CCV45" s="64"/>
      <c r="CCW45" s="64"/>
      <c r="CCX45" s="64"/>
      <c r="CCY45" s="64"/>
      <c r="CCZ45" s="64"/>
      <c r="CDA45" s="64"/>
      <c r="CDB45" s="64"/>
      <c r="CDC45" s="64"/>
      <c r="CDD45" s="64"/>
      <c r="CDE45" s="64"/>
      <c r="CDF45" s="64"/>
      <c r="CDG45" s="64"/>
      <c r="CDH45" s="64"/>
      <c r="CDI45" s="64"/>
      <c r="CDJ45" s="64"/>
      <c r="CDK45" s="64"/>
      <c r="CDL45" s="64"/>
      <c r="CDM45" s="64"/>
      <c r="CDN45" s="64"/>
      <c r="CDO45" s="64"/>
      <c r="CDP45" s="64"/>
      <c r="CDQ45" s="64"/>
      <c r="CDR45" s="64"/>
      <c r="CDS45" s="64"/>
      <c r="CDT45" s="64"/>
      <c r="CDU45" s="64"/>
      <c r="CDV45" s="64"/>
      <c r="CDW45" s="64"/>
      <c r="CDX45" s="64"/>
      <c r="CDY45" s="64"/>
      <c r="CDZ45" s="64"/>
      <c r="CEA45" s="64"/>
      <c r="CEB45" s="64"/>
      <c r="CEC45" s="64"/>
      <c r="CED45" s="64"/>
      <c r="CEE45" s="64"/>
      <c r="CEF45" s="64"/>
      <c r="CEG45" s="64"/>
      <c r="CEH45" s="64"/>
      <c r="CEI45" s="64"/>
      <c r="CEJ45" s="64"/>
      <c r="CEK45" s="64"/>
      <c r="CEL45" s="64"/>
      <c r="CEM45" s="64"/>
      <c r="CEN45" s="64"/>
      <c r="CEO45" s="64"/>
      <c r="CEP45" s="64"/>
      <c r="CEQ45" s="64"/>
      <c r="CER45" s="64"/>
      <c r="CES45" s="64"/>
      <c r="CET45" s="64"/>
      <c r="CEU45" s="64"/>
      <c r="CEV45" s="64"/>
      <c r="CEW45" s="64"/>
      <c r="CEX45" s="64"/>
      <c r="CEY45" s="64"/>
      <c r="CEZ45" s="64"/>
      <c r="CFA45" s="64"/>
      <c r="CFB45" s="64"/>
      <c r="CFC45" s="64"/>
      <c r="CFD45" s="64"/>
      <c r="CFE45" s="64"/>
      <c r="CFF45" s="64"/>
      <c r="CFG45" s="64"/>
      <c r="CFH45" s="64"/>
      <c r="CFI45" s="64"/>
      <c r="CFJ45" s="64"/>
      <c r="CFK45" s="64"/>
      <c r="CFL45" s="64"/>
      <c r="CFM45" s="64"/>
      <c r="CFN45" s="64"/>
      <c r="CFO45" s="64"/>
      <c r="CFP45" s="64"/>
      <c r="CFQ45" s="64"/>
      <c r="CFR45" s="64"/>
      <c r="CFS45" s="64"/>
      <c r="CFT45" s="64"/>
      <c r="CFU45" s="64"/>
      <c r="CFV45" s="64"/>
      <c r="CFW45" s="64"/>
      <c r="CFX45" s="64"/>
      <c r="CFY45" s="64"/>
      <c r="CFZ45" s="64"/>
      <c r="CGA45" s="64"/>
      <c r="CGB45" s="64"/>
      <c r="CGC45" s="64"/>
      <c r="CGD45" s="64"/>
      <c r="CGE45" s="64"/>
      <c r="CGF45" s="64"/>
      <c r="CGG45" s="64"/>
      <c r="CGH45" s="64"/>
      <c r="CGI45" s="64"/>
      <c r="CGJ45" s="64"/>
      <c r="CGK45" s="64"/>
      <c r="CGL45" s="64"/>
      <c r="CGM45" s="64"/>
      <c r="CGN45" s="64"/>
      <c r="CGO45" s="64"/>
      <c r="CGP45" s="64"/>
      <c r="CGQ45" s="64"/>
      <c r="CGR45" s="64"/>
      <c r="CGS45" s="64"/>
      <c r="CGT45" s="64"/>
      <c r="CGU45" s="64"/>
      <c r="CGV45" s="64"/>
      <c r="CGW45" s="64"/>
      <c r="CGX45" s="64"/>
      <c r="CGY45" s="64"/>
      <c r="CGZ45" s="64"/>
      <c r="CHA45" s="64"/>
      <c r="CHB45" s="64"/>
      <c r="CHC45" s="64"/>
      <c r="CHD45" s="64"/>
      <c r="CHE45" s="64"/>
      <c r="CHF45" s="64"/>
      <c r="CHG45" s="64"/>
      <c r="CHH45" s="64"/>
      <c r="CHI45" s="64"/>
      <c r="CHJ45" s="64"/>
      <c r="CHK45" s="64"/>
      <c r="CHL45" s="64"/>
      <c r="CHM45" s="64"/>
      <c r="CHN45" s="64"/>
      <c r="CHO45" s="64"/>
      <c r="CHP45" s="64"/>
      <c r="CHQ45" s="64"/>
      <c r="CHR45" s="64"/>
      <c r="CHS45" s="64"/>
      <c r="CHT45" s="64"/>
      <c r="CHU45" s="64"/>
      <c r="CHV45" s="64"/>
      <c r="CHW45" s="64"/>
      <c r="CHX45" s="64"/>
      <c r="CHY45" s="64"/>
      <c r="CHZ45" s="64"/>
      <c r="CIA45" s="64"/>
      <c r="CIB45" s="64"/>
      <c r="CIC45" s="64"/>
      <c r="CID45" s="64"/>
      <c r="CIE45" s="64"/>
      <c r="CIF45" s="64"/>
      <c r="CIG45" s="64"/>
      <c r="CIH45" s="64"/>
      <c r="CII45" s="64"/>
      <c r="CIJ45" s="64"/>
      <c r="CIK45" s="64"/>
      <c r="CIL45" s="64"/>
      <c r="CIM45" s="64"/>
      <c r="CIN45" s="64"/>
      <c r="CIO45" s="64"/>
      <c r="CIP45" s="64"/>
      <c r="CIQ45" s="64"/>
      <c r="CIR45" s="64"/>
      <c r="CIS45" s="64"/>
      <c r="CIT45" s="64"/>
      <c r="CIU45" s="64"/>
      <c r="CIV45" s="64"/>
      <c r="CIW45" s="64"/>
      <c r="CIX45" s="64"/>
      <c r="CIY45" s="64"/>
      <c r="CIZ45" s="64"/>
      <c r="CJA45" s="64"/>
      <c r="CJB45" s="64"/>
      <c r="CJC45" s="64"/>
      <c r="CJD45" s="64"/>
      <c r="CJE45" s="64"/>
      <c r="CJF45" s="64"/>
      <c r="CJG45" s="64"/>
      <c r="CJH45" s="64"/>
      <c r="CJI45" s="64"/>
      <c r="CJJ45" s="64"/>
      <c r="CJK45" s="64"/>
      <c r="CJL45" s="64"/>
      <c r="CJM45" s="64"/>
      <c r="CJN45" s="64"/>
      <c r="CJO45" s="64"/>
      <c r="CJP45" s="64"/>
      <c r="CJQ45" s="64"/>
      <c r="CJR45" s="64"/>
      <c r="CJS45" s="64"/>
      <c r="CJT45" s="64"/>
      <c r="CJU45" s="64"/>
      <c r="CJV45" s="64"/>
      <c r="CJW45" s="64"/>
      <c r="CJX45" s="64"/>
      <c r="CJY45" s="64"/>
      <c r="CJZ45" s="64"/>
      <c r="CKA45" s="64"/>
      <c r="CKB45" s="64"/>
      <c r="CKC45" s="64"/>
      <c r="CKD45" s="64"/>
      <c r="CKE45" s="64"/>
      <c r="CKF45" s="64"/>
      <c r="CKG45" s="64"/>
      <c r="CKH45" s="64"/>
      <c r="CKI45" s="64"/>
      <c r="CKJ45" s="64"/>
      <c r="CKK45" s="64"/>
      <c r="CKL45" s="64"/>
      <c r="CKM45" s="64"/>
      <c r="CKN45" s="64"/>
      <c r="CKO45" s="64"/>
      <c r="CKP45" s="64"/>
      <c r="CKQ45" s="64"/>
      <c r="CKR45" s="64"/>
      <c r="CKS45" s="64"/>
      <c r="CKT45" s="64"/>
      <c r="CKU45" s="64"/>
      <c r="CKV45" s="64"/>
      <c r="CKW45" s="64"/>
      <c r="CKX45" s="64"/>
      <c r="CKY45" s="64"/>
      <c r="CKZ45" s="64"/>
      <c r="CLA45" s="64"/>
      <c r="CLB45" s="64"/>
      <c r="CLC45" s="64"/>
      <c r="CLD45" s="64"/>
      <c r="CLE45" s="64"/>
      <c r="CLF45" s="64"/>
      <c r="CLG45" s="64"/>
      <c r="CLH45" s="64"/>
      <c r="CLI45" s="64"/>
      <c r="CLJ45" s="64"/>
      <c r="CLK45" s="64"/>
      <c r="CLL45" s="64"/>
      <c r="CLM45" s="64"/>
      <c r="CLN45" s="64"/>
      <c r="CLO45" s="64"/>
      <c r="CLP45" s="64"/>
      <c r="CLQ45" s="64"/>
      <c r="CLR45" s="64"/>
      <c r="CLS45" s="64"/>
      <c r="CLT45" s="64"/>
      <c r="CLU45" s="64"/>
      <c r="CLV45" s="64"/>
      <c r="CLW45" s="64"/>
      <c r="CLX45" s="64"/>
      <c r="CLY45" s="64"/>
      <c r="CLZ45" s="64"/>
      <c r="CMA45" s="64"/>
      <c r="CMB45" s="64"/>
      <c r="CMC45" s="64"/>
      <c r="CMD45" s="64"/>
      <c r="CME45" s="64"/>
      <c r="CMF45" s="64"/>
      <c r="CMG45" s="64"/>
      <c r="CMH45" s="64"/>
      <c r="CMI45" s="64"/>
      <c r="CMJ45" s="64"/>
      <c r="CMK45" s="64"/>
      <c r="CML45" s="64"/>
      <c r="CMM45" s="64"/>
      <c r="CMN45" s="64"/>
      <c r="CMO45" s="64"/>
      <c r="CMP45" s="64"/>
      <c r="CMQ45" s="64"/>
      <c r="CMR45" s="64"/>
      <c r="CMS45" s="64"/>
      <c r="CMT45" s="64"/>
      <c r="CMU45" s="64"/>
      <c r="CMV45" s="64"/>
      <c r="CMW45" s="64"/>
      <c r="CMX45" s="64"/>
      <c r="CMY45" s="64"/>
      <c r="CMZ45" s="64"/>
      <c r="CNA45" s="64"/>
      <c r="CNB45" s="64"/>
      <c r="CNC45" s="64"/>
      <c r="CND45" s="64"/>
      <c r="CNE45" s="64"/>
      <c r="CNF45" s="64"/>
      <c r="CNG45" s="64"/>
      <c r="CNH45" s="64"/>
      <c r="CNI45" s="64"/>
      <c r="CNJ45" s="64"/>
      <c r="CNK45" s="64"/>
      <c r="CNL45" s="64"/>
      <c r="CNM45" s="64"/>
      <c r="CNN45" s="64"/>
      <c r="CNO45" s="64"/>
      <c r="CNP45" s="64"/>
      <c r="CNQ45" s="64"/>
      <c r="CNR45" s="64"/>
      <c r="CNS45" s="64"/>
      <c r="CNT45" s="64"/>
      <c r="CNU45" s="64"/>
      <c r="CNV45" s="64"/>
      <c r="CNW45" s="64"/>
      <c r="CNX45" s="64"/>
      <c r="CNY45" s="64"/>
      <c r="CNZ45" s="64"/>
      <c r="COA45" s="64"/>
      <c r="COB45" s="64"/>
      <c r="COC45" s="64"/>
      <c r="COD45" s="64"/>
      <c r="COE45" s="64"/>
      <c r="COF45" s="64"/>
      <c r="COG45" s="64"/>
      <c r="COH45" s="64"/>
      <c r="COI45" s="64"/>
      <c r="COJ45" s="64"/>
      <c r="COK45" s="64"/>
      <c r="COL45" s="64"/>
      <c r="COM45" s="64"/>
      <c r="CON45" s="64"/>
      <c r="COO45" s="64"/>
      <c r="COP45" s="64"/>
      <c r="COQ45" s="64"/>
      <c r="COR45" s="64"/>
      <c r="COS45" s="64"/>
      <c r="COT45" s="64"/>
      <c r="COU45" s="64"/>
      <c r="COV45" s="64"/>
      <c r="COW45" s="64"/>
      <c r="COX45" s="64"/>
      <c r="COY45" s="64"/>
      <c r="COZ45" s="64"/>
      <c r="CPA45" s="64"/>
      <c r="CPB45" s="64"/>
      <c r="CPC45" s="64"/>
      <c r="CPD45" s="64"/>
      <c r="CPE45" s="64"/>
      <c r="CPF45" s="64"/>
      <c r="CPG45" s="64"/>
      <c r="CPH45" s="64"/>
      <c r="CPI45" s="64"/>
      <c r="CPJ45" s="64"/>
      <c r="CPK45" s="64"/>
      <c r="CPL45" s="64"/>
      <c r="CPM45" s="64"/>
      <c r="CPN45" s="64"/>
      <c r="CPO45" s="64"/>
      <c r="CPP45" s="64"/>
      <c r="CPQ45" s="64"/>
      <c r="CPR45" s="64"/>
      <c r="CPS45" s="64"/>
      <c r="CPT45" s="64"/>
      <c r="CPU45" s="64"/>
      <c r="CPV45" s="64"/>
      <c r="CPW45" s="64"/>
      <c r="CPX45" s="64"/>
      <c r="CPY45" s="64"/>
      <c r="CPZ45" s="64"/>
      <c r="CQA45" s="64"/>
      <c r="CQB45" s="64"/>
      <c r="CQC45" s="64"/>
      <c r="CQD45" s="64"/>
      <c r="CQE45" s="64"/>
      <c r="CQF45" s="64"/>
      <c r="CQG45" s="64"/>
      <c r="CQH45" s="64"/>
      <c r="CQI45" s="64"/>
      <c r="CQJ45" s="64"/>
      <c r="CQK45" s="64"/>
      <c r="CQL45" s="64"/>
      <c r="CQM45" s="64"/>
      <c r="CQN45" s="64"/>
      <c r="CQO45" s="64"/>
      <c r="CQP45" s="64"/>
      <c r="CQQ45" s="64"/>
      <c r="CQR45" s="64"/>
      <c r="CQS45" s="64"/>
      <c r="CQT45" s="64"/>
      <c r="CQU45" s="64"/>
      <c r="CQV45" s="64"/>
      <c r="CQW45" s="64"/>
      <c r="CQX45" s="64"/>
      <c r="CQY45" s="64"/>
      <c r="CQZ45" s="64"/>
      <c r="CRA45" s="64"/>
      <c r="CRB45" s="64"/>
      <c r="CRC45" s="64"/>
      <c r="CRD45" s="64"/>
      <c r="CRE45" s="64"/>
      <c r="CRF45" s="64"/>
      <c r="CRG45" s="64"/>
      <c r="CRH45" s="64"/>
      <c r="CRI45" s="64"/>
      <c r="CRJ45" s="64"/>
      <c r="CRK45" s="64"/>
      <c r="CRL45" s="64"/>
      <c r="CRM45" s="64"/>
      <c r="CRN45" s="64"/>
      <c r="CRO45" s="64"/>
      <c r="CRP45" s="64"/>
      <c r="CRQ45" s="64"/>
      <c r="CRR45" s="64"/>
      <c r="CRS45" s="64"/>
      <c r="CRT45" s="64"/>
      <c r="CRU45" s="64"/>
      <c r="CRV45" s="64"/>
      <c r="CRW45" s="64"/>
      <c r="CRX45" s="64"/>
      <c r="CRY45" s="64"/>
      <c r="CRZ45" s="64"/>
      <c r="CSA45" s="64"/>
      <c r="CSB45" s="64"/>
      <c r="CSC45" s="64"/>
      <c r="CSD45" s="64"/>
      <c r="CSE45" s="64"/>
      <c r="CSF45" s="64"/>
      <c r="CSG45" s="64"/>
      <c r="CSH45" s="64"/>
      <c r="CSI45" s="64"/>
      <c r="CSJ45" s="64"/>
      <c r="CSK45" s="64"/>
      <c r="CSL45" s="64"/>
      <c r="CSM45" s="64"/>
      <c r="CSN45" s="64"/>
      <c r="CSO45" s="64"/>
      <c r="CSP45" s="64"/>
      <c r="CSQ45" s="64"/>
      <c r="CSR45" s="64"/>
      <c r="CSS45" s="64"/>
      <c r="CST45" s="64"/>
      <c r="CSU45" s="64"/>
      <c r="CSV45" s="64"/>
      <c r="CSW45" s="64"/>
      <c r="CSX45" s="64"/>
      <c r="CSY45" s="64"/>
      <c r="CSZ45" s="64"/>
      <c r="CTA45" s="64"/>
      <c r="CTB45" s="64"/>
      <c r="CTC45" s="64"/>
      <c r="CTD45" s="64"/>
      <c r="CTE45" s="64"/>
      <c r="CTF45" s="64"/>
      <c r="CTG45" s="64"/>
      <c r="CTH45" s="64"/>
      <c r="CTI45" s="64"/>
      <c r="CTJ45" s="64"/>
      <c r="CTK45" s="64"/>
      <c r="CTL45" s="64"/>
      <c r="CTM45" s="64"/>
      <c r="CTN45" s="64"/>
      <c r="CTO45" s="64"/>
      <c r="CTP45" s="64"/>
      <c r="CTQ45" s="64"/>
      <c r="CTR45" s="64"/>
      <c r="CTS45" s="64"/>
      <c r="CTT45" s="64"/>
      <c r="CTU45" s="64"/>
      <c r="CTV45" s="64"/>
      <c r="CTW45" s="64"/>
      <c r="CTX45" s="64"/>
      <c r="CTY45" s="64"/>
      <c r="CTZ45" s="64"/>
      <c r="CUA45" s="64"/>
      <c r="CUB45" s="64"/>
      <c r="CUC45" s="64"/>
      <c r="CUD45" s="64"/>
      <c r="CUE45" s="64"/>
      <c r="CUF45" s="64"/>
      <c r="CUG45" s="64"/>
      <c r="CUH45" s="64"/>
      <c r="CUI45" s="64"/>
      <c r="CUJ45" s="64"/>
      <c r="CUK45" s="64"/>
      <c r="CUL45" s="64"/>
      <c r="CUM45" s="64"/>
      <c r="CUN45" s="64"/>
      <c r="CUO45" s="64"/>
      <c r="CUP45" s="64"/>
      <c r="CUQ45" s="64"/>
      <c r="CUR45" s="64"/>
      <c r="CUS45" s="64"/>
      <c r="CUT45" s="64"/>
      <c r="CUU45" s="64"/>
      <c r="CUV45" s="64"/>
      <c r="CUW45" s="64"/>
      <c r="CUX45" s="64"/>
      <c r="CUY45" s="64"/>
      <c r="CUZ45" s="64"/>
      <c r="CVA45" s="64"/>
      <c r="CVB45" s="64"/>
      <c r="CVC45" s="64"/>
      <c r="CVD45" s="64"/>
      <c r="CVE45" s="64"/>
      <c r="CVF45" s="64"/>
      <c r="CVG45" s="64"/>
      <c r="CVH45" s="64"/>
      <c r="CVI45" s="64"/>
      <c r="CVJ45" s="64"/>
      <c r="CVK45" s="64"/>
      <c r="CVL45" s="64"/>
      <c r="CVM45" s="64"/>
      <c r="CVN45" s="64"/>
      <c r="CVO45" s="64"/>
      <c r="CVP45" s="64"/>
      <c r="CVQ45" s="64"/>
      <c r="CVR45" s="64"/>
      <c r="CVS45" s="64"/>
      <c r="CVT45" s="64"/>
      <c r="CVU45" s="64"/>
      <c r="CVV45" s="64"/>
      <c r="CVW45" s="64"/>
      <c r="CVX45" s="64"/>
      <c r="CVY45" s="64"/>
      <c r="CVZ45" s="64"/>
      <c r="CWA45" s="64"/>
      <c r="CWB45" s="64"/>
      <c r="CWC45" s="64"/>
      <c r="CWD45" s="64"/>
      <c r="CWE45" s="64"/>
      <c r="CWF45" s="64"/>
      <c r="CWG45" s="64"/>
      <c r="CWH45" s="64"/>
      <c r="CWI45" s="64"/>
      <c r="CWJ45" s="64"/>
      <c r="CWK45" s="64"/>
      <c r="CWL45" s="64"/>
      <c r="CWM45" s="64"/>
      <c r="CWN45" s="64"/>
      <c r="CWO45" s="64"/>
      <c r="CWP45" s="64"/>
      <c r="CWQ45" s="64"/>
      <c r="CWR45" s="64"/>
      <c r="CWS45" s="64"/>
      <c r="CWT45" s="64"/>
      <c r="CWU45" s="64"/>
      <c r="CWV45" s="64"/>
      <c r="CWW45" s="64"/>
      <c r="CWX45" s="64"/>
      <c r="CWY45" s="64"/>
      <c r="CWZ45" s="64"/>
      <c r="CXA45" s="64"/>
      <c r="CXB45" s="64"/>
      <c r="CXC45" s="64"/>
      <c r="CXD45" s="64"/>
      <c r="CXE45" s="64"/>
      <c r="CXF45" s="64"/>
      <c r="CXG45" s="64"/>
      <c r="CXH45" s="64"/>
      <c r="CXI45" s="64"/>
      <c r="CXJ45" s="64"/>
      <c r="CXK45" s="64"/>
      <c r="CXL45" s="64"/>
      <c r="CXM45" s="64"/>
      <c r="CXN45" s="64"/>
      <c r="CXO45" s="64"/>
      <c r="CXP45" s="64"/>
      <c r="CXQ45" s="64"/>
      <c r="CXR45" s="64"/>
      <c r="CXS45" s="64"/>
      <c r="CXT45" s="64"/>
      <c r="CXU45" s="64"/>
      <c r="CXV45" s="64"/>
      <c r="CXW45" s="64"/>
      <c r="CXX45" s="64"/>
      <c r="CXY45" s="64"/>
      <c r="CXZ45" s="64"/>
      <c r="CYA45" s="64"/>
      <c r="CYB45" s="64"/>
      <c r="CYC45" s="64"/>
      <c r="CYD45" s="64"/>
      <c r="CYE45" s="64"/>
      <c r="CYF45" s="64"/>
      <c r="CYG45" s="64"/>
      <c r="CYH45" s="64"/>
      <c r="CYI45" s="64"/>
      <c r="CYJ45" s="64"/>
      <c r="CYK45" s="64"/>
      <c r="CYL45" s="64"/>
      <c r="CYM45" s="64"/>
      <c r="CYN45" s="64"/>
      <c r="CYO45" s="64"/>
      <c r="CYP45" s="64"/>
      <c r="CYQ45" s="64"/>
      <c r="CYR45" s="64"/>
      <c r="CYS45" s="64"/>
      <c r="CYT45" s="64"/>
      <c r="CYU45" s="64"/>
      <c r="CYV45" s="64"/>
      <c r="CYW45" s="64"/>
      <c r="CYX45" s="64"/>
      <c r="CYY45" s="64"/>
      <c r="CYZ45" s="64"/>
      <c r="CZA45" s="64"/>
      <c r="CZB45" s="64"/>
      <c r="CZC45" s="64"/>
      <c r="CZD45" s="64"/>
      <c r="CZE45" s="64"/>
      <c r="CZF45" s="64"/>
      <c r="CZG45" s="64"/>
      <c r="CZH45" s="64"/>
      <c r="CZI45" s="64"/>
      <c r="CZJ45" s="64"/>
      <c r="CZK45" s="64"/>
      <c r="CZL45" s="64"/>
      <c r="CZM45" s="64"/>
      <c r="CZN45" s="64"/>
      <c r="CZO45" s="64"/>
      <c r="CZP45" s="64"/>
      <c r="CZQ45" s="64"/>
      <c r="CZR45" s="64"/>
      <c r="CZS45" s="64"/>
      <c r="CZT45" s="64"/>
      <c r="CZU45" s="64"/>
      <c r="CZV45" s="64"/>
      <c r="CZW45" s="64"/>
      <c r="CZX45" s="64"/>
      <c r="CZY45" s="64"/>
      <c r="CZZ45" s="64"/>
      <c r="DAA45" s="64"/>
      <c r="DAB45" s="64"/>
      <c r="DAC45" s="64"/>
      <c r="DAD45" s="64"/>
      <c r="DAE45" s="64"/>
      <c r="DAF45" s="64"/>
      <c r="DAG45" s="64"/>
      <c r="DAH45" s="64"/>
      <c r="DAI45" s="64"/>
      <c r="DAJ45" s="64"/>
      <c r="DAK45" s="64"/>
      <c r="DAL45" s="64"/>
      <c r="DAM45" s="64"/>
      <c r="DAN45" s="64"/>
      <c r="DAO45" s="64"/>
      <c r="DAP45" s="64"/>
      <c r="DAQ45" s="64"/>
      <c r="DAR45" s="64"/>
      <c r="DAS45" s="64"/>
      <c r="DAT45" s="64"/>
      <c r="DAU45" s="64"/>
      <c r="DAV45" s="64"/>
      <c r="DAW45" s="64"/>
      <c r="DAX45" s="64"/>
      <c r="DAY45" s="64"/>
      <c r="DAZ45" s="64"/>
      <c r="DBA45" s="64"/>
      <c r="DBB45" s="64"/>
      <c r="DBC45" s="64"/>
      <c r="DBD45" s="64"/>
      <c r="DBE45" s="64"/>
      <c r="DBF45" s="64"/>
      <c r="DBG45" s="64"/>
      <c r="DBH45" s="64"/>
      <c r="DBI45" s="64"/>
      <c r="DBJ45" s="64"/>
      <c r="DBK45" s="64"/>
      <c r="DBL45" s="64"/>
      <c r="DBM45" s="64"/>
      <c r="DBN45" s="64"/>
      <c r="DBO45" s="64"/>
      <c r="DBP45" s="64"/>
      <c r="DBQ45" s="64"/>
      <c r="DBR45" s="64"/>
      <c r="DBS45" s="64"/>
      <c r="DBT45" s="64"/>
      <c r="DBU45" s="64"/>
      <c r="DBV45" s="64"/>
      <c r="DBW45" s="64"/>
      <c r="DBX45" s="64"/>
      <c r="DBY45" s="64"/>
      <c r="DBZ45" s="64"/>
      <c r="DCA45" s="64"/>
      <c r="DCB45" s="64"/>
      <c r="DCC45" s="64"/>
      <c r="DCD45" s="64"/>
      <c r="DCE45" s="64"/>
      <c r="DCF45" s="64"/>
      <c r="DCG45" s="64"/>
      <c r="DCH45" s="64"/>
      <c r="DCI45" s="64"/>
      <c r="DCJ45" s="64"/>
      <c r="DCK45" s="64"/>
      <c r="DCL45" s="64"/>
      <c r="DCM45" s="64"/>
      <c r="DCN45" s="64"/>
      <c r="DCO45" s="64"/>
      <c r="DCP45" s="64"/>
      <c r="DCQ45" s="64"/>
      <c r="DCR45" s="64"/>
      <c r="DCS45" s="64"/>
      <c r="DCT45" s="64"/>
      <c r="DCU45" s="64"/>
      <c r="DCV45" s="64"/>
      <c r="DCW45" s="64"/>
      <c r="DCX45" s="64"/>
      <c r="DCY45" s="64"/>
      <c r="DCZ45" s="64"/>
      <c r="DDA45" s="64"/>
      <c r="DDB45" s="64"/>
      <c r="DDC45" s="64"/>
      <c r="DDD45" s="64"/>
      <c r="DDE45" s="64"/>
      <c r="DDF45" s="64"/>
      <c r="DDG45" s="64"/>
      <c r="DDH45" s="64"/>
      <c r="DDI45" s="64"/>
      <c r="DDJ45" s="64"/>
      <c r="DDK45" s="64"/>
      <c r="DDL45" s="64"/>
      <c r="DDM45" s="64"/>
      <c r="DDN45" s="64"/>
      <c r="DDO45" s="64"/>
      <c r="DDP45" s="64"/>
      <c r="DDQ45" s="64"/>
      <c r="DDR45" s="64"/>
      <c r="DDS45" s="64"/>
      <c r="DDT45" s="64"/>
      <c r="DDU45" s="64"/>
      <c r="DDV45" s="64"/>
      <c r="DDW45" s="64"/>
      <c r="DDX45" s="64"/>
      <c r="DDY45" s="64"/>
      <c r="DDZ45" s="64"/>
      <c r="DEA45" s="64"/>
      <c r="DEB45" s="64"/>
      <c r="DEC45" s="64"/>
      <c r="DED45" s="64"/>
      <c r="DEE45" s="64"/>
      <c r="DEF45" s="64"/>
      <c r="DEG45" s="64"/>
      <c r="DEH45" s="64"/>
      <c r="DEI45" s="64"/>
      <c r="DEJ45" s="64"/>
      <c r="DEK45" s="64"/>
      <c r="DEL45" s="64"/>
      <c r="DEM45" s="64"/>
      <c r="DEN45" s="64"/>
      <c r="DEO45" s="64"/>
      <c r="DEP45" s="64"/>
      <c r="DEQ45" s="64"/>
      <c r="DER45" s="64"/>
      <c r="DES45" s="64"/>
      <c r="DET45" s="64"/>
      <c r="DEU45" s="64"/>
      <c r="DEV45" s="64"/>
      <c r="DEW45" s="64"/>
      <c r="DEX45" s="64"/>
      <c r="DEY45" s="64"/>
      <c r="DEZ45" s="64"/>
      <c r="DFA45" s="64"/>
      <c r="DFB45" s="64"/>
      <c r="DFC45" s="64"/>
      <c r="DFD45" s="64"/>
      <c r="DFE45" s="64"/>
      <c r="DFF45" s="64"/>
      <c r="DFG45" s="64"/>
      <c r="DFH45" s="64"/>
      <c r="DFI45" s="64"/>
      <c r="DFJ45" s="64"/>
      <c r="DFK45" s="64"/>
      <c r="DFL45" s="64"/>
      <c r="DFM45" s="64"/>
      <c r="DFN45" s="64"/>
      <c r="DFO45" s="64"/>
      <c r="DFP45" s="64"/>
      <c r="DFQ45" s="64"/>
      <c r="DFR45" s="64"/>
      <c r="DFS45" s="64"/>
      <c r="DFT45" s="64"/>
      <c r="DFU45" s="64"/>
      <c r="DFV45" s="64"/>
      <c r="DFW45" s="64"/>
      <c r="DFX45" s="64"/>
      <c r="DFY45" s="64"/>
      <c r="DFZ45" s="64"/>
      <c r="DGA45" s="64"/>
      <c r="DGB45" s="64"/>
      <c r="DGC45" s="64"/>
      <c r="DGD45" s="64"/>
      <c r="DGE45" s="64"/>
      <c r="DGF45" s="64"/>
      <c r="DGG45" s="64"/>
      <c r="DGH45" s="64"/>
      <c r="DGI45" s="64"/>
      <c r="DGJ45" s="64"/>
      <c r="DGK45" s="64"/>
      <c r="DGL45" s="64"/>
      <c r="DGM45" s="64"/>
      <c r="DGN45" s="64"/>
      <c r="DGO45" s="64"/>
      <c r="DGP45" s="64"/>
      <c r="DGQ45" s="64"/>
      <c r="DGR45" s="64"/>
      <c r="DGS45" s="64"/>
      <c r="DGT45" s="64"/>
      <c r="DGU45" s="64"/>
      <c r="DGV45" s="64"/>
      <c r="DGW45" s="64"/>
      <c r="DGX45" s="64"/>
      <c r="DGY45" s="64"/>
      <c r="DGZ45" s="64"/>
      <c r="DHA45" s="64"/>
      <c r="DHB45" s="64"/>
      <c r="DHC45" s="64"/>
      <c r="DHD45" s="64"/>
      <c r="DHE45" s="64"/>
      <c r="DHF45" s="64"/>
      <c r="DHG45" s="64"/>
      <c r="DHH45" s="64"/>
      <c r="DHI45" s="64"/>
      <c r="DHJ45" s="64"/>
      <c r="DHK45" s="64"/>
      <c r="DHL45" s="64"/>
      <c r="DHM45" s="64"/>
      <c r="DHN45" s="64"/>
      <c r="DHO45" s="64"/>
      <c r="DHP45" s="64"/>
      <c r="DHQ45" s="64"/>
      <c r="DHR45" s="64"/>
      <c r="DHS45" s="64"/>
      <c r="DHT45" s="64"/>
      <c r="DHU45" s="64"/>
      <c r="DHV45" s="64"/>
      <c r="DHW45" s="64"/>
      <c r="DHX45" s="64"/>
      <c r="DHY45" s="64"/>
      <c r="DHZ45" s="64"/>
      <c r="DIA45" s="64"/>
      <c r="DIB45" s="64"/>
      <c r="DIC45" s="64"/>
      <c r="DID45" s="64"/>
      <c r="DIE45" s="64"/>
      <c r="DIF45" s="64"/>
      <c r="DIG45" s="64"/>
      <c r="DIH45" s="64"/>
      <c r="DII45" s="64"/>
      <c r="DIJ45" s="64"/>
      <c r="DIK45" s="64"/>
      <c r="DIL45" s="64"/>
      <c r="DIM45" s="64"/>
      <c r="DIN45" s="64"/>
      <c r="DIO45" s="64"/>
      <c r="DIP45" s="64"/>
      <c r="DIQ45" s="64"/>
      <c r="DIR45" s="64"/>
      <c r="DIS45" s="64"/>
      <c r="DIT45" s="64"/>
      <c r="DIU45" s="64"/>
      <c r="DIV45" s="64"/>
      <c r="DIW45" s="64"/>
      <c r="DIX45" s="64"/>
      <c r="DIY45" s="64"/>
      <c r="DIZ45" s="64"/>
      <c r="DJA45" s="64"/>
      <c r="DJB45" s="64"/>
      <c r="DJC45" s="64"/>
      <c r="DJD45" s="64"/>
      <c r="DJE45" s="64"/>
      <c r="DJF45" s="64"/>
      <c r="DJG45" s="64"/>
      <c r="DJH45" s="64"/>
      <c r="DJI45" s="64"/>
      <c r="DJJ45" s="64"/>
      <c r="DJK45" s="64"/>
      <c r="DJL45" s="64"/>
      <c r="DJM45" s="64"/>
      <c r="DJN45" s="64"/>
      <c r="DJO45" s="64"/>
      <c r="DJP45" s="64"/>
      <c r="DJQ45" s="64"/>
      <c r="DJR45" s="64"/>
      <c r="DJS45" s="64"/>
      <c r="DJT45" s="64"/>
      <c r="DJU45" s="64"/>
      <c r="DJV45" s="64"/>
      <c r="DJW45" s="64"/>
      <c r="DJX45" s="64"/>
      <c r="DJY45" s="64"/>
      <c r="DJZ45" s="64"/>
      <c r="DKA45" s="64"/>
      <c r="DKB45" s="64"/>
      <c r="DKC45" s="64"/>
      <c r="DKD45" s="64"/>
      <c r="DKE45" s="64"/>
      <c r="DKF45" s="64"/>
      <c r="DKG45" s="64"/>
      <c r="DKH45" s="64"/>
      <c r="DKI45" s="64"/>
      <c r="DKJ45" s="64"/>
      <c r="DKK45" s="64"/>
      <c r="DKL45" s="64"/>
      <c r="DKM45" s="64"/>
      <c r="DKN45" s="64"/>
      <c r="DKO45" s="64"/>
      <c r="DKP45" s="64"/>
      <c r="DKQ45" s="64"/>
      <c r="DKR45" s="64"/>
      <c r="DKS45" s="64"/>
      <c r="DKT45" s="64"/>
      <c r="DKU45" s="64"/>
      <c r="DKV45" s="64"/>
      <c r="DKW45" s="64"/>
      <c r="DKX45" s="64"/>
      <c r="DKY45" s="64"/>
      <c r="DKZ45" s="64"/>
      <c r="DLA45" s="64"/>
      <c r="DLB45" s="64"/>
      <c r="DLC45" s="64"/>
      <c r="DLD45" s="64"/>
      <c r="DLE45" s="64"/>
      <c r="DLF45" s="64"/>
      <c r="DLG45" s="64"/>
      <c r="DLH45" s="64"/>
      <c r="DLI45" s="64"/>
      <c r="DLJ45" s="64"/>
      <c r="DLK45" s="64"/>
      <c r="DLL45" s="64"/>
      <c r="DLM45" s="64"/>
      <c r="DLN45" s="64"/>
      <c r="DLO45" s="64"/>
      <c r="DLP45" s="64"/>
      <c r="DLQ45" s="64"/>
      <c r="DLR45" s="64"/>
      <c r="DLS45" s="64"/>
      <c r="DLT45" s="64"/>
      <c r="DLU45" s="64"/>
      <c r="DLV45" s="64"/>
      <c r="DLW45" s="64"/>
      <c r="DLX45" s="64"/>
      <c r="DLY45" s="64"/>
      <c r="DLZ45" s="64"/>
      <c r="DMA45" s="64"/>
      <c r="DMB45" s="64"/>
      <c r="DMC45" s="64"/>
      <c r="DMD45" s="64"/>
      <c r="DME45" s="64"/>
      <c r="DMF45" s="64"/>
      <c r="DMG45" s="64"/>
      <c r="DMH45" s="64"/>
      <c r="DMI45" s="64"/>
      <c r="DMJ45" s="64"/>
      <c r="DMK45" s="64"/>
      <c r="DML45" s="64"/>
      <c r="DMM45" s="64"/>
      <c r="DMN45" s="64"/>
      <c r="DMO45" s="64"/>
      <c r="DMP45" s="64"/>
      <c r="DMQ45" s="64"/>
      <c r="DMR45" s="64"/>
      <c r="DMS45" s="64"/>
      <c r="DMT45" s="64"/>
      <c r="DMU45" s="64"/>
      <c r="DMV45" s="64"/>
      <c r="DMW45" s="64"/>
      <c r="DMX45" s="64"/>
      <c r="DMY45" s="64"/>
      <c r="DMZ45" s="64"/>
      <c r="DNA45" s="64"/>
      <c r="DNB45" s="64"/>
      <c r="DNC45" s="64"/>
      <c r="DND45" s="64"/>
      <c r="DNE45" s="64"/>
      <c r="DNF45" s="64"/>
      <c r="DNG45" s="64"/>
      <c r="DNH45" s="64"/>
      <c r="DNI45" s="64"/>
      <c r="DNJ45" s="64"/>
      <c r="DNK45" s="64"/>
      <c r="DNL45" s="64"/>
      <c r="DNM45" s="64"/>
      <c r="DNN45" s="64"/>
      <c r="DNO45" s="64"/>
      <c r="DNP45" s="64"/>
      <c r="DNQ45" s="64"/>
      <c r="DNR45" s="64"/>
      <c r="DNS45" s="64"/>
      <c r="DNT45" s="64"/>
      <c r="DNU45" s="64"/>
      <c r="DNV45" s="64"/>
      <c r="DNW45" s="64"/>
      <c r="DNX45" s="64"/>
      <c r="DNY45" s="64"/>
      <c r="DNZ45" s="64"/>
      <c r="DOA45" s="64"/>
      <c r="DOB45" s="64"/>
      <c r="DOC45" s="64"/>
      <c r="DOD45" s="64"/>
      <c r="DOE45" s="64"/>
      <c r="DOF45" s="64"/>
      <c r="DOG45" s="64"/>
      <c r="DOH45" s="64"/>
      <c r="DOI45" s="64"/>
      <c r="DOJ45" s="64"/>
      <c r="DOK45" s="64"/>
      <c r="DOL45" s="64"/>
      <c r="DOM45" s="64"/>
      <c r="DON45" s="64"/>
      <c r="DOO45" s="64"/>
      <c r="DOP45" s="64"/>
      <c r="DOQ45" s="64"/>
      <c r="DOR45" s="64"/>
      <c r="DOS45" s="64"/>
      <c r="DOT45" s="64"/>
      <c r="DOU45" s="64"/>
      <c r="DOV45" s="64"/>
      <c r="DOW45" s="64"/>
      <c r="DOX45" s="64"/>
      <c r="DOY45" s="64"/>
      <c r="DOZ45" s="64"/>
      <c r="DPA45" s="64"/>
      <c r="DPB45" s="64"/>
      <c r="DPC45" s="64"/>
      <c r="DPD45" s="64"/>
      <c r="DPE45" s="64"/>
      <c r="DPF45" s="64"/>
      <c r="DPG45" s="64"/>
      <c r="DPH45" s="64"/>
      <c r="DPI45" s="64"/>
      <c r="DPJ45" s="64"/>
      <c r="DPK45" s="64"/>
      <c r="DPL45" s="64"/>
      <c r="DPM45" s="64"/>
      <c r="DPN45" s="64"/>
      <c r="DPO45" s="64"/>
      <c r="DPP45" s="64"/>
      <c r="DPQ45" s="64"/>
      <c r="DPR45" s="64"/>
      <c r="DPS45" s="64"/>
      <c r="DPT45" s="64"/>
      <c r="DPU45" s="64"/>
      <c r="DPV45" s="64"/>
      <c r="DPW45" s="64"/>
      <c r="DPX45" s="64"/>
      <c r="DPY45" s="64"/>
      <c r="DPZ45" s="64"/>
      <c r="DQA45" s="64"/>
      <c r="DQB45" s="64"/>
      <c r="DQC45" s="64"/>
      <c r="DQD45" s="64"/>
      <c r="DQE45" s="64"/>
      <c r="DQF45" s="64"/>
      <c r="DQG45" s="64"/>
      <c r="DQH45" s="64"/>
      <c r="DQI45" s="64"/>
      <c r="DQJ45" s="64"/>
      <c r="DQK45" s="64"/>
      <c r="DQL45" s="64"/>
      <c r="DQM45" s="64"/>
      <c r="DQN45" s="64"/>
      <c r="DQO45" s="64"/>
      <c r="DQP45" s="64"/>
      <c r="DQQ45" s="64"/>
      <c r="DQR45" s="64"/>
      <c r="DQS45" s="64"/>
      <c r="DQT45" s="64"/>
      <c r="DQU45" s="64"/>
      <c r="DQV45" s="64"/>
      <c r="DQW45" s="64"/>
      <c r="DQX45" s="64"/>
      <c r="DQY45" s="64"/>
      <c r="DQZ45" s="64"/>
      <c r="DRA45" s="64"/>
      <c r="DRB45" s="64"/>
      <c r="DRC45" s="64"/>
      <c r="DRD45" s="64"/>
      <c r="DRE45" s="64"/>
      <c r="DRF45" s="64"/>
      <c r="DRG45" s="64"/>
      <c r="DRH45" s="64"/>
      <c r="DRI45" s="64"/>
      <c r="DRJ45" s="64"/>
      <c r="DRK45" s="64"/>
      <c r="DRL45" s="64"/>
      <c r="DRM45" s="64"/>
      <c r="DRN45" s="64"/>
      <c r="DRO45" s="64"/>
      <c r="DRP45" s="64"/>
      <c r="DRQ45" s="64"/>
      <c r="DRR45" s="64"/>
      <c r="DRS45" s="64"/>
      <c r="DRT45" s="64"/>
      <c r="DRU45" s="64"/>
      <c r="DRV45" s="64"/>
      <c r="DRW45" s="64"/>
      <c r="DRX45" s="64"/>
      <c r="DRY45" s="64"/>
      <c r="DRZ45" s="64"/>
      <c r="DSA45" s="64"/>
      <c r="DSB45" s="64"/>
      <c r="DSC45" s="64"/>
      <c r="DSD45" s="64"/>
      <c r="DSE45" s="64"/>
      <c r="DSF45" s="64"/>
      <c r="DSG45" s="64"/>
      <c r="DSH45" s="64"/>
      <c r="DSI45" s="64"/>
      <c r="DSJ45" s="64"/>
      <c r="DSK45" s="64"/>
      <c r="DSL45" s="64"/>
      <c r="DSM45" s="64"/>
      <c r="DSN45" s="64"/>
      <c r="DSO45" s="64"/>
      <c r="DSP45" s="64"/>
      <c r="DSQ45" s="64"/>
      <c r="DSR45" s="64"/>
      <c r="DSS45" s="64"/>
      <c r="DST45" s="64"/>
      <c r="DSU45" s="64"/>
      <c r="DSV45" s="64"/>
      <c r="DSW45" s="64"/>
      <c r="DSX45" s="64"/>
      <c r="DSY45" s="64"/>
      <c r="DSZ45" s="64"/>
      <c r="DTA45" s="64"/>
      <c r="DTB45" s="64"/>
      <c r="DTC45" s="64"/>
      <c r="DTD45" s="64"/>
      <c r="DTE45" s="64"/>
      <c r="DTF45" s="64"/>
      <c r="DTG45" s="64"/>
      <c r="DTH45" s="64"/>
      <c r="DTI45" s="64"/>
      <c r="DTJ45" s="64"/>
      <c r="DTK45" s="64"/>
      <c r="DTL45" s="64"/>
      <c r="DTM45" s="64"/>
      <c r="DTN45" s="64"/>
      <c r="DTO45" s="64"/>
      <c r="DTP45" s="64"/>
      <c r="DTQ45" s="64"/>
      <c r="DTR45" s="64"/>
      <c r="DTS45" s="64"/>
      <c r="DTT45" s="64"/>
      <c r="DTU45" s="64"/>
      <c r="DTV45" s="64"/>
      <c r="DTW45" s="64"/>
      <c r="DTX45" s="64"/>
      <c r="DTY45" s="64"/>
      <c r="DTZ45" s="64"/>
      <c r="DUA45" s="64"/>
      <c r="DUB45" s="64"/>
      <c r="DUC45" s="64"/>
      <c r="DUD45" s="64"/>
      <c r="DUE45" s="64"/>
      <c r="DUF45" s="64"/>
      <c r="DUG45" s="64"/>
      <c r="DUH45" s="64"/>
      <c r="DUI45" s="64"/>
      <c r="DUJ45" s="64"/>
      <c r="DUK45" s="64"/>
      <c r="DUL45" s="64"/>
      <c r="DUM45" s="64"/>
      <c r="DUN45" s="64"/>
      <c r="DUO45" s="64"/>
      <c r="DUP45" s="64"/>
      <c r="DUQ45" s="64"/>
      <c r="DUR45" s="64"/>
      <c r="DUS45" s="64"/>
      <c r="DUT45" s="64"/>
      <c r="DUU45" s="64"/>
      <c r="DUV45" s="64"/>
      <c r="DUW45" s="64"/>
      <c r="DUX45" s="64"/>
      <c r="DUY45" s="64"/>
      <c r="DUZ45" s="64"/>
      <c r="DVA45" s="64"/>
      <c r="DVB45" s="64"/>
      <c r="DVC45" s="64"/>
      <c r="DVD45" s="64"/>
      <c r="DVE45" s="64"/>
      <c r="DVF45" s="64"/>
      <c r="DVG45" s="64"/>
      <c r="DVH45" s="64"/>
      <c r="DVI45" s="64"/>
      <c r="DVJ45" s="64"/>
      <c r="DVK45" s="64"/>
      <c r="DVL45" s="64"/>
      <c r="DVM45" s="64"/>
      <c r="DVN45" s="64"/>
      <c r="DVO45" s="64"/>
      <c r="DVP45" s="64"/>
      <c r="DVQ45" s="64"/>
      <c r="DVR45" s="64"/>
      <c r="DVS45" s="64"/>
      <c r="DVT45" s="64"/>
      <c r="DVU45" s="64"/>
      <c r="DVV45" s="64"/>
      <c r="DVW45" s="64"/>
      <c r="DVX45" s="64"/>
      <c r="DVY45" s="64"/>
      <c r="DVZ45" s="64"/>
      <c r="DWA45" s="64"/>
      <c r="DWB45" s="64"/>
      <c r="DWC45" s="64"/>
      <c r="DWD45" s="64"/>
      <c r="DWE45" s="64"/>
      <c r="DWF45" s="64"/>
      <c r="DWG45" s="64"/>
      <c r="DWH45" s="64"/>
      <c r="DWI45" s="64"/>
      <c r="DWJ45" s="64"/>
      <c r="DWK45" s="64"/>
      <c r="DWL45" s="64"/>
      <c r="DWM45" s="64"/>
      <c r="DWN45" s="64"/>
      <c r="DWO45" s="64"/>
      <c r="DWP45" s="64"/>
      <c r="DWQ45" s="64"/>
      <c r="DWR45" s="64"/>
      <c r="DWS45" s="64"/>
      <c r="DWT45" s="64"/>
      <c r="DWU45" s="64"/>
      <c r="DWV45" s="64"/>
      <c r="DWW45" s="64"/>
      <c r="DWX45" s="64"/>
      <c r="DWY45" s="64"/>
      <c r="DWZ45" s="64"/>
      <c r="DXA45" s="64"/>
      <c r="DXB45" s="64"/>
      <c r="DXC45" s="64"/>
      <c r="DXD45" s="64"/>
      <c r="DXE45" s="64"/>
      <c r="DXF45" s="64"/>
      <c r="DXG45" s="64"/>
      <c r="DXH45" s="64"/>
      <c r="DXI45" s="64"/>
      <c r="DXJ45" s="64"/>
      <c r="DXK45" s="64"/>
      <c r="DXL45" s="64"/>
      <c r="DXM45" s="64"/>
      <c r="DXN45" s="64"/>
      <c r="DXO45" s="64"/>
      <c r="DXP45" s="64"/>
      <c r="DXQ45" s="64"/>
      <c r="DXR45" s="64"/>
      <c r="DXS45" s="64"/>
      <c r="DXT45" s="64"/>
      <c r="DXU45" s="64"/>
      <c r="DXV45" s="64"/>
      <c r="DXW45" s="64"/>
      <c r="DXX45" s="64"/>
      <c r="DXY45" s="64"/>
      <c r="DXZ45" s="64"/>
      <c r="DYA45" s="64"/>
      <c r="DYB45" s="64"/>
      <c r="DYC45" s="64"/>
      <c r="DYD45" s="64"/>
      <c r="DYE45" s="64"/>
      <c r="DYF45" s="64"/>
      <c r="DYG45" s="64"/>
      <c r="DYH45" s="64"/>
      <c r="DYI45" s="64"/>
      <c r="DYJ45" s="64"/>
      <c r="DYK45" s="64"/>
      <c r="DYL45" s="64"/>
      <c r="DYM45" s="64"/>
      <c r="DYN45" s="64"/>
      <c r="DYO45" s="64"/>
      <c r="DYP45" s="64"/>
      <c r="DYQ45" s="64"/>
      <c r="DYR45" s="64"/>
      <c r="DYS45" s="64"/>
      <c r="DYT45" s="64"/>
      <c r="DYU45" s="64"/>
      <c r="DYV45" s="64"/>
      <c r="DYW45" s="64"/>
      <c r="DYX45" s="64"/>
      <c r="DYY45" s="64"/>
      <c r="DYZ45" s="64"/>
      <c r="DZA45" s="64"/>
      <c r="DZB45" s="64"/>
      <c r="DZC45" s="64"/>
      <c r="DZD45" s="64"/>
      <c r="DZE45" s="64"/>
      <c r="DZF45" s="64"/>
      <c r="DZG45" s="64"/>
      <c r="DZH45" s="64"/>
      <c r="DZI45" s="64"/>
      <c r="DZJ45" s="64"/>
      <c r="DZK45" s="64"/>
      <c r="DZL45" s="64"/>
      <c r="DZM45" s="64"/>
      <c r="DZN45" s="64"/>
      <c r="DZO45" s="64"/>
      <c r="DZP45" s="64"/>
      <c r="DZQ45" s="64"/>
      <c r="DZR45" s="64"/>
      <c r="DZS45" s="64"/>
      <c r="DZT45" s="64"/>
      <c r="DZU45" s="64"/>
      <c r="DZV45" s="64"/>
      <c r="DZW45" s="64"/>
      <c r="DZX45" s="64"/>
      <c r="DZY45" s="64"/>
      <c r="DZZ45" s="64"/>
      <c r="EAA45" s="64"/>
      <c r="EAB45" s="64"/>
      <c r="EAC45" s="64"/>
      <c r="EAD45" s="64"/>
      <c r="EAE45" s="64"/>
      <c r="EAF45" s="64"/>
      <c r="EAG45" s="64"/>
      <c r="EAH45" s="64"/>
      <c r="EAI45" s="64"/>
      <c r="EAJ45" s="64"/>
      <c r="EAK45" s="64"/>
      <c r="EAL45" s="64"/>
      <c r="EAM45" s="64"/>
      <c r="EAN45" s="64"/>
      <c r="EAO45" s="64"/>
      <c r="EAP45" s="64"/>
      <c r="EAQ45" s="64"/>
      <c r="EAR45" s="64"/>
      <c r="EAS45" s="64"/>
      <c r="EAT45" s="64"/>
      <c r="EAU45" s="64"/>
      <c r="EAV45" s="64"/>
      <c r="EAW45" s="64"/>
      <c r="EAX45" s="64"/>
      <c r="EAY45" s="64"/>
      <c r="EAZ45" s="64"/>
      <c r="EBA45" s="64"/>
      <c r="EBB45" s="64"/>
      <c r="EBC45" s="64"/>
      <c r="EBD45" s="64"/>
      <c r="EBE45" s="64"/>
      <c r="EBF45" s="64"/>
      <c r="EBG45" s="64"/>
      <c r="EBH45" s="64"/>
      <c r="EBI45" s="64"/>
      <c r="EBJ45" s="64"/>
      <c r="EBK45" s="64"/>
      <c r="EBL45" s="64"/>
      <c r="EBM45" s="64"/>
      <c r="EBN45" s="64"/>
      <c r="EBO45" s="64"/>
      <c r="EBP45" s="64"/>
      <c r="EBQ45" s="64"/>
      <c r="EBR45" s="64"/>
      <c r="EBS45" s="64"/>
      <c r="EBT45" s="64"/>
      <c r="EBU45" s="64"/>
      <c r="EBV45" s="64"/>
      <c r="EBW45" s="64"/>
      <c r="EBX45" s="64"/>
      <c r="EBY45" s="64"/>
      <c r="EBZ45" s="64"/>
      <c r="ECA45" s="64"/>
      <c r="ECB45" s="64"/>
      <c r="ECC45" s="64"/>
      <c r="ECD45" s="64"/>
      <c r="ECE45" s="64"/>
      <c r="ECF45" s="64"/>
      <c r="ECG45" s="64"/>
      <c r="ECH45" s="64"/>
      <c r="ECI45" s="64"/>
      <c r="ECJ45" s="64"/>
      <c r="ECK45" s="64"/>
      <c r="ECL45" s="64"/>
      <c r="ECM45" s="64"/>
      <c r="ECN45" s="64"/>
      <c r="ECO45" s="64"/>
      <c r="ECP45" s="64"/>
      <c r="ECQ45" s="64"/>
      <c r="ECR45" s="64"/>
      <c r="ECS45" s="64"/>
      <c r="ECT45" s="64"/>
      <c r="ECU45" s="64"/>
      <c r="ECV45" s="64"/>
      <c r="ECW45" s="64"/>
      <c r="ECX45" s="64"/>
      <c r="ECY45" s="64"/>
      <c r="ECZ45" s="64"/>
      <c r="EDA45" s="64"/>
      <c r="EDB45" s="64"/>
      <c r="EDC45" s="64"/>
      <c r="EDD45" s="64"/>
      <c r="EDE45" s="64"/>
      <c r="EDF45" s="64"/>
      <c r="EDG45" s="64"/>
      <c r="EDH45" s="64"/>
      <c r="EDI45" s="64"/>
      <c r="EDJ45" s="64"/>
      <c r="EDK45" s="64"/>
      <c r="EDL45" s="64"/>
      <c r="EDM45" s="64"/>
      <c r="EDN45" s="64"/>
      <c r="EDO45" s="64"/>
      <c r="EDP45" s="64"/>
      <c r="EDQ45" s="64"/>
      <c r="EDR45" s="64"/>
      <c r="EDS45" s="64"/>
      <c r="EDT45" s="64"/>
      <c r="EDU45" s="64"/>
      <c r="EDV45" s="64"/>
      <c r="EDW45" s="64"/>
      <c r="EDX45" s="64"/>
      <c r="EDY45" s="64"/>
      <c r="EDZ45" s="64"/>
      <c r="EEA45" s="64"/>
      <c r="EEB45" s="64"/>
      <c r="EEC45" s="64"/>
      <c r="EED45" s="64"/>
      <c r="EEE45" s="64"/>
      <c r="EEF45" s="64"/>
      <c r="EEG45" s="64"/>
      <c r="EEH45" s="64"/>
      <c r="EEI45" s="64"/>
      <c r="EEJ45" s="64"/>
      <c r="EEK45" s="64"/>
      <c r="EEL45" s="64"/>
      <c r="EEM45" s="64"/>
      <c r="EEN45" s="64"/>
      <c r="EEO45" s="64"/>
      <c r="EEP45" s="64"/>
      <c r="EEQ45" s="64"/>
      <c r="EER45" s="64"/>
      <c r="EES45" s="64"/>
      <c r="EET45" s="64"/>
      <c r="EEU45" s="64"/>
      <c r="EEV45" s="64"/>
      <c r="EEW45" s="64"/>
      <c r="EEX45" s="64"/>
      <c r="EEY45" s="64"/>
      <c r="EEZ45" s="64"/>
      <c r="EFA45" s="64"/>
      <c r="EFB45" s="64"/>
      <c r="EFC45" s="64"/>
      <c r="EFD45" s="64"/>
      <c r="EFE45" s="64"/>
      <c r="EFF45" s="64"/>
      <c r="EFG45" s="64"/>
      <c r="EFH45" s="64"/>
      <c r="EFI45" s="64"/>
      <c r="EFJ45" s="64"/>
      <c r="EFK45" s="64"/>
      <c r="EFL45" s="64"/>
      <c r="EFM45" s="64"/>
      <c r="EFN45" s="64"/>
      <c r="EFO45" s="64"/>
      <c r="EFP45" s="64"/>
      <c r="EFQ45" s="64"/>
      <c r="EFR45" s="64"/>
      <c r="EFS45" s="64"/>
      <c r="EFT45" s="64"/>
      <c r="EFU45" s="64"/>
      <c r="EFV45" s="64"/>
      <c r="EFW45" s="64"/>
      <c r="EFX45" s="64"/>
      <c r="EFY45" s="64"/>
      <c r="EFZ45" s="64"/>
      <c r="EGA45" s="64"/>
      <c r="EGB45" s="64"/>
      <c r="EGC45" s="64"/>
      <c r="EGD45" s="64"/>
      <c r="EGE45" s="64"/>
      <c r="EGF45" s="64"/>
      <c r="EGG45" s="64"/>
      <c r="EGH45" s="64"/>
      <c r="EGI45" s="64"/>
      <c r="EGJ45" s="64"/>
      <c r="EGK45" s="64"/>
      <c r="EGL45" s="64"/>
      <c r="EGM45" s="64"/>
      <c r="EGN45" s="64"/>
      <c r="EGO45" s="64"/>
      <c r="EGP45" s="64"/>
      <c r="EGQ45" s="64"/>
      <c r="EGR45" s="64"/>
      <c r="EGS45" s="64"/>
      <c r="EGT45" s="64"/>
      <c r="EGU45" s="64"/>
      <c r="EGV45" s="64"/>
      <c r="EGW45" s="64"/>
      <c r="EGX45" s="64"/>
      <c r="EGY45" s="64"/>
      <c r="EGZ45" s="64"/>
      <c r="EHA45" s="64"/>
      <c r="EHB45" s="64"/>
      <c r="EHC45" s="64"/>
      <c r="EHD45" s="64"/>
      <c r="EHE45" s="64"/>
      <c r="EHF45" s="64"/>
      <c r="EHG45" s="64"/>
      <c r="EHH45" s="64"/>
      <c r="EHI45" s="64"/>
      <c r="EHJ45" s="64"/>
      <c r="EHK45" s="64"/>
      <c r="EHL45" s="64"/>
      <c r="EHM45" s="64"/>
      <c r="EHN45" s="64"/>
      <c r="EHO45" s="64"/>
      <c r="EHP45" s="64"/>
      <c r="EHQ45" s="64"/>
      <c r="EHR45" s="64"/>
      <c r="EHS45" s="64"/>
      <c r="EHT45" s="64"/>
      <c r="EHU45" s="64"/>
      <c r="EHV45" s="64"/>
      <c r="EHW45" s="64"/>
      <c r="EHX45" s="64"/>
      <c r="EHY45" s="64"/>
      <c r="EHZ45" s="64"/>
      <c r="EIA45" s="64"/>
      <c r="EIB45" s="64"/>
      <c r="EIC45" s="64"/>
      <c r="EID45" s="64"/>
      <c r="EIE45" s="64"/>
      <c r="EIF45" s="64"/>
      <c r="EIG45" s="64"/>
      <c r="EIH45" s="64"/>
      <c r="EII45" s="64"/>
      <c r="EIJ45" s="64"/>
      <c r="EIK45" s="64"/>
      <c r="EIL45" s="64"/>
      <c r="EIM45" s="64"/>
      <c r="EIN45" s="64"/>
      <c r="EIO45" s="64"/>
      <c r="EIP45" s="64"/>
      <c r="EIQ45" s="64"/>
      <c r="EIR45" s="64"/>
      <c r="EIS45" s="64"/>
      <c r="EIT45" s="64"/>
      <c r="EIU45" s="64"/>
      <c r="EIV45" s="64"/>
      <c r="EIW45" s="64"/>
      <c r="EIX45" s="64"/>
      <c r="EIY45" s="64"/>
      <c r="EIZ45" s="64"/>
      <c r="EJA45" s="64"/>
      <c r="EJB45" s="64"/>
      <c r="EJC45" s="64"/>
      <c r="EJD45" s="64"/>
      <c r="EJE45" s="64"/>
      <c r="EJF45" s="64"/>
      <c r="EJG45" s="64"/>
      <c r="EJH45" s="64"/>
      <c r="EJI45" s="64"/>
      <c r="EJJ45" s="64"/>
      <c r="EJK45" s="64"/>
      <c r="EJL45" s="64"/>
      <c r="EJM45" s="64"/>
      <c r="EJN45" s="64"/>
      <c r="EJO45" s="64"/>
      <c r="EJP45" s="64"/>
      <c r="EJQ45" s="64"/>
      <c r="EJR45" s="64"/>
      <c r="EJS45" s="64"/>
      <c r="EJT45" s="64"/>
      <c r="EJU45" s="64"/>
      <c r="EJV45" s="64"/>
      <c r="EJW45" s="64"/>
      <c r="EJX45" s="64"/>
      <c r="EJY45" s="64"/>
      <c r="EJZ45" s="64"/>
      <c r="EKA45" s="64"/>
      <c r="EKB45" s="64"/>
      <c r="EKC45" s="64"/>
      <c r="EKD45" s="64"/>
      <c r="EKE45" s="64"/>
      <c r="EKF45" s="64"/>
      <c r="EKG45" s="64"/>
      <c r="EKH45" s="64"/>
      <c r="EKI45" s="64"/>
      <c r="EKJ45" s="64"/>
      <c r="EKK45" s="64"/>
      <c r="EKL45" s="64"/>
      <c r="EKM45" s="64"/>
      <c r="EKN45" s="64"/>
      <c r="EKO45" s="64"/>
      <c r="EKP45" s="64"/>
      <c r="EKQ45" s="64"/>
      <c r="EKR45" s="64"/>
      <c r="EKS45" s="64"/>
      <c r="EKT45" s="64"/>
      <c r="EKU45" s="64"/>
      <c r="EKV45" s="64"/>
      <c r="EKW45" s="64"/>
      <c r="EKX45" s="64"/>
      <c r="EKY45" s="64"/>
      <c r="EKZ45" s="64"/>
      <c r="ELA45" s="64"/>
      <c r="ELB45" s="64"/>
      <c r="ELC45" s="64"/>
      <c r="ELD45" s="64"/>
      <c r="ELE45" s="64"/>
      <c r="ELF45" s="64"/>
      <c r="ELG45" s="64"/>
      <c r="ELH45" s="64"/>
      <c r="ELI45" s="64"/>
      <c r="ELJ45" s="64"/>
      <c r="ELK45" s="64"/>
      <c r="ELL45" s="64"/>
      <c r="ELM45" s="64"/>
      <c r="ELN45" s="64"/>
      <c r="ELO45" s="64"/>
      <c r="ELP45" s="64"/>
      <c r="ELQ45" s="64"/>
      <c r="ELR45" s="64"/>
      <c r="ELS45" s="64"/>
      <c r="ELT45" s="64"/>
      <c r="ELU45" s="64"/>
      <c r="ELV45" s="64"/>
      <c r="ELW45" s="64"/>
      <c r="ELX45" s="64"/>
      <c r="ELY45" s="64"/>
      <c r="ELZ45" s="64"/>
      <c r="EMA45" s="64"/>
      <c r="EMB45" s="64"/>
      <c r="EMC45" s="64"/>
      <c r="EMD45" s="64"/>
      <c r="EME45" s="64"/>
      <c r="EMF45" s="64"/>
      <c r="EMG45" s="64"/>
      <c r="EMH45" s="64"/>
      <c r="EMI45" s="64"/>
      <c r="EMJ45" s="64"/>
      <c r="EMK45" s="64"/>
      <c r="EML45" s="64"/>
      <c r="EMM45" s="64"/>
      <c r="EMN45" s="64"/>
      <c r="EMO45" s="64"/>
      <c r="EMP45" s="64"/>
      <c r="EMQ45" s="64"/>
      <c r="EMR45" s="64"/>
      <c r="EMS45" s="64"/>
      <c r="EMT45" s="64"/>
      <c r="EMU45" s="64"/>
      <c r="EMV45" s="64"/>
      <c r="EMW45" s="64"/>
      <c r="EMX45" s="64"/>
      <c r="EMY45" s="64"/>
      <c r="EMZ45" s="64"/>
      <c r="ENA45" s="64"/>
      <c r="ENB45" s="64"/>
      <c r="ENC45" s="64"/>
      <c r="END45" s="64"/>
      <c r="ENE45" s="64"/>
      <c r="ENF45" s="64"/>
      <c r="ENG45" s="64"/>
      <c r="ENH45" s="64"/>
      <c r="ENI45" s="64"/>
      <c r="ENJ45" s="64"/>
      <c r="ENK45" s="64"/>
      <c r="ENL45" s="64"/>
      <c r="ENM45" s="64"/>
      <c r="ENN45" s="64"/>
      <c r="ENO45" s="64"/>
      <c r="ENP45" s="64"/>
      <c r="ENQ45" s="64"/>
      <c r="ENR45" s="64"/>
      <c r="ENS45" s="64"/>
      <c r="ENT45" s="64"/>
      <c r="ENU45" s="64"/>
      <c r="ENV45" s="64"/>
      <c r="ENW45" s="64"/>
      <c r="ENX45" s="64"/>
      <c r="ENY45" s="64"/>
      <c r="ENZ45" s="64"/>
      <c r="EOA45" s="64"/>
      <c r="EOB45" s="64"/>
      <c r="EOC45" s="64"/>
      <c r="EOD45" s="64"/>
      <c r="EOE45" s="64"/>
      <c r="EOF45" s="64"/>
      <c r="EOG45" s="64"/>
      <c r="EOH45" s="64"/>
      <c r="EOI45" s="64"/>
      <c r="EOJ45" s="64"/>
      <c r="EOK45" s="64"/>
      <c r="EOL45" s="64"/>
      <c r="EOM45" s="64"/>
      <c r="EON45" s="64"/>
      <c r="EOO45" s="64"/>
      <c r="EOP45" s="64"/>
      <c r="EOQ45" s="64"/>
      <c r="EOR45" s="64"/>
      <c r="EOS45" s="64"/>
      <c r="EOT45" s="64"/>
      <c r="EOU45" s="64"/>
      <c r="EOV45" s="64"/>
      <c r="EOW45" s="64"/>
      <c r="EOX45" s="64"/>
      <c r="EOY45" s="64"/>
      <c r="EOZ45" s="64"/>
      <c r="EPA45" s="64"/>
      <c r="EPB45" s="64"/>
      <c r="EPC45" s="64"/>
      <c r="EPD45" s="64"/>
      <c r="EPE45" s="64"/>
      <c r="EPF45" s="64"/>
      <c r="EPG45" s="64"/>
      <c r="EPH45" s="64"/>
      <c r="EPI45" s="64"/>
      <c r="EPJ45" s="64"/>
      <c r="EPK45" s="64"/>
      <c r="EPL45" s="64"/>
      <c r="EPM45" s="64"/>
      <c r="EPN45" s="64"/>
      <c r="EPO45" s="64"/>
      <c r="EPP45" s="64"/>
      <c r="EPQ45" s="64"/>
      <c r="EPR45" s="64"/>
      <c r="EPS45" s="64"/>
      <c r="EPT45" s="64"/>
      <c r="EPU45" s="64"/>
      <c r="EPV45" s="64"/>
      <c r="EPW45" s="64"/>
      <c r="EPX45" s="64"/>
      <c r="EPY45" s="64"/>
      <c r="EPZ45" s="64"/>
      <c r="EQA45" s="64"/>
      <c r="EQB45" s="64"/>
      <c r="EQC45" s="64"/>
      <c r="EQD45" s="64"/>
      <c r="EQE45" s="64"/>
      <c r="EQF45" s="64"/>
      <c r="EQG45" s="64"/>
      <c r="EQH45" s="64"/>
      <c r="EQI45" s="64"/>
      <c r="EQJ45" s="64"/>
      <c r="EQK45" s="64"/>
      <c r="EQL45" s="64"/>
      <c r="EQM45" s="64"/>
      <c r="EQN45" s="64"/>
      <c r="EQO45" s="64"/>
      <c r="EQP45" s="64"/>
      <c r="EQQ45" s="64"/>
      <c r="EQR45" s="64"/>
      <c r="EQS45" s="64"/>
      <c r="EQT45" s="64"/>
      <c r="EQU45" s="64"/>
      <c r="EQV45" s="64"/>
      <c r="EQW45" s="64"/>
      <c r="EQX45" s="64"/>
      <c r="EQY45" s="64"/>
      <c r="EQZ45" s="64"/>
      <c r="ERA45" s="64"/>
      <c r="ERB45" s="64"/>
      <c r="ERC45" s="64"/>
      <c r="ERD45" s="64"/>
      <c r="ERE45" s="64"/>
      <c r="ERF45" s="64"/>
      <c r="ERG45" s="64"/>
      <c r="ERH45" s="64"/>
      <c r="ERI45" s="64"/>
      <c r="ERJ45" s="64"/>
      <c r="ERK45" s="64"/>
      <c r="ERL45" s="64"/>
      <c r="ERM45" s="64"/>
      <c r="ERN45" s="64"/>
      <c r="ERO45" s="64"/>
      <c r="ERP45" s="64"/>
      <c r="ERQ45" s="64"/>
      <c r="ERR45" s="64"/>
      <c r="ERS45" s="64"/>
      <c r="ERT45" s="64"/>
      <c r="ERU45" s="64"/>
      <c r="ERV45" s="64"/>
      <c r="ERW45" s="64"/>
      <c r="ERX45" s="64"/>
      <c r="ERY45" s="64"/>
      <c r="ERZ45" s="64"/>
      <c r="ESA45" s="64"/>
      <c r="ESB45" s="64"/>
      <c r="ESC45" s="64"/>
      <c r="ESD45" s="64"/>
      <c r="ESE45" s="64"/>
      <c r="ESF45" s="64"/>
      <c r="ESG45" s="64"/>
      <c r="ESH45" s="64"/>
      <c r="ESI45" s="64"/>
      <c r="ESJ45" s="64"/>
      <c r="ESK45" s="64"/>
      <c r="ESL45" s="64"/>
      <c r="ESM45" s="64"/>
      <c r="ESN45" s="64"/>
      <c r="ESO45" s="64"/>
      <c r="ESP45" s="64"/>
      <c r="ESQ45" s="64"/>
      <c r="ESR45" s="64"/>
      <c r="ESS45" s="64"/>
      <c r="EST45" s="64"/>
      <c r="ESU45" s="64"/>
      <c r="ESV45" s="64"/>
      <c r="ESW45" s="64"/>
      <c r="ESX45" s="64"/>
      <c r="ESY45" s="64"/>
      <c r="ESZ45" s="64"/>
      <c r="ETA45" s="64"/>
      <c r="ETB45" s="64"/>
      <c r="ETC45" s="64"/>
      <c r="ETD45" s="64"/>
      <c r="ETE45" s="64"/>
      <c r="ETF45" s="64"/>
      <c r="ETG45" s="64"/>
      <c r="ETH45" s="64"/>
      <c r="ETI45" s="64"/>
      <c r="ETJ45" s="64"/>
      <c r="ETK45" s="64"/>
      <c r="ETL45" s="64"/>
      <c r="ETM45" s="64"/>
      <c r="ETN45" s="64"/>
      <c r="ETO45" s="64"/>
      <c r="ETP45" s="64"/>
      <c r="ETQ45" s="64"/>
      <c r="ETR45" s="64"/>
      <c r="ETS45" s="64"/>
      <c r="ETT45" s="64"/>
      <c r="ETU45" s="64"/>
      <c r="ETV45" s="64"/>
      <c r="ETW45" s="64"/>
      <c r="ETX45" s="64"/>
      <c r="ETY45" s="64"/>
      <c r="ETZ45" s="64"/>
      <c r="EUA45" s="64"/>
      <c r="EUB45" s="64"/>
      <c r="EUC45" s="64"/>
      <c r="EUD45" s="64"/>
      <c r="EUE45" s="64"/>
      <c r="EUF45" s="64"/>
      <c r="EUG45" s="64"/>
      <c r="EUH45" s="64"/>
      <c r="EUI45" s="64"/>
      <c r="EUJ45" s="64"/>
      <c r="EUK45" s="64"/>
      <c r="EUL45" s="64"/>
      <c r="EUM45" s="64"/>
      <c r="EUN45" s="64"/>
      <c r="EUO45" s="64"/>
      <c r="EUP45" s="64"/>
      <c r="EUQ45" s="64"/>
      <c r="EUR45" s="64"/>
      <c r="EUS45" s="64"/>
      <c r="EUT45" s="64"/>
      <c r="EUU45" s="64"/>
      <c r="EUV45" s="64"/>
      <c r="EUW45" s="64"/>
      <c r="EUX45" s="64"/>
      <c r="EUY45" s="64"/>
      <c r="EUZ45" s="64"/>
      <c r="EVA45" s="64"/>
      <c r="EVB45" s="64"/>
      <c r="EVC45" s="64"/>
      <c r="EVD45" s="64"/>
      <c r="EVE45" s="64"/>
      <c r="EVF45" s="64"/>
      <c r="EVG45" s="64"/>
      <c r="EVH45" s="64"/>
      <c r="EVI45" s="64"/>
      <c r="EVJ45" s="64"/>
      <c r="EVK45" s="64"/>
      <c r="EVL45" s="64"/>
      <c r="EVM45" s="64"/>
      <c r="EVN45" s="64"/>
      <c r="EVO45" s="64"/>
      <c r="EVP45" s="64"/>
      <c r="EVQ45" s="64"/>
      <c r="EVR45" s="64"/>
      <c r="EVS45" s="64"/>
      <c r="EVT45" s="64"/>
      <c r="EVU45" s="64"/>
      <c r="EVV45" s="64"/>
      <c r="EVW45" s="64"/>
      <c r="EVX45" s="64"/>
      <c r="EVY45" s="64"/>
      <c r="EVZ45" s="64"/>
      <c r="EWA45" s="64"/>
      <c r="EWB45" s="64"/>
      <c r="EWC45" s="64"/>
      <c r="EWD45" s="64"/>
      <c r="EWE45" s="64"/>
      <c r="EWF45" s="64"/>
      <c r="EWG45" s="64"/>
      <c r="EWH45" s="64"/>
      <c r="EWI45" s="64"/>
      <c r="EWJ45" s="64"/>
      <c r="EWK45" s="64"/>
      <c r="EWL45" s="64"/>
      <c r="EWM45" s="64"/>
      <c r="EWN45" s="64"/>
      <c r="EWO45" s="64"/>
      <c r="EWP45" s="64"/>
      <c r="EWQ45" s="64"/>
      <c r="EWR45" s="64"/>
      <c r="EWS45" s="64"/>
      <c r="EWT45" s="64"/>
      <c r="EWU45" s="64"/>
      <c r="EWV45" s="64"/>
      <c r="EWW45" s="64"/>
      <c r="EWX45" s="64"/>
      <c r="EWY45" s="64"/>
      <c r="EWZ45" s="64"/>
      <c r="EXA45" s="64"/>
      <c r="EXB45" s="64"/>
      <c r="EXC45" s="64"/>
      <c r="EXD45" s="64"/>
      <c r="EXE45" s="64"/>
      <c r="EXF45" s="64"/>
      <c r="EXG45" s="64"/>
      <c r="EXH45" s="64"/>
      <c r="EXI45" s="64"/>
      <c r="EXJ45" s="64"/>
      <c r="EXK45" s="64"/>
      <c r="EXL45" s="64"/>
      <c r="EXM45" s="64"/>
      <c r="EXN45" s="64"/>
      <c r="EXO45" s="64"/>
      <c r="EXP45" s="64"/>
      <c r="EXQ45" s="64"/>
      <c r="EXR45" s="64"/>
      <c r="EXS45" s="64"/>
      <c r="EXT45" s="64"/>
      <c r="EXU45" s="64"/>
      <c r="EXV45" s="64"/>
      <c r="EXW45" s="64"/>
      <c r="EXX45" s="64"/>
      <c r="EXY45" s="64"/>
      <c r="EXZ45" s="64"/>
      <c r="EYA45" s="64"/>
      <c r="EYB45" s="64"/>
      <c r="EYC45" s="64"/>
      <c r="EYD45" s="64"/>
      <c r="EYE45" s="64"/>
      <c r="EYF45" s="64"/>
      <c r="EYG45" s="64"/>
      <c r="EYH45" s="64"/>
      <c r="EYI45" s="64"/>
      <c r="EYJ45" s="64"/>
      <c r="EYK45" s="64"/>
      <c r="EYL45" s="64"/>
      <c r="EYM45" s="64"/>
      <c r="EYN45" s="64"/>
      <c r="EYO45" s="64"/>
      <c r="EYP45" s="64"/>
      <c r="EYQ45" s="64"/>
      <c r="EYR45" s="64"/>
      <c r="EYS45" s="64"/>
      <c r="EYT45" s="64"/>
      <c r="EYU45" s="64"/>
      <c r="EYV45" s="64"/>
      <c r="EYW45" s="64"/>
      <c r="EYX45" s="64"/>
      <c r="EYY45" s="64"/>
      <c r="EYZ45" s="64"/>
      <c r="EZA45" s="64"/>
      <c r="EZB45" s="64"/>
      <c r="EZC45" s="64"/>
      <c r="EZD45" s="64"/>
      <c r="EZE45" s="64"/>
      <c r="EZF45" s="64"/>
      <c r="EZG45" s="64"/>
      <c r="EZH45" s="64"/>
      <c r="EZI45" s="64"/>
      <c r="EZJ45" s="64"/>
      <c r="EZK45" s="64"/>
      <c r="EZL45" s="64"/>
      <c r="EZM45" s="64"/>
      <c r="EZN45" s="64"/>
      <c r="EZO45" s="64"/>
      <c r="EZP45" s="64"/>
      <c r="EZQ45" s="64"/>
      <c r="EZR45" s="64"/>
      <c r="EZS45" s="64"/>
      <c r="EZT45" s="64"/>
      <c r="EZU45" s="64"/>
      <c r="EZV45" s="64"/>
      <c r="EZW45" s="64"/>
      <c r="EZX45" s="64"/>
      <c r="EZY45" s="64"/>
      <c r="EZZ45" s="64"/>
      <c r="FAA45" s="64"/>
      <c r="FAB45" s="64"/>
      <c r="FAC45" s="64"/>
      <c r="FAD45" s="64"/>
      <c r="FAE45" s="64"/>
      <c r="FAF45" s="64"/>
      <c r="FAG45" s="64"/>
      <c r="FAH45" s="64"/>
      <c r="FAI45" s="64"/>
      <c r="FAJ45" s="64"/>
      <c r="FAK45" s="64"/>
      <c r="FAL45" s="64"/>
      <c r="FAM45" s="64"/>
      <c r="FAN45" s="64"/>
      <c r="FAO45" s="64"/>
      <c r="FAP45" s="64"/>
      <c r="FAQ45" s="64"/>
      <c r="FAR45" s="64"/>
      <c r="FAS45" s="64"/>
      <c r="FAT45" s="64"/>
      <c r="FAU45" s="64"/>
      <c r="FAV45" s="64"/>
      <c r="FAW45" s="64"/>
      <c r="FAX45" s="64"/>
      <c r="FAY45" s="64"/>
      <c r="FAZ45" s="64"/>
      <c r="FBA45" s="64"/>
      <c r="FBB45" s="64"/>
      <c r="FBC45" s="64"/>
      <c r="FBD45" s="64"/>
      <c r="FBE45" s="64"/>
      <c r="FBF45" s="64"/>
      <c r="FBG45" s="64"/>
      <c r="FBH45" s="64"/>
      <c r="FBI45" s="64"/>
      <c r="FBJ45" s="64"/>
      <c r="FBK45" s="64"/>
      <c r="FBL45" s="64"/>
      <c r="FBM45" s="64"/>
      <c r="FBN45" s="64"/>
      <c r="FBO45" s="64"/>
      <c r="FBP45" s="64"/>
      <c r="FBQ45" s="64"/>
      <c r="FBR45" s="64"/>
      <c r="FBS45" s="64"/>
      <c r="FBT45" s="64"/>
      <c r="FBU45" s="64"/>
      <c r="FBV45" s="64"/>
      <c r="FBW45" s="64"/>
      <c r="FBX45" s="64"/>
      <c r="FBY45" s="64"/>
      <c r="FBZ45" s="64"/>
      <c r="FCA45" s="64"/>
      <c r="FCB45" s="64"/>
      <c r="FCC45" s="64"/>
      <c r="FCD45" s="64"/>
      <c r="FCE45" s="64"/>
      <c r="FCF45" s="64"/>
      <c r="FCG45" s="64"/>
      <c r="FCH45" s="64"/>
      <c r="FCI45" s="64"/>
      <c r="FCJ45" s="64"/>
      <c r="FCK45" s="64"/>
      <c r="FCL45" s="64"/>
      <c r="FCM45" s="64"/>
      <c r="FCN45" s="64"/>
      <c r="FCO45" s="64"/>
      <c r="FCP45" s="64"/>
      <c r="FCQ45" s="64"/>
      <c r="FCR45" s="64"/>
      <c r="FCS45" s="64"/>
      <c r="FCT45" s="64"/>
      <c r="FCU45" s="64"/>
      <c r="FCV45" s="64"/>
      <c r="FCW45" s="64"/>
      <c r="FCX45" s="64"/>
      <c r="FCY45" s="64"/>
      <c r="FCZ45" s="64"/>
      <c r="FDA45" s="64"/>
      <c r="FDB45" s="64"/>
      <c r="FDC45" s="64"/>
      <c r="FDD45" s="64"/>
      <c r="FDE45" s="64"/>
      <c r="FDF45" s="64"/>
      <c r="FDG45" s="64"/>
      <c r="FDH45" s="64"/>
      <c r="FDI45" s="64"/>
      <c r="FDJ45" s="64"/>
      <c r="FDK45" s="64"/>
      <c r="FDL45" s="64"/>
      <c r="FDM45" s="64"/>
      <c r="FDN45" s="64"/>
      <c r="FDO45" s="64"/>
      <c r="FDP45" s="64"/>
      <c r="FDQ45" s="64"/>
      <c r="FDR45" s="64"/>
      <c r="FDS45" s="64"/>
      <c r="FDT45" s="64"/>
      <c r="FDU45" s="64"/>
      <c r="FDV45" s="64"/>
      <c r="FDW45" s="64"/>
      <c r="FDX45" s="64"/>
      <c r="FDY45" s="64"/>
      <c r="FDZ45" s="64"/>
      <c r="FEA45" s="64"/>
      <c r="FEB45" s="64"/>
      <c r="FEC45" s="64"/>
      <c r="FED45" s="64"/>
      <c r="FEE45" s="64"/>
      <c r="FEF45" s="64"/>
      <c r="FEG45" s="64"/>
      <c r="FEH45" s="64"/>
      <c r="FEI45" s="64"/>
      <c r="FEJ45" s="64"/>
      <c r="FEK45" s="64"/>
      <c r="FEL45" s="64"/>
      <c r="FEM45" s="64"/>
      <c r="FEN45" s="64"/>
      <c r="FEO45" s="64"/>
      <c r="FEP45" s="64"/>
      <c r="FEQ45" s="64"/>
      <c r="FER45" s="64"/>
      <c r="FES45" s="64"/>
      <c r="FET45" s="64"/>
      <c r="FEU45" s="64"/>
      <c r="FEV45" s="64"/>
      <c r="FEW45" s="64"/>
      <c r="FEX45" s="64"/>
      <c r="FEY45" s="64"/>
      <c r="FEZ45" s="64"/>
      <c r="FFA45" s="64"/>
      <c r="FFB45" s="64"/>
      <c r="FFC45" s="64"/>
      <c r="FFD45" s="64"/>
      <c r="FFE45" s="64"/>
      <c r="FFF45" s="64"/>
      <c r="FFG45" s="64"/>
      <c r="FFH45" s="64"/>
      <c r="FFI45" s="64"/>
      <c r="FFJ45" s="64"/>
      <c r="FFK45" s="64"/>
      <c r="FFL45" s="64"/>
      <c r="FFM45" s="64"/>
      <c r="FFN45" s="64"/>
      <c r="FFO45" s="64"/>
      <c r="FFP45" s="64"/>
      <c r="FFQ45" s="64"/>
      <c r="FFR45" s="64"/>
      <c r="FFS45" s="64"/>
      <c r="FFT45" s="64"/>
      <c r="FFU45" s="64"/>
      <c r="FFV45" s="64"/>
      <c r="FFW45" s="64"/>
      <c r="FFX45" s="64"/>
      <c r="FFY45" s="64"/>
      <c r="FFZ45" s="64"/>
      <c r="FGA45" s="64"/>
      <c r="FGB45" s="64"/>
      <c r="FGC45" s="64"/>
      <c r="FGD45" s="64"/>
      <c r="FGE45" s="64"/>
      <c r="FGF45" s="64"/>
      <c r="FGG45" s="64"/>
      <c r="FGH45" s="64"/>
      <c r="FGI45" s="64"/>
      <c r="FGJ45" s="64"/>
      <c r="FGK45" s="64"/>
      <c r="FGL45" s="64"/>
      <c r="FGM45" s="64"/>
      <c r="FGN45" s="64"/>
      <c r="FGO45" s="64"/>
      <c r="FGP45" s="64"/>
      <c r="FGQ45" s="64"/>
      <c r="FGR45" s="64"/>
      <c r="FGS45" s="64"/>
      <c r="FGT45" s="64"/>
      <c r="FGU45" s="64"/>
      <c r="FGV45" s="64"/>
      <c r="FGW45" s="64"/>
      <c r="FGX45" s="64"/>
      <c r="FGY45" s="64"/>
      <c r="FGZ45" s="64"/>
      <c r="FHA45" s="64"/>
      <c r="FHB45" s="64"/>
      <c r="FHC45" s="64"/>
      <c r="FHD45" s="64"/>
      <c r="FHE45" s="64"/>
      <c r="FHF45" s="64"/>
      <c r="FHG45" s="64"/>
      <c r="FHH45" s="64"/>
      <c r="FHI45" s="64"/>
      <c r="FHJ45" s="64"/>
      <c r="FHK45" s="64"/>
      <c r="FHL45" s="64"/>
      <c r="FHM45" s="64"/>
      <c r="FHN45" s="64"/>
      <c r="FHO45" s="64"/>
      <c r="FHP45" s="64"/>
      <c r="FHQ45" s="64"/>
      <c r="FHR45" s="64"/>
      <c r="FHS45" s="64"/>
      <c r="FHT45" s="64"/>
      <c r="FHU45" s="64"/>
      <c r="FHV45" s="64"/>
      <c r="FHW45" s="64"/>
      <c r="FHX45" s="64"/>
      <c r="FHY45" s="64"/>
      <c r="FHZ45" s="64"/>
      <c r="FIA45" s="64"/>
      <c r="FIB45" s="64"/>
      <c r="FIC45" s="64"/>
      <c r="FID45" s="64"/>
      <c r="FIE45" s="64"/>
      <c r="FIF45" s="64"/>
      <c r="FIG45" s="64"/>
      <c r="FIH45" s="64"/>
      <c r="FII45" s="64"/>
      <c r="FIJ45" s="64"/>
      <c r="FIK45" s="64"/>
      <c r="FIL45" s="64"/>
      <c r="FIM45" s="64"/>
      <c r="FIN45" s="64"/>
      <c r="FIO45" s="64"/>
      <c r="FIP45" s="64"/>
      <c r="FIQ45" s="64"/>
      <c r="FIR45" s="64"/>
      <c r="FIS45" s="64"/>
      <c r="FIT45" s="64"/>
      <c r="FIU45" s="64"/>
      <c r="FIV45" s="64"/>
      <c r="FIW45" s="64"/>
      <c r="FIX45" s="64"/>
      <c r="FIY45" s="64"/>
      <c r="FIZ45" s="64"/>
      <c r="FJA45" s="64"/>
      <c r="FJB45" s="64"/>
      <c r="FJC45" s="64"/>
      <c r="FJD45" s="64"/>
      <c r="FJE45" s="64"/>
      <c r="FJF45" s="64"/>
      <c r="FJG45" s="64"/>
      <c r="FJH45" s="64"/>
      <c r="FJI45" s="64"/>
      <c r="FJJ45" s="64"/>
      <c r="FJK45" s="64"/>
      <c r="FJL45" s="64"/>
      <c r="FJM45" s="64"/>
      <c r="FJN45" s="64"/>
      <c r="FJO45" s="64"/>
      <c r="FJP45" s="64"/>
      <c r="FJQ45" s="64"/>
      <c r="FJR45" s="64"/>
      <c r="FJS45" s="64"/>
      <c r="FJT45" s="64"/>
      <c r="FJU45" s="64"/>
      <c r="FJV45" s="64"/>
      <c r="FJW45" s="64"/>
      <c r="FJX45" s="64"/>
      <c r="FJY45" s="64"/>
      <c r="FJZ45" s="64"/>
      <c r="FKA45" s="64"/>
      <c r="FKB45" s="64"/>
      <c r="FKC45" s="64"/>
      <c r="FKD45" s="64"/>
      <c r="FKE45" s="64"/>
      <c r="FKF45" s="64"/>
      <c r="FKG45" s="64"/>
      <c r="FKH45" s="64"/>
      <c r="FKI45" s="64"/>
      <c r="FKJ45" s="64"/>
      <c r="FKK45" s="64"/>
      <c r="FKL45" s="64"/>
      <c r="FKM45" s="64"/>
      <c r="FKN45" s="64"/>
      <c r="FKO45" s="64"/>
      <c r="FKP45" s="64"/>
      <c r="FKQ45" s="64"/>
      <c r="FKR45" s="64"/>
      <c r="FKS45" s="64"/>
      <c r="FKT45" s="64"/>
      <c r="FKU45" s="64"/>
      <c r="FKV45" s="64"/>
      <c r="FKW45" s="64"/>
      <c r="FKX45" s="64"/>
      <c r="FKY45" s="64"/>
      <c r="FKZ45" s="64"/>
      <c r="FLA45" s="64"/>
      <c r="FLB45" s="64"/>
      <c r="FLC45" s="64"/>
      <c r="FLD45" s="64"/>
      <c r="FLE45" s="64"/>
      <c r="FLF45" s="64"/>
      <c r="FLG45" s="64"/>
      <c r="FLH45" s="64"/>
      <c r="FLI45" s="64"/>
      <c r="FLJ45" s="64"/>
      <c r="FLK45" s="64"/>
      <c r="FLL45" s="64"/>
      <c r="FLM45" s="64"/>
      <c r="FLN45" s="64"/>
      <c r="FLO45" s="64"/>
      <c r="FLP45" s="64"/>
      <c r="FLQ45" s="64"/>
      <c r="FLR45" s="64"/>
      <c r="FLS45" s="64"/>
      <c r="FLT45" s="64"/>
      <c r="FLU45" s="64"/>
      <c r="FLV45" s="64"/>
      <c r="FLW45" s="64"/>
      <c r="FLX45" s="64"/>
      <c r="FLY45" s="64"/>
      <c r="FLZ45" s="64"/>
      <c r="FMA45" s="64"/>
      <c r="FMB45" s="64"/>
      <c r="FMC45" s="64"/>
      <c r="FMD45" s="64"/>
      <c r="FME45" s="64"/>
      <c r="FMF45" s="64"/>
      <c r="FMG45" s="64"/>
      <c r="FMH45" s="64"/>
      <c r="FMI45" s="64"/>
      <c r="FMJ45" s="64"/>
      <c r="FMK45" s="64"/>
      <c r="FML45" s="64"/>
      <c r="FMM45" s="64"/>
      <c r="FMN45" s="64"/>
      <c r="FMO45" s="64"/>
      <c r="FMP45" s="64"/>
      <c r="FMQ45" s="64"/>
      <c r="FMR45" s="64"/>
      <c r="FMS45" s="64"/>
      <c r="FMT45" s="64"/>
      <c r="FMU45" s="64"/>
      <c r="FMV45" s="64"/>
      <c r="FMW45" s="64"/>
      <c r="FMX45" s="64"/>
      <c r="FMY45" s="64"/>
      <c r="FMZ45" s="64"/>
      <c r="FNA45" s="64"/>
      <c r="FNB45" s="64"/>
      <c r="FNC45" s="64"/>
      <c r="FND45" s="64"/>
      <c r="FNE45" s="64"/>
      <c r="FNF45" s="64"/>
      <c r="FNG45" s="64"/>
      <c r="FNH45" s="64"/>
      <c r="FNI45" s="64"/>
      <c r="FNJ45" s="64"/>
      <c r="FNK45" s="64"/>
      <c r="FNL45" s="64"/>
      <c r="FNM45" s="64"/>
      <c r="FNN45" s="64"/>
      <c r="FNO45" s="64"/>
      <c r="FNP45" s="64"/>
      <c r="FNQ45" s="64"/>
      <c r="FNR45" s="64"/>
      <c r="FNS45" s="64"/>
      <c r="FNT45" s="64"/>
      <c r="FNU45" s="64"/>
      <c r="FNV45" s="64"/>
      <c r="FNW45" s="64"/>
      <c r="FNX45" s="64"/>
      <c r="FNY45" s="64"/>
      <c r="FNZ45" s="64"/>
      <c r="FOA45" s="64"/>
      <c r="FOB45" s="64"/>
      <c r="FOC45" s="64"/>
      <c r="FOD45" s="64"/>
      <c r="FOE45" s="64"/>
      <c r="FOF45" s="64"/>
      <c r="FOG45" s="64"/>
      <c r="FOH45" s="64"/>
      <c r="FOI45" s="64"/>
      <c r="FOJ45" s="64"/>
      <c r="FOK45" s="64"/>
      <c r="FOL45" s="64"/>
      <c r="FOM45" s="64"/>
      <c r="FON45" s="64"/>
      <c r="FOO45" s="64"/>
      <c r="FOP45" s="64"/>
      <c r="FOQ45" s="64"/>
      <c r="FOR45" s="64"/>
      <c r="FOS45" s="64"/>
      <c r="FOT45" s="64"/>
      <c r="FOU45" s="64"/>
      <c r="FOV45" s="64"/>
      <c r="FOW45" s="64"/>
      <c r="FOX45" s="64"/>
      <c r="FOY45" s="64"/>
      <c r="FOZ45" s="64"/>
      <c r="FPA45" s="64"/>
      <c r="FPB45" s="64"/>
      <c r="FPC45" s="64"/>
      <c r="FPD45" s="64"/>
      <c r="FPE45" s="64"/>
      <c r="FPF45" s="64"/>
      <c r="FPG45" s="64"/>
      <c r="FPH45" s="64"/>
      <c r="FPI45" s="64"/>
      <c r="FPJ45" s="64"/>
      <c r="FPK45" s="64"/>
      <c r="FPL45" s="64"/>
      <c r="FPM45" s="64"/>
      <c r="FPN45" s="64"/>
      <c r="FPO45" s="64"/>
      <c r="FPP45" s="64"/>
      <c r="FPQ45" s="64"/>
      <c r="FPR45" s="64"/>
      <c r="FPS45" s="64"/>
      <c r="FPT45" s="64"/>
      <c r="FPU45" s="64"/>
      <c r="FPV45" s="64"/>
      <c r="FPW45" s="64"/>
      <c r="FPX45" s="64"/>
      <c r="FPY45" s="64"/>
      <c r="FPZ45" s="64"/>
      <c r="FQA45" s="64"/>
      <c r="FQB45" s="64"/>
      <c r="FQC45" s="64"/>
      <c r="FQD45" s="64"/>
      <c r="FQE45" s="64"/>
      <c r="FQF45" s="64"/>
      <c r="FQG45" s="64"/>
      <c r="FQH45" s="64"/>
      <c r="FQI45" s="64"/>
      <c r="FQJ45" s="64"/>
      <c r="FQK45" s="64"/>
      <c r="FQL45" s="64"/>
      <c r="FQM45" s="64"/>
      <c r="FQN45" s="64"/>
      <c r="FQO45" s="64"/>
      <c r="FQP45" s="64"/>
      <c r="FQQ45" s="64"/>
      <c r="FQR45" s="64"/>
      <c r="FQS45" s="64"/>
      <c r="FQT45" s="64"/>
      <c r="FQU45" s="64"/>
      <c r="FQV45" s="64"/>
      <c r="FQW45" s="64"/>
      <c r="FQX45" s="64"/>
      <c r="FQY45" s="64"/>
      <c r="FQZ45" s="64"/>
      <c r="FRA45" s="64"/>
      <c r="FRB45" s="64"/>
      <c r="FRC45" s="64"/>
      <c r="FRD45" s="64"/>
      <c r="FRE45" s="64"/>
      <c r="FRF45" s="64"/>
      <c r="FRG45" s="64"/>
      <c r="FRH45" s="64"/>
      <c r="FRI45" s="64"/>
      <c r="FRJ45" s="64"/>
      <c r="FRK45" s="64"/>
      <c r="FRL45" s="64"/>
      <c r="FRM45" s="64"/>
      <c r="FRN45" s="64"/>
      <c r="FRO45" s="64"/>
      <c r="FRP45" s="64"/>
      <c r="FRQ45" s="64"/>
      <c r="FRR45" s="64"/>
      <c r="FRS45" s="64"/>
      <c r="FRT45" s="64"/>
      <c r="FRU45" s="64"/>
      <c r="FRV45" s="64"/>
      <c r="FRW45" s="64"/>
      <c r="FRX45" s="64"/>
      <c r="FRY45" s="64"/>
      <c r="FRZ45" s="64"/>
      <c r="FSA45" s="64"/>
      <c r="FSB45" s="64"/>
      <c r="FSC45" s="64"/>
      <c r="FSD45" s="64"/>
      <c r="FSE45" s="64"/>
      <c r="FSF45" s="64"/>
      <c r="FSG45" s="64"/>
      <c r="FSH45" s="64"/>
      <c r="FSI45" s="64"/>
      <c r="FSJ45" s="64"/>
      <c r="FSK45" s="64"/>
      <c r="FSL45" s="64"/>
      <c r="FSM45" s="64"/>
      <c r="FSN45" s="64"/>
      <c r="FSO45" s="64"/>
      <c r="FSP45" s="64"/>
      <c r="FSQ45" s="64"/>
      <c r="FSR45" s="64"/>
      <c r="FSS45" s="64"/>
      <c r="FST45" s="64"/>
      <c r="FSU45" s="64"/>
      <c r="FSV45" s="64"/>
      <c r="FSW45" s="64"/>
      <c r="FSX45" s="64"/>
      <c r="FSY45" s="64"/>
      <c r="FSZ45" s="64"/>
      <c r="FTA45" s="64"/>
      <c r="FTB45" s="64"/>
      <c r="FTC45" s="64"/>
      <c r="FTD45" s="64"/>
      <c r="FTE45" s="64"/>
      <c r="FTF45" s="64"/>
      <c r="FTG45" s="64"/>
      <c r="FTH45" s="64"/>
      <c r="FTI45" s="64"/>
      <c r="FTJ45" s="64"/>
      <c r="FTK45" s="64"/>
      <c r="FTL45" s="64"/>
      <c r="FTM45" s="64"/>
      <c r="FTN45" s="64"/>
      <c r="FTO45" s="64"/>
      <c r="FTP45" s="64"/>
      <c r="FTQ45" s="64"/>
      <c r="FTR45" s="64"/>
      <c r="FTS45" s="64"/>
      <c r="FTT45" s="64"/>
      <c r="FTU45" s="64"/>
      <c r="FTV45" s="64"/>
      <c r="FTW45" s="64"/>
      <c r="FTX45" s="64"/>
      <c r="FTY45" s="64"/>
      <c r="FTZ45" s="64"/>
      <c r="FUA45" s="64"/>
      <c r="FUB45" s="64"/>
      <c r="FUC45" s="64"/>
      <c r="FUD45" s="64"/>
      <c r="FUE45" s="64"/>
      <c r="FUF45" s="64"/>
      <c r="FUG45" s="64"/>
      <c r="FUH45" s="64"/>
      <c r="FUI45" s="64"/>
      <c r="FUJ45" s="64"/>
      <c r="FUK45" s="64"/>
      <c r="FUL45" s="64"/>
      <c r="FUM45" s="64"/>
      <c r="FUN45" s="64"/>
      <c r="FUO45" s="64"/>
      <c r="FUP45" s="64"/>
      <c r="FUQ45" s="64"/>
      <c r="FUR45" s="64"/>
      <c r="FUS45" s="64"/>
      <c r="FUT45" s="64"/>
      <c r="FUU45" s="64"/>
      <c r="FUV45" s="64"/>
      <c r="FUW45" s="64"/>
      <c r="FUX45" s="64"/>
      <c r="FUY45" s="64"/>
      <c r="FUZ45" s="64"/>
      <c r="FVA45" s="64"/>
      <c r="FVB45" s="64"/>
      <c r="FVC45" s="64"/>
      <c r="FVD45" s="64"/>
      <c r="FVE45" s="64"/>
      <c r="FVF45" s="64"/>
      <c r="FVG45" s="64"/>
      <c r="FVH45" s="64"/>
      <c r="FVI45" s="64"/>
      <c r="FVJ45" s="64"/>
      <c r="FVK45" s="64"/>
      <c r="FVL45" s="64"/>
      <c r="FVM45" s="64"/>
      <c r="FVN45" s="64"/>
      <c r="FVO45" s="64"/>
      <c r="FVP45" s="64"/>
      <c r="FVQ45" s="64"/>
      <c r="FVR45" s="64"/>
      <c r="FVS45" s="64"/>
      <c r="FVT45" s="64"/>
      <c r="FVU45" s="64"/>
      <c r="FVV45" s="64"/>
      <c r="FVW45" s="64"/>
      <c r="FVX45" s="64"/>
      <c r="FVY45" s="64"/>
      <c r="FVZ45" s="64"/>
      <c r="FWA45" s="64"/>
      <c r="FWB45" s="64"/>
      <c r="FWC45" s="64"/>
      <c r="FWD45" s="64"/>
      <c r="FWE45" s="64"/>
      <c r="FWF45" s="64"/>
      <c r="FWG45" s="64"/>
      <c r="FWH45" s="64"/>
      <c r="FWI45" s="64"/>
      <c r="FWJ45" s="64"/>
      <c r="FWK45" s="64"/>
      <c r="FWL45" s="64"/>
      <c r="FWM45" s="64"/>
      <c r="FWN45" s="64"/>
      <c r="FWO45" s="64"/>
      <c r="FWP45" s="64"/>
      <c r="FWQ45" s="64"/>
      <c r="FWR45" s="64"/>
      <c r="FWS45" s="64"/>
      <c r="FWT45" s="64"/>
      <c r="FWU45" s="64"/>
      <c r="FWV45" s="64"/>
      <c r="FWW45" s="64"/>
      <c r="FWX45" s="64"/>
      <c r="FWY45" s="64"/>
      <c r="FWZ45" s="64"/>
      <c r="FXA45" s="64"/>
      <c r="FXB45" s="64"/>
      <c r="FXC45" s="64"/>
      <c r="FXD45" s="64"/>
      <c r="FXE45" s="64"/>
      <c r="FXF45" s="64"/>
      <c r="FXG45" s="64"/>
      <c r="FXH45" s="64"/>
      <c r="FXI45" s="64"/>
      <c r="FXJ45" s="64"/>
      <c r="FXK45" s="64"/>
      <c r="FXL45" s="64"/>
      <c r="FXM45" s="64"/>
      <c r="FXN45" s="64"/>
      <c r="FXO45" s="64"/>
      <c r="FXP45" s="64"/>
      <c r="FXQ45" s="64"/>
      <c r="FXR45" s="64"/>
      <c r="FXS45" s="64"/>
      <c r="FXT45" s="64"/>
      <c r="FXU45" s="64"/>
      <c r="FXV45" s="64"/>
      <c r="FXW45" s="64"/>
      <c r="FXX45" s="64"/>
      <c r="FXY45" s="64"/>
      <c r="FXZ45" s="64"/>
      <c r="FYA45" s="64"/>
      <c r="FYB45" s="64"/>
      <c r="FYC45" s="64"/>
      <c r="FYD45" s="64"/>
      <c r="FYE45" s="64"/>
      <c r="FYF45" s="64"/>
      <c r="FYG45" s="64"/>
      <c r="FYH45" s="64"/>
      <c r="FYI45" s="64"/>
      <c r="FYJ45" s="64"/>
      <c r="FYK45" s="64"/>
      <c r="FYL45" s="64"/>
      <c r="FYM45" s="64"/>
      <c r="FYN45" s="64"/>
      <c r="FYO45" s="64"/>
      <c r="FYP45" s="64"/>
      <c r="FYQ45" s="64"/>
      <c r="FYR45" s="64"/>
      <c r="FYS45" s="64"/>
      <c r="FYT45" s="64"/>
      <c r="FYU45" s="64"/>
      <c r="FYV45" s="64"/>
      <c r="FYW45" s="64"/>
      <c r="FYX45" s="64"/>
      <c r="FYY45" s="64"/>
      <c r="FYZ45" s="64"/>
      <c r="FZA45" s="64"/>
      <c r="FZB45" s="64"/>
      <c r="FZC45" s="64"/>
      <c r="FZD45" s="64"/>
      <c r="FZE45" s="64"/>
      <c r="FZF45" s="64"/>
      <c r="FZG45" s="64"/>
      <c r="FZH45" s="64"/>
      <c r="FZI45" s="64"/>
      <c r="FZJ45" s="64"/>
      <c r="FZK45" s="64"/>
      <c r="FZL45" s="64"/>
      <c r="FZM45" s="64"/>
      <c r="FZN45" s="64"/>
      <c r="FZO45" s="64"/>
      <c r="FZP45" s="64"/>
      <c r="FZQ45" s="64"/>
      <c r="FZR45" s="64"/>
      <c r="FZS45" s="64"/>
      <c r="FZT45" s="64"/>
      <c r="FZU45" s="64"/>
      <c r="FZV45" s="64"/>
      <c r="FZW45" s="64"/>
      <c r="FZX45" s="64"/>
      <c r="FZY45" s="64"/>
      <c r="FZZ45" s="64"/>
      <c r="GAA45" s="64"/>
      <c r="GAB45" s="64"/>
      <c r="GAC45" s="64"/>
      <c r="GAD45" s="64"/>
      <c r="GAE45" s="64"/>
      <c r="GAF45" s="64"/>
      <c r="GAG45" s="64"/>
      <c r="GAH45" s="64"/>
      <c r="GAI45" s="64"/>
      <c r="GAJ45" s="64"/>
      <c r="GAK45" s="64"/>
      <c r="GAL45" s="64"/>
      <c r="GAM45" s="64"/>
      <c r="GAN45" s="64"/>
      <c r="GAO45" s="64"/>
      <c r="GAP45" s="64"/>
      <c r="GAQ45" s="64"/>
      <c r="GAR45" s="64"/>
      <c r="GAS45" s="64"/>
      <c r="GAT45" s="64"/>
      <c r="GAU45" s="64"/>
      <c r="GAV45" s="64"/>
      <c r="GAW45" s="64"/>
      <c r="GAX45" s="64"/>
      <c r="GAY45" s="64"/>
      <c r="GAZ45" s="64"/>
      <c r="GBA45" s="64"/>
      <c r="GBB45" s="64"/>
      <c r="GBC45" s="64"/>
      <c r="GBD45" s="64"/>
      <c r="GBE45" s="64"/>
      <c r="GBF45" s="64"/>
      <c r="GBG45" s="64"/>
      <c r="GBH45" s="64"/>
      <c r="GBI45" s="64"/>
      <c r="GBJ45" s="64"/>
      <c r="GBK45" s="64"/>
      <c r="GBL45" s="64"/>
      <c r="GBM45" s="64"/>
      <c r="GBN45" s="64"/>
      <c r="GBO45" s="64"/>
      <c r="GBP45" s="64"/>
      <c r="GBQ45" s="64"/>
      <c r="GBR45" s="64"/>
      <c r="GBS45" s="64"/>
      <c r="GBT45" s="64"/>
      <c r="GBU45" s="64"/>
      <c r="GBV45" s="64"/>
      <c r="GBW45" s="64"/>
      <c r="GBX45" s="64"/>
      <c r="GBY45" s="64"/>
      <c r="GBZ45" s="64"/>
      <c r="GCA45" s="64"/>
      <c r="GCB45" s="64"/>
      <c r="GCC45" s="64"/>
      <c r="GCD45" s="64"/>
      <c r="GCE45" s="64"/>
      <c r="GCF45" s="64"/>
      <c r="GCG45" s="64"/>
      <c r="GCH45" s="64"/>
      <c r="GCI45" s="64"/>
      <c r="GCJ45" s="64"/>
      <c r="GCK45" s="64"/>
      <c r="GCL45" s="64"/>
      <c r="GCM45" s="64"/>
      <c r="GCN45" s="64"/>
      <c r="GCO45" s="64"/>
      <c r="GCP45" s="64"/>
      <c r="GCQ45" s="64"/>
      <c r="GCR45" s="64"/>
      <c r="GCS45" s="64"/>
      <c r="GCT45" s="64"/>
      <c r="GCU45" s="64"/>
      <c r="GCV45" s="64"/>
      <c r="GCW45" s="64"/>
      <c r="GCX45" s="64"/>
      <c r="GCY45" s="64"/>
      <c r="GCZ45" s="64"/>
      <c r="GDA45" s="64"/>
      <c r="GDB45" s="64"/>
      <c r="GDC45" s="64"/>
      <c r="GDD45" s="64"/>
      <c r="GDE45" s="64"/>
      <c r="GDF45" s="64"/>
      <c r="GDG45" s="64"/>
      <c r="GDH45" s="64"/>
      <c r="GDI45" s="64"/>
      <c r="GDJ45" s="64"/>
      <c r="GDK45" s="64"/>
      <c r="GDL45" s="64"/>
      <c r="GDM45" s="64"/>
      <c r="GDN45" s="64"/>
      <c r="GDO45" s="64"/>
      <c r="GDP45" s="64"/>
      <c r="GDQ45" s="64"/>
      <c r="GDR45" s="64"/>
      <c r="GDS45" s="64"/>
      <c r="GDT45" s="64"/>
      <c r="GDU45" s="64"/>
      <c r="GDV45" s="64"/>
      <c r="GDW45" s="64"/>
      <c r="GDX45" s="64"/>
      <c r="GDY45" s="64"/>
      <c r="GDZ45" s="64"/>
      <c r="GEA45" s="64"/>
      <c r="GEB45" s="64"/>
      <c r="GEC45" s="64"/>
      <c r="GED45" s="64"/>
      <c r="GEE45" s="64"/>
      <c r="GEF45" s="64"/>
      <c r="GEG45" s="64"/>
      <c r="GEH45" s="64"/>
      <c r="GEI45" s="64"/>
      <c r="GEJ45" s="64"/>
      <c r="GEK45" s="64"/>
      <c r="GEL45" s="64"/>
      <c r="GEM45" s="64"/>
      <c r="GEN45" s="64"/>
      <c r="GEO45" s="64"/>
      <c r="GEP45" s="64"/>
      <c r="GEQ45" s="64"/>
      <c r="GER45" s="64"/>
      <c r="GES45" s="64"/>
      <c r="GET45" s="64"/>
      <c r="GEU45" s="64"/>
      <c r="GEV45" s="64"/>
      <c r="GEW45" s="64"/>
      <c r="GEX45" s="64"/>
      <c r="GEY45" s="64"/>
      <c r="GEZ45" s="64"/>
      <c r="GFA45" s="64"/>
      <c r="GFB45" s="64"/>
      <c r="GFC45" s="64"/>
      <c r="GFD45" s="64"/>
      <c r="GFE45" s="64"/>
      <c r="GFF45" s="64"/>
      <c r="GFG45" s="64"/>
      <c r="GFH45" s="64"/>
      <c r="GFI45" s="64"/>
      <c r="GFJ45" s="64"/>
      <c r="GFK45" s="64"/>
      <c r="GFL45" s="64"/>
      <c r="GFM45" s="64"/>
      <c r="GFN45" s="64"/>
      <c r="GFO45" s="64"/>
      <c r="GFP45" s="64"/>
      <c r="GFQ45" s="64"/>
      <c r="GFR45" s="64"/>
      <c r="GFS45" s="64"/>
      <c r="GFT45" s="64"/>
      <c r="GFU45" s="64"/>
      <c r="GFV45" s="64"/>
      <c r="GFW45" s="64"/>
      <c r="GFX45" s="64"/>
      <c r="GFY45" s="64"/>
      <c r="GFZ45" s="64"/>
      <c r="GGA45" s="64"/>
      <c r="GGB45" s="64"/>
      <c r="GGC45" s="64"/>
      <c r="GGD45" s="64"/>
      <c r="GGE45" s="64"/>
      <c r="GGF45" s="64"/>
      <c r="GGG45" s="64"/>
      <c r="GGH45" s="64"/>
      <c r="GGI45" s="64"/>
      <c r="GGJ45" s="64"/>
      <c r="GGK45" s="64"/>
      <c r="GGL45" s="64"/>
      <c r="GGM45" s="64"/>
      <c r="GGN45" s="64"/>
      <c r="GGO45" s="64"/>
      <c r="GGP45" s="64"/>
      <c r="GGQ45" s="64"/>
      <c r="GGR45" s="64"/>
      <c r="GGS45" s="64"/>
      <c r="GGT45" s="64"/>
      <c r="GGU45" s="64"/>
      <c r="GGV45" s="64"/>
      <c r="GGW45" s="64"/>
      <c r="GGX45" s="64"/>
      <c r="GGY45" s="64"/>
      <c r="GGZ45" s="64"/>
      <c r="GHA45" s="64"/>
      <c r="GHB45" s="64"/>
      <c r="GHC45" s="64"/>
      <c r="GHD45" s="64"/>
      <c r="GHE45" s="64"/>
      <c r="GHF45" s="64"/>
      <c r="GHG45" s="64"/>
      <c r="GHH45" s="64"/>
      <c r="GHI45" s="64"/>
      <c r="GHJ45" s="64"/>
      <c r="GHK45" s="64"/>
      <c r="GHL45" s="64"/>
      <c r="GHM45" s="64"/>
      <c r="GHN45" s="64"/>
      <c r="GHO45" s="64"/>
      <c r="GHP45" s="64"/>
      <c r="GHQ45" s="64"/>
      <c r="GHR45" s="64"/>
      <c r="GHS45" s="64"/>
      <c r="GHT45" s="64"/>
      <c r="GHU45" s="64"/>
      <c r="GHV45" s="64"/>
      <c r="GHW45" s="64"/>
      <c r="GHX45" s="64"/>
      <c r="GHY45" s="64"/>
      <c r="GHZ45" s="64"/>
      <c r="GIA45" s="64"/>
      <c r="GIB45" s="64"/>
      <c r="GIC45" s="64"/>
      <c r="GID45" s="64"/>
      <c r="GIE45" s="64"/>
      <c r="GIF45" s="64"/>
      <c r="GIG45" s="64"/>
      <c r="GIH45" s="64"/>
      <c r="GII45" s="64"/>
      <c r="GIJ45" s="64"/>
      <c r="GIK45" s="64"/>
      <c r="GIL45" s="64"/>
      <c r="GIM45" s="64"/>
      <c r="GIN45" s="64"/>
      <c r="GIO45" s="64"/>
      <c r="GIP45" s="64"/>
      <c r="GIQ45" s="64"/>
      <c r="GIR45" s="64"/>
      <c r="GIS45" s="64"/>
      <c r="GIT45" s="64"/>
      <c r="GIU45" s="64"/>
      <c r="GIV45" s="64"/>
      <c r="GIW45" s="64"/>
      <c r="GIX45" s="64"/>
      <c r="GIY45" s="64"/>
      <c r="GIZ45" s="64"/>
      <c r="GJA45" s="64"/>
      <c r="GJB45" s="64"/>
      <c r="GJC45" s="64"/>
      <c r="GJD45" s="64"/>
      <c r="GJE45" s="64"/>
      <c r="GJF45" s="64"/>
      <c r="GJG45" s="64"/>
      <c r="GJH45" s="64"/>
      <c r="GJI45" s="64"/>
      <c r="GJJ45" s="64"/>
      <c r="GJK45" s="64"/>
      <c r="GJL45" s="64"/>
      <c r="GJM45" s="64"/>
      <c r="GJN45" s="64"/>
      <c r="GJO45" s="64"/>
      <c r="GJP45" s="64"/>
      <c r="GJQ45" s="64"/>
      <c r="GJR45" s="64"/>
      <c r="GJS45" s="64"/>
      <c r="GJT45" s="64"/>
      <c r="GJU45" s="64"/>
      <c r="GJV45" s="64"/>
      <c r="GJW45" s="64"/>
      <c r="GJX45" s="64"/>
      <c r="GJY45" s="64"/>
      <c r="GJZ45" s="64"/>
      <c r="GKA45" s="64"/>
      <c r="GKB45" s="64"/>
      <c r="GKC45" s="64"/>
      <c r="GKD45" s="64"/>
      <c r="GKE45" s="64"/>
      <c r="GKF45" s="64"/>
      <c r="GKG45" s="64"/>
      <c r="GKH45" s="64"/>
      <c r="GKI45" s="64"/>
      <c r="GKJ45" s="64"/>
      <c r="GKK45" s="64"/>
      <c r="GKL45" s="64"/>
      <c r="GKM45" s="64"/>
      <c r="GKN45" s="64"/>
      <c r="GKO45" s="64"/>
      <c r="GKP45" s="64"/>
      <c r="GKQ45" s="64"/>
      <c r="GKR45" s="64"/>
      <c r="GKS45" s="64"/>
      <c r="GKT45" s="64"/>
      <c r="GKU45" s="64"/>
      <c r="GKV45" s="64"/>
      <c r="GKW45" s="64"/>
      <c r="GKX45" s="64"/>
      <c r="GKY45" s="64"/>
      <c r="GKZ45" s="64"/>
      <c r="GLA45" s="64"/>
      <c r="GLB45" s="64"/>
      <c r="GLC45" s="64"/>
      <c r="GLD45" s="64"/>
      <c r="GLE45" s="64"/>
      <c r="GLF45" s="64"/>
      <c r="GLG45" s="64"/>
      <c r="GLH45" s="64"/>
      <c r="GLI45" s="64"/>
      <c r="GLJ45" s="64"/>
      <c r="GLK45" s="64"/>
      <c r="GLL45" s="64"/>
      <c r="GLM45" s="64"/>
      <c r="GLN45" s="64"/>
      <c r="GLO45" s="64"/>
      <c r="GLP45" s="64"/>
      <c r="GLQ45" s="64"/>
      <c r="GLR45" s="64"/>
      <c r="GLS45" s="64"/>
      <c r="GLT45" s="64"/>
      <c r="GLU45" s="64"/>
      <c r="GLV45" s="64"/>
      <c r="GLW45" s="64"/>
      <c r="GLX45" s="64"/>
      <c r="GLY45" s="64"/>
      <c r="GLZ45" s="64"/>
      <c r="GMA45" s="64"/>
      <c r="GMB45" s="64"/>
      <c r="GMC45" s="64"/>
      <c r="GMD45" s="64"/>
      <c r="GME45" s="64"/>
      <c r="GMF45" s="64"/>
      <c r="GMG45" s="64"/>
      <c r="GMH45" s="64"/>
      <c r="GMI45" s="64"/>
      <c r="GMJ45" s="64"/>
      <c r="GMK45" s="64"/>
      <c r="GML45" s="64"/>
      <c r="GMM45" s="64"/>
      <c r="GMN45" s="64"/>
      <c r="GMO45" s="64"/>
      <c r="GMP45" s="64"/>
      <c r="GMQ45" s="64"/>
      <c r="GMR45" s="64"/>
      <c r="GMS45" s="64"/>
      <c r="GMT45" s="64"/>
      <c r="GMU45" s="64"/>
      <c r="GMV45" s="64"/>
      <c r="GMW45" s="64"/>
      <c r="GMX45" s="64"/>
      <c r="GMY45" s="64"/>
      <c r="GMZ45" s="64"/>
      <c r="GNA45" s="64"/>
      <c r="GNB45" s="64"/>
      <c r="GNC45" s="64"/>
      <c r="GND45" s="64"/>
      <c r="GNE45" s="64"/>
      <c r="GNF45" s="64"/>
      <c r="GNG45" s="64"/>
      <c r="GNH45" s="64"/>
      <c r="GNI45" s="64"/>
      <c r="GNJ45" s="64"/>
      <c r="GNK45" s="64"/>
      <c r="GNL45" s="64"/>
      <c r="GNM45" s="64"/>
      <c r="GNN45" s="64"/>
      <c r="GNO45" s="64"/>
      <c r="GNP45" s="64"/>
      <c r="GNQ45" s="64"/>
      <c r="GNR45" s="64"/>
      <c r="GNS45" s="64"/>
      <c r="GNT45" s="64"/>
      <c r="GNU45" s="64"/>
      <c r="GNV45" s="64"/>
      <c r="GNW45" s="64"/>
      <c r="GNX45" s="64"/>
      <c r="GNY45" s="64"/>
      <c r="GNZ45" s="64"/>
      <c r="GOA45" s="64"/>
      <c r="GOB45" s="64"/>
      <c r="GOC45" s="64"/>
      <c r="GOD45" s="64"/>
      <c r="GOE45" s="64"/>
      <c r="GOF45" s="64"/>
      <c r="GOG45" s="64"/>
      <c r="GOH45" s="64"/>
      <c r="GOI45" s="64"/>
      <c r="GOJ45" s="64"/>
      <c r="GOK45" s="64"/>
      <c r="GOL45" s="64"/>
      <c r="GOM45" s="64"/>
      <c r="GON45" s="64"/>
      <c r="GOO45" s="64"/>
      <c r="GOP45" s="64"/>
      <c r="GOQ45" s="64"/>
      <c r="GOR45" s="64"/>
      <c r="GOS45" s="64"/>
      <c r="GOT45" s="64"/>
      <c r="GOU45" s="64"/>
      <c r="GOV45" s="64"/>
      <c r="GOW45" s="64"/>
      <c r="GOX45" s="64"/>
      <c r="GOY45" s="64"/>
      <c r="GOZ45" s="64"/>
      <c r="GPA45" s="64"/>
      <c r="GPB45" s="64"/>
      <c r="GPC45" s="64"/>
      <c r="GPD45" s="64"/>
      <c r="GPE45" s="64"/>
      <c r="GPF45" s="64"/>
      <c r="GPG45" s="64"/>
      <c r="GPH45" s="64"/>
      <c r="GPI45" s="64"/>
      <c r="GPJ45" s="64"/>
      <c r="GPK45" s="64"/>
      <c r="GPL45" s="64"/>
      <c r="GPM45" s="64"/>
      <c r="GPN45" s="64"/>
      <c r="GPO45" s="64"/>
      <c r="GPP45" s="64"/>
      <c r="GPQ45" s="64"/>
      <c r="GPR45" s="64"/>
      <c r="GPS45" s="64"/>
      <c r="GPT45" s="64"/>
      <c r="GPU45" s="64"/>
      <c r="GPV45" s="64"/>
      <c r="GPW45" s="64"/>
      <c r="GPX45" s="64"/>
      <c r="GPY45" s="64"/>
      <c r="GPZ45" s="64"/>
      <c r="GQA45" s="64"/>
      <c r="GQB45" s="64"/>
      <c r="GQC45" s="64"/>
      <c r="GQD45" s="64"/>
      <c r="GQE45" s="64"/>
      <c r="GQF45" s="64"/>
      <c r="GQG45" s="64"/>
      <c r="GQH45" s="64"/>
      <c r="GQI45" s="64"/>
      <c r="GQJ45" s="64"/>
      <c r="GQK45" s="64"/>
      <c r="GQL45" s="64"/>
      <c r="GQM45" s="64"/>
      <c r="GQN45" s="64"/>
      <c r="GQO45" s="64"/>
      <c r="GQP45" s="64"/>
      <c r="GQQ45" s="64"/>
      <c r="GQR45" s="64"/>
      <c r="GQS45" s="64"/>
      <c r="GQT45" s="64"/>
      <c r="GQU45" s="64"/>
      <c r="GQV45" s="64"/>
      <c r="GQW45" s="64"/>
      <c r="GQX45" s="64"/>
      <c r="GQY45" s="64"/>
      <c r="GQZ45" s="64"/>
      <c r="GRA45" s="64"/>
      <c r="GRB45" s="64"/>
      <c r="GRC45" s="64"/>
      <c r="GRD45" s="64"/>
      <c r="GRE45" s="64"/>
      <c r="GRF45" s="64"/>
      <c r="GRG45" s="64"/>
      <c r="GRH45" s="64"/>
      <c r="GRI45" s="64"/>
      <c r="GRJ45" s="64"/>
      <c r="GRK45" s="64"/>
      <c r="GRL45" s="64"/>
      <c r="GRM45" s="64"/>
      <c r="GRN45" s="64"/>
      <c r="GRO45" s="64"/>
      <c r="GRP45" s="64"/>
      <c r="GRQ45" s="64"/>
      <c r="GRR45" s="64"/>
      <c r="GRS45" s="64"/>
      <c r="GRT45" s="64"/>
      <c r="GRU45" s="64"/>
      <c r="GRV45" s="64"/>
      <c r="GRW45" s="64"/>
      <c r="GRX45" s="64"/>
      <c r="GRY45" s="64"/>
      <c r="GRZ45" s="64"/>
      <c r="GSA45" s="64"/>
      <c r="GSB45" s="64"/>
      <c r="GSC45" s="64"/>
      <c r="GSD45" s="64"/>
      <c r="GSE45" s="64"/>
      <c r="GSF45" s="64"/>
      <c r="GSG45" s="64"/>
      <c r="GSH45" s="64"/>
      <c r="GSI45" s="64"/>
      <c r="GSJ45" s="64"/>
      <c r="GSK45" s="64"/>
      <c r="GSL45" s="64"/>
      <c r="GSM45" s="64"/>
      <c r="GSN45" s="64"/>
      <c r="GSO45" s="64"/>
      <c r="GSP45" s="64"/>
      <c r="GSQ45" s="64"/>
      <c r="GSR45" s="64"/>
      <c r="GSS45" s="64"/>
      <c r="GST45" s="64"/>
      <c r="GSU45" s="64"/>
      <c r="GSV45" s="64"/>
      <c r="GSW45" s="64"/>
      <c r="GSX45" s="64"/>
      <c r="GSY45" s="64"/>
      <c r="GSZ45" s="64"/>
      <c r="GTA45" s="64"/>
      <c r="GTB45" s="64"/>
      <c r="GTC45" s="64"/>
      <c r="GTD45" s="64"/>
      <c r="GTE45" s="64"/>
      <c r="GTF45" s="64"/>
      <c r="GTG45" s="64"/>
      <c r="GTH45" s="64"/>
      <c r="GTI45" s="64"/>
      <c r="GTJ45" s="64"/>
      <c r="GTK45" s="64"/>
      <c r="GTL45" s="64"/>
      <c r="GTM45" s="64"/>
      <c r="GTN45" s="64"/>
      <c r="GTO45" s="64"/>
      <c r="GTP45" s="64"/>
      <c r="GTQ45" s="64"/>
      <c r="GTR45" s="64"/>
      <c r="GTS45" s="64"/>
      <c r="GTT45" s="64"/>
      <c r="GTU45" s="64"/>
      <c r="GTV45" s="64"/>
      <c r="GTW45" s="64"/>
      <c r="GTX45" s="64"/>
      <c r="GTY45" s="64"/>
      <c r="GTZ45" s="64"/>
      <c r="GUA45" s="64"/>
      <c r="GUB45" s="64"/>
      <c r="GUC45" s="64"/>
      <c r="GUD45" s="64"/>
      <c r="GUE45" s="64"/>
      <c r="GUF45" s="64"/>
      <c r="GUG45" s="64"/>
      <c r="GUH45" s="64"/>
      <c r="GUI45" s="64"/>
      <c r="GUJ45" s="64"/>
      <c r="GUK45" s="64"/>
      <c r="GUL45" s="64"/>
      <c r="GUM45" s="64"/>
      <c r="GUN45" s="64"/>
      <c r="GUO45" s="64"/>
      <c r="GUP45" s="64"/>
      <c r="GUQ45" s="64"/>
      <c r="GUR45" s="64"/>
      <c r="GUS45" s="64"/>
      <c r="GUT45" s="64"/>
      <c r="GUU45" s="64"/>
      <c r="GUV45" s="64"/>
      <c r="GUW45" s="64"/>
      <c r="GUX45" s="64"/>
      <c r="GUY45" s="64"/>
      <c r="GUZ45" s="64"/>
      <c r="GVA45" s="64"/>
      <c r="GVB45" s="64"/>
      <c r="GVC45" s="64"/>
      <c r="GVD45" s="64"/>
      <c r="GVE45" s="64"/>
      <c r="GVF45" s="64"/>
      <c r="GVG45" s="64"/>
      <c r="GVH45" s="64"/>
      <c r="GVI45" s="64"/>
      <c r="GVJ45" s="64"/>
      <c r="GVK45" s="64"/>
      <c r="GVL45" s="64"/>
      <c r="GVM45" s="64"/>
      <c r="GVN45" s="64"/>
      <c r="GVO45" s="64"/>
      <c r="GVP45" s="64"/>
      <c r="GVQ45" s="64"/>
      <c r="GVR45" s="64"/>
      <c r="GVS45" s="64"/>
      <c r="GVT45" s="64"/>
      <c r="GVU45" s="64"/>
      <c r="GVV45" s="64"/>
      <c r="GVW45" s="64"/>
      <c r="GVX45" s="64"/>
      <c r="GVY45" s="64"/>
      <c r="GVZ45" s="64"/>
      <c r="GWA45" s="64"/>
      <c r="GWB45" s="64"/>
      <c r="GWC45" s="64"/>
      <c r="GWD45" s="64"/>
      <c r="GWE45" s="64"/>
      <c r="GWF45" s="64"/>
      <c r="GWG45" s="64"/>
      <c r="GWH45" s="64"/>
      <c r="GWI45" s="64"/>
      <c r="GWJ45" s="64"/>
      <c r="GWK45" s="64"/>
      <c r="GWL45" s="64"/>
      <c r="GWM45" s="64"/>
      <c r="GWN45" s="64"/>
      <c r="GWO45" s="64"/>
      <c r="GWP45" s="64"/>
      <c r="GWQ45" s="64"/>
      <c r="GWR45" s="64"/>
      <c r="GWS45" s="64"/>
      <c r="GWT45" s="64"/>
      <c r="GWU45" s="64"/>
      <c r="GWV45" s="64"/>
      <c r="GWW45" s="64"/>
      <c r="GWX45" s="64"/>
      <c r="GWY45" s="64"/>
      <c r="GWZ45" s="64"/>
      <c r="GXA45" s="64"/>
      <c r="GXB45" s="64"/>
      <c r="GXC45" s="64"/>
      <c r="GXD45" s="64"/>
      <c r="GXE45" s="64"/>
      <c r="GXF45" s="64"/>
      <c r="GXG45" s="64"/>
      <c r="GXH45" s="64"/>
      <c r="GXI45" s="64"/>
      <c r="GXJ45" s="64"/>
      <c r="GXK45" s="64"/>
      <c r="GXL45" s="64"/>
      <c r="GXM45" s="64"/>
      <c r="GXN45" s="64"/>
      <c r="GXO45" s="64"/>
      <c r="GXP45" s="64"/>
      <c r="GXQ45" s="64"/>
      <c r="GXR45" s="64"/>
      <c r="GXS45" s="64"/>
      <c r="GXT45" s="64"/>
      <c r="GXU45" s="64"/>
      <c r="GXV45" s="64"/>
      <c r="GXW45" s="64"/>
      <c r="GXX45" s="64"/>
      <c r="GXY45" s="64"/>
      <c r="GXZ45" s="64"/>
      <c r="GYA45" s="64"/>
      <c r="GYB45" s="64"/>
      <c r="GYC45" s="64"/>
      <c r="GYD45" s="64"/>
      <c r="GYE45" s="64"/>
      <c r="GYF45" s="64"/>
      <c r="GYG45" s="64"/>
      <c r="GYH45" s="64"/>
      <c r="GYI45" s="64"/>
      <c r="GYJ45" s="64"/>
      <c r="GYK45" s="64"/>
      <c r="GYL45" s="64"/>
      <c r="GYM45" s="64"/>
      <c r="GYN45" s="64"/>
      <c r="GYO45" s="64"/>
      <c r="GYP45" s="64"/>
      <c r="GYQ45" s="64"/>
      <c r="GYR45" s="64"/>
      <c r="GYS45" s="64"/>
      <c r="GYT45" s="64"/>
      <c r="GYU45" s="64"/>
      <c r="GYV45" s="64"/>
      <c r="GYW45" s="64"/>
      <c r="GYX45" s="64"/>
      <c r="GYY45" s="64"/>
      <c r="GYZ45" s="64"/>
      <c r="GZA45" s="64"/>
      <c r="GZB45" s="64"/>
      <c r="GZC45" s="64"/>
      <c r="GZD45" s="64"/>
      <c r="GZE45" s="64"/>
      <c r="GZF45" s="64"/>
      <c r="GZG45" s="64"/>
      <c r="GZH45" s="64"/>
      <c r="GZI45" s="64"/>
      <c r="GZJ45" s="64"/>
      <c r="GZK45" s="64"/>
      <c r="GZL45" s="64"/>
      <c r="GZM45" s="64"/>
      <c r="GZN45" s="64"/>
      <c r="GZO45" s="64"/>
      <c r="GZP45" s="64"/>
      <c r="GZQ45" s="64"/>
      <c r="GZR45" s="64"/>
      <c r="GZS45" s="64"/>
      <c r="GZT45" s="64"/>
      <c r="GZU45" s="64"/>
      <c r="GZV45" s="64"/>
      <c r="GZW45" s="64"/>
      <c r="GZX45" s="64"/>
      <c r="GZY45" s="64"/>
      <c r="GZZ45" s="64"/>
      <c r="HAA45" s="64"/>
      <c r="HAB45" s="64"/>
      <c r="HAC45" s="64"/>
      <c r="HAD45" s="64"/>
      <c r="HAE45" s="64"/>
      <c r="HAF45" s="64"/>
      <c r="HAG45" s="64"/>
      <c r="HAH45" s="64"/>
      <c r="HAI45" s="64"/>
      <c r="HAJ45" s="64"/>
      <c r="HAK45" s="64"/>
      <c r="HAL45" s="64"/>
      <c r="HAM45" s="64"/>
      <c r="HAN45" s="64"/>
      <c r="HAO45" s="64"/>
      <c r="HAP45" s="64"/>
      <c r="HAQ45" s="64"/>
      <c r="HAR45" s="64"/>
      <c r="HAS45" s="64"/>
      <c r="HAT45" s="64"/>
      <c r="HAU45" s="64"/>
      <c r="HAV45" s="64"/>
      <c r="HAW45" s="64"/>
      <c r="HAX45" s="64"/>
      <c r="HAY45" s="64"/>
      <c r="HAZ45" s="64"/>
      <c r="HBA45" s="64"/>
      <c r="HBB45" s="64"/>
      <c r="HBC45" s="64"/>
      <c r="HBD45" s="64"/>
      <c r="HBE45" s="64"/>
      <c r="HBF45" s="64"/>
      <c r="HBG45" s="64"/>
      <c r="HBH45" s="64"/>
      <c r="HBI45" s="64"/>
      <c r="HBJ45" s="64"/>
      <c r="HBK45" s="64"/>
      <c r="HBL45" s="64"/>
      <c r="HBM45" s="64"/>
      <c r="HBN45" s="64"/>
      <c r="HBO45" s="64"/>
      <c r="HBP45" s="64"/>
      <c r="HBQ45" s="64"/>
      <c r="HBR45" s="64"/>
      <c r="HBS45" s="64"/>
      <c r="HBT45" s="64"/>
      <c r="HBU45" s="64"/>
      <c r="HBV45" s="64"/>
      <c r="HBW45" s="64"/>
      <c r="HBX45" s="64"/>
      <c r="HBY45" s="64"/>
      <c r="HBZ45" s="64"/>
      <c r="HCA45" s="64"/>
      <c r="HCB45" s="64"/>
      <c r="HCC45" s="64"/>
      <c r="HCD45" s="64"/>
      <c r="HCE45" s="64"/>
      <c r="HCF45" s="64"/>
      <c r="HCG45" s="64"/>
      <c r="HCH45" s="64"/>
      <c r="HCI45" s="64"/>
      <c r="HCJ45" s="64"/>
      <c r="HCK45" s="64"/>
      <c r="HCL45" s="64"/>
      <c r="HCM45" s="64"/>
      <c r="HCN45" s="64"/>
      <c r="HCO45" s="64"/>
      <c r="HCP45" s="64"/>
      <c r="HCQ45" s="64"/>
      <c r="HCR45" s="64"/>
      <c r="HCS45" s="64"/>
      <c r="HCT45" s="64"/>
      <c r="HCU45" s="64"/>
      <c r="HCV45" s="64"/>
      <c r="HCW45" s="64"/>
      <c r="HCX45" s="64"/>
      <c r="HCY45" s="64"/>
      <c r="HCZ45" s="64"/>
      <c r="HDA45" s="64"/>
      <c r="HDB45" s="64"/>
      <c r="HDC45" s="64"/>
      <c r="HDD45" s="64"/>
      <c r="HDE45" s="64"/>
      <c r="HDF45" s="64"/>
      <c r="HDG45" s="64"/>
      <c r="HDH45" s="64"/>
      <c r="HDI45" s="64"/>
      <c r="HDJ45" s="64"/>
      <c r="HDK45" s="64"/>
      <c r="HDL45" s="64"/>
      <c r="HDM45" s="64"/>
      <c r="HDN45" s="64"/>
      <c r="HDO45" s="64"/>
      <c r="HDP45" s="64"/>
      <c r="HDQ45" s="64"/>
      <c r="HDR45" s="64"/>
      <c r="HDS45" s="64"/>
      <c r="HDT45" s="64"/>
      <c r="HDU45" s="64"/>
      <c r="HDV45" s="64"/>
      <c r="HDW45" s="64"/>
      <c r="HDX45" s="64"/>
      <c r="HDY45" s="64"/>
      <c r="HDZ45" s="64"/>
      <c r="HEA45" s="64"/>
      <c r="HEB45" s="64"/>
      <c r="HEC45" s="64"/>
      <c r="HED45" s="64"/>
      <c r="HEE45" s="64"/>
      <c r="HEF45" s="64"/>
      <c r="HEG45" s="64"/>
      <c r="HEH45" s="64"/>
      <c r="HEI45" s="64"/>
      <c r="HEJ45" s="64"/>
      <c r="HEK45" s="64"/>
      <c r="HEL45" s="64"/>
      <c r="HEM45" s="64"/>
      <c r="HEN45" s="64"/>
      <c r="HEO45" s="64"/>
      <c r="HEP45" s="64"/>
      <c r="HEQ45" s="64"/>
      <c r="HER45" s="64"/>
      <c r="HES45" s="64"/>
      <c r="HET45" s="64"/>
      <c r="HEU45" s="64"/>
      <c r="HEV45" s="64"/>
      <c r="HEW45" s="64"/>
      <c r="HEX45" s="64"/>
      <c r="HEY45" s="64"/>
      <c r="HEZ45" s="64"/>
      <c r="HFA45" s="64"/>
      <c r="HFB45" s="64"/>
      <c r="HFC45" s="64"/>
      <c r="HFD45" s="64"/>
      <c r="HFE45" s="64"/>
      <c r="HFF45" s="64"/>
      <c r="HFG45" s="64"/>
      <c r="HFH45" s="64"/>
      <c r="HFI45" s="64"/>
      <c r="HFJ45" s="64"/>
      <c r="HFK45" s="64"/>
      <c r="HFL45" s="64"/>
      <c r="HFM45" s="64"/>
      <c r="HFN45" s="64"/>
      <c r="HFO45" s="64"/>
      <c r="HFP45" s="64"/>
      <c r="HFQ45" s="64"/>
      <c r="HFR45" s="64"/>
      <c r="HFS45" s="64"/>
      <c r="HFT45" s="64"/>
      <c r="HFU45" s="64"/>
      <c r="HFV45" s="64"/>
      <c r="HFW45" s="64"/>
      <c r="HFX45" s="64"/>
      <c r="HFY45" s="64"/>
      <c r="HFZ45" s="64"/>
      <c r="HGA45" s="64"/>
      <c r="HGB45" s="64"/>
      <c r="HGC45" s="64"/>
      <c r="HGD45" s="64"/>
      <c r="HGE45" s="64"/>
      <c r="HGF45" s="64"/>
      <c r="HGG45" s="64"/>
      <c r="HGH45" s="64"/>
      <c r="HGI45" s="64"/>
      <c r="HGJ45" s="64"/>
      <c r="HGK45" s="64"/>
      <c r="HGL45" s="64"/>
      <c r="HGM45" s="64"/>
      <c r="HGN45" s="64"/>
      <c r="HGO45" s="64"/>
      <c r="HGP45" s="64"/>
      <c r="HGQ45" s="64"/>
      <c r="HGR45" s="64"/>
      <c r="HGS45" s="64"/>
      <c r="HGT45" s="64"/>
      <c r="HGU45" s="64"/>
      <c r="HGV45" s="64"/>
      <c r="HGW45" s="64"/>
      <c r="HGX45" s="64"/>
      <c r="HGY45" s="64"/>
      <c r="HGZ45" s="64"/>
      <c r="HHA45" s="64"/>
      <c r="HHB45" s="64"/>
      <c r="HHC45" s="64"/>
      <c r="HHD45" s="64"/>
      <c r="HHE45" s="64"/>
      <c r="HHF45" s="64"/>
      <c r="HHG45" s="64"/>
      <c r="HHH45" s="64"/>
      <c r="HHI45" s="64"/>
      <c r="HHJ45" s="64"/>
      <c r="HHK45" s="64"/>
      <c r="HHL45" s="64"/>
      <c r="HHM45" s="64"/>
      <c r="HHN45" s="64"/>
      <c r="HHO45" s="64"/>
      <c r="HHP45" s="64"/>
      <c r="HHQ45" s="64"/>
      <c r="HHR45" s="64"/>
      <c r="HHS45" s="64"/>
      <c r="HHT45" s="64"/>
      <c r="HHU45" s="64"/>
      <c r="HHV45" s="64"/>
      <c r="HHW45" s="64"/>
      <c r="HHX45" s="64"/>
      <c r="HHY45" s="64"/>
      <c r="HHZ45" s="64"/>
      <c r="HIA45" s="64"/>
      <c r="HIB45" s="64"/>
      <c r="HIC45" s="64"/>
      <c r="HID45" s="64"/>
      <c r="HIE45" s="64"/>
      <c r="HIF45" s="64"/>
      <c r="HIG45" s="64"/>
      <c r="HIH45" s="64"/>
      <c r="HII45" s="64"/>
      <c r="HIJ45" s="64"/>
      <c r="HIK45" s="64"/>
      <c r="HIL45" s="64"/>
      <c r="HIM45" s="64"/>
      <c r="HIN45" s="64"/>
      <c r="HIO45" s="64"/>
      <c r="HIP45" s="64"/>
      <c r="HIQ45" s="64"/>
      <c r="HIR45" s="64"/>
      <c r="HIS45" s="64"/>
      <c r="HIT45" s="64"/>
      <c r="HIU45" s="64"/>
      <c r="HIV45" s="64"/>
      <c r="HIW45" s="64"/>
      <c r="HIX45" s="64"/>
      <c r="HIY45" s="64"/>
      <c r="HIZ45" s="64"/>
      <c r="HJA45" s="64"/>
      <c r="HJB45" s="64"/>
      <c r="HJC45" s="64"/>
      <c r="HJD45" s="64"/>
      <c r="HJE45" s="64"/>
      <c r="HJF45" s="64"/>
      <c r="HJG45" s="64"/>
      <c r="HJH45" s="64"/>
      <c r="HJI45" s="64"/>
      <c r="HJJ45" s="64"/>
      <c r="HJK45" s="64"/>
      <c r="HJL45" s="64"/>
      <c r="HJM45" s="64"/>
      <c r="HJN45" s="64"/>
      <c r="HJO45" s="64"/>
      <c r="HJP45" s="64"/>
      <c r="HJQ45" s="64"/>
      <c r="HJR45" s="64"/>
      <c r="HJS45" s="64"/>
      <c r="HJT45" s="64"/>
      <c r="HJU45" s="64"/>
      <c r="HJV45" s="64"/>
      <c r="HJW45" s="64"/>
      <c r="HJX45" s="64"/>
      <c r="HJY45" s="64"/>
      <c r="HJZ45" s="64"/>
      <c r="HKA45" s="64"/>
      <c r="HKB45" s="64"/>
      <c r="HKC45" s="64"/>
      <c r="HKD45" s="64"/>
      <c r="HKE45" s="64"/>
      <c r="HKF45" s="64"/>
      <c r="HKG45" s="64"/>
      <c r="HKH45" s="64"/>
      <c r="HKI45" s="64"/>
      <c r="HKJ45" s="64"/>
      <c r="HKK45" s="64"/>
      <c r="HKL45" s="64"/>
      <c r="HKM45" s="64"/>
      <c r="HKN45" s="64"/>
      <c r="HKO45" s="64"/>
      <c r="HKP45" s="64"/>
      <c r="HKQ45" s="64"/>
      <c r="HKR45" s="64"/>
      <c r="HKS45" s="64"/>
      <c r="HKT45" s="64"/>
      <c r="HKU45" s="64"/>
      <c r="HKV45" s="64"/>
      <c r="HKW45" s="64"/>
      <c r="HKX45" s="64"/>
      <c r="HKY45" s="64"/>
      <c r="HKZ45" s="64"/>
      <c r="HLA45" s="64"/>
      <c r="HLB45" s="64"/>
      <c r="HLC45" s="64"/>
      <c r="HLD45" s="64"/>
      <c r="HLE45" s="64"/>
      <c r="HLF45" s="64"/>
      <c r="HLG45" s="64"/>
      <c r="HLH45" s="64"/>
      <c r="HLI45" s="64"/>
      <c r="HLJ45" s="64"/>
      <c r="HLK45" s="64"/>
      <c r="HLL45" s="64"/>
      <c r="HLM45" s="64"/>
      <c r="HLN45" s="64"/>
      <c r="HLO45" s="64"/>
      <c r="HLP45" s="64"/>
      <c r="HLQ45" s="64"/>
      <c r="HLR45" s="64"/>
      <c r="HLS45" s="64"/>
      <c r="HLT45" s="64"/>
      <c r="HLU45" s="64"/>
      <c r="HLV45" s="64"/>
      <c r="HLW45" s="64"/>
      <c r="HLX45" s="64"/>
      <c r="HLY45" s="64"/>
      <c r="HLZ45" s="64"/>
      <c r="HMA45" s="64"/>
      <c r="HMB45" s="64"/>
      <c r="HMC45" s="64"/>
      <c r="HMD45" s="64"/>
      <c r="HME45" s="64"/>
      <c r="HMF45" s="64"/>
      <c r="HMG45" s="64"/>
      <c r="HMH45" s="64"/>
      <c r="HMI45" s="64"/>
      <c r="HMJ45" s="64"/>
      <c r="HMK45" s="64"/>
      <c r="HML45" s="64"/>
      <c r="HMM45" s="64"/>
      <c r="HMN45" s="64"/>
      <c r="HMO45" s="64"/>
      <c r="HMP45" s="64"/>
      <c r="HMQ45" s="64"/>
      <c r="HMR45" s="64"/>
      <c r="HMS45" s="64"/>
      <c r="HMT45" s="64"/>
      <c r="HMU45" s="64"/>
      <c r="HMV45" s="64"/>
      <c r="HMW45" s="64"/>
      <c r="HMX45" s="64"/>
      <c r="HMY45" s="64"/>
      <c r="HMZ45" s="64"/>
      <c r="HNA45" s="64"/>
      <c r="HNB45" s="64"/>
      <c r="HNC45" s="64"/>
      <c r="HND45" s="64"/>
      <c r="HNE45" s="64"/>
      <c r="HNF45" s="64"/>
      <c r="HNG45" s="64"/>
      <c r="HNH45" s="64"/>
      <c r="HNI45" s="64"/>
      <c r="HNJ45" s="64"/>
      <c r="HNK45" s="64"/>
      <c r="HNL45" s="64"/>
      <c r="HNM45" s="64"/>
      <c r="HNN45" s="64"/>
      <c r="HNO45" s="64"/>
      <c r="HNP45" s="64"/>
      <c r="HNQ45" s="64"/>
      <c r="HNR45" s="64"/>
      <c r="HNS45" s="64"/>
      <c r="HNT45" s="64"/>
      <c r="HNU45" s="64"/>
      <c r="HNV45" s="64"/>
      <c r="HNW45" s="64"/>
      <c r="HNX45" s="64"/>
      <c r="HNY45" s="64"/>
      <c r="HNZ45" s="64"/>
      <c r="HOA45" s="64"/>
      <c r="HOB45" s="64"/>
      <c r="HOC45" s="64"/>
      <c r="HOD45" s="64"/>
      <c r="HOE45" s="64"/>
      <c r="HOF45" s="64"/>
      <c r="HOG45" s="64"/>
      <c r="HOH45" s="64"/>
      <c r="HOI45" s="64"/>
      <c r="HOJ45" s="64"/>
      <c r="HOK45" s="64"/>
      <c r="HOL45" s="64"/>
      <c r="HOM45" s="64"/>
      <c r="HON45" s="64"/>
      <c r="HOO45" s="64"/>
      <c r="HOP45" s="64"/>
      <c r="HOQ45" s="64"/>
      <c r="HOR45" s="64"/>
      <c r="HOS45" s="64"/>
      <c r="HOT45" s="64"/>
      <c r="HOU45" s="64"/>
      <c r="HOV45" s="64"/>
      <c r="HOW45" s="64"/>
      <c r="HOX45" s="64"/>
      <c r="HOY45" s="64"/>
      <c r="HOZ45" s="64"/>
      <c r="HPA45" s="64"/>
      <c r="HPB45" s="64"/>
      <c r="HPC45" s="64"/>
      <c r="HPD45" s="64"/>
      <c r="HPE45" s="64"/>
      <c r="HPF45" s="64"/>
      <c r="HPG45" s="64"/>
      <c r="HPH45" s="64"/>
      <c r="HPI45" s="64"/>
      <c r="HPJ45" s="64"/>
      <c r="HPK45" s="64"/>
      <c r="HPL45" s="64"/>
      <c r="HPM45" s="64"/>
      <c r="HPN45" s="64"/>
      <c r="HPO45" s="64"/>
      <c r="HPP45" s="64"/>
      <c r="HPQ45" s="64"/>
      <c r="HPR45" s="64"/>
      <c r="HPS45" s="64"/>
      <c r="HPT45" s="64"/>
      <c r="HPU45" s="64"/>
      <c r="HPV45" s="64"/>
      <c r="HPW45" s="64"/>
      <c r="HPX45" s="64"/>
      <c r="HPY45" s="64"/>
      <c r="HPZ45" s="64"/>
      <c r="HQA45" s="64"/>
      <c r="HQB45" s="64"/>
      <c r="HQC45" s="64"/>
      <c r="HQD45" s="64"/>
      <c r="HQE45" s="64"/>
      <c r="HQF45" s="64"/>
      <c r="HQG45" s="64"/>
      <c r="HQH45" s="64"/>
      <c r="HQI45" s="64"/>
      <c r="HQJ45" s="64"/>
      <c r="HQK45" s="64"/>
      <c r="HQL45" s="64"/>
      <c r="HQM45" s="64"/>
      <c r="HQN45" s="64"/>
      <c r="HQO45" s="64"/>
      <c r="HQP45" s="64"/>
      <c r="HQQ45" s="64"/>
      <c r="HQR45" s="64"/>
      <c r="HQS45" s="64"/>
      <c r="HQT45" s="64"/>
      <c r="HQU45" s="64"/>
      <c r="HQV45" s="64"/>
      <c r="HQW45" s="64"/>
      <c r="HQX45" s="64"/>
      <c r="HQY45" s="64"/>
      <c r="HQZ45" s="64"/>
      <c r="HRA45" s="64"/>
      <c r="HRB45" s="64"/>
      <c r="HRC45" s="64"/>
      <c r="HRD45" s="64"/>
      <c r="HRE45" s="64"/>
      <c r="HRF45" s="64"/>
      <c r="HRG45" s="64"/>
      <c r="HRH45" s="64"/>
      <c r="HRI45" s="64"/>
      <c r="HRJ45" s="64"/>
      <c r="HRK45" s="64"/>
      <c r="HRL45" s="64"/>
      <c r="HRM45" s="64"/>
      <c r="HRN45" s="64"/>
      <c r="HRO45" s="64"/>
      <c r="HRP45" s="64"/>
      <c r="HRQ45" s="64"/>
      <c r="HRR45" s="64"/>
      <c r="HRS45" s="64"/>
      <c r="HRT45" s="64"/>
      <c r="HRU45" s="64"/>
      <c r="HRV45" s="64"/>
      <c r="HRW45" s="64"/>
      <c r="HRX45" s="64"/>
      <c r="HRY45" s="64"/>
      <c r="HRZ45" s="64"/>
      <c r="HSA45" s="64"/>
      <c r="HSB45" s="64"/>
      <c r="HSC45" s="64"/>
      <c r="HSD45" s="64"/>
      <c r="HSE45" s="64"/>
      <c r="HSF45" s="64"/>
      <c r="HSG45" s="64"/>
      <c r="HSH45" s="64"/>
      <c r="HSI45" s="64"/>
      <c r="HSJ45" s="64"/>
      <c r="HSK45" s="64"/>
      <c r="HSL45" s="64"/>
      <c r="HSM45" s="64"/>
      <c r="HSN45" s="64"/>
      <c r="HSO45" s="64"/>
      <c r="HSP45" s="64"/>
      <c r="HSQ45" s="64"/>
      <c r="HSR45" s="64"/>
      <c r="HSS45" s="64"/>
      <c r="HST45" s="64"/>
      <c r="HSU45" s="64"/>
      <c r="HSV45" s="64"/>
      <c r="HSW45" s="64"/>
      <c r="HSX45" s="64"/>
      <c r="HSY45" s="64"/>
      <c r="HSZ45" s="64"/>
      <c r="HTA45" s="64"/>
      <c r="HTB45" s="64"/>
      <c r="HTC45" s="64"/>
      <c r="HTD45" s="64"/>
      <c r="HTE45" s="64"/>
      <c r="HTF45" s="64"/>
      <c r="HTG45" s="64"/>
      <c r="HTH45" s="64"/>
      <c r="HTI45" s="64"/>
      <c r="HTJ45" s="64"/>
      <c r="HTK45" s="64"/>
      <c r="HTL45" s="64"/>
      <c r="HTM45" s="64"/>
      <c r="HTN45" s="64"/>
      <c r="HTO45" s="64"/>
      <c r="HTP45" s="64"/>
      <c r="HTQ45" s="64"/>
      <c r="HTR45" s="64"/>
      <c r="HTS45" s="64"/>
      <c r="HTT45" s="64"/>
      <c r="HTU45" s="64"/>
      <c r="HTV45" s="64"/>
      <c r="HTW45" s="64"/>
      <c r="HTX45" s="64"/>
      <c r="HTY45" s="64"/>
      <c r="HTZ45" s="64"/>
      <c r="HUA45" s="64"/>
      <c r="HUB45" s="64"/>
      <c r="HUC45" s="64"/>
      <c r="HUD45" s="64"/>
      <c r="HUE45" s="64"/>
      <c r="HUF45" s="64"/>
      <c r="HUG45" s="64"/>
      <c r="HUH45" s="64"/>
      <c r="HUI45" s="64"/>
      <c r="HUJ45" s="64"/>
      <c r="HUK45" s="64"/>
      <c r="HUL45" s="64"/>
      <c r="HUM45" s="64"/>
      <c r="HUN45" s="64"/>
      <c r="HUO45" s="64"/>
      <c r="HUP45" s="64"/>
      <c r="HUQ45" s="64"/>
      <c r="HUR45" s="64"/>
      <c r="HUS45" s="64"/>
      <c r="HUT45" s="64"/>
      <c r="HUU45" s="64"/>
      <c r="HUV45" s="64"/>
      <c r="HUW45" s="64"/>
      <c r="HUX45" s="64"/>
      <c r="HUY45" s="64"/>
      <c r="HUZ45" s="64"/>
      <c r="HVA45" s="64"/>
      <c r="HVB45" s="64"/>
      <c r="HVC45" s="64"/>
      <c r="HVD45" s="64"/>
      <c r="HVE45" s="64"/>
      <c r="HVF45" s="64"/>
      <c r="HVG45" s="64"/>
      <c r="HVH45" s="64"/>
      <c r="HVI45" s="64"/>
      <c r="HVJ45" s="64"/>
      <c r="HVK45" s="64"/>
      <c r="HVL45" s="64"/>
      <c r="HVM45" s="64"/>
      <c r="HVN45" s="64"/>
      <c r="HVO45" s="64"/>
      <c r="HVP45" s="64"/>
      <c r="HVQ45" s="64"/>
      <c r="HVR45" s="64"/>
      <c r="HVS45" s="64"/>
      <c r="HVT45" s="64"/>
      <c r="HVU45" s="64"/>
      <c r="HVV45" s="64"/>
      <c r="HVW45" s="64"/>
      <c r="HVX45" s="64"/>
      <c r="HVY45" s="64"/>
      <c r="HVZ45" s="64"/>
      <c r="HWA45" s="64"/>
      <c r="HWB45" s="64"/>
      <c r="HWC45" s="64"/>
      <c r="HWD45" s="64"/>
      <c r="HWE45" s="64"/>
      <c r="HWF45" s="64"/>
      <c r="HWG45" s="64"/>
      <c r="HWH45" s="64"/>
      <c r="HWI45" s="64"/>
      <c r="HWJ45" s="64"/>
      <c r="HWK45" s="64"/>
      <c r="HWL45" s="64"/>
      <c r="HWM45" s="64"/>
      <c r="HWN45" s="64"/>
      <c r="HWO45" s="64"/>
      <c r="HWP45" s="64"/>
      <c r="HWQ45" s="64"/>
      <c r="HWR45" s="64"/>
      <c r="HWS45" s="64"/>
      <c r="HWT45" s="64"/>
      <c r="HWU45" s="64"/>
      <c r="HWV45" s="64"/>
      <c r="HWW45" s="64"/>
      <c r="HWX45" s="64"/>
      <c r="HWY45" s="64"/>
      <c r="HWZ45" s="64"/>
      <c r="HXA45" s="64"/>
      <c r="HXB45" s="64"/>
      <c r="HXC45" s="64"/>
      <c r="HXD45" s="64"/>
      <c r="HXE45" s="64"/>
      <c r="HXF45" s="64"/>
      <c r="HXG45" s="64"/>
      <c r="HXH45" s="64"/>
      <c r="HXI45" s="64"/>
      <c r="HXJ45" s="64"/>
      <c r="HXK45" s="64"/>
      <c r="HXL45" s="64"/>
      <c r="HXM45" s="64"/>
      <c r="HXN45" s="64"/>
      <c r="HXO45" s="64"/>
      <c r="HXP45" s="64"/>
      <c r="HXQ45" s="64"/>
      <c r="HXR45" s="64"/>
      <c r="HXS45" s="64"/>
      <c r="HXT45" s="64"/>
      <c r="HXU45" s="64"/>
      <c r="HXV45" s="64"/>
      <c r="HXW45" s="64"/>
      <c r="HXX45" s="64"/>
      <c r="HXY45" s="64"/>
      <c r="HXZ45" s="64"/>
      <c r="HYA45" s="64"/>
      <c r="HYB45" s="64"/>
      <c r="HYC45" s="64"/>
      <c r="HYD45" s="64"/>
      <c r="HYE45" s="64"/>
      <c r="HYF45" s="64"/>
      <c r="HYG45" s="64"/>
      <c r="HYH45" s="64"/>
      <c r="HYI45" s="64"/>
      <c r="HYJ45" s="64"/>
      <c r="HYK45" s="64"/>
      <c r="HYL45" s="64"/>
      <c r="HYM45" s="64"/>
      <c r="HYN45" s="64"/>
      <c r="HYO45" s="64"/>
      <c r="HYP45" s="64"/>
      <c r="HYQ45" s="64"/>
      <c r="HYR45" s="64"/>
      <c r="HYS45" s="64"/>
      <c r="HYT45" s="64"/>
      <c r="HYU45" s="64"/>
      <c r="HYV45" s="64"/>
      <c r="HYW45" s="64"/>
      <c r="HYX45" s="64"/>
      <c r="HYY45" s="64"/>
      <c r="HYZ45" s="64"/>
      <c r="HZA45" s="64"/>
      <c r="HZB45" s="64"/>
      <c r="HZC45" s="64"/>
      <c r="HZD45" s="64"/>
      <c r="HZE45" s="64"/>
      <c r="HZF45" s="64"/>
      <c r="HZG45" s="64"/>
      <c r="HZH45" s="64"/>
      <c r="HZI45" s="64"/>
      <c r="HZJ45" s="64"/>
      <c r="HZK45" s="64"/>
      <c r="HZL45" s="64"/>
      <c r="HZM45" s="64"/>
      <c r="HZN45" s="64"/>
      <c r="HZO45" s="64"/>
      <c r="HZP45" s="64"/>
      <c r="HZQ45" s="64"/>
      <c r="HZR45" s="64"/>
      <c r="HZS45" s="64"/>
      <c r="HZT45" s="64"/>
      <c r="HZU45" s="64"/>
      <c r="HZV45" s="64"/>
      <c r="HZW45" s="64"/>
      <c r="HZX45" s="64"/>
      <c r="HZY45" s="64"/>
      <c r="HZZ45" s="64"/>
      <c r="IAA45" s="64"/>
      <c r="IAB45" s="64"/>
      <c r="IAC45" s="64"/>
      <c r="IAD45" s="64"/>
      <c r="IAE45" s="64"/>
      <c r="IAF45" s="64"/>
      <c r="IAG45" s="64"/>
      <c r="IAH45" s="64"/>
      <c r="IAI45" s="64"/>
      <c r="IAJ45" s="64"/>
      <c r="IAK45" s="64"/>
      <c r="IAL45" s="64"/>
      <c r="IAM45" s="64"/>
      <c r="IAN45" s="64"/>
      <c r="IAO45" s="64"/>
      <c r="IAP45" s="64"/>
      <c r="IAQ45" s="64"/>
      <c r="IAR45" s="64"/>
      <c r="IAS45" s="64"/>
      <c r="IAT45" s="64"/>
      <c r="IAU45" s="64"/>
      <c r="IAV45" s="64"/>
      <c r="IAW45" s="64"/>
      <c r="IAX45" s="64"/>
      <c r="IAY45" s="64"/>
      <c r="IAZ45" s="64"/>
      <c r="IBA45" s="64"/>
      <c r="IBB45" s="64"/>
      <c r="IBC45" s="64"/>
      <c r="IBD45" s="64"/>
      <c r="IBE45" s="64"/>
      <c r="IBF45" s="64"/>
      <c r="IBG45" s="64"/>
      <c r="IBH45" s="64"/>
      <c r="IBI45" s="64"/>
      <c r="IBJ45" s="64"/>
      <c r="IBK45" s="64"/>
      <c r="IBL45" s="64"/>
      <c r="IBM45" s="64"/>
      <c r="IBN45" s="64"/>
      <c r="IBO45" s="64"/>
      <c r="IBP45" s="64"/>
      <c r="IBQ45" s="64"/>
      <c r="IBR45" s="64"/>
      <c r="IBS45" s="64"/>
      <c r="IBT45" s="64"/>
      <c r="IBU45" s="64"/>
      <c r="IBV45" s="64"/>
      <c r="IBW45" s="64"/>
      <c r="IBX45" s="64"/>
      <c r="IBY45" s="64"/>
      <c r="IBZ45" s="64"/>
      <c r="ICA45" s="64"/>
      <c r="ICB45" s="64"/>
      <c r="ICC45" s="64"/>
      <c r="ICD45" s="64"/>
      <c r="ICE45" s="64"/>
      <c r="ICF45" s="64"/>
      <c r="ICG45" s="64"/>
      <c r="ICH45" s="64"/>
      <c r="ICI45" s="64"/>
      <c r="ICJ45" s="64"/>
      <c r="ICK45" s="64"/>
      <c r="ICL45" s="64"/>
      <c r="ICM45" s="64"/>
      <c r="ICN45" s="64"/>
      <c r="ICO45" s="64"/>
      <c r="ICP45" s="64"/>
      <c r="ICQ45" s="64"/>
      <c r="ICR45" s="64"/>
      <c r="ICS45" s="64"/>
      <c r="ICT45" s="64"/>
      <c r="ICU45" s="64"/>
      <c r="ICV45" s="64"/>
      <c r="ICW45" s="64"/>
      <c r="ICX45" s="64"/>
      <c r="ICY45" s="64"/>
      <c r="ICZ45" s="64"/>
      <c r="IDA45" s="64"/>
      <c r="IDB45" s="64"/>
      <c r="IDC45" s="64"/>
      <c r="IDD45" s="64"/>
      <c r="IDE45" s="64"/>
      <c r="IDF45" s="64"/>
      <c r="IDG45" s="64"/>
      <c r="IDH45" s="64"/>
      <c r="IDI45" s="64"/>
      <c r="IDJ45" s="64"/>
      <c r="IDK45" s="64"/>
      <c r="IDL45" s="64"/>
      <c r="IDM45" s="64"/>
      <c r="IDN45" s="64"/>
      <c r="IDO45" s="64"/>
      <c r="IDP45" s="64"/>
      <c r="IDQ45" s="64"/>
      <c r="IDR45" s="64"/>
      <c r="IDS45" s="64"/>
      <c r="IDT45" s="64"/>
      <c r="IDU45" s="64"/>
      <c r="IDV45" s="64"/>
      <c r="IDW45" s="64"/>
      <c r="IDX45" s="64"/>
      <c r="IDY45" s="64"/>
      <c r="IDZ45" s="64"/>
      <c r="IEA45" s="64"/>
      <c r="IEB45" s="64"/>
      <c r="IEC45" s="64"/>
      <c r="IED45" s="64"/>
      <c r="IEE45" s="64"/>
      <c r="IEF45" s="64"/>
      <c r="IEG45" s="64"/>
      <c r="IEH45" s="64"/>
      <c r="IEI45" s="64"/>
      <c r="IEJ45" s="64"/>
      <c r="IEK45" s="64"/>
      <c r="IEL45" s="64"/>
      <c r="IEM45" s="64"/>
      <c r="IEN45" s="64"/>
      <c r="IEO45" s="64"/>
      <c r="IEP45" s="64"/>
      <c r="IEQ45" s="64"/>
      <c r="IER45" s="64"/>
      <c r="IES45" s="64"/>
      <c r="IET45" s="64"/>
      <c r="IEU45" s="64"/>
      <c r="IEV45" s="64"/>
      <c r="IEW45" s="64"/>
      <c r="IEX45" s="64"/>
      <c r="IEY45" s="64"/>
      <c r="IEZ45" s="64"/>
      <c r="IFA45" s="64"/>
      <c r="IFB45" s="64"/>
      <c r="IFC45" s="64"/>
      <c r="IFD45" s="64"/>
      <c r="IFE45" s="64"/>
      <c r="IFF45" s="64"/>
      <c r="IFG45" s="64"/>
      <c r="IFH45" s="64"/>
      <c r="IFI45" s="64"/>
      <c r="IFJ45" s="64"/>
      <c r="IFK45" s="64"/>
      <c r="IFL45" s="64"/>
      <c r="IFM45" s="64"/>
      <c r="IFN45" s="64"/>
      <c r="IFO45" s="64"/>
      <c r="IFP45" s="64"/>
      <c r="IFQ45" s="64"/>
      <c r="IFR45" s="64"/>
      <c r="IFS45" s="64"/>
      <c r="IFT45" s="64"/>
      <c r="IFU45" s="64"/>
      <c r="IFV45" s="64"/>
      <c r="IFW45" s="64"/>
      <c r="IFX45" s="64"/>
      <c r="IFY45" s="64"/>
      <c r="IFZ45" s="64"/>
      <c r="IGA45" s="64"/>
      <c r="IGB45" s="64"/>
      <c r="IGC45" s="64"/>
      <c r="IGD45" s="64"/>
      <c r="IGE45" s="64"/>
      <c r="IGF45" s="64"/>
      <c r="IGG45" s="64"/>
      <c r="IGH45" s="64"/>
      <c r="IGI45" s="64"/>
      <c r="IGJ45" s="64"/>
      <c r="IGK45" s="64"/>
      <c r="IGL45" s="64"/>
      <c r="IGM45" s="64"/>
      <c r="IGN45" s="64"/>
      <c r="IGO45" s="64"/>
      <c r="IGP45" s="64"/>
      <c r="IGQ45" s="64"/>
      <c r="IGR45" s="64"/>
      <c r="IGS45" s="64"/>
      <c r="IGT45" s="64"/>
      <c r="IGU45" s="64"/>
      <c r="IGV45" s="64"/>
      <c r="IGW45" s="64"/>
      <c r="IGX45" s="64"/>
      <c r="IGY45" s="64"/>
      <c r="IGZ45" s="64"/>
      <c r="IHA45" s="64"/>
      <c r="IHB45" s="64"/>
      <c r="IHC45" s="64"/>
      <c r="IHD45" s="64"/>
      <c r="IHE45" s="64"/>
      <c r="IHF45" s="64"/>
      <c r="IHG45" s="64"/>
      <c r="IHH45" s="64"/>
      <c r="IHI45" s="64"/>
      <c r="IHJ45" s="64"/>
      <c r="IHK45" s="64"/>
      <c r="IHL45" s="64"/>
      <c r="IHM45" s="64"/>
      <c r="IHN45" s="64"/>
      <c r="IHO45" s="64"/>
      <c r="IHP45" s="64"/>
      <c r="IHQ45" s="64"/>
      <c r="IHR45" s="64"/>
      <c r="IHS45" s="64"/>
      <c r="IHT45" s="64"/>
      <c r="IHU45" s="64"/>
      <c r="IHV45" s="64"/>
      <c r="IHW45" s="64"/>
      <c r="IHX45" s="64"/>
      <c r="IHY45" s="64"/>
      <c r="IHZ45" s="64"/>
      <c r="IIA45" s="64"/>
      <c r="IIB45" s="64"/>
      <c r="IIC45" s="64"/>
      <c r="IID45" s="64"/>
      <c r="IIE45" s="64"/>
      <c r="IIF45" s="64"/>
      <c r="IIG45" s="64"/>
      <c r="IIH45" s="64"/>
      <c r="III45" s="64"/>
      <c r="IIJ45" s="64"/>
      <c r="IIK45" s="64"/>
      <c r="IIL45" s="64"/>
      <c r="IIM45" s="64"/>
      <c r="IIN45" s="64"/>
      <c r="IIO45" s="64"/>
      <c r="IIP45" s="64"/>
      <c r="IIQ45" s="64"/>
      <c r="IIR45" s="64"/>
      <c r="IIS45" s="64"/>
      <c r="IIT45" s="64"/>
      <c r="IIU45" s="64"/>
      <c r="IIV45" s="64"/>
      <c r="IIW45" s="64"/>
      <c r="IIX45" s="64"/>
      <c r="IIY45" s="64"/>
      <c r="IIZ45" s="64"/>
      <c r="IJA45" s="64"/>
      <c r="IJB45" s="64"/>
      <c r="IJC45" s="64"/>
      <c r="IJD45" s="64"/>
      <c r="IJE45" s="64"/>
      <c r="IJF45" s="64"/>
      <c r="IJG45" s="64"/>
      <c r="IJH45" s="64"/>
      <c r="IJI45" s="64"/>
      <c r="IJJ45" s="64"/>
      <c r="IJK45" s="64"/>
      <c r="IJL45" s="64"/>
      <c r="IJM45" s="64"/>
      <c r="IJN45" s="64"/>
      <c r="IJO45" s="64"/>
      <c r="IJP45" s="64"/>
      <c r="IJQ45" s="64"/>
      <c r="IJR45" s="64"/>
      <c r="IJS45" s="64"/>
      <c r="IJT45" s="64"/>
      <c r="IJU45" s="64"/>
      <c r="IJV45" s="64"/>
      <c r="IJW45" s="64"/>
      <c r="IJX45" s="64"/>
      <c r="IJY45" s="64"/>
      <c r="IJZ45" s="64"/>
      <c r="IKA45" s="64"/>
      <c r="IKB45" s="64"/>
      <c r="IKC45" s="64"/>
      <c r="IKD45" s="64"/>
      <c r="IKE45" s="64"/>
      <c r="IKF45" s="64"/>
      <c r="IKG45" s="64"/>
      <c r="IKH45" s="64"/>
      <c r="IKI45" s="64"/>
      <c r="IKJ45" s="64"/>
      <c r="IKK45" s="64"/>
      <c r="IKL45" s="64"/>
      <c r="IKM45" s="64"/>
      <c r="IKN45" s="64"/>
      <c r="IKO45" s="64"/>
      <c r="IKP45" s="64"/>
      <c r="IKQ45" s="64"/>
      <c r="IKR45" s="64"/>
      <c r="IKS45" s="64"/>
      <c r="IKT45" s="64"/>
      <c r="IKU45" s="64"/>
      <c r="IKV45" s="64"/>
      <c r="IKW45" s="64"/>
      <c r="IKX45" s="64"/>
      <c r="IKY45" s="64"/>
      <c r="IKZ45" s="64"/>
      <c r="ILA45" s="64"/>
      <c r="ILB45" s="64"/>
      <c r="ILC45" s="64"/>
      <c r="ILD45" s="64"/>
      <c r="ILE45" s="64"/>
      <c r="ILF45" s="64"/>
      <c r="ILG45" s="64"/>
      <c r="ILH45" s="64"/>
      <c r="ILI45" s="64"/>
      <c r="ILJ45" s="64"/>
      <c r="ILK45" s="64"/>
      <c r="ILL45" s="64"/>
      <c r="ILM45" s="64"/>
      <c r="ILN45" s="64"/>
      <c r="ILO45" s="64"/>
      <c r="ILP45" s="64"/>
      <c r="ILQ45" s="64"/>
      <c r="ILR45" s="64"/>
      <c r="ILS45" s="64"/>
      <c r="ILT45" s="64"/>
      <c r="ILU45" s="64"/>
      <c r="ILV45" s="64"/>
      <c r="ILW45" s="64"/>
      <c r="ILX45" s="64"/>
      <c r="ILY45" s="64"/>
      <c r="ILZ45" s="64"/>
      <c r="IMA45" s="64"/>
      <c r="IMB45" s="64"/>
      <c r="IMC45" s="64"/>
      <c r="IMD45" s="64"/>
      <c r="IME45" s="64"/>
      <c r="IMF45" s="64"/>
      <c r="IMG45" s="64"/>
      <c r="IMH45" s="64"/>
      <c r="IMI45" s="64"/>
      <c r="IMJ45" s="64"/>
      <c r="IMK45" s="64"/>
      <c r="IML45" s="64"/>
      <c r="IMM45" s="64"/>
      <c r="IMN45" s="64"/>
      <c r="IMO45" s="64"/>
      <c r="IMP45" s="64"/>
      <c r="IMQ45" s="64"/>
      <c r="IMR45" s="64"/>
      <c r="IMS45" s="64"/>
      <c r="IMT45" s="64"/>
      <c r="IMU45" s="64"/>
      <c r="IMV45" s="64"/>
      <c r="IMW45" s="64"/>
      <c r="IMX45" s="64"/>
      <c r="IMY45" s="64"/>
      <c r="IMZ45" s="64"/>
      <c r="INA45" s="64"/>
      <c r="INB45" s="64"/>
      <c r="INC45" s="64"/>
      <c r="IND45" s="64"/>
      <c r="INE45" s="64"/>
      <c r="INF45" s="64"/>
      <c r="ING45" s="64"/>
      <c r="INH45" s="64"/>
      <c r="INI45" s="64"/>
      <c r="INJ45" s="64"/>
      <c r="INK45" s="64"/>
      <c r="INL45" s="64"/>
      <c r="INM45" s="64"/>
      <c r="INN45" s="64"/>
      <c r="INO45" s="64"/>
      <c r="INP45" s="64"/>
      <c r="INQ45" s="64"/>
      <c r="INR45" s="64"/>
      <c r="INS45" s="64"/>
      <c r="INT45" s="64"/>
      <c r="INU45" s="64"/>
      <c r="INV45" s="64"/>
      <c r="INW45" s="64"/>
      <c r="INX45" s="64"/>
      <c r="INY45" s="64"/>
      <c r="INZ45" s="64"/>
      <c r="IOA45" s="64"/>
      <c r="IOB45" s="64"/>
      <c r="IOC45" s="64"/>
      <c r="IOD45" s="64"/>
      <c r="IOE45" s="64"/>
      <c r="IOF45" s="64"/>
      <c r="IOG45" s="64"/>
      <c r="IOH45" s="64"/>
      <c r="IOI45" s="64"/>
      <c r="IOJ45" s="64"/>
      <c r="IOK45" s="64"/>
      <c r="IOL45" s="64"/>
      <c r="IOM45" s="64"/>
      <c r="ION45" s="64"/>
      <c r="IOO45" s="64"/>
      <c r="IOP45" s="64"/>
      <c r="IOQ45" s="64"/>
      <c r="IOR45" s="64"/>
      <c r="IOS45" s="64"/>
      <c r="IOT45" s="64"/>
      <c r="IOU45" s="64"/>
      <c r="IOV45" s="64"/>
      <c r="IOW45" s="64"/>
      <c r="IOX45" s="64"/>
      <c r="IOY45" s="64"/>
      <c r="IOZ45" s="64"/>
      <c r="IPA45" s="64"/>
      <c r="IPB45" s="64"/>
      <c r="IPC45" s="64"/>
      <c r="IPD45" s="64"/>
      <c r="IPE45" s="64"/>
      <c r="IPF45" s="64"/>
      <c r="IPG45" s="64"/>
      <c r="IPH45" s="64"/>
      <c r="IPI45" s="64"/>
      <c r="IPJ45" s="64"/>
      <c r="IPK45" s="64"/>
      <c r="IPL45" s="64"/>
      <c r="IPM45" s="64"/>
      <c r="IPN45" s="64"/>
      <c r="IPO45" s="64"/>
      <c r="IPP45" s="64"/>
      <c r="IPQ45" s="64"/>
      <c r="IPR45" s="64"/>
      <c r="IPS45" s="64"/>
      <c r="IPT45" s="64"/>
      <c r="IPU45" s="64"/>
      <c r="IPV45" s="64"/>
      <c r="IPW45" s="64"/>
      <c r="IPX45" s="64"/>
      <c r="IPY45" s="64"/>
      <c r="IPZ45" s="64"/>
      <c r="IQA45" s="64"/>
      <c r="IQB45" s="64"/>
      <c r="IQC45" s="64"/>
      <c r="IQD45" s="64"/>
      <c r="IQE45" s="64"/>
      <c r="IQF45" s="64"/>
      <c r="IQG45" s="64"/>
      <c r="IQH45" s="64"/>
      <c r="IQI45" s="64"/>
      <c r="IQJ45" s="64"/>
      <c r="IQK45" s="64"/>
      <c r="IQL45" s="64"/>
      <c r="IQM45" s="64"/>
      <c r="IQN45" s="64"/>
      <c r="IQO45" s="64"/>
      <c r="IQP45" s="64"/>
      <c r="IQQ45" s="64"/>
      <c r="IQR45" s="64"/>
      <c r="IQS45" s="64"/>
      <c r="IQT45" s="64"/>
      <c r="IQU45" s="64"/>
      <c r="IQV45" s="64"/>
      <c r="IQW45" s="64"/>
      <c r="IQX45" s="64"/>
      <c r="IQY45" s="64"/>
      <c r="IQZ45" s="64"/>
      <c r="IRA45" s="64"/>
      <c r="IRB45" s="64"/>
      <c r="IRC45" s="64"/>
      <c r="IRD45" s="64"/>
      <c r="IRE45" s="64"/>
      <c r="IRF45" s="64"/>
      <c r="IRG45" s="64"/>
      <c r="IRH45" s="64"/>
      <c r="IRI45" s="64"/>
      <c r="IRJ45" s="64"/>
      <c r="IRK45" s="64"/>
      <c r="IRL45" s="64"/>
      <c r="IRM45" s="64"/>
      <c r="IRN45" s="64"/>
      <c r="IRO45" s="64"/>
      <c r="IRP45" s="64"/>
      <c r="IRQ45" s="64"/>
      <c r="IRR45" s="64"/>
      <c r="IRS45" s="64"/>
      <c r="IRT45" s="64"/>
      <c r="IRU45" s="64"/>
      <c r="IRV45" s="64"/>
      <c r="IRW45" s="64"/>
      <c r="IRX45" s="64"/>
      <c r="IRY45" s="64"/>
      <c r="IRZ45" s="64"/>
      <c r="ISA45" s="64"/>
      <c r="ISB45" s="64"/>
      <c r="ISC45" s="64"/>
      <c r="ISD45" s="64"/>
      <c r="ISE45" s="64"/>
      <c r="ISF45" s="64"/>
      <c r="ISG45" s="64"/>
      <c r="ISH45" s="64"/>
      <c r="ISI45" s="64"/>
      <c r="ISJ45" s="64"/>
      <c r="ISK45" s="64"/>
      <c r="ISL45" s="64"/>
      <c r="ISM45" s="64"/>
      <c r="ISN45" s="64"/>
      <c r="ISO45" s="64"/>
      <c r="ISP45" s="64"/>
      <c r="ISQ45" s="64"/>
      <c r="ISR45" s="64"/>
      <c r="ISS45" s="64"/>
      <c r="IST45" s="64"/>
      <c r="ISU45" s="64"/>
      <c r="ISV45" s="64"/>
      <c r="ISW45" s="64"/>
      <c r="ISX45" s="64"/>
      <c r="ISY45" s="64"/>
      <c r="ISZ45" s="64"/>
      <c r="ITA45" s="64"/>
      <c r="ITB45" s="64"/>
      <c r="ITC45" s="64"/>
      <c r="ITD45" s="64"/>
      <c r="ITE45" s="64"/>
      <c r="ITF45" s="64"/>
      <c r="ITG45" s="64"/>
      <c r="ITH45" s="64"/>
      <c r="ITI45" s="64"/>
      <c r="ITJ45" s="64"/>
      <c r="ITK45" s="64"/>
      <c r="ITL45" s="64"/>
      <c r="ITM45" s="64"/>
      <c r="ITN45" s="64"/>
      <c r="ITO45" s="64"/>
      <c r="ITP45" s="64"/>
      <c r="ITQ45" s="64"/>
      <c r="ITR45" s="64"/>
      <c r="ITS45" s="64"/>
      <c r="ITT45" s="64"/>
      <c r="ITU45" s="64"/>
      <c r="ITV45" s="64"/>
      <c r="ITW45" s="64"/>
      <c r="ITX45" s="64"/>
      <c r="ITY45" s="64"/>
      <c r="ITZ45" s="64"/>
      <c r="IUA45" s="64"/>
      <c r="IUB45" s="64"/>
      <c r="IUC45" s="64"/>
      <c r="IUD45" s="64"/>
      <c r="IUE45" s="64"/>
      <c r="IUF45" s="64"/>
      <c r="IUG45" s="64"/>
      <c r="IUH45" s="64"/>
      <c r="IUI45" s="64"/>
      <c r="IUJ45" s="64"/>
      <c r="IUK45" s="64"/>
      <c r="IUL45" s="64"/>
      <c r="IUM45" s="64"/>
      <c r="IUN45" s="64"/>
      <c r="IUO45" s="64"/>
      <c r="IUP45" s="64"/>
      <c r="IUQ45" s="64"/>
      <c r="IUR45" s="64"/>
      <c r="IUS45" s="64"/>
      <c r="IUT45" s="64"/>
      <c r="IUU45" s="64"/>
      <c r="IUV45" s="64"/>
      <c r="IUW45" s="64"/>
      <c r="IUX45" s="64"/>
      <c r="IUY45" s="64"/>
      <c r="IUZ45" s="64"/>
      <c r="IVA45" s="64"/>
      <c r="IVB45" s="64"/>
      <c r="IVC45" s="64"/>
      <c r="IVD45" s="64"/>
      <c r="IVE45" s="64"/>
      <c r="IVF45" s="64"/>
      <c r="IVG45" s="64"/>
      <c r="IVH45" s="64"/>
      <c r="IVI45" s="64"/>
      <c r="IVJ45" s="64"/>
      <c r="IVK45" s="64"/>
      <c r="IVL45" s="64"/>
      <c r="IVM45" s="64"/>
      <c r="IVN45" s="64"/>
      <c r="IVO45" s="64"/>
      <c r="IVP45" s="64"/>
      <c r="IVQ45" s="64"/>
      <c r="IVR45" s="64"/>
      <c r="IVS45" s="64"/>
      <c r="IVT45" s="64"/>
      <c r="IVU45" s="64"/>
      <c r="IVV45" s="64"/>
      <c r="IVW45" s="64"/>
      <c r="IVX45" s="64"/>
      <c r="IVY45" s="64"/>
      <c r="IVZ45" s="64"/>
      <c r="IWA45" s="64"/>
      <c r="IWB45" s="64"/>
      <c r="IWC45" s="64"/>
      <c r="IWD45" s="64"/>
      <c r="IWE45" s="64"/>
      <c r="IWF45" s="64"/>
      <c r="IWG45" s="64"/>
      <c r="IWH45" s="64"/>
      <c r="IWI45" s="64"/>
      <c r="IWJ45" s="64"/>
      <c r="IWK45" s="64"/>
      <c r="IWL45" s="64"/>
      <c r="IWM45" s="64"/>
      <c r="IWN45" s="64"/>
      <c r="IWO45" s="64"/>
      <c r="IWP45" s="64"/>
      <c r="IWQ45" s="64"/>
      <c r="IWR45" s="64"/>
      <c r="IWS45" s="64"/>
      <c r="IWT45" s="64"/>
      <c r="IWU45" s="64"/>
      <c r="IWV45" s="64"/>
      <c r="IWW45" s="64"/>
      <c r="IWX45" s="64"/>
      <c r="IWY45" s="64"/>
      <c r="IWZ45" s="64"/>
      <c r="IXA45" s="64"/>
      <c r="IXB45" s="64"/>
      <c r="IXC45" s="64"/>
      <c r="IXD45" s="64"/>
      <c r="IXE45" s="64"/>
      <c r="IXF45" s="64"/>
      <c r="IXG45" s="64"/>
      <c r="IXH45" s="64"/>
      <c r="IXI45" s="64"/>
      <c r="IXJ45" s="64"/>
      <c r="IXK45" s="64"/>
      <c r="IXL45" s="64"/>
      <c r="IXM45" s="64"/>
      <c r="IXN45" s="64"/>
      <c r="IXO45" s="64"/>
      <c r="IXP45" s="64"/>
      <c r="IXQ45" s="64"/>
      <c r="IXR45" s="64"/>
      <c r="IXS45" s="64"/>
      <c r="IXT45" s="64"/>
      <c r="IXU45" s="64"/>
      <c r="IXV45" s="64"/>
      <c r="IXW45" s="64"/>
      <c r="IXX45" s="64"/>
      <c r="IXY45" s="64"/>
      <c r="IXZ45" s="64"/>
      <c r="IYA45" s="64"/>
      <c r="IYB45" s="64"/>
      <c r="IYC45" s="64"/>
      <c r="IYD45" s="64"/>
      <c r="IYE45" s="64"/>
      <c r="IYF45" s="64"/>
      <c r="IYG45" s="64"/>
      <c r="IYH45" s="64"/>
      <c r="IYI45" s="64"/>
      <c r="IYJ45" s="64"/>
      <c r="IYK45" s="64"/>
      <c r="IYL45" s="64"/>
      <c r="IYM45" s="64"/>
      <c r="IYN45" s="64"/>
      <c r="IYO45" s="64"/>
      <c r="IYP45" s="64"/>
      <c r="IYQ45" s="64"/>
      <c r="IYR45" s="64"/>
      <c r="IYS45" s="64"/>
      <c r="IYT45" s="64"/>
      <c r="IYU45" s="64"/>
      <c r="IYV45" s="64"/>
      <c r="IYW45" s="64"/>
      <c r="IYX45" s="64"/>
      <c r="IYY45" s="64"/>
      <c r="IYZ45" s="64"/>
      <c r="IZA45" s="64"/>
      <c r="IZB45" s="64"/>
      <c r="IZC45" s="64"/>
      <c r="IZD45" s="64"/>
      <c r="IZE45" s="64"/>
      <c r="IZF45" s="64"/>
      <c r="IZG45" s="64"/>
      <c r="IZH45" s="64"/>
      <c r="IZI45" s="64"/>
      <c r="IZJ45" s="64"/>
      <c r="IZK45" s="64"/>
      <c r="IZL45" s="64"/>
      <c r="IZM45" s="64"/>
      <c r="IZN45" s="64"/>
      <c r="IZO45" s="64"/>
      <c r="IZP45" s="64"/>
      <c r="IZQ45" s="64"/>
      <c r="IZR45" s="64"/>
      <c r="IZS45" s="64"/>
      <c r="IZT45" s="64"/>
      <c r="IZU45" s="64"/>
      <c r="IZV45" s="64"/>
      <c r="IZW45" s="64"/>
      <c r="IZX45" s="64"/>
      <c r="IZY45" s="64"/>
      <c r="IZZ45" s="64"/>
      <c r="JAA45" s="64"/>
      <c r="JAB45" s="64"/>
      <c r="JAC45" s="64"/>
      <c r="JAD45" s="64"/>
      <c r="JAE45" s="64"/>
      <c r="JAF45" s="64"/>
      <c r="JAG45" s="64"/>
      <c r="JAH45" s="64"/>
      <c r="JAI45" s="64"/>
      <c r="JAJ45" s="64"/>
      <c r="JAK45" s="64"/>
      <c r="JAL45" s="64"/>
      <c r="JAM45" s="64"/>
      <c r="JAN45" s="64"/>
      <c r="JAO45" s="64"/>
      <c r="JAP45" s="64"/>
      <c r="JAQ45" s="64"/>
      <c r="JAR45" s="64"/>
      <c r="JAS45" s="64"/>
      <c r="JAT45" s="64"/>
      <c r="JAU45" s="64"/>
      <c r="JAV45" s="64"/>
      <c r="JAW45" s="64"/>
      <c r="JAX45" s="64"/>
      <c r="JAY45" s="64"/>
      <c r="JAZ45" s="64"/>
      <c r="JBA45" s="64"/>
      <c r="JBB45" s="64"/>
      <c r="JBC45" s="64"/>
      <c r="JBD45" s="64"/>
      <c r="JBE45" s="64"/>
      <c r="JBF45" s="64"/>
      <c r="JBG45" s="64"/>
      <c r="JBH45" s="64"/>
      <c r="JBI45" s="64"/>
      <c r="JBJ45" s="64"/>
      <c r="JBK45" s="64"/>
      <c r="JBL45" s="64"/>
      <c r="JBM45" s="64"/>
      <c r="JBN45" s="64"/>
      <c r="JBO45" s="64"/>
      <c r="JBP45" s="64"/>
      <c r="JBQ45" s="64"/>
      <c r="JBR45" s="64"/>
      <c r="JBS45" s="64"/>
      <c r="JBT45" s="64"/>
      <c r="JBU45" s="64"/>
      <c r="JBV45" s="64"/>
      <c r="JBW45" s="64"/>
      <c r="JBX45" s="64"/>
      <c r="JBY45" s="64"/>
      <c r="JBZ45" s="64"/>
      <c r="JCA45" s="64"/>
      <c r="JCB45" s="64"/>
      <c r="JCC45" s="64"/>
      <c r="JCD45" s="64"/>
      <c r="JCE45" s="64"/>
      <c r="JCF45" s="64"/>
      <c r="JCG45" s="64"/>
      <c r="JCH45" s="64"/>
      <c r="JCI45" s="64"/>
      <c r="JCJ45" s="64"/>
      <c r="JCK45" s="64"/>
      <c r="JCL45" s="64"/>
      <c r="JCM45" s="64"/>
      <c r="JCN45" s="64"/>
      <c r="JCO45" s="64"/>
      <c r="JCP45" s="64"/>
      <c r="JCQ45" s="64"/>
      <c r="JCR45" s="64"/>
      <c r="JCS45" s="64"/>
      <c r="JCT45" s="64"/>
      <c r="JCU45" s="64"/>
      <c r="JCV45" s="64"/>
      <c r="JCW45" s="64"/>
      <c r="JCX45" s="64"/>
      <c r="JCY45" s="64"/>
      <c r="JCZ45" s="64"/>
      <c r="JDA45" s="64"/>
      <c r="JDB45" s="64"/>
      <c r="JDC45" s="64"/>
      <c r="JDD45" s="64"/>
      <c r="JDE45" s="64"/>
      <c r="JDF45" s="64"/>
      <c r="JDG45" s="64"/>
      <c r="JDH45" s="64"/>
      <c r="JDI45" s="64"/>
      <c r="JDJ45" s="64"/>
      <c r="JDK45" s="64"/>
      <c r="JDL45" s="64"/>
      <c r="JDM45" s="64"/>
      <c r="JDN45" s="64"/>
      <c r="JDO45" s="64"/>
      <c r="JDP45" s="64"/>
      <c r="JDQ45" s="64"/>
      <c r="JDR45" s="64"/>
      <c r="JDS45" s="64"/>
      <c r="JDT45" s="64"/>
      <c r="JDU45" s="64"/>
      <c r="JDV45" s="64"/>
      <c r="JDW45" s="64"/>
      <c r="JDX45" s="64"/>
      <c r="JDY45" s="64"/>
      <c r="JDZ45" s="64"/>
      <c r="JEA45" s="64"/>
      <c r="JEB45" s="64"/>
      <c r="JEC45" s="64"/>
      <c r="JED45" s="64"/>
      <c r="JEE45" s="64"/>
      <c r="JEF45" s="64"/>
      <c r="JEG45" s="64"/>
      <c r="JEH45" s="64"/>
      <c r="JEI45" s="64"/>
      <c r="JEJ45" s="64"/>
      <c r="JEK45" s="64"/>
      <c r="JEL45" s="64"/>
      <c r="JEM45" s="64"/>
      <c r="JEN45" s="64"/>
      <c r="JEO45" s="64"/>
      <c r="JEP45" s="64"/>
      <c r="JEQ45" s="64"/>
      <c r="JER45" s="64"/>
      <c r="JES45" s="64"/>
      <c r="JET45" s="64"/>
      <c r="JEU45" s="64"/>
      <c r="JEV45" s="64"/>
      <c r="JEW45" s="64"/>
      <c r="JEX45" s="64"/>
      <c r="JEY45" s="64"/>
      <c r="JEZ45" s="64"/>
      <c r="JFA45" s="64"/>
      <c r="JFB45" s="64"/>
      <c r="JFC45" s="64"/>
      <c r="JFD45" s="64"/>
      <c r="JFE45" s="64"/>
      <c r="JFF45" s="64"/>
      <c r="JFG45" s="64"/>
      <c r="JFH45" s="64"/>
      <c r="JFI45" s="64"/>
      <c r="JFJ45" s="64"/>
      <c r="JFK45" s="64"/>
      <c r="JFL45" s="64"/>
      <c r="JFM45" s="64"/>
      <c r="JFN45" s="64"/>
      <c r="JFO45" s="64"/>
      <c r="JFP45" s="64"/>
      <c r="JFQ45" s="64"/>
      <c r="JFR45" s="64"/>
      <c r="JFS45" s="64"/>
      <c r="JFT45" s="64"/>
      <c r="JFU45" s="64"/>
      <c r="JFV45" s="64"/>
      <c r="JFW45" s="64"/>
      <c r="JFX45" s="64"/>
      <c r="JFY45" s="64"/>
      <c r="JFZ45" s="64"/>
      <c r="JGA45" s="64"/>
      <c r="JGB45" s="64"/>
      <c r="JGC45" s="64"/>
      <c r="JGD45" s="64"/>
      <c r="JGE45" s="64"/>
      <c r="JGF45" s="64"/>
      <c r="JGG45" s="64"/>
      <c r="JGH45" s="64"/>
      <c r="JGI45" s="64"/>
      <c r="JGJ45" s="64"/>
      <c r="JGK45" s="64"/>
      <c r="JGL45" s="64"/>
      <c r="JGM45" s="64"/>
      <c r="JGN45" s="64"/>
      <c r="JGO45" s="64"/>
      <c r="JGP45" s="64"/>
      <c r="JGQ45" s="64"/>
      <c r="JGR45" s="64"/>
      <c r="JGS45" s="64"/>
      <c r="JGT45" s="64"/>
      <c r="JGU45" s="64"/>
      <c r="JGV45" s="64"/>
      <c r="JGW45" s="64"/>
      <c r="JGX45" s="64"/>
      <c r="JGY45" s="64"/>
      <c r="JGZ45" s="64"/>
      <c r="JHA45" s="64"/>
      <c r="JHB45" s="64"/>
      <c r="JHC45" s="64"/>
      <c r="JHD45" s="64"/>
      <c r="JHE45" s="64"/>
      <c r="JHF45" s="64"/>
      <c r="JHG45" s="64"/>
      <c r="JHH45" s="64"/>
      <c r="JHI45" s="64"/>
      <c r="JHJ45" s="64"/>
      <c r="JHK45" s="64"/>
      <c r="JHL45" s="64"/>
      <c r="JHM45" s="64"/>
      <c r="JHN45" s="64"/>
      <c r="JHO45" s="64"/>
      <c r="JHP45" s="64"/>
      <c r="JHQ45" s="64"/>
      <c r="JHR45" s="64"/>
      <c r="JHS45" s="64"/>
      <c r="JHT45" s="64"/>
      <c r="JHU45" s="64"/>
      <c r="JHV45" s="64"/>
      <c r="JHW45" s="64"/>
      <c r="JHX45" s="64"/>
      <c r="JHY45" s="64"/>
      <c r="JHZ45" s="64"/>
      <c r="JIA45" s="64"/>
      <c r="JIB45" s="64"/>
      <c r="JIC45" s="64"/>
      <c r="JID45" s="64"/>
      <c r="JIE45" s="64"/>
      <c r="JIF45" s="64"/>
      <c r="JIG45" s="64"/>
      <c r="JIH45" s="64"/>
      <c r="JII45" s="64"/>
      <c r="JIJ45" s="64"/>
      <c r="JIK45" s="64"/>
      <c r="JIL45" s="64"/>
      <c r="JIM45" s="64"/>
      <c r="JIN45" s="64"/>
      <c r="JIO45" s="64"/>
      <c r="JIP45" s="64"/>
      <c r="JIQ45" s="64"/>
      <c r="JIR45" s="64"/>
      <c r="JIS45" s="64"/>
      <c r="JIT45" s="64"/>
      <c r="JIU45" s="64"/>
      <c r="JIV45" s="64"/>
      <c r="JIW45" s="64"/>
      <c r="JIX45" s="64"/>
      <c r="JIY45" s="64"/>
      <c r="JIZ45" s="64"/>
      <c r="JJA45" s="64"/>
      <c r="JJB45" s="64"/>
      <c r="JJC45" s="64"/>
      <c r="JJD45" s="64"/>
      <c r="JJE45" s="64"/>
      <c r="JJF45" s="64"/>
      <c r="JJG45" s="64"/>
      <c r="JJH45" s="64"/>
      <c r="JJI45" s="64"/>
      <c r="JJJ45" s="64"/>
      <c r="JJK45" s="64"/>
      <c r="JJL45" s="64"/>
      <c r="JJM45" s="64"/>
      <c r="JJN45" s="64"/>
      <c r="JJO45" s="64"/>
      <c r="JJP45" s="64"/>
      <c r="JJQ45" s="64"/>
      <c r="JJR45" s="64"/>
      <c r="JJS45" s="64"/>
      <c r="JJT45" s="64"/>
      <c r="JJU45" s="64"/>
      <c r="JJV45" s="64"/>
      <c r="JJW45" s="64"/>
      <c r="JJX45" s="64"/>
      <c r="JJY45" s="64"/>
      <c r="JJZ45" s="64"/>
      <c r="JKA45" s="64"/>
      <c r="JKB45" s="64"/>
      <c r="JKC45" s="64"/>
      <c r="JKD45" s="64"/>
      <c r="JKE45" s="64"/>
      <c r="JKF45" s="64"/>
      <c r="JKG45" s="64"/>
      <c r="JKH45" s="64"/>
      <c r="JKI45" s="64"/>
      <c r="JKJ45" s="64"/>
      <c r="JKK45" s="64"/>
      <c r="JKL45" s="64"/>
      <c r="JKM45" s="64"/>
      <c r="JKN45" s="64"/>
      <c r="JKO45" s="64"/>
      <c r="JKP45" s="64"/>
      <c r="JKQ45" s="64"/>
      <c r="JKR45" s="64"/>
      <c r="JKS45" s="64"/>
      <c r="JKT45" s="64"/>
      <c r="JKU45" s="64"/>
      <c r="JKV45" s="64"/>
      <c r="JKW45" s="64"/>
      <c r="JKX45" s="64"/>
      <c r="JKY45" s="64"/>
      <c r="JKZ45" s="64"/>
      <c r="JLA45" s="64"/>
      <c r="JLB45" s="64"/>
      <c r="JLC45" s="64"/>
      <c r="JLD45" s="64"/>
      <c r="JLE45" s="64"/>
      <c r="JLF45" s="64"/>
      <c r="JLG45" s="64"/>
      <c r="JLH45" s="64"/>
      <c r="JLI45" s="64"/>
      <c r="JLJ45" s="64"/>
      <c r="JLK45" s="64"/>
      <c r="JLL45" s="64"/>
      <c r="JLM45" s="64"/>
      <c r="JLN45" s="64"/>
      <c r="JLO45" s="64"/>
      <c r="JLP45" s="64"/>
      <c r="JLQ45" s="64"/>
      <c r="JLR45" s="64"/>
      <c r="JLS45" s="64"/>
      <c r="JLT45" s="64"/>
      <c r="JLU45" s="64"/>
      <c r="JLV45" s="64"/>
      <c r="JLW45" s="64"/>
      <c r="JLX45" s="64"/>
      <c r="JLY45" s="64"/>
      <c r="JLZ45" s="64"/>
      <c r="JMA45" s="64"/>
      <c r="JMB45" s="64"/>
      <c r="JMC45" s="64"/>
      <c r="JMD45" s="64"/>
      <c r="JME45" s="64"/>
      <c r="JMF45" s="64"/>
      <c r="JMG45" s="64"/>
      <c r="JMH45" s="64"/>
      <c r="JMI45" s="64"/>
      <c r="JMJ45" s="64"/>
      <c r="JMK45" s="64"/>
      <c r="JML45" s="64"/>
      <c r="JMM45" s="64"/>
      <c r="JMN45" s="64"/>
      <c r="JMO45" s="64"/>
      <c r="JMP45" s="64"/>
      <c r="JMQ45" s="64"/>
      <c r="JMR45" s="64"/>
      <c r="JMS45" s="64"/>
      <c r="JMT45" s="64"/>
      <c r="JMU45" s="64"/>
      <c r="JMV45" s="64"/>
      <c r="JMW45" s="64"/>
      <c r="JMX45" s="64"/>
      <c r="JMY45" s="64"/>
      <c r="JMZ45" s="64"/>
      <c r="JNA45" s="64"/>
      <c r="JNB45" s="64"/>
      <c r="JNC45" s="64"/>
      <c r="JND45" s="64"/>
      <c r="JNE45" s="64"/>
      <c r="JNF45" s="64"/>
      <c r="JNG45" s="64"/>
      <c r="JNH45" s="64"/>
      <c r="JNI45" s="64"/>
      <c r="JNJ45" s="64"/>
      <c r="JNK45" s="64"/>
      <c r="JNL45" s="64"/>
      <c r="JNM45" s="64"/>
      <c r="JNN45" s="64"/>
      <c r="JNO45" s="64"/>
      <c r="JNP45" s="64"/>
      <c r="JNQ45" s="64"/>
      <c r="JNR45" s="64"/>
      <c r="JNS45" s="64"/>
      <c r="JNT45" s="64"/>
      <c r="JNU45" s="64"/>
      <c r="JNV45" s="64"/>
      <c r="JNW45" s="64"/>
      <c r="JNX45" s="64"/>
      <c r="JNY45" s="64"/>
      <c r="JNZ45" s="64"/>
      <c r="JOA45" s="64"/>
      <c r="JOB45" s="64"/>
      <c r="JOC45" s="64"/>
      <c r="JOD45" s="64"/>
      <c r="JOE45" s="64"/>
      <c r="JOF45" s="64"/>
      <c r="JOG45" s="64"/>
      <c r="JOH45" s="64"/>
      <c r="JOI45" s="64"/>
      <c r="JOJ45" s="64"/>
      <c r="JOK45" s="64"/>
      <c r="JOL45" s="64"/>
      <c r="JOM45" s="64"/>
      <c r="JON45" s="64"/>
      <c r="JOO45" s="64"/>
      <c r="JOP45" s="64"/>
      <c r="JOQ45" s="64"/>
      <c r="JOR45" s="64"/>
      <c r="JOS45" s="64"/>
      <c r="JOT45" s="64"/>
      <c r="JOU45" s="64"/>
      <c r="JOV45" s="64"/>
      <c r="JOW45" s="64"/>
      <c r="JOX45" s="64"/>
      <c r="JOY45" s="64"/>
      <c r="JOZ45" s="64"/>
      <c r="JPA45" s="64"/>
      <c r="JPB45" s="64"/>
      <c r="JPC45" s="64"/>
      <c r="JPD45" s="64"/>
      <c r="JPE45" s="64"/>
      <c r="JPF45" s="64"/>
      <c r="JPG45" s="64"/>
      <c r="JPH45" s="64"/>
      <c r="JPI45" s="64"/>
      <c r="JPJ45" s="64"/>
      <c r="JPK45" s="64"/>
      <c r="JPL45" s="64"/>
      <c r="JPM45" s="64"/>
      <c r="JPN45" s="64"/>
      <c r="JPO45" s="64"/>
      <c r="JPP45" s="64"/>
      <c r="JPQ45" s="64"/>
      <c r="JPR45" s="64"/>
      <c r="JPS45" s="64"/>
      <c r="JPT45" s="64"/>
      <c r="JPU45" s="64"/>
      <c r="JPV45" s="64"/>
      <c r="JPW45" s="64"/>
      <c r="JPX45" s="64"/>
      <c r="JPY45" s="64"/>
      <c r="JPZ45" s="64"/>
      <c r="JQA45" s="64"/>
      <c r="JQB45" s="64"/>
      <c r="JQC45" s="64"/>
      <c r="JQD45" s="64"/>
      <c r="JQE45" s="64"/>
      <c r="JQF45" s="64"/>
      <c r="JQG45" s="64"/>
      <c r="JQH45" s="64"/>
      <c r="JQI45" s="64"/>
      <c r="JQJ45" s="64"/>
      <c r="JQK45" s="64"/>
      <c r="JQL45" s="64"/>
      <c r="JQM45" s="64"/>
      <c r="JQN45" s="64"/>
      <c r="JQO45" s="64"/>
      <c r="JQP45" s="64"/>
      <c r="JQQ45" s="64"/>
      <c r="JQR45" s="64"/>
      <c r="JQS45" s="64"/>
      <c r="JQT45" s="64"/>
      <c r="JQU45" s="64"/>
      <c r="JQV45" s="64"/>
      <c r="JQW45" s="64"/>
      <c r="JQX45" s="64"/>
      <c r="JQY45" s="64"/>
      <c r="JQZ45" s="64"/>
      <c r="JRA45" s="64"/>
      <c r="JRB45" s="64"/>
      <c r="JRC45" s="64"/>
      <c r="JRD45" s="64"/>
      <c r="JRE45" s="64"/>
      <c r="JRF45" s="64"/>
      <c r="JRG45" s="64"/>
      <c r="JRH45" s="64"/>
      <c r="JRI45" s="64"/>
      <c r="JRJ45" s="64"/>
      <c r="JRK45" s="64"/>
      <c r="JRL45" s="64"/>
      <c r="JRM45" s="64"/>
      <c r="JRN45" s="64"/>
      <c r="JRO45" s="64"/>
      <c r="JRP45" s="64"/>
      <c r="JRQ45" s="64"/>
      <c r="JRR45" s="64"/>
      <c r="JRS45" s="64"/>
      <c r="JRT45" s="64"/>
      <c r="JRU45" s="64"/>
      <c r="JRV45" s="64"/>
      <c r="JRW45" s="64"/>
      <c r="JRX45" s="64"/>
      <c r="JRY45" s="64"/>
      <c r="JRZ45" s="64"/>
      <c r="JSA45" s="64"/>
      <c r="JSB45" s="64"/>
      <c r="JSC45" s="64"/>
      <c r="JSD45" s="64"/>
      <c r="JSE45" s="64"/>
      <c r="JSF45" s="64"/>
      <c r="JSG45" s="64"/>
      <c r="JSH45" s="64"/>
      <c r="JSI45" s="64"/>
      <c r="JSJ45" s="64"/>
      <c r="JSK45" s="64"/>
      <c r="JSL45" s="64"/>
      <c r="JSM45" s="64"/>
      <c r="JSN45" s="64"/>
      <c r="JSO45" s="64"/>
      <c r="JSP45" s="64"/>
      <c r="JSQ45" s="64"/>
      <c r="JSR45" s="64"/>
      <c r="JSS45" s="64"/>
      <c r="JST45" s="64"/>
      <c r="JSU45" s="64"/>
      <c r="JSV45" s="64"/>
      <c r="JSW45" s="64"/>
      <c r="JSX45" s="64"/>
      <c r="JSY45" s="64"/>
      <c r="JSZ45" s="64"/>
      <c r="JTA45" s="64"/>
      <c r="JTB45" s="64"/>
      <c r="JTC45" s="64"/>
      <c r="JTD45" s="64"/>
      <c r="JTE45" s="64"/>
      <c r="JTF45" s="64"/>
      <c r="JTG45" s="64"/>
      <c r="JTH45" s="64"/>
      <c r="JTI45" s="64"/>
      <c r="JTJ45" s="64"/>
      <c r="JTK45" s="64"/>
      <c r="JTL45" s="64"/>
      <c r="JTM45" s="64"/>
      <c r="JTN45" s="64"/>
      <c r="JTO45" s="64"/>
      <c r="JTP45" s="64"/>
      <c r="JTQ45" s="64"/>
      <c r="JTR45" s="64"/>
      <c r="JTS45" s="64"/>
      <c r="JTT45" s="64"/>
      <c r="JTU45" s="64"/>
      <c r="JTV45" s="64"/>
      <c r="JTW45" s="64"/>
      <c r="JTX45" s="64"/>
      <c r="JTY45" s="64"/>
      <c r="JTZ45" s="64"/>
      <c r="JUA45" s="64"/>
      <c r="JUB45" s="64"/>
      <c r="JUC45" s="64"/>
      <c r="JUD45" s="64"/>
      <c r="JUE45" s="64"/>
      <c r="JUF45" s="64"/>
      <c r="JUG45" s="64"/>
      <c r="JUH45" s="64"/>
      <c r="JUI45" s="64"/>
      <c r="JUJ45" s="64"/>
      <c r="JUK45" s="64"/>
      <c r="JUL45" s="64"/>
      <c r="JUM45" s="64"/>
      <c r="JUN45" s="64"/>
      <c r="JUO45" s="64"/>
      <c r="JUP45" s="64"/>
      <c r="JUQ45" s="64"/>
      <c r="JUR45" s="64"/>
      <c r="JUS45" s="64"/>
      <c r="JUT45" s="64"/>
      <c r="JUU45" s="64"/>
      <c r="JUV45" s="64"/>
      <c r="JUW45" s="64"/>
      <c r="JUX45" s="64"/>
      <c r="JUY45" s="64"/>
      <c r="JUZ45" s="64"/>
      <c r="JVA45" s="64"/>
      <c r="JVB45" s="64"/>
      <c r="JVC45" s="64"/>
      <c r="JVD45" s="64"/>
      <c r="JVE45" s="64"/>
      <c r="JVF45" s="64"/>
      <c r="JVG45" s="64"/>
      <c r="JVH45" s="64"/>
      <c r="JVI45" s="64"/>
      <c r="JVJ45" s="64"/>
      <c r="JVK45" s="64"/>
      <c r="JVL45" s="64"/>
      <c r="JVM45" s="64"/>
      <c r="JVN45" s="64"/>
      <c r="JVO45" s="64"/>
      <c r="JVP45" s="64"/>
      <c r="JVQ45" s="64"/>
      <c r="JVR45" s="64"/>
      <c r="JVS45" s="64"/>
      <c r="JVT45" s="64"/>
      <c r="JVU45" s="64"/>
      <c r="JVV45" s="64"/>
      <c r="JVW45" s="64"/>
      <c r="JVX45" s="64"/>
      <c r="JVY45" s="64"/>
      <c r="JVZ45" s="64"/>
      <c r="JWA45" s="64"/>
      <c r="JWB45" s="64"/>
      <c r="JWC45" s="64"/>
      <c r="JWD45" s="64"/>
      <c r="JWE45" s="64"/>
      <c r="JWF45" s="64"/>
      <c r="JWG45" s="64"/>
      <c r="JWH45" s="64"/>
      <c r="JWI45" s="64"/>
      <c r="JWJ45" s="64"/>
      <c r="JWK45" s="64"/>
      <c r="JWL45" s="64"/>
      <c r="JWM45" s="64"/>
      <c r="JWN45" s="64"/>
      <c r="JWO45" s="64"/>
      <c r="JWP45" s="64"/>
      <c r="JWQ45" s="64"/>
      <c r="JWR45" s="64"/>
      <c r="JWS45" s="64"/>
      <c r="JWT45" s="64"/>
      <c r="JWU45" s="64"/>
      <c r="JWV45" s="64"/>
      <c r="JWW45" s="64"/>
      <c r="JWX45" s="64"/>
      <c r="JWY45" s="64"/>
      <c r="JWZ45" s="64"/>
      <c r="JXA45" s="64"/>
      <c r="JXB45" s="64"/>
      <c r="JXC45" s="64"/>
      <c r="JXD45" s="64"/>
      <c r="JXE45" s="64"/>
      <c r="JXF45" s="64"/>
      <c r="JXG45" s="64"/>
      <c r="JXH45" s="64"/>
      <c r="JXI45" s="64"/>
      <c r="JXJ45" s="64"/>
      <c r="JXK45" s="64"/>
      <c r="JXL45" s="64"/>
      <c r="JXM45" s="64"/>
      <c r="JXN45" s="64"/>
      <c r="JXO45" s="64"/>
      <c r="JXP45" s="64"/>
      <c r="JXQ45" s="64"/>
      <c r="JXR45" s="64"/>
      <c r="JXS45" s="64"/>
      <c r="JXT45" s="64"/>
      <c r="JXU45" s="64"/>
      <c r="JXV45" s="64"/>
      <c r="JXW45" s="64"/>
      <c r="JXX45" s="64"/>
      <c r="JXY45" s="64"/>
      <c r="JXZ45" s="64"/>
      <c r="JYA45" s="64"/>
      <c r="JYB45" s="64"/>
      <c r="JYC45" s="64"/>
      <c r="JYD45" s="64"/>
      <c r="JYE45" s="64"/>
      <c r="JYF45" s="64"/>
      <c r="JYG45" s="64"/>
      <c r="JYH45" s="64"/>
      <c r="JYI45" s="64"/>
      <c r="JYJ45" s="64"/>
      <c r="JYK45" s="64"/>
      <c r="JYL45" s="64"/>
      <c r="JYM45" s="64"/>
      <c r="JYN45" s="64"/>
      <c r="JYO45" s="64"/>
      <c r="JYP45" s="64"/>
      <c r="JYQ45" s="64"/>
      <c r="JYR45" s="64"/>
      <c r="JYS45" s="64"/>
      <c r="JYT45" s="64"/>
      <c r="JYU45" s="64"/>
      <c r="JYV45" s="64"/>
      <c r="JYW45" s="64"/>
      <c r="JYX45" s="64"/>
      <c r="JYY45" s="64"/>
      <c r="JYZ45" s="64"/>
      <c r="JZA45" s="64"/>
      <c r="JZB45" s="64"/>
      <c r="JZC45" s="64"/>
      <c r="JZD45" s="64"/>
      <c r="JZE45" s="64"/>
      <c r="JZF45" s="64"/>
      <c r="JZG45" s="64"/>
      <c r="JZH45" s="64"/>
      <c r="JZI45" s="64"/>
      <c r="JZJ45" s="64"/>
      <c r="JZK45" s="64"/>
      <c r="JZL45" s="64"/>
      <c r="JZM45" s="64"/>
      <c r="JZN45" s="64"/>
      <c r="JZO45" s="64"/>
      <c r="JZP45" s="64"/>
      <c r="JZQ45" s="64"/>
      <c r="JZR45" s="64"/>
      <c r="JZS45" s="64"/>
      <c r="JZT45" s="64"/>
      <c r="JZU45" s="64"/>
      <c r="JZV45" s="64"/>
      <c r="JZW45" s="64"/>
      <c r="JZX45" s="64"/>
      <c r="JZY45" s="64"/>
      <c r="JZZ45" s="64"/>
      <c r="KAA45" s="64"/>
      <c r="KAB45" s="64"/>
      <c r="KAC45" s="64"/>
      <c r="KAD45" s="64"/>
      <c r="KAE45" s="64"/>
      <c r="KAF45" s="64"/>
      <c r="KAG45" s="64"/>
      <c r="KAH45" s="64"/>
      <c r="KAI45" s="64"/>
      <c r="KAJ45" s="64"/>
      <c r="KAK45" s="64"/>
      <c r="KAL45" s="64"/>
      <c r="KAM45" s="64"/>
      <c r="KAN45" s="64"/>
      <c r="KAO45" s="64"/>
      <c r="KAP45" s="64"/>
      <c r="KAQ45" s="64"/>
      <c r="KAR45" s="64"/>
      <c r="KAS45" s="64"/>
      <c r="KAT45" s="64"/>
      <c r="KAU45" s="64"/>
      <c r="KAV45" s="64"/>
      <c r="KAW45" s="64"/>
      <c r="KAX45" s="64"/>
      <c r="KAY45" s="64"/>
      <c r="KAZ45" s="64"/>
      <c r="KBA45" s="64"/>
      <c r="KBB45" s="64"/>
      <c r="KBC45" s="64"/>
      <c r="KBD45" s="64"/>
      <c r="KBE45" s="64"/>
      <c r="KBF45" s="64"/>
      <c r="KBG45" s="64"/>
      <c r="KBH45" s="64"/>
      <c r="KBI45" s="64"/>
      <c r="KBJ45" s="64"/>
      <c r="KBK45" s="64"/>
      <c r="KBL45" s="64"/>
      <c r="KBM45" s="64"/>
      <c r="KBN45" s="64"/>
      <c r="KBO45" s="64"/>
      <c r="KBP45" s="64"/>
      <c r="KBQ45" s="64"/>
      <c r="KBR45" s="64"/>
      <c r="KBS45" s="64"/>
      <c r="KBT45" s="64"/>
      <c r="KBU45" s="64"/>
      <c r="KBV45" s="64"/>
      <c r="KBW45" s="64"/>
      <c r="KBX45" s="64"/>
      <c r="KBY45" s="64"/>
      <c r="KBZ45" s="64"/>
      <c r="KCA45" s="64"/>
      <c r="KCB45" s="64"/>
      <c r="KCC45" s="64"/>
      <c r="KCD45" s="64"/>
      <c r="KCE45" s="64"/>
      <c r="KCF45" s="64"/>
      <c r="KCG45" s="64"/>
      <c r="KCH45" s="64"/>
      <c r="KCI45" s="64"/>
      <c r="KCJ45" s="64"/>
      <c r="KCK45" s="64"/>
      <c r="KCL45" s="64"/>
      <c r="KCM45" s="64"/>
      <c r="KCN45" s="64"/>
      <c r="KCO45" s="64"/>
      <c r="KCP45" s="64"/>
      <c r="KCQ45" s="64"/>
      <c r="KCR45" s="64"/>
      <c r="KCS45" s="64"/>
      <c r="KCT45" s="64"/>
      <c r="KCU45" s="64"/>
      <c r="KCV45" s="64"/>
      <c r="KCW45" s="64"/>
      <c r="KCX45" s="64"/>
      <c r="KCY45" s="64"/>
      <c r="KCZ45" s="64"/>
      <c r="KDA45" s="64"/>
      <c r="KDB45" s="64"/>
      <c r="KDC45" s="64"/>
      <c r="KDD45" s="64"/>
      <c r="KDE45" s="64"/>
      <c r="KDF45" s="64"/>
      <c r="KDG45" s="64"/>
      <c r="KDH45" s="64"/>
      <c r="KDI45" s="64"/>
      <c r="KDJ45" s="64"/>
      <c r="KDK45" s="64"/>
      <c r="KDL45" s="64"/>
      <c r="KDM45" s="64"/>
      <c r="KDN45" s="64"/>
      <c r="KDO45" s="64"/>
      <c r="KDP45" s="64"/>
      <c r="KDQ45" s="64"/>
      <c r="KDR45" s="64"/>
      <c r="KDS45" s="64"/>
      <c r="KDT45" s="64"/>
      <c r="KDU45" s="64"/>
      <c r="KDV45" s="64"/>
      <c r="KDW45" s="64"/>
      <c r="KDX45" s="64"/>
      <c r="KDY45" s="64"/>
      <c r="KDZ45" s="64"/>
      <c r="KEA45" s="64"/>
      <c r="KEB45" s="64"/>
      <c r="KEC45" s="64"/>
      <c r="KED45" s="64"/>
      <c r="KEE45" s="64"/>
      <c r="KEF45" s="64"/>
      <c r="KEG45" s="64"/>
      <c r="KEH45" s="64"/>
      <c r="KEI45" s="64"/>
      <c r="KEJ45" s="64"/>
      <c r="KEK45" s="64"/>
      <c r="KEL45" s="64"/>
      <c r="KEM45" s="64"/>
      <c r="KEN45" s="64"/>
      <c r="KEO45" s="64"/>
      <c r="KEP45" s="64"/>
      <c r="KEQ45" s="64"/>
      <c r="KER45" s="64"/>
      <c r="KES45" s="64"/>
      <c r="KET45" s="64"/>
      <c r="KEU45" s="64"/>
      <c r="KEV45" s="64"/>
      <c r="KEW45" s="64"/>
      <c r="KEX45" s="64"/>
      <c r="KEY45" s="64"/>
      <c r="KEZ45" s="64"/>
      <c r="KFA45" s="64"/>
      <c r="KFB45" s="64"/>
      <c r="KFC45" s="64"/>
      <c r="KFD45" s="64"/>
      <c r="KFE45" s="64"/>
      <c r="KFF45" s="64"/>
      <c r="KFG45" s="64"/>
      <c r="KFH45" s="64"/>
      <c r="KFI45" s="64"/>
      <c r="KFJ45" s="64"/>
      <c r="KFK45" s="64"/>
      <c r="KFL45" s="64"/>
      <c r="KFM45" s="64"/>
      <c r="KFN45" s="64"/>
      <c r="KFO45" s="64"/>
      <c r="KFP45" s="64"/>
      <c r="KFQ45" s="64"/>
      <c r="KFR45" s="64"/>
      <c r="KFS45" s="64"/>
      <c r="KFT45" s="64"/>
      <c r="KFU45" s="64"/>
      <c r="KFV45" s="64"/>
      <c r="KFW45" s="64"/>
      <c r="KFX45" s="64"/>
      <c r="KFY45" s="64"/>
      <c r="KFZ45" s="64"/>
      <c r="KGA45" s="64"/>
      <c r="KGB45" s="64"/>
      <c r="KGC45" s="64"/>
      <c r="KGD45" s="64"/>
      <c r="KGE45" s="64"/>
      <c r="KGF45" s="64"/>
      <c r="KGG45" s="64"/>
      <c r="KGH45" s="64"/>
      <c r="KGI45" s="64"/>
      <c r="KGJ45" s="64"/>
      <c r="KGK45" s="64"/>
      <c r="KGL45" s="64"/>
      <c r="KGM45" s="64"/>
      <c r="KGN45" s="64"/>
      <c r="KGO45" s="64"/>
      <c r="KGP45" s="64"/>
      <c r="KGQ45" s="64"/>
      <c r="KGR45" s="64"/>
      <c r="KGS45" s="64"/>
      <c r="KGT45" s="64"/>
      <c r="KGU45" s="64"/>
      <c r="KGV45" s="64"/>
      <c r="KGW45" s="64"/>
      <c r="KGX45" s="64"/>
      <c r="KGY45" s="64"/>
      <c r="KGZ45" s="64"/>
      <c r="KHA45" s="64"/>
      <c r="KHB45" s="64"/>
      <c r="KHC45" s="64"/>
      <c r="KHD45" s="64"/>
      <c r="KHE45" s="64"/>
      <c r="KHF45" s="64"/>
      <c r="KHG45" s="64"/>
      <c r="KHH45" s="64"/>
      <c r="KHI45" s="64"/>
      <c r="KHJ45" s="64"/>
      <c r="KHK45" s="64"/>
      <c r="KHL45" s="64"/>
      <c r="KHM45" s="64"/>
      <c r="KHN45" s="64"/>
      <c r="KHO45" s="64"/>
      <c r="KHP45" s="64"/>
      <c r="KHQ45" s="64"/>
      <c r="KHR45" s="64"/>
      <c r="KHS45" s="64"/>
      <c r="KHT45" s="64"/>
      <c r="KHU45" s="64"/>
      <c r="KHV45" s="64"/>
      <c r="KHW45" s="64"/>
      <c r="KHX45" s="64"/>
      <c r="KHY45" s="64"/>
      <c r="KHZ45" s="64"/>
      <c r="KIA45" s="64"/>
      <c r="KIB45" s="64"/>
      <c r="KIC45" s="64"/>
      <c r="KID45" s="64"/>
      <c r="KIE45" s="64"/>
      <c r="KIF45" s="64"/>
      <c r="KIG45" s="64"/>
      <c r="KIH45" s="64"/>
      <c r="KII45" s="64"/>
      <c r="KIJ45" s="64"/>
      <c r="KIK45" s="64"/>
      <c r="KIL45" s="64"/>
      <c r="KIM45" s="64"/>
      <c r="KIN45" s="64"/>
      <c r="KIO45" s="64"/>
      <c r="KIP45" s="64"/>
      <c r="KIQ45" s="64"/>
      <c r="KIR45" s="64"/>
      <c r="KIS45" s="64"/>
      <c r="KIT45" s="64"/>
      <c r="KIU45" s="64"/>
      <c r="KIV45" s="64"/>
      <c r="KIW45" s="64"/>
      <c r="KIX45" s="64"/>
      <c r="KIY45" s="64"/>
      <c r="KIZ45" s="64"/>
      <c r="KJA45" s="64"/>
      <c r="KJB45" s="64"/>
      <c r="KJC45" s="64"/>
      <c r="KJD45" s="64"/>
      <c r="KJE45" s="64"/>
      <c r="KJF45" s="64"/>
      <c r="KJG45" s="64"/>
      <c r="KJH45" s="64"/>
      <c r="KJI45" s="64"/>
      <c r="KJJ45" s="64"/>
      <c r="KJK45" s="64"/>
      <c r="KJL45" s="64"/>
      <c r="KJM45" s="64"/>
      <c r="KJN45" s="64"/>
      <c r="KJO45" s="64"/>
      <c r="KJP45" s="64"/>
      <c r="KJQ45" s="64"/>
      <c r="KJR45" s="64"/>
      <c r="KJS45" s="64"/>
      <c r="KJT45" s="64"/>
      <c r="KJU45" s="64"/>
      <c r="KJV45" s="64"/>
      <c r="KJW45" s="64"/>
      <c r="KJX45" s="64"/>
      <c r="KJY45" s="64"/>
      <c r="KJZ45" s="64"/>
      <c r="KKA45" s="64"/>
      <c r="KKB45" s="64"/>
      <c r="KKC45" s="64"/>
      <c r="KKD45" s="64"/>
      <c r="KKE45" s="64"/>
      <c r="KKF45" s="64"/>
      <c r="KKG45" s="64"/>
      <c r="KKH45" s="64"/>
      <c r="KKI45" s="64"/>
      <c r="KKJ45" s="64"/>
      <c r="KKK45" s="64"/>
      <c r="KKL45" s="64"/>
      <c r="KKM45" s="64"/>
      <c r="KKN45" s="64"/>
      <c r="KKO45" s="64"/>
      <c r="KKP45" s="64"/>
      <c r="KKQ45" s="64"/>
      <c r="KKR45" s="64"/>
      <c r="KKS45" s="64"/>
      <c r="KKT45" s="64"/>
      <c r="KKU45" s="64"/>
      <c r="KKV45" s="64"/>
      <c r="KKW45" s="64"/>
      <c r="KKX45" s="64"/>
      <c r="KKY45" s="64"/>
      <c r="KKZ45" s="64"/>
      <c r="KLA45" s="64"/>
      <c r="KLB45" s="64"/>
      <c r="KLC45" s="64"/>
      <c r="KLD45" s="64"/>
      <c r="KLE45" s="64"/>
      <c r="KLF45" s="64"/>
      <c r="KLG45" s="64"/>
      <c r="KLH45" s="64"/>
      <c r="KLI45" s="64"/>
      <c r="KLJ45" s="64"/>
      <c r="KLK45" s="64"/>
      <c r="KLL45" s="64"/>
      <c r="KLM45" s="64"/>
      <c r="KLN45" s="64"/>
      <c r="KLO45" s="64"/>
      <c r="KLP45" s="64"/>
      <c r="KLQ45" s="64"/>
      <c r="KLR45" s="64"/>
      <c r="KLS45" s="64"/>
      <c r="KLT45" s="64"/>
      <c r="KLU45" s="64"/>
      <c r="KLV45" s="64"/>
      <c r="KLW45" s="64"/>
      <c r="KLX45" s="64"/>
      <c r="KLY45" s="64"/>
      <c r="KLZ45" s="64"/>
      <c r="KMA45" s="64"/>
      <c r="KMB45" s="64"/>
      <c r="KMC45" s="64"/>
      <c r="KMD45" s="64"/>
      <c r="KME45" s="64"/>
      <c r="KMF45" s="64"/>
      <c r="KMG45" s="64"/>
      <c r="KMH45" s="64"/>
      <c r="KMI45" s="64"/>
      <c r="KMJ45" s="64"/>
      <c r="KMK45" s="64"/>
      <c r="KML45" s="64"/>
      <c r="KMM45" s="64"/>
      <c r="KMN45" s="64"/>
      <c r="KMO45" s="64"/>
      <c r="KMP45" s="64"/>
      <c r="KMQ45" s="64"/>
      <c r="KMR45" s="64"/>
      <c r="KMS45" s="64"/>
      <c r="KMT45" s="64"/>
      <c r="KMU45" s="64"/>
      <c r="KMV45" s="64"/>
      <c r="KMW45" s="64"/>
      <c r="KMX45" s="64"/>
      <c r="KMY45" s="64"/>
      <c r="KMZ45" s="64"/>
      <c r="KNA45" s="64"/>
      <c r="KNB45" s="64"/>
      <c r="KNC45" s="64"/>
      <c r="KND45" s="64"/>
      <c r="KNE45" s="64"/>
      <c r="KNF45" s="64"/>
      <c r="KNG45" s="64"/>
      <c r="KNH45" s="64"/>
      <c r="KNI45" s="64"/>
      <c r="KNJ45" s="64"/>
      <c r="KNK45" s="64"/>
      <c r="KNL45" s="64"/>
      <c r="KNM45" s="64"/>
      <c r="KNN45" s="64"/>
      <c r="KNO45" s="64"/>
      <c r="KNP45" s="64"/>
      <c r="KNQ45" s="64"/>
      <c r="KNR45" s="64"/>
      <c r="KNS45" s="64"/>
      <c r="KNT45" s="64"/>
      <c r="KNU45" s="64"/>
      <c r="KNV45" s="64"/>
      <c r="KNW45" s="64"/>
      <c r="KNX45" s="64"/>
      <c r="KNY45" s="64"/>
      <c r="KNZ45" s="64"/>
      <c r="KOA45" s="64"/>
      <c r="KOB45" s="64"/>
      <c r="KOC45" s="64"/>
      <c r="KOD45" s="64"/>
      <c r="KOE45" s="64"/>
      <c r="KOF45" s="64"/>
      <c r="KOG45" s="64"/>
      <c r="KOH45" s="64"/>
      <c r="KOI45" s="64"/>
      <c r="KOJ45" s="64"/>
      <c r="KOK45" s="64"/>
      <c r="KOL45" s="64"/>
      <c r="KOM45" s="64"/>
      <c r="KON45" s="64"/>
      <c r="KOO45" s="64"/>
      <c r="KOP45" s="64"/>
      <c r="KOQ45" s="64"/>
      <c r="KOR45" s="64"/>
      <c r="KOS45" s="64"/>
      <c r="KOT45" s="64"/>
      <c r="KOU45" s="64"/>
      <c r="KOV45" s="64"/>
      <c r="KOW45" s="64"/>
      <c r="KOX45" s="64"/>
      <c r="KOY45" s="64"/>
      <c r="KOZ45" s="64"/>
      <c r="KPA45" s="64"/>
      <c r="KPB45" s="64"/>
      <c r="KPC45" s="64"/>
      <c r="KPD45" s="64"/>
      <c r="KPE45" s="64"/>
      <c r="KPF45" s="64"/>
      <c r="KPG45" s="64"/>
      <c r="KPH45" s="64"/>
      <c r="KPI45" s="64"/>
      <c r="KPJ45" s="64"/>
      <c r="KPK45" s="64"/>
      <c r="KPL45" s="64"/>
      <c r="KPM45" s="64"/>
      <c r="KPN45" s="64"/>
      <c r="KPO45" s="64"/>
      <c r="KPP45" s="64"/>
      <c r="KPQ45" s="64"/>
      <c r="KPR45" s="64"/>
      <c r="KPS45" s="64"/>
      <c r="KPT45" s="64"/>
      <c r="KPU45" s="64"/>
      <c r="KPV45" s="64"/>
      <c r="KPW45" s="64"/>
      <c r="KPX45" s="64"/>
      <c r="KPY45" s="64"/>
      <c r="KPZ45" s="64"/>
      <c r="KQA45" s="64"/>
      <c r="KQB45" s="64"/>
      <c r="KQC45" s="64"/>
      <c r="KQD45" s="64"/>
      <c r="KQE45" s="64"/>
      <c r="KQF45" s="64"/>
      <c r="KQG45" s="64"/>
      <c r="KQH45" s="64"/>
      <c r="KQI45" s="64"/>
      <c r="KQJ45" s="64"/>
      <c r="KQK45" s="64"/>
      <c r="KQL45" s="64"/>
      <c r="KQM45" s="64"/>
      <c r="KQN45" s="64"/>
      <c r="KQO45" s="64"/>
      <c r="KQP45" s="64"/>
      <c r="KQQ45" s="64"/>
      <c r="KQR45" s="64"/>
      <c r="KQS45" s="64"/>
      <c r="KQT45" s="64"/>
      <c r="KQU45" s="64"/>
      <c r="KQV45" s="64"/>
      <c r="KQW45" s="64"/>
      <c r="KQX45" s="64"/>
      <c r="KQY45" s="64"/>
      <c r="KQZ45" s="64"/>
      <c r="KRA45" s="64"/>
      <c r="KRB45" s="64"/>
      <c r="KRC45" s="64"/>
      <c r="KRD45" s="64"/>
      <c r="KRE45" s="64"/>
      <c r="KRF45" s="64"/>
      <c r="KRG45" s="64"/>
      <c r="KRH45" s="64"/>
      <c r="KRI45" s="64"/>
      <c r="KRJ45" s="64"/>
      <c r="KRK45" s="64"/>
      <c r="KRL45" s="64"/>
      <c r="KRM45" s="64"/>
      <c r="KRN45" s="64"/>
      <c r="KRO45" s="64"/>
      <c r="KRP45" s="64"/>
      <c r="KRQ45" s="64"/>
      <c r="KRR45" s="64"/>
      <c r="KRS45" s="64"/>
      <c r="KRT45" s="64"/>
      <c r="KRU45" s="64"/>
      <c r="KRV45" s="64"/>
      <c r="KRW45" s="64"/>
      <c r="KRX45" s="64"/>
      <c r="KRY45" s="64"/>
      <c r="KRZ45" s="64"/>
      <c r="KSA45" s="64"/>
      <c r="KSB45" s="64"/>
      <c r="KSC45" s="64"/>
      <c r="KSD45" s="64"/>
      <c r="KSE45" s="64"/>
      <c r="KSF45" s="64"/>
      <c r="KSG45" s="64"/>
      <c r="KSH45" s="64"/>
      <c r="KSI45" s="64"/>
      <c r="KSJ45" s="64"/>
      <c r="KSK45" s="64"/>
      <c r="KSL45" s="64"/>
      <c r="KSM45" s="64"/>
      <c r="KSN45" s="64"/>
      <c r="KSO45" s="64"/>
      <c r="KSP45" s="64"/>
      <c r="KSQ45" s="64"/>
      <c r="KSR45" s="64"/>
      <c r="KSS45" s="64"/>
      <c r="KST45" s="64"/>
      <c r="KSU45" s="64"/>
      <c r="KSV45" s="64"/>
      <c r="KSW45" s="64"/>
      <c r="KSX45" s="64"/>
      <c r="KSY45" s="64"/>
      <c r="KSZ45" s="64"/>
      <c r="KTA45" s="64"/>
      <c r="KTB45" s="64"/>
      <c r="KTC45" s="64"/>
      <c r="KTD45" s="64"/>
      <c r="KTE45" s="64"/>
      <c r="KTF45" s="64"/>
      <c r="KTG45" s="64"/>
      <c r="KTH45" s="64"/>
      <c r="KTI45" s="64"/>
      <c r="KTJ45" s="64"/>
      <c r="KTK45" s="64"/>
      <c r="KTL45" s="64"/>
      <c r="KTM45" s="64"/>
      <c r="KTN45" s="64"/>
      <c r="KTO45" s="64"/>
      <c r="KTP45" s="64"/>
      <c r="KTQ45" s="64"/>
      <c r="KTR45" s="64"/>
      <c r="KTS45" s="64"/>
      <c r="KTT45" s="64"/>
      <c r="KTU45" s="64"/>
      <c r="KTV45" s="64"/>
      <c r="KTW45" s="64"/>
      <c r="KTX45" s="64"/>
      <c r="KTY45" s="64"/>
      <c r="KTZ45" s="64"/>
      <c r="KUA45" s="64"/>
      <c r="KUB45" s="64"/>
      <c r="KUC45" s="64"/>
      <c r="KUD45" s="64"/>
      <c r="KUE45" s="64"/>
      <c r="KUF45" s="64"/>
      <c r="KUG45" s="64"/>
      <c r="KUH45" s="64"/>
      <c r="KUI45" s="64"/>
      <c r="KUJ45" s="64"/>
      <c r="KUK45" s="64"/>
      <c r="KUL45" s="64"/>
      <c r="KUM45" s="64"/>
      <c r="KUN45" s="64"/>
      <c r="KUO45" s="64"/>
      <c r="KUP45" s="64"/>
      <c r="KUQ45" s="64"/>
      <c r="KUR45" s="64"/>
      <c r="KUS45" s="64"/>
      <c r="KUT45" s="64"/>
      <c r="KUU45" s="64"/>
      <c r="KUV45" s="64"/>
      <c r="KUW45" s="64"/>
      <c r="KUX45" s="64"/>
      <c r="KUY45" s="64"/>
      <c r="KUZ45" s="64"/>
      <c r="KVA45" s="64"/>
      <c r="KVB45" s="64"/>
      <c r="KVC45" s="64"/>
      <c r="KVD45" s="64"/>
      <c r="KVE45" s="64"/>
      <c r="KVF45" s="64"/>
      <c r="KVG45" s="64"/>
      <c r="KVH45" s="64"/>
      <c r="KVI45" s="64"/>
      <c r="KVJ45" s="64"/>
      <c r="KVK45" s="64"/>
      <c r="KVL45" s="64"/>
      <c r="KVM45" s="64"/>
      <c r="KVN45" s="64"/>
      <c r="KVO45" s="64"/>
      <c r="KVP45" s="64"/>
      <c r="KVQ45" s="64"/>
      <c r="KVR45" s="64"/>
      <c r="KVS45" s="64"/>
      <c r="KVT45" s="64"/>
      <c r="KVU45" s="64"/>
      <c r="KVV45" s="64"/>
      <c r="KVW45" s="64"/>
      <c r="KVX45" s="64"/>
      <c r="KVY45" s="64"/>
      <c r="KVZ45" s="64"/>
      <c r="KWA45" s="64"/>
      <c r="KWB45" s="64"/>
      <c r="KWC45" s="64"/>
      <c r="KWD45" s="64"/>
      <c r="KWE45" s="64"/>
      <c r="KWF45" s="64"/>
      <c r="KWG45" s="64"/>
      <c r="KWH45" s="64"/>
      <c r="KWI45" s="64"/>
      <c r="KWJ45" s="64"/>
      <c r="KWK45" s="64"/>
      <c r="KWL45" s="64"/>
      <c r="KWM45" s="64"/>
      <c r="KWN45" s="64"/>
      <c r="KWO45" s="64"/>
      <c r="KWP45" s="64"/>
      <c r="KWQ45" s="64"/>
      <c r="KWR45" s="64"/>
      <c r="KWS45" s="64"/>
      <c r="KWT45" s="64"/>
      <c r="KWU45" s="64"/>
      <c r="KWV45" s="64"/>
      <c r="KWW45" s="64"/>
      <c r="KWX45" s="64"/>
      <c r="KWY45" s="64"/>
      <c r="KWZ45" s="64"/>
      <c r="KXA45" s="64"/>
      <c r="KXB45" s="64"/>
      <c r="KXC45" s="64"/>
      <c r="KXD45" s="64"/>
      <c r="KXE45" s="64"/>
      <c r="KXF45" s="64"/>
      <c r="KXG45" s="64"/>
      <c r="KXH45" s="64"/>
      <c r="KXI45" s="64"/>
      <c r="KXJ45" s="64"/>
      <c r="KXK45" s="64"/>
      <c r="KXL45" s="64"/>
      <c r="KXM45" s="64"/>
      <c r="KXN45" s="64"/>
      <c r="KXO45" s="64"/>
      <c r="KXP45" s="64"/>
      <c r="KXQ45" s="64"/>
      <c r="KXR45" s="64"/>
      <c r="KXS45" s="64"/>
      <c r="KXT45" s="64"/>
      <c r="KXU45" s="64"/>
      <c r="KXV45" s="64"/>
      <c r="KXW45" s="64"/>
      <c r="KXX45" s="64"/>
      <c r="KXY45" s="64"/>
      <c r="KXZ45" s="64"/>
      <c r="KYA45" s="64"/>
      <c r="KYB45" s="64"/>
      <c r="KYC45" s="64"/>
      <c r="KYD45" s="64"/>
      <c r="KYE45" s="64"/>
      <c r="KYF45" s="64"/>
      <c r="KYG45" s="64"/>
      <c r="KYH45" s="64"/>
      <c r="KYI45" s="64"/>
      <c r="KYJ45" s="64"/>
      <c r="KYK45" s="64"/>
      <c r="KYL45" s="64"/>
      <c r="KYM45" s="64"/>
      <c r="KYN45" s="64"/>
      <c r="KYO45" s="64"/>
      <c r="KYP45" s="64"/>
      <c r="KYQ45" s="64"/>
      <c r="KYR45" s="64"/>
      <c r="KYS45" s="64"/>
      <c r="KYT45" s="64"/>
      <c r="KYU45" s="64"/>
      <c r="KYV45" s="64"/>
      <c r="KYW45" s="64"/>
      <c r="KYX45" s="64"/>
      <c r="KYY45" s="64"/>
      <c r="KYZ45" s="64"/>
      <c r="KZA45" s="64"/>
      <c r="KZB45" s="64"/>
      <c r="KZC45" s="64"/>
      <c r="KZD45" s="64"/>
      <c r="KZE45" s="64"/>
      <c r="KZF45" s="64"/>
      <c r="KZG45" s="64"/>
      <c r="KZH45" s="64"/>
      <c r="KZI45" s="64"/>
      <c r="KZJ45" s="64"/>
      <c r="KZK45" s="64"/>
      <c r="KZL45" s="64"/>
      <c r="KZM45" s="64"/>
      <c r="KZN45" s="64"/>
      <c r="KZO45" s="64"/>
      <c r="KZP45" s="64"/>
      <c r="KZQ45" s="64"/>
      <c r="KZR45" s="64"/>
      <c r="KZS45" s="64"/>
      <c r="KZT45" s="64"/>
      <c r="KZU45" s="64"/>
      <c r="KZV45" s="64"/>
      <c r="KZW45" s="64"/>
      <c r="KZX45" s="64"/>
      <c r="KZY45" s="64"/>
      <c r="KZZ45" s="64"/>
      <c r="LAA45" s="64"/>
      <c r="LAB45" s="64"/>
      <c r="LAC45" s="64"/>
      <c r="LAD45" s="64"/>
      <c r="LAE45" s="64"/>
      <c r="LAF45" s="64"/>
      <c r="LAG45" s="64"/>
      <c r="LAH45" s="64"/>
      <c r="LAI45" s="64"/>
      <c r="LAJ45" s="64"/>
      <c r="LAK45" s="64"/>
      <c r="LAL45" s="64"/>
      <c r="LAM45" s="64"/>
      <c r="LAN45" s="64"/>
      <c r="LAO45" s="64"/>
      <c r="LAP45" s="64"/>
      <c r="LAQ45" s="64"/>
      <c r="LAR45" s="64"/>
      <c r="LAS45" s="64"/>
      <c r="LAT45" s="64"/>
      <c r="LAU45" s="64"/>
      <c r="LAV45" s="64"/>
      <c r="LAW45" s="64"/>
      <c r="LAX45" s="64"/>
      <c r="LAY45" s="64"/>
      <c r="LAZ45" s="64"/>
      <c r="LBA45" s="64"/>
      <c r="LBB45" s="64"/>
      <c r="LBC45" s="64"/>
      <c r="LBD45" s="64"/>
      <c r="LBE45" s="64"/>
      <c r="LBF45" s="64"/>
      <c r="LBG45" s="64"/>
      <c r="LBH45" s="64"/>
      <c r="LBI45" s="64"/>
      <c r="LBJ45" s="64"/>
      <c r="LBK45" s="64"/>
      <c r="LBL45" s="64"/>
      <c r="LBM45" s="64"/>
      <c r="LBN45" s="64"/>
      <c r="LBO45" s="64"/>
      <c r="LBP45" s="64"/>
      <c r="LBQ45" s="64"/>
      <c r="LBR45" s="64"/>
      <c r="LBS45" s="64"/>
      <c r="LBT45" s="64"/>
      <c r="LBU45" s="64"/>
      <c r="LBV45" s="64"/>
      <c r="LBW45" s="64"/>
      <c r="LBX45" s="64"/>
      <c r="LBY45" s="64"/>
      <c r="LBZ45" s="64"/>
      <c r="LCA45" s="64"/>
      <c r="LCB45" s="64"/>
      <c r="LCC45" s="64"/>
      <c r="LCD45" s="64"/>
      <c r="LCE45" s="64"/>
      <c r="LCF45" s="64"/>
      <c r="LCG45" s="64"/>
      <c r="LCH45" s="64"/>
      <c r="LCI45" s="64"/>
      <c r="LCJ45" s="64"/>
      <c r="LCK45" s="64"/>
      <c r="LCL45" s="64"/>
      <c r="LCM45" s="64"/>
      <c r="LCN45" s="64"/>
      <c r="LCO45" s="64"/>
      <c r="LCP45" s="64"/>
      <c r="LCQ45" s="64"/>
      <c r="LCR45" s="64"/>
      <c r="LCS45" s="64"/>
      <c r="LCT45" s="64"/>
      <c r="LCU45" s="64"/>
      <c r="LCV45" s="64"/>
      <c r="LCW45" s="64"/>
      <c r="LCX45" s="64"/>
      <c r="LCY45" s="64"/>
      <c r="LCZ45" s="64"/>
      <c r="LDA45" s="64"/>
      <c r="LDB45" s="64"/>
      <c r="LDC45" s="64"/>
      <c r="LDD45" s="64"/>
      <c r="LDE45" s="64"/>
      <c r="LDF45" s="64"/>
      <c r="LDG45" s="64"/>
      <c r="LDH45" s="64"/>
      <c r="LDI45" s="64"/>
      <c r="LDJ45" s="64"/>
      <c r="LDK45" s="64"/>
      <c r="LDL45" s="64"/>
      <c r="LDM45" s="64"/>
      <c r="LDN45" s="64"/>
      <c r="LDO45" s="64"/>
      <c r="LDP45" s="64"/>
      <c r="LDQ45" s="64"/>
      <c r="LDR45" s="64"/>
      <c r="LDS45" s="64"/>
      <c r="LDT45" s="64"/>
      <c r="LDU45" s="64"/>
      <c r="LDV45" s="64"/>
      <c r="LDW45" s="64"/>
      <c r="LDX45" s="64"/>
      <c r="LDY45" s="64"/>
      <c r="LDZ45" s="64"/>
      <c r="LEA45" s="64"/>
      <c r="LEB45" s="64"/>
      <c r="LEC45" s="64"/>
      <c r="LED45" s="64"/>
      <c r="LEE45" s="64"/>
      <c r="LEF45" s="64"/>
      <c r="LEG45" s="64"/>
      <c r="LEH45" s="64"/>
      <c r="LEI45" s="64"/>
      <c r="LEJ45" s="64"/>
      <c r="LEK45" s="64"/>
      <c r="LEL45" s="64"/>
      <c r="LEM45" s="64"/>
      <c r="LEN45" s="64"/>
      <c r="LEO45" s="64"/>
      <c r="LEP45" s="64"/>
      <c r="LEQ45" s="64"/>
      <c r="LER45" s="64"/>
      <c r="LES45" s="64"/>
      <c r="LET45" s="64"/>
      <c r="LEU45" s="64"/>
      <c r="LEV45" s="64"/>
      <c r="LEW45" s="64"/>
      <c r="LEX45" s="64"/>
      <c r="LEY45" s="64"/>
      <c r="LEZ45" s="64"/>
      <c r="LFA45" s="64"/>
      <c r="LFB45" s="64"/>
      <c r="LFC45" s="64"/>
      <c r="LFD45" s="64"/>
      <c r="LFE45" s="64"/>
      <c r="LFF45" s="64"/>
      <c r="LFG45" s="64"/>
      <c r="LFH45" s="64"/>
      <c r="LFI45" s="64"/>
      <c r="LFJ45" s="64"/>
      <c r="LFK45" s="64"/>
      <c r="LFL45" s="64"/>
      <c r="LFM45" s="64"/>
      <c r="LFN45" s="64"/>
      <c r="LFO45" s="64"/>
      <c r="LFP45" s="64"/>
      <c r="LFQ45" s="64"/>
      <c r="LFR45" s="64"/>
      <c r="LFS45" s="64"/>
      <c r="LFT45" s="64"/>
      <c r="LFU45" s="64"/>
      <c r="LFV45" s="64"/>
      <c r="LFW45" s="64"/>
      <c r="LFX45" s="64"/>
      <c r="LFY45" s="64"/>
      <c r="LFZ45" s="64"/>
      <c r="LGA45" s="64"/>
      <c r="LGB45" s="64"/>
      <c r="LGC45" s="64"/>
      <c r="LGD45" s="64"/>
      <c r="LGE45" s="64"/>
      <c r="LGF45" s="64"/>
      <c r="LGG45" s="64"/>
      <c r="LGH45" s="64"/>
      <c r="LGI45" s="64"/>
      <c r="LGJ45" s="64"/>
      <c r="LGK45" s="64"/>
      <c r="LGL45" s="64"/>
      <c r="LGM45" s="64"/>
      <c r="LGN45" s="64"/>
      <c r="LGO45" s="64"/>
      <c r="LGP45" s="64"/>
      <c r="LGQ45" s="64"/>
      <c r="LGR45" s="64"/>
      <c r="LGS45" s="64"/>
      <c r="LGT45" s="64"/>
      <c r="LGU45" s="64"/>
      <c r="LGV45" s="64"/>
      <c r="LGW45" s="64"/>
      <c r="LGX45" s="64"/>
      <c r="LGY45" s="64"/>
      <c r="LGZ45" s="64"/>
      <c r="LHA45" s="64"/>
      <c r="LHB45" s="64"/>
      <c r="LHC45" s="64"/>
      <c r="LHD45" s="64"/>
      <c r="LHE45" s="64"/>
      <c r="LHF45" s="64"/>
      <c r="LHG45" s="64"/>
      <c r="LHH45" s="64"/>
      <c r="LHI45" s="64"/>
      <c r="LHJ45" s="64"/>
      <c r="LHK45" s="64"/>
      <c r="LHL45" s="64"/>
      <c r="LHM45" s="64"/>
      <c r="LHN45" s="64"/>
      <c r="LHO45" s="64"/>
      <c r="LHP45" s="64"/>
      <c r="LHQ45" s="64"/>
      <c r="LHR45" s="64"/>
      <c r="LHS45" s="64"/>
      <c r="LHT45" s="64"/>
      <c r="LHU45" s="64"/>
      <c r="LHV45" s="64"/>
      <c r="LHW45" s="64"/>
      <c r="LHX45" s="64"/>
      <c r="LHY45" s="64"/>
      <c r="LHZ45" s="64"/>
      <c r="LIA45" s="64"/>
      <c r="LIB45" s="64"/>
      <c r="LIC45" s="64"/>
      <c r="LID45" s="64"/>
      <c r="LIE45" s="64"/>
      <c r="LIF45" s="64"/>
      <c r="LIG45" s="64"/>
      <c r="LIH45" s="64"/>
      <c r="LII45" s="64"/>
      <c r="LIJ45" s="64"/>
      <c r="LIK45" s="64"/>
      <c r="LIL45" s="64"/>
      <c r="LIM45" s="64"/>
      <c r="LIN45" s="64"/>
      <c r="LIO45" s="64"/>
      <c r="LIP45" s="64"/>
      <c r="LIQ45" s="64"/>
      <c r="LIR45" s="64"/>
      <c r="LIS45" s="64"/>
      <c r="LIT45" s="64"/>
      <c r="LIU45" s="64"/>
      <c r="LIV45" s="64"/>
      <c r="LIW45" s="64"/>
      <c r="LIX45" s="64"/>
      <c r="LIY45" s="64"/>
      <c r="LIZ45" s="64"/>
      <c r="LJA45" s="64"/>
      <c r="LJB45" s="64"/>
      <c r="LJC45" s="64"/>
      <c r="LJD45" s="64"/>
      <c r="LJE45" s="64"/>
      <c r="LJF45" s="64"/>
      <c r="LJG45" s="64"/>
      <c r="LJH45" s="64"/>
      <c r="LJI45" s="64"/>
      <c r="LJJ45" s="64"/>
      <c r="LJK45" s="64"/>
      <c r="LJL45" s="64"/>
      <c r="LJM45" s="64"/>
      <c r="LJN45" s="64"/>
      <c r="LJO45" s="64"/>
      <c r="LJP45" s="64"/>
      <c r="LJQ45" s="64"/>
      <c r="LJR45" s="64"/>
      <c r="LJS45" s="64"/>
      <c r="LJT45" s="64"/>
      <c r="LJU45" s="64"/>
      <c r="LJV45" s="64"/>
      <c r="LJW45" s="64"/>
      <c r="LJX45" s="64"/>
      <c r="LJY45" s="64"/>
      <c r="LJZ45" s="64"/>
      <c r="LKA45" s="64"/>
      <c r="LKB45" s="64"/>
      <c r="LKC45" s="64"/>
      <c r="LKD45" s="64"/>
      <c r="LKE45" s="64"/>
      <c r="LKF45" s="64"/>
      <c r="LKG45" s="64"/>
      <c r="LKH45" s="64"/>
      <c r="LKI45" s="64"/>
      <c r="LKJ45" s="64"/>
      <c r="LKK45" s="64"/>
      <c r="LKL45" s="64"/>
      <c r="LKM45" s="64"/>
      <c r="LKN45" s="64"/>
      <c r="LKO45" s="64"/>
      <c r="LKP45" s="64"/>
      <c r="LKQ45" s="64"/>
      <c r="LKR45" s="64"/>
      <c r="LKS45" s="64"/>
      <c r="LKT45" s="64"/>
      <c r="LKU45" s="64"/>
      <c r="LKV45" s="64"/>
      <c r="LKW45" s="64"/>
      <c r="LKX45" s="64"/>
      <c r="LKY45" s="64"/>
      <c r="LKZ45" s="64"/>
      <c r="LLA45" s="64"/>
      <c r="LLB45" s="64"/>
      <c r="LLC45" s="64"/>
      <c r="LLD45" s="64"/>
      <c r="LLE45" s="64"/>
      <c r="LLF45" s="64"/>
      <c r="LLG45" s="64"/>
      <c r="LLH45" s="64"/>
      <c r="LLI45" s="64"/>
      <c r="LLJ45" s="64"/>
      <c r="LLK45" s="64"/>
      <c r="LLL45" s="64"/>
      <c r="LLM45" s="64"/>
      <c r="LLN45" s="64"/>
      <c r="LLO45" s="64"/>
      <c r="LLP45" s="64"/>
      <c r="LLQ45" s="64"/>
      <c r="LLR45" s="64"/>
      <c r="LLS45" s="64"/>
      <c r="LLT45" s="64"/>
      <c r="LLU45" s="64"/>
      <c r="LLV45" s="64"/>
      <c r="LLW45" s="64"/>
      <c r="LLX45" s="64"/>
      <c r="LLY45" s="64"/>
      <c r="LLZ45" s="64"/>
      <c r="LMA45" s="64"/>
      <c r="LMB45" s="64"/>
      <c r="LMC45" s="64"/>
      <c r="LMD45" s="64"/>
      <c r="LME45" s="64"/>
      <c r="LMF45" s="64"/>
      <c r="LMG45" s="64"/>
      <c r="LMH45" s="64"/>
      <c r="LMI45" s="64"/>
      <c r="LMJ45" s="64"/>
      <c r="LMK45" s="64"/>
      <c r="LML45" s="64"/>
      <c r="LMM45" s="64"/>
      <c r="LMN45" s="64"/>
      <c r="LMO45" s="64"/>
      <c r="LMP45" s="64"/>
      <c r="LMQ45" s="64"/>
      <c r="LMR45" s="64"/>
      <c r="LMS45" s="64"/>
      <c r="LMT45" s="64"/>
      <c r="LMU45" s="64"/>
      <c r="LMV45" s="64"/>
      <c r="LMW45" s="64"/>
      <c r="LMX45" s="64"/>
      <c r="LMY45" s="64"/>
      <c r="LMZ45" s="64"/>
      <c r="LNA45" s="64"/>
      <c r="LNB45" s="64"/>
      <c r="LNC45" s="64"/>
      <c r="LND45" s="64"/>
      <c r="LNE45" s="64"/>
      <c r="LNF45" s="64"/>
      <c r="LNG45" s="64"/>
      <c r="LNH45" s="64"/>
      <c r="LNI45" s="64"/>
      <c r="LNJ45" s="64"/>
      <c r="LNK45" s="64"/>
      <c r="LNL45" s="64"/>
      <c r="LNM45" s="64"/>
      <c r="LNN45" s="64"/>
      <c r="LNO45" s="64"/>
      <c r="LNP45" s="64"/>
      <c r="LNQ45" s="64"/>
      <c r="LNR45" s="64"/>
      <c r="LNS45" s="64"/>
      <c r="LNT45" s="64"/>
      <c r="LNU45" s="64"/>
      <c r="LNV45" s="64"/>
      <c r="LNW45" s="64"/>
      <c r="LNX45" s="64"/>
      <c r="LNY45" s="64"/>
      <c r="LNZ45" s="64"/>
      <c r="LOA45" s="64"/>
      <c r="LOB45" s="64"/>
      <c r="LOC45" s="64"/>
      <c r="LOD45" s="64"/>
      <c r="LOE45" s="64"/>
      <c r="LOF45" s="64"/>
      <c r="LOG45" s="64"/>
      <c r="LOH45" s="64"/>
      <c r="LOI45" s="64"/>
      <c r="LOJ45" s="64"/>
      <c r="LOK45" s="64"/>
      <c r="LOL45" s="64"/>
      <c r="LOM45" s="64"/>
      <c r="LON45" s="64"/>
      <c r="LOO45" s="64"/>
      <c r="LOP45" s="64"/>
      <c r="LOQ45" s="64"/>
      <c r="LOR45" s="64"/>
      <c r="LOS45" s="64"/>
      <c r="LOT45" s="64"/>
      <c r="LOU45" s="64"/>
      <c r="LOV45" s="64"/>
      <c r="LOW45" s="64"/>
      <c r="LOX45" s="64"/>
      <c r="LOY45" s="64"/>
      <c r="LOZ45" s="64"/>
      <c r="LPA45" s="64"/>
      <c r="LPB45" s="64"/>
      <c r="LPC45" s="64"/>
      <c r="LPD45" s="64"/>
      <c r="LPE45" s="64"/>
      <c r="LPF45" s="64"/>
      <c r="LPG45" s="64"/>
      <c r="LPH45" s="64"/>
      <c r="LPI45" s="64"/>
      <c r="LPJ45" s="64"/>
      <c r="LPK45" s="64"/>
      <c r="LPL45" s="64"/>
      <c r="LPM45" s="64"/>
      <c r="LPN45" s="64"/>
      <c r="LPO45" s="64"/>
      <c r="LPP45" s="64"/>
      <c r="LPQ45" s="64"/>
      <c r="LPR45" s="64"/>
      <c r="LPS45" s="64"/>
      <c r="LPT45" s="64"/>
      <c r="LPU45" s="64"/>
      <c r="LPV45" s="64"/>
      <c r="LPW45" s="64"/>
      <c r="LPX45" s="64"/>
      <c r="LPY45" s="64"/>
      <c r="LPZ45" s="64"/>
      <c r="LQA45" s="64"/>
      <c r="LQB45" s="64"/>
      <c r="LQC45" s="64"/>
      <c r="LQD45" s="64"/>
      <c r="LQE45" s="64"/>
      <c r="LQF45" s="64"/>
      <c r="LQG45" s="64"/>
      <c r="LQH45" s="64"/>
      <c r="LQI45" s="64"/>
      <c r="LQJ45" s="64"/>
      <c r="LQK45" s="64"/>
      <c r="LQL45" s="64"/>
      <c r="LQM45" s="64"/>
      <c r="LQN45" s="64"/>
      <c r="LQO45" s="64"/>
      <c r="LQP45" s="64"/>
      <c r="LQQ45" s="64"/>
      <c r="LQR45" s="64"/>
      <c r="LQS45" s="64"/>
      <c r="LQT45" s="64"/>
      <c r="LQU45" s="64"/>
      <c r="LQV45" s="64"/>
      <c r="LQW45" s="64"/>
      <c r="LQX45" s="64"/>
      <c r="LQY45" s="64"/>
      <c r="LQZ45" s="64"/>
      <c r="LRA45" s="64"/>
      <c r="LRB45" s="64"/>
      <c r="LRC45" s="64"/>
      <c r="LRD45" s="64"/>
      <c r="LRE45" s="64"/>
      <c r="LRF45" s="64"/>
      <c r="LRG45" s="64"/>
      <c r="LRH45" s="64"/>
      <c r="LRI45" s="64"/>
      <c r="LRJ45" s="64"/>
      <c r="LRK45" s="64"/>
      <c r="LRL45" s="64"/>
      <c r="LRM45" s="64"/>
      <c r="LRN45" s="64"/>
      <c r="LRO45" s="64"/>
      <c r="LRP45" s="64"/>
      <c r="LRQ45" s="64"/>
      <c r="LRR45" s="64"/>
      <c r="LRS45" s="64"/>
      <c r="LRT45" s="64"/>
      <c r="LRU45" s="64"/>
      <c r="LRV45" s="64"/>
      <c r="LRW45" s="64"/>
      <c r="LRX45" s="64"/>
      <c r="LRY45" s="64"/>
      <c r="LRZ45" s="64"/>
      <c r="LSA45" s="64"/>
      <c r="LSB45" s="64"/>
      <c r="LSC45" s="64"/>
      <c r="LSD45" s="64"/>
      <c r="LSE45" s="64"/>
      <c r="LSF45" s="64"/>
      <c r="LSG45" s="64"/>
      <c r="LSH45" s="64"/>
      <c r="LSI45" s="64"/>
      <c r="LSJ45" s="64"/>
      <c r="LSK45" s="64"/>
      <c r="LSL45" s="64"/>
      <c r="LSM45" s="64"/>
      <c r="LSN45" s="64"/>
      <c r="LSO45" s="64"/>
      <c r="LSP45" s="64"/>
      <c r="LSQ45" s="64"/>
      <c r="LSR45" s="64"/>
      <c r="LSS45" s="64"/>
      <c r="LST45" s="64"/>
      <c r="LSU45" s="64"/>
      <c r="LSV45" s="64"/>
      <c r="LSW45" s="64"/>
      <c r="LSX45" s="64"/>
      <c r="LSY45" s="64"/>
      <c r="LSZ45" s="64"/>
      <c r="LTA45" s="64"/>
      <c r="LTB45" s="64"/>
      <c r="LTC45" s="64"/>
      <c r="LTD45" s="64"/>
      <c r="LTE45" s="64"/>
      <c r="LTF45" s="64"/>
      <c r="LTG45" s="64"/>
      <c r="LTH45" s="64"/>
      <c r="LTI45" s="64"/>
      <c r="LTJ45" s="64"/>
      <c r="LTK45" s="64"/>
      <c r="LTL45" s="64"/>
      <c r="LTM45" s="64"/>
      <c r="LTN45" s="64"/>
      <c r="LTO45" s="64"/>
      <c r="LTP45" s="64"/>
      <c r="LTQ45" s="64"/>
      <c r="LTR45" s="64"/>
      <c r="LTS45" s="64"/>
      <c r="LTT45" s="64"/>
      <c r="LTU45" s="64"/>
      <c r="LTV45" s="64"/>
      <c r="LTW45" s="64"/>
      <c r="LTX45" s="64"/>
      <c r="LTY45" s="64"/>
      <c r="LTZ45" s="64"/>
      <c r="LUA45" s="64"/>
      <c r="LUB45" s="64"/>
      <c r="LUC45" s="64"/>
      <c r="LUD45" s="64"/>
      <c r="LUE45" s="64"/>
      <c r="LUF45" s="64"/>
      <c r="LUG45" s="64"/>
      <c r="LUH45" s="64"/>
      <c r="LUI45" s="64"/>
      <c r="LUJ45" s="64"/>
      <c r="LUK45" s="64"/>
      <c r="LUL45" s="64"/>
      <c r="LUM45" s="64"/>
      <c r="LUN45" s="64"/>
      <c r="LUO45" s="64"/>
      <c r="LUP45" s="64"/>
      <c r="LUQ45" s="64"/>
      <c r="LUR45" s="64"/>
      <c r="LUS45" s="64"/>
      <c r="LUT45" s="64"/>
      <c r="LUU45" s="64"/>
      <c r="LUV45" s="64"/>
      <c r="LUW45" s="64"/>
      <c r="LUX45" s="64"/>
      <c r="LUY45" s="64"/>
      <c r="LUZ45" s="64"/>
      <c r="LVA45" s="64"/>
      <c r="LVB45" s="64"/>
      <c r="LVC45" s="64"/>
      <c r="LVD45" s="64"/>
      <c r="LVE45" s="64"/>
      <c r="LVF45" s="64"/>
      <c r="LVG45" s="64"/>
      <c r="LVH45" s="64"/>
      <c r="LVI45" s="64"/>
      <c r="LVJ45" s="64"/>
      <c r="LVK45" s="64"/>
      <c r="LVL45" s="64"/>
      <c r="LVM45" s="64"/>
      <c r="LVN45" s="64"/>
      <c r="LVO45" s="64"/>
      <c r="LVP45" s="64"/>
      <c r="LVQ45" s="64"/>
      <c r="LVR45" s="64"/>
      <c r="LVS45" s="64"/>
      <c r="LVT45" s="64"/>
      <c r="LVU45" s="64"/>
      <c r="LVV45" s="64"/>
      <c r="LVW45" s="64"/>
      <c r="LVX45" s="64"/>
      <c r="LVY45" s="64"/>
      <c r="LVZ45" s="64"/>
      <c r="LWA45" s="64"/>
      <c r="LWB45" s="64"/>
      <c r="LWC45" s="64"/>
      <c r="LWD45" s="64"/>
      <c r="LWE45" s="64"/>
      <c r="LWF45" s="64"/>
      <c r="LWG45" s="64"/>
      <c r="LWH45" s="64"/>
      <c r="LWI45" s="64"/>
      <c r="LWJ45" s="64"/>
      <c r="LWK45" s="64"/>
      <c r="LWL45" s="64"/>
      <c r="LWM45" s="64"/>
      <c r="LWN45" s="64"/>
      <c r="LWO45" s="64"/>
      <c r="LWP45" s="64"/>
      <c r="LWQ45" s="64"/>
      <c r="LWR45" s="64"/>
      <c r="LWS45" s="64"/>
      <c r="LWT45" s="64"/>
      <c r="LWU45" s="64"/>
      <c r="LWV45" s="64"/>
      <c r="LWW45" s="64"/>
      <c r="LWX45" s="64"/>
      <c r="LWY45" s="64"/>
      <c r="LWZ45" s="64"/>
      <c r="LXA45" s="64"/>
      <c r="LXB45" s="64"/>
      <c r="LXC45" s="64"/>
      <c r="LXD45" s="64"/>
      <c r="LXE45" s="64"/>
      <c r="LXF45" s="64"/>
      <c r="LXG45" s="64"/>
      <c r="LXH45" s="64"/>
      <c r="LXI45" s="64"/>
      <c r="LXJ45" s="64"/>
      <c r="LXK45" s="64"/>
      <c r="LXL45" s="64"/>
      <c r="LXM45" s="64"/>
      <c r="LXN45" s="64"/>
      <c r="LXO45" s="64"/>
      <c r="LXP45" s="64"/>
      <c r="LXQ45" s="64"/>
      <c r="LXR45" s="64"/>
      <c r="LXS45" s="64"/>
      <c r="LXT45" s="64"/>
      <c r="LXU45" s="64"/>
      <c r="LXV45" s="64"/>
      <c r="LXW45" s="64"/>
      <c r="LXX45" s="64"/>
      <c r="LXY45" s="64"/>
      <c r="LXZ45" s="64"/>
      <c r="LYA45" s="64"/>
      <c r="LYB45" s="64"/>
      <c r="LYC45" s="64"/>
      <c r="LYD45" s="64"/>
      <c r="LYE45" s="64"/>
      <c r="LYF45" s="64"/>
      <c r="LYG45" s="64"/>
      <c r="LYH45" s="64"/>
      <c r="LYI45" s="64"/>
      <c r="LYJ45" s="64"/>
      <c r="LYK45" s="64"/>
      <c r="LYL45" s="64"/>
      <c r="LYM45" s="64"/>
      <c r="LYN45" s="64"/>
      <c r="LYO45" s="64"/>
      <c r="LYP45" s="64"/>
      <c r="LYQ45" s="64"/>
      <c r="LYR45" s="64"/>
      <c r="LYS45" s="64"/>
      <c r="LYT45" s="64"/>
      <c r="LYU45" s="64"/>
      <c r="LYV45" s="64"/>
      <c r="LYW45" s="64"/>
      <c r="LYX45" s="64"/>
      <c r="LYY45" s="64"/>
      <c r="LYZ45" s="64"/>
      <c r="LZA45" s="64"/>
      <c r="LZB45" s="64"/>
      <c r="LZC45" s="64"/>
      <c r="LZD45" s="64"/>
      <c r="LZE45" s="64"/>
      <c r="LZF45" s="64"/>
      <c r="LZG45" s="64"/>
      <c r="LZH45" s="64"/>
      <c r="LZI45" s="64"/>
      <c r="LZJ45" s="64"/>
      <c r="LZK45" s="64"/>
      <c r="LZL45" s="64"/>
      <c r="LZM45" s="64"/>
      <c r="LZN45" s="64"/>
      <c r="LZO45" s="64"/>
      <c r="LZP45" s="64"/>
      <c r="LZQ45" s="64"/>
      <c r="LZR45" s="64"/>
      <c r="LZS45" s="64"/>
      <c r="LZT45" s="64"/>
      <c r="LZU45" s="64"/>
      <c r="LZV45" s="64"/>
      <c r="LZW45" s="64"/>
      <c r="LZX45" s="64"/>
      <c r="LZY45" s="64"/>
      <c r="LZZ45" s="64"/>
      <c r="MAA45" s="64"/>
      <c r="MAB45" s="64"/>
      <c r="MAC45" s="64"/>
      <c r="MAD45" s="64"/>
      <c r="MAE45" s="64"/>
      <c r="MAF45" s="64"/>
      <c r="MAG45" s="64"/>
      <c r="MAH45" s="64"/>
      <c r="MAI45" s="64"/>
      <c r="MAJ45" s="64"/>
      <c r="MAK45" s="64"/>
      <c r="MAL45" s="64"/>
      <c r="MAM45" s="64"/>
      <c r="MAN45" s="64"/>
      <c r="MAO45" s="64"/>
      <c r="MAP45" s="64"/>
      <c r="MAQ45" s="64"/>
      <c r="MAR45" s="64"/>
      <c r="MAS45" s="64"/>
      <c r="MAT45" s="64"/>
      <c r="MAU45" s="64"/>
      <c r="MAV45" s="64"/>
      <c r="MAW45" s="64"/>
      <c r="MAX45" s="64"/>
      <c r="MAY45" s="64"/>
      <c r="MAZ45" s="64"/>
      <c r="MBA45" s="64"/>
      <c r="MBB45" s="64"/>
      <c r="MBC45" s="64"/>
      <c r="MBD45" s="64"/>
      <c r="MBE45" s="64"/>
      <c r="MBF45" s="64"/>
      <c r="MBG45" s="64"/>
      <c r="MBH45" s="64"/>
      <c r="MBI45" s="64"/>
      <c r="MBJ45" s="64"/>
      <c r="MBK45" s="64"/>
      <c r="MBL45" s="64"/>
      <c r="MBM45" s="64"/>
      <c r="MBN45" s="64"/>
      <c r="MBO45" s="64"/>
      <c r="MBP45" s="64"/>
      <c r="MBQ45" s="64"/>
      <c r="MBR45" s="64"/>
      <c r="MBS45" s="64"/>
      <c r="MBT45" s="64"/>
      <c r="MBU45" s="64"/>
      <c r="MBV45" s="64"/>
      <c r="MBW45" s="64"/>
      <c r="MBX45" s="64"/>
      <c r="MBY45" s="64"/>
      <c r="MBZ45" s="64"/>
      <c r="MCA45" s="64"/>
      <c r="MCB45" s="64"/>
      <c r="MCC45" s="64"/>
      <c r="MCD45" s="64"/>
      <c r="MCE45" s="64"/>
      <c r="MCF45" s="64"/>
      <c r="MCG45" s="64"/>
      <c r="MCH45" s="64"/>
      <c r="MCI45" s="64"/>
      <c r="MCJ45" s="64"/>
      <c r="MCK45" s="64"/>
      <c r="MCL45" s="64"/>
      <c r="MCM45" s="64"/>
      <c r="MCN45" s="64"/>
      <c r="MCO45" s="64"/>
      <c r="MCP45" s="64"/>
      <c r="MCQ45" s="64"/>
      <c r="MCR45" s="64"/>
      <c r="MCS45" s="64"/>
      <c r="MCT45" s="64"/>
      <c r="MCU45" s="64"/>
      <c r="MCV45" s="64"/>
      <c r="MCW45" s="64"/>
      <c r="MCX45" s="64"/>
      <c r="MCY45" s="64"/>
      <c r="MCZ45" s="64"/>
      <c r="MDA45" s="64"/>
      <c r="MDB45" s="64"/>
      <c r="MDC45" s="64"/>
      <c r="MDD45" s="64"/>
      <c r="MDE45" s="64"/>
      <c r="MDF45" s="64"/>
      <c r="MDG45" s="64"/>
      <c r="MDH45" s="64"/>
      <c r="MDI45" s="64"/>
      <c r="MDJ45" s="64"/>
      <c r="MDK45" s="64"/>
      <c r="MDL45" s="64"/>
      <c r="MDM45" s="64"/>
      <c r="MDN45" s="64"/>
      <c r="MDO45" s="64"/>
      <c r="MDP45" s="64"/>
      <c r="MDQ45" s="64"/>
      <c r="MDR45" s="64"/>
      <c r="MDS45" s="64"/>
      <c r="MDT45" s="64"/>
      <c r="MDU45" s="64"/>
      <c r="MDV45" s="64"/>
      <c r="MDW45" s="64"/>
      <c r="MDX45" s="64"/>
      <c r="MDY45" s="64"/>
      <c r="MDZ45" s="64"/>
      <c r="MEA45" s="64"/>
      <c r="MEB45" s="64"/>
      <c r="MEC45" s="64"/>
      <c r="MED45" s="64"/>
      <c r="MEE45" s="64"/>
      <c r="MEF45" s="64"/>
      <c r="MEG45" s="64"/>
      <c r="MEH45" s="64"/>
      <c r="MEI45" s="64"/>
      <c r="MEJ45" s="64"/>
      <c r="MEK45" s="64"/>
      <c r="MEL45" s="64"/>
      <c r="MEM45" s="64"/>
      <c r="MEN45" s="64"/>
      <c r="MEO45" s="64"/>
      <c r="MEP45" s="64"/>
      <c r="MEQ45" s="64"/>
      <c r="MER45" s="64"/>
      <c r="MES45" s="64"/>
      <c r="MET45" s="64"/>
      <c r="MEU45" s="64"/>
      <c r="MEV45" s="64"/>
      <c r="MEW45" s="64"/>
      <c r="MEX45" s="64"/>
      <c r="MEY45" s="64"/>
      <c r="MEZ45" s="64"/>
      <c r="MFA45" s="64"/>
      <c r="MFB45" s="64"/>
      <c r="MFC45" s="64"/>
      <c r="MFD45" s="64"/>
      <c r="MFE45" s="64"/>
      <c r="MFF45" s="64"/>
      <c r="MFG45" s="64"/>
      <c r="MFH45" s="64"/>
      <c r="MFI45" s="64"/>
      <c r="MFJ45" s="64"/>
      <c r="MFK45" s="64"/>
      <c r="MFL45" s="64"/>
      <c r="MFM45" s="64"/>
      <c r="MFN45" s="64"/>
      <c r="MFO45" s="64"/>
      <c r="MFP45" s="64"/>
      <c r="MFQ45" s="64"/>
      <c r="MFR45" s="64"/>
      <c r="MFS45" s="64"/>
      <c r="MFT45" s="64"/>
      <c r="MFU45" s="64"/>
      <c r="MFV45" s="64"/>
      <c r="MFW45" s="64"/>
      <c r="MFX45" s="64"/>
      <c r="MFY45" s="64"/>
      <c r="MFZ45" s="64"/>
      <c r="MGA45" s="64"/>
      <c r="MGB45" s="64"/>
      <c r="MGC45" s="64"/>
      <c r="MGD45" s="64"/>
      <c r="MGE45" s="64"/>
      <c r="MGF45" s="64"/>
      <c r="MGG45" s="64"/>
      <c r="MGH45" s="64"/>
      <c r="MGI45" s="64"/>
      <c r="MGJ45" s="64"/>
      <c r="MGK45" s="64"/>
      <c r="MGL45" s="64"/>
      <c r="MGM45" s="64"/>
      <c r="MGN45" s="64"/>
      <c r="MGO45" s="64"/>
      <c r="MGP45" s="64"/>
      <c r="MGQ45" s="64"/>
      <c r="MGR45" s="64"/>
      <c r="MGS45" s="64"/>
      <c r="MGT45" s="64"/>
      <c r="MGU45" s="64"/>
      <c r="MGV45" s="64"/>
      <c r="MGW45" s="64"/>
      <c r="MGX45" s="64"/>
      <c r="MGY45" s="64"/>
      <c r="MGZ45" s="64"/>
      <c r="MHA45" s="64"/>
      <c r="MHB45" s="64"/>
      <c r="MHC45" s="64"/>
      <c r="MHD45" s="64"/>
      <c r="MHE45" s="64"/>
      <c r="MHF45" s="64"/>
      <c r="MHG45" s="64"/>
      <c r="MHH45" s="64"/>
      <c r="MHI45" s="64"/>
      <c r="MHJ45" s="64"/>
      <c r="MHK45" s="64"/>
      <c r="MHL45" s="64"/>
      <c r="MHM45" s="64"/>
      <c r="MHN45" s="64"/>
      <c r="MHO45" s="64"/>
      <c r="MHP45" s="64"/>
      <c r="MHQ45" s="64"/>
      <c r="MHR45" s="64"/>
      <c r="MHS45" s="64"/>
      <c r="MHT45" s="64"/>
      <c r="MHU45" s="64"/>
      <c r="MHV45" s="64"/>
      <c r="MHW45" s="64"/>
      <c r="MHX45" s="64"/>
      <c r="MHY45" s="64"/>
      <c r="MHZ45" s="64"/>
      <c r="MIA45" s="64"/>
      <c r="MIB45" s="64"/>
      <c r="MIC45" s="64"/>
      <c r="MID45" s="64"/>
      <c r="MIE45" s="64"/>
      <c r="MIF45" s="64"/>
      <c r="MIG45" s="64"/>
      <c r="MIH45" s="64"/>
      <c r="MII45" s="64"/>
      <c r="MIJ45" s="64"/>
      <c r="MIK45" s="64"/>
      <c r="MIL45" s="64"/>
      <c r="MIM45" s="64"/>
      <c r="MIN45" s="64"/>
      <c r="MIO45" s="64"/>
      <c r="MIP45" s="64"/>
      <c r="MIQ45" s="64"/>
      <c r="MIR45" s="64"/>
      <c r="MIS45" s="64"/>
      <c r="MIT45" s="64"/>
      <c r="MIU45" s="64"/>
      <c r="MIV45" s="64"/>
      <c r="MIW45" s="64"/>
      <c r="MIX45" s="64"/>
      <c r="MIY45" s="64"/>
      <c r="MIZ45" s="64"/>
      <c r="MJA45" s="64"/>
      <c r="MJB45" s="64"/>
      <c r="MJC45" s="64"/>
      <c r="MJD45" s="64"/>
      <c r="MJE45" s="64"/>
      <c r="MJF45" s="64"/>
      <c r="MJG45" s="64"/>
      <c r="MJH45" s="64"/>
      <c r="MJI45" s="64"/>
      <c r="MJJ45" s="64"/>
      <c r="MJK45" s="64"/>
      <c r="MJL45" s="64"/>
      <c r="MJM45" s="64"/>
      <c r="MJN45" s="64"/>
      <c r="MJO45" s="64"/>
      <c r="MJP45" s="64"/>
      <c r="MJQ45" s="64"/>
      <c r="MJR45" s="64"/>
      <c r="MJS45" s="64"/>
      <c r="MJT45" s="64"/>
      <c r="MJU45" s="64"/>
      <c r="MJV45" s="64"/>
      <c r="MJW45" s="64"/>
      <c r="MJX45" s="64"/>
      <c r="MJY45" s="64"/>
      <c r="MJZ45" s="64"/>
      <c r="MKA45" s="64"/>
      <c r="MKB45" s="64"/>
      <c r="MKC45" s="64"/>
      <c r="MKD45" s="64"/>
      <c r="MKE45" s="64"/>
      <c r="MKF45" s="64"/>
      <c r="MKG45" s="64"/>
      <c r="MKH45" s="64"/>
      <c r="MKI45" s="64"/>
      <c r="MKJ45" s="64"/>
      <c r="MKK45" s="64"/>
      <c r="MKL45" s="64"/>
      <c r="MKM45" s="64"/>
      <c r="MKN45" s="64"/>
      <c r="MKO45" s="64"/>
      <c r="MKP45" s="64"/>
      <c r="MKQ45" s="64"/>
      <c r="MKR45" s="64"/>
      <c r="MKS45" s="64"/>
      <c r="MKT45" s="64"/>
      <c r="MKU45" s="64"/>
      <c r="MKV45" s="64"/>
      <c r="MKW45" s="64"/>
      <c r="MKX45" s="64"/>
      <c r="MKY45" s="64"/>
      <c r="MKZ45" s="64"/>
      <c r="MLA45" s="64"/>
      <c r="MLB45" s="64"/>
      <c r="MLC45" s="64"/>
      <c r="MLD45" s="64"/>
      <c r="MLE45" s="64"/>
      <c r="MLF45" s="64"/>
      <c r="MLG45" s="64"/>
      <c r="MLH45" s="64"/>
      <c r="MLI45" s="64"/>
      <c r="MLJ45" s="64"/>
      <c r="MLK45" s="64"/>
      <c r="MLL45" s="64"/>
      <c r="MLM45" s="64"/>
      <c r="MLN45" s="64"/>
      <c r="MLO45" s="64"/>
      <c r="MLP45" s="64"/>
      <c r="MLQ45" s="64"/>
      <c r="MLR45" s="64"/>
      <c r="MLS45" s="64"/>
      <c r="MLT45" s="64"/>
      <c r="MLU45" s="64"/>
      <c r="MLV45" s="64"/>
      <c r="MLW45" s="64"/>
      <c r="MLX45" s="64"/>
      <c r="MLY45" s="64"/>
      <c r="MLZ45" s="64"/>
      <c r="MMA45" s="64"/>
      <c r="MMB45" s="64"/>
      <c r="MMC45" s="64"/>
      <c r="MMD45" s="64"/>
      <c r="MME45" s="64"/>
      <c r="MMF45" s="64"/>
      <c r="MMG45" s="64"/>
      <c r="MMH45" s="64"/>
      <c r="MMI45" s="64"/>
      <c r="MMJ45" s="64"/>
      <c r="MMK45" s="64"/>
      <c r="MML45" s="64"/>
      <c r="MMM45" s="64"/>
      <c r="MMN45" s="64"/>
      <c r="MMO45" s="64"/>
      <c r="MMP45" s="64"/>
      <c r="MMQ45" s="64"/>
      <c r="MMR45" s="64"/>
      <c r="MMS45" s="64"/>
      <c r="MMT45" s="64"/>
      <c r="MMU45" s="64"/>
      <c r="MMV45" s="64"/>
      <c r="MMW45" s="64"/>
      <c r="MMX45" s="64"/>
      <c r="MMY45" s="64"/>
      <c r="MMZ45" s="64"/>
      <c r="MNA45" s="64"/>
      <c r="MNB45" s="64"/>
      <c r="MNC45" s="64"/>
      <c r="MND45" s="64"/>
      <c r="MNE45" s="64"/>
      <c r="MNF45" s="64"/>
      <c r="MNG45" s="64"/>
      <c r="MNH45" s="64"/>
      <c r="MNI45" s="64"/>
      <c r="MNJ45" s="64"/>
      <c r="MNK45" s="64"/>
      <c r="MNL45" s="64"/>
      <c r="MNM45" s="64"/>
      <c r="MNN45" s="64"/>
      <c r="MNO45" s="64"/>
      <c r="MNP45" s="64"/>
      <c r="MNQ45" s="64"/>
      <c r="MNR45" s="64"/>
      <c r="MNS45" s="64"/>
      <c r="MNT45" s="64"/>
      <c r="MNU45" s="64"/>
      <c r="MNV45" s="64"/>
      <c r="MNW45" s="64"/>
      <c r="MNX45" s="64"/>
      <c r="MNY45" s="64"/>
      <c r="MNZ45" s="64"/>
      <c r="MOA45" s="64"/>
      <c r="MOB45" s="64"/>
      <c r="MOC45" s="64"/>
      <c r="MOD45" s="64"/>
      <c r="MOE45" s="64"/>
      <c r="MOF45" s="64"/>
      <c r="MOG45" s="64"/>
      <c r="MOH45" s="64"/>
      <c r="MOI45" s="64"/>
      <c r="MOJ45" s="64"/>
      <c r="MOK45" s="64"/>
      <c r="MOL45" s="64"/>
      <c r="MOM45" s="64"/>
      <c r="MON45" s="64"/>
      <c r="MOO45" s="64"/>
      <c r="MOP45" s="64"/>
      <c r="MOQ45" s="64"/>
      <c r="MOR45" s="64"/>
      <c r="MOS45" s="64"/>
      <c r="MOT45" s="64"/>
      <c r="MOU45" s="64"/>
      <c r="MOV45" s="64"/>
      <c r="MOW45" s="64"/>
      <c r="MOX45" s="64"/>
      <c r="MOY45" s="64"/>
      <c r="MOZ45" s="64"/>
      <c r="MPA45" s="64"/>
      <c r="MPB45" s="64"/>
      <c r="MPC45" s="64"/>
      <c r="MPD45" s="64"/>
      <c r="MPE45" s="64"/>
      <c r="MPF45" s="64"/>
      <c r="MPG45" s="64"/>
      <c r="MPH45" s="64"/>
      <c r="MPI45" s="64"/>
      <c r="MPJ45" s="64"/>
      <c r="MPK45" s="64"/>
      <c r="MPL45" s="64"/>
      <c r="MPM45" s="64"/>
      <c r="MPN45" s="64"/>
      <c r="MPO45" s="64"/>
      <c r="MPP45" s="64"/>
      <c r="MPQ45" s="64"/>
      <c r="MPR45" s="64"/>
      <c r="MPS45" s="64"/>
      <c r="MPT45" s="64"/>
      <c r="MPU45" s="64"/>
      <c r="MPV45" s="64"/>
      <c r="MPW45" s="64"/>
      <c r="MPX45" s="64"/>
      <c r="MPY45" s="64"/>
      <c r="MPZ45" s="64"/>
      <c r="MQA45" s="64"/>
      <c r="MQB45" s="64"/>
      <c r="MQC45" s="64"/>
      <c r="MQD45" s="64"/>
      <c r="MQE45" s="64"/>
      <c r="MQF45" s="64"/>
      <c r="MQG45" s="64"/>
      <c r="MQH45" s="64"/>
      <c r="MQI45" s="64"/>
      <c r="MQJ45" s="64"/>
      <c r="MQK45" s="64"/>
      <c r="MQL45" s="64"/>
      <c r="MQM45" s="64"/>
      <c r="MQN45" s="64"/>
      <c r="MQO45" s="64"/>
      <c r="MQP45" s="64"/>
      <c r="MQQ45" s="64"/>
      <c r="MQR45" s="64"/>
      <c r="MQS45" s="64"/>
      <c r="MQT45" s="64"/>
      <c r="MQU45" s="64"/>
      <c r="MQV45" s="64"/>
      <c r="MQW45" s="64"/>
      <c r="MQX45" s="64"/>
      <c r="MQY45" s="64"/>
      <c r="MQZ45" s="64"/>
      <c r="MRA45" s="64"/>
      <c r="MRB45" s="64"/>
      <c r="MRC45" s="64"/>
      <c r="MRD45" s="64"/>
      <c r="MRE45" s="64"/>
      <c r="MRF45" s="64"/>
      <c r="MRG45" s="64"/>
      <c r="MRH45" s="64"/>
      <c r="MRI45" s="64"/>
      <c r="MRJ45" s="64"/>
      <c r="MRK45" s="64"/>
      <c r="MRL45" s="64"/>
      <c r="MRM45" s="64"/>
      <c r="MRN45" s="64"/>
      <c r="MRO45" s="64"/>
      <c r="MRP45" s="64"/>
      <c r="MRQ45" s="64"/>
      <c r="MRR45" s="64"/>
      <c r="MRS45" s="64"/>
      <c r="MRT45" s="64"/>
      <c r="MRU45" s="64"/>
      <c r="MRV45" s="64"/>
      <c r="MRW45" s="64"/>
      <c r="MRX45" s="64"/>
      <c r="MRY45" s="64"/>
      <c r="MRZ45" s="64"/>
      <c r="MSA45" s="64"/>
      <c r="MSB45" s="64"/>
      <c r="MSC45" s="64"/>
      <c r="MSD45" s="64"/>
      <c r="MSE45" s="64"/>
      <c r="MSF45" s="64"/>
      <c r="MSG45" s="64"/>
      <c r="MSH45" s="64"/>
      <c r="MSI45" s="64"/>
      <c r="MSJ45" s="64"/>
      <c r="MSK45" s="64"/>
      <c r="MSL45" s="64"/>
      <c r="MSM45" s="64"/>
      <c r="MSN45" s="64"/>
      <c r="MSO45" s="64"/>
      <c r="MSP45" s="64"/>
      <c r="MSQ45" s="64"/>
      <c r="MSR45" s="64"/>
      <c r="MSS45" s="64"/>
      <c r="MST45" s="64"/>
      <c r="MSU45" s="64"/>
      <c r="MSV45" s="64"/>
      <c r="MSW45" s="64"/>
      <c r="MSX45" s="64"/>
      <c r="MSY45" s="64"/>
      <c r="MSZ45" s="64"/>
      <c r="MTA45" s="64"/>
      <c r="MTB45" s="64"/>
      <c r="MTC45" s="64"/>
      <c r="MTD45" s="64"/>
      <c r="MTE45" s="64"/>
      <c r="MTF45" s="64"/>
      <c r="MTG45" s="64"/>
      <c r="MTH45" s="64"/>
      <c r="MTI45" s="64"/>
      <c r="MTJ45" s="64"/>
      <c r="MTK45" s="64"/>
      <c r="MTL45" s="64"/>
      <c r="MTM45" s="64"/>
      <c r="MTN45" s="64"/>
      <c r="MTO45" s="64"/>
      <c r="MTP45" s="64"/>
      <c r="MTQ45" s="64"/>
      <c r="MTR45" s="64"/>
      <c r="MTS45" s="64"/>
      <c r="MTT45" s="64"/>
      <c r="MTU45" s="64"/>
      <c r="MTV45" s="64"/>
      <c r="MTW45" s="64"/>
      <c r="MTX45" s="64"/>
      <c r="MTY45" s="64"/>
      <c r="MTZ45" s="64"/>
      <c r="MUA45" s="64"/>
      <c r="MUB45" s="64"/>
      <c r="MUC45" s="64"/>
      <c r="MUD45" s="64"/>
      <c r="MUE45" s="64"/>
      <c r="MUF45" s="64"/>
      <c r="MUG45" s="64"/>
      <c r="MUH45" s="64"/>
      <c r="MUI45" s="64"/>
      <c r="MUJ45" s="64"/>
      <c r="MUK45" s="64"/>
      <c r="MUL45" s="64"/>
      <c r="MUM45" s="64"/>
      <c r="MUN45" s="64"/>
      <c r="MUO45" s="64"/>
      <c r="MUP45" s="64"/>
      <c r="MUQ45" s="64"/>
      <c r="MUR45" s="64"/>
      <c r="MUS45" s="64"/>
      <c r="MUT45" s="64"/>
      <c r="MUU45" s="64"/>
      <c r="MUV45" s="64"/>
      <c r="MUW45" s="64"/>
      <c r="MUX45" s="64"/>
      <c r="MUY45" s="64"/>
      <c r="MUZ45" s="64"/>
      <c r="MVA45" s="64"/>
      <c r="MVB45" s="64"/>
      <c r="MVC45" s="64"/>
      <c r="MVD45" s="64"/>
      <c r="MVE45" s="64"/>
      <c r="MVF45" s="64"/>
      <c r="MVG45" s="64"/>
      <c r="MVH45" s="64"/>
      <c r="MVI45" s="64"/>
      <c r="MVJ45" s="64"/>
      <c r="MVK45" s="64"/>
      <c r="MVL45" s="64"/>
      <c r="MVM45" s="64"/>
      <c r="MVN45" s="64"/>
      <c r="MVO45" s="64"/>
      <c r="MVP45" s="64"/>
      <c r="MVQ45" s="64"/>
      <c r="MVR45" s="64"/>
      <c r="MVS45" s="64"/>
      <c r="MVT45" s="64"/>
      <c r="MVU45" s="64"/>
      <c r="MVV45" s="64"/>
      <c r="MVW45" s="64"/>
      <c r="MVX45" s="64"/>
      <c r="MVY45" s="64"/>
      <c r="MVZ45" s="64"/>
      <c r="MWA45" s="64"/>
      <c r="MWB45" s="64"/>
      <c r="MWC45" s="64"/>
      <c r="MWD45" s="64"/>
      <c r="MWE45" s="64"/>
      <c r="MWF45" s="64"/>
      <c r="MWG45" s="64"/>
      <c r="MWH45" s="64"/>
      <c r="MWI45" s="64"/>
      <c r="MWJ45" s="64"/>
      <c r="MWK45" s="64"/>
      <c r="MWL45" s="64"/>
      <c r="MWM45" s="64"/>
      <c r="MWN45" s="64"/>
      <c r="MWO45" s="64"/>
      <c r="MWP45" s="64"/>
      <c r="MWQ45" s="64"/>
      <c r="MWR45" s="64"/>
      <c r="MWS45" s="64"/>
      <c r="MWT45" s="64"/>
      <c r="MWU45" s="64"/>
      <c r="MWV45" s="64"/>
      <c r="MWW45" s="64"/>
      <c r="MWX45" s="64"/>
      <c r="MWY45" s="64"/>
      <c r="MWZ45" s="64"/>
      <c r="MXA45" s="64"/>
      <c r="MXB45" s="64"/>
      <c r="MXC45" s="64"/>
      <c r="MXD45" s="64"/>
      <c r="MXE45" s="64"/>
      <c r="MXF45" s="64"/>
      <c r="MXG45" s="64"/>
      <c r="MXH45" s="64"/>
      <c r="MXI45" s="64"/>
      <c r="MXJ45" s="64"/>
      <c r="MXK45" s="64"/>
      <c r="MXL45" s="64"/>
      <c r="MXM45" s="64"/>
      <c r="MXN45" s="64"/>
      <c r="MXO45" s="64"/>
      <c r="MXP45" s="64"/>
      <c r="MXQ45" s="64"/>
      <c r="MXR45" s="64"/>
      <c r="MXS45" s="64"/>
      <c r="MXT45" s="64"/>
      <c r="MXU45" s="64"/>
      <c r="MXV45" s="64"/>
      <c r="MXW45" s="64"/>
      <c r="MXX45" s="64"/>
      <c r="MXY45" s="64"/>
      <c r="MXZ45" s="64"/>
      <c r="MYA45" s="64"/>
      <c r="MYB45" s="64"/>
      <c r="MYC45" s="64"/>
      <c r="MYD45" s="64"/>
      <c r="MYE45" s="64"/>
      <c r="MYF45" s="64"/>
      <c r="MYG45" s="64"/>
      <c r="MYH45" s="64"/>
      <c r="MYI45" s="64"/>
      <c r="MYJ45" s="64"/>
      <c r="MYK45" s="64"/>
      <c r="MYL45" s="64"/>
      <c r="MYM45" s="64"/>
      <c r="MYN45" s="64"/>
      <c r="MYO45" s="64"/>
      <c r="MYP45" s="64"/>
      <c r="MYQ45" s="64"/>
      <c r="MYR45" s="64"/>
      <c r="MYS45" s="64"/>
      <c r="MYT45" s="64"/>
      <c r="MYU45" s="64"/>
      <c r="MYV45" s="64"/>
      <c r="MYW45" s="64"/>
      <c r="MYX45" s="64"/>
      <c r="MYY45" s="64"/>
      <c r="MYZ45" s="64"/>
      <c r="MZA45" s="64"/>
      <c r="MZB45" s="64"/>
      <c r="MZC45" s="64"/>
      <c r="MZD45" s="64"/>
      <c r="MZE45" s="64"/>
      <c r="MZF45" s="64"/>
      <c r="MZG45" s="64"/>
      <c r="MZH45" s="64"/>
      <c r="MZI45" s="64"/>
      <c r="MZJ45" s="64"/>
      <c r="MZK45" s="64"/>
      <c r="MZL45" s="64"/>
      <c r="MZM45" s="64"/>
      <c r="MZN45" s="64"/>
      <c r="MZO45" s="64"/>
      <c r="MZP45" s="64"/>
      <c r="MZQ45" s="64"/>
      <c r="MZR45" s="64"/>
      <c r="MZS45" s="64"/>
      <c r="MZT45" s="64"/>
      <c r="MZU45" s="64"/>
      <c r="MZV45" s="64"/>
      <c r="MZW45" s="64"/>
      <c r="MZX45" s="64"/>
      <c r="MZY45" s="64"/>
      <c r="MZZ45" s="64"/>
      <c r="NAA45" s="64"/>
      <c r="NAB45" s="64"/>
      <c r="NAC45" s="64"/>
      <c r="NAD45" s="64"/>
      <c r="NAE45" s="64"/>
      <c r="NAF45" s="64"/>
      <c r="NAG45" s="64"/>
      <c r="NAH45" s="64"/>
      <c r="NAI45" s="64"/>
      <c r="NAJ45" s="64"/>
      <c r="NAK45" s="64"/>
      <c r="NAL45" s="64"/>
      <c r="NAM45" s="64"/>
      <c r="NAN45" s="64"/>
      <c r="NAO45" s="64"/>
      <c r="NAP45" s="64"/>
      <c r="NAQ45" s="64"/>
      <c r="NAR45" s="64"/>
      <c r="NAS45" s="64"/>
      <c r="NAT45" s="64"/>
      <c r="NAU45" s="64"/>
      <c r="NAV45" s="64"/>
      <c r="NAW45" s="64"/>
      <c r="NAX45" s="64"/>
      <c r="NAY45" s="64"/>
      <c r="NAZ45" s="64"/>
      <c r="NBA45" s="64"/>
      <c r="NBB45" s="64"/>
      <c r="NBC45" s="64"/>
      <c r="NBD45" s="64"/>
      <c r="NBE45" s="64"/>
      <c r="NBF45" s="64"/>
      <c r="NBG45" s="64"/>
      <c r="NBH45" s="64"/>
      <c r="NBI45" s="64"/>
      <c r="NBJ45" s="64"/>
      <c r="NBK45" s="64"/>
      <c r="NBL45" s="64"/>
      <c r="NBM45" s="64"/>
      <c r="NBN45" s="64"/>
      <c r="NBO45" s="64"/>
      <c r="NBP45" s="64"/>
      <c r="NBQ45" s="64"/>
      <c r="NBR45" s="64"/>
      <c r="NBS45" s="64"/>
      <c r="NBT45" s="64"/>
      <c r="NBU45" s="64"/>
      <c r="NBV45" s="64"/>
      <c r="NBW45" s="64"/>
      <c r="NBX45" s="64"/>
      <c r="NBY45" s="64"/>
      <c r="NBZ45" s="64"/>
      <c r="NCA45" s="64"/>
      <c r="NCB45" s="64"/>
      <c r="NCC45" s="64"/>
      <c r="NCD45" s="64"/>
      <c r="NCE45" s="64"/>
      <c r="NCF45" s="64"/>
      <c r="NCG45" s="64"/>
      <c r="NCH45" s="64"/>
      <c r="NCI45" s="64"/>
      <c r="NCJ45" s="64"/>
      <c r="NCK45" s="64"/>
      <c r="NCL45" s="64"/>
      <c r="NCM45" s="64"/>
      <c r="NCN45" s="64"/>
      <c r="NCO45" s="64"/>
      <c r="NCP45" s="64"/>
      <c r="NCQ45" s="64"/>
      <c r="NCR45" s="64"/>
      <c r="NCS45" s="64"/>
      <c r="NCT45" s="64"/>
      <c r="NCU45" s="64"/>
      <c r="NCV45" s="64"/>
      <c r="NCW45" s="64"/>
      <c r="NCX45" s="64"/>
      <c r="NCY45" s="64"/>
      <c r="NCZ45" s="64"/>
      <c r="NDA45" s="64"/>
      <c r="NDB45" s="64"/>
      <c r="NDC45" s="64"/>
      <c r="NDD45" s="64"/>
      <c r="NDE45" s="64"/>
      <c r="NDF45" s="64"/>
      <c r="NDG45" s="64"/>
      <c r="NDH45" s="64"/>
      <c r="NDI45" s="64"/>
      <c r="NDJ45" s="64"/>
      <c r="NDK45" s="64"/>
      <c r="NDL45" s="64"/>
      <c r="NDM45" s="64"/>
      <c r="NDN45" s="64"/>
      <c r="NDO45" s="64"/>
      <c r="NDP45" s="64"/>
      <c r="NDQ45" s="64"/>
      <c r="NDR45" s="64"/>
      <c r="NDS45" s="64"/>
      <c r="NDT45" s="64"/>
      <c r="NDU45" s="64"/>
      <c r="NDV45" s="64"/>
      <c r="NDW45" s="64"/>
      <c r="NDX45" s="64"/>
      <c r="NDY45" s="64"/>
      <c r="NDZ45" s="64"/>
      <c r="NEA45" s="64"/>
      <c r="NEB45" s="64"/>
      <c r="NEC45" s="64"/>
      <c r="NED45" s="64"/>
      <c r="NEE45" s="64"/>
      <c r="NEF45" s="64"/>
      <c r="NEG45" s="64"/>
      <c r="NEH45" s="64"/>
      <c r="NEI45" s="64"/>
      <c r="NEJ45" s="64"/>
      <c r="NEK45" s="64"/>
      <c r="NEL45" s="64"/>
      <c r="NEM45" s="64"/>
      <c r="NEN45" s="64"/>
      <c r="NEO45" s="64"/>
      <c r="NEP45" s="64"/>
      <c r="NEQ45" s="64"/>
      <c r="NER45" s="64"/>
      <c r="NES45" s="64"/>
      <c r="NET45" s="64"/>
      <c r="NEU45" s="64"/>
      <c r="NEV45" s="64"/>
      <c r="NEW45" s="64"/>
      <c r="NEX45" s="64"/>
      <c r="NEY45" s="64"/>
      <c r="NEZ45" s="64"/>
      <c r="NFA45" s="64"/>
      <c r="NFB45" s="64"/>
      <c r="NFC45" s="64"/>
      <c r="NFD45" s="64"/>
      <c r="NFE45" s="64"/>
      <c r="NFF45" s="64"/>
      <c r="NFG45" s="64"/>
      <c r="NFH45" s="64"/>
      <c r="NFI45" s="64"/>
      <c r="NFJ45" s="64"/>
      <c r="NFK45" s="64"/>
      <c r="NFL45" s="64"/>
      <c r="NFM45" s="64"/>
      <c r="NFN45" s="64"/>
      <c r="NFO45" s="64"/>
      <c r="NFP45" s="64"/>
      <c r="NFQ45" s="64"/>
      <c r="NFR45" s="64"/>
      <c r="NFS45" s="64"/>
      <c r="NFT45" s="64"/>
      <c r="NFU45" s="64"/>
      <c r="NFV45" s="64"/>
      <c r="NFW45" s="64"/>
      <c r="NFX45" s="64"/>
      <c r="NFY45" s="64"/>
      <c r="NFZ45" s="64"/>
      <c r="NGA45" s="64"/>
      <c r="NGB45" s="64"/>
      <c r="NGC45" s="64"/>
      <c r="NGD45" s="64"/>
      <c r="NGE45" s="64"/>
      <c r="NGF45" s="64"/>
      <c r="NGG45" s="64"/>
      <c r="NGH45" s="64"/>
      <c r="NGI45" s="64"/>
      <c r="NGJ45" s="64"/>
      <c r="NGK45" s="64"/>
      <c r="NGL45" s="64"/>
      <c r="NGM45" s="64"/>
      <c r="NGN45" s="64"/>
      <c r="NGO45" s="64"/>
      <c r="NGP45" s="64"/>
      <c r="NGQ45" s="64"/>
      <c r="NGR45" s="64"/>
      <c r="NGS45" s="64"/>
      <c r="NGT45" s="64"/>
      <c r="NGU45" s="64"/>
      <c r="NGV45" s="64"/>
      <c r="NGW45" s="64"/>
      <c r="NGX45" s="64"/>
      <c r="NGY45" s="64"/>
      <c r="NGZ45" s="64"/>
      <c r="NHA45" s="64"/>
      <c r="NHB45" s="64"/>
      <c r="NHC45" s="64"/>
      <c r="NHD45" s="64"/>
      <c r="NHE45" s="64"/>
      <c r="NHF45" s="64"/>
      <c r="NHG45" s="64"/>
      <c r="NHH45" s="64"/>
      <c r="NHI45" s="64"/>
      <c r="NHJ45" s="64"/>
      <c r="NHK45" s="64"/>
      <c r="NHL45" s="64"/>
      <c r="NHM45" s="64"/>
      <c r="NHN45" s="64"/>
      <c r="NHO45" s="64"/>
      <c r="NHP45" s="64"/>
      <c r="NHQ45" s="64"/>
      <c r="NHR45" s="64"/>
      <c r="NHS45" s="64"/>
      <c r="NHT45" s="64"/>
      <c r="NHU45" s="64"/>
      <c r="NHV45" s="64"/>
      <c r="NHW45" s="64"/>
      <c r="NHX45" s="64"/>
      <c r="NHY45" s="64"/>
      <c r="NHZ45" s="64"/>
      <c r="NIA45" s="64"/>
      <c r="NIB45" s="64"/>
      <c r="NIC45" s="64"/>
      <c r="NID45" s="64"/>
      <c r="NIE45" s="64"/>
      <c r="NIF45" s="64"/>
      <c r="NIG45" s="64"/>
      <c r="NIH45" s="64"/>
      <c r="NII45" s="64"/>
      <c r="NIJ45" s="64"/>
      <c r="NIK45" s="64"/>
      <c r="NIL45" s="64"/>
      <c r="NIM45" s="64"/>
      <c r="NIN45" s="64"/>
      <c r="NIO45" s="64"/>
      <c r="NIP45" s="64"/>
      <c r="NIQ45" s="64"/>
      <c r="NIR45" s="64"/>
      <c r="NIS45" s="64"/>
      <c r="NIT45" s="64"/>
      <c r="NIU45" s="64"/>
      <c r="NIV45" s="64"/>
      <c r="NIW45" s="64"/>
      <c r="NIX45" s="64"/>
      <c r="NIY45" s="64"/>
      <c r="NIZ45" s="64"/>
      <c r="NJA45" s="64"/>
      <c r="NJB45" s="64"/>
      <c r="NJC45" s="64"/>
      <c r="NJD45" s="64"/>
      <c r="NJE45" s="64"/>
      <c r="NJF45" s="64"/>
      <c r="NJG45" s="64"/>
      <c r="NJH45" s="64"/>
      <c r="NJI45" s="64"/>
      <c r="NJJ45" s="64"/>
      <c r="NJK45" s="64"/>
      <c r="NJL45" s="64"/>
      <c r="NJM45" s="64"/>
      <c r="NJN45" s="64"/>
      <c r="NJO45" s="64"/>
      <c r="NJP45" s="64"/>
      <c r="NJQ45" s="64"/>
      <c r="NJR45" s="64"/>
      <c r="NJS45" s="64"/>
      <c r="NJT45" s="64"/>
      <c r="NJU45" s="64"/>
      <c r="NJV45" s="64"/>
      <c r="NJW45" s="64"/>
      <c r="NJX45" s="64"/>
      <c r="NJY45" s="64"/>
      <c r="NJZ45" s="64"/>
      <c r="NKA45" s="64"/>
      <c r="NKB45" s="64"/>
      <c r="NKC45" s="64"/>
      <c r="NKD45" s="64"/>
      <c r="NKE45" s="64"/>
      <c r="NKF45" s="64"/>
      <c r="NKG45" s="64"/>
      <c r="NKH45" s="64"/>
      <c r="NKI45" s="64"/>
      <c r="NKJ45" s="64"/>
      <c r="NKK45" s="64"/>
      <c r="NKL45" s="64"/>
      <c r="NKM45" s="64"/>
      <c r="NKN45" s="64"/>
      <c r="NKO45" s="64"/>
      <c r="NKP45" s="64"/>
      <c r="NKQ45" s="64"/>
      <c r="NKR45" s="64"/>
      <c r="NKS45" s="64"/>
      <c r="NKT45" s="64"/>
      <c r="NKU45" s="64"/>
      <c r="NKV45" s="64"/>
      <c r="NKW45" s="64"/>
      <c r="NKX45" s="64"/>
      <c r="NKY45" s="64"/>
      <c r="NKZ45" s="64"/>
      <c r="NLA45" s="64"/>
      <c r="NLB45" s="64"/>
      <c r="NLC45" s="64"/>
      <c r="NLD45" s="64"/>
      <c r="NLE45" s="64"/>
      <c r="NLF45" s="64"/>
      <c r="NLG45" s="64"/>
      <c r="NLH45" s="64"/>
      <c r="NLI45" s="64"/>
      <c r="NLJ45" s="64"/>
      <c r="NLK45" s="64"/>
      <c r="NLL45" s="64"/>
      <c r="NLM45" s="64"/>
      <c r="NLN45" s="64"/>
      <c r="NLO45" s="64"/>
      <c r="NLP45" s="64"/>
      <c r="NLQ45" s="64"/>
      <c r="NLR45" s="64"/>
      <c r="NLS45" s="64"/>
      <c r="NLT45" s="64"/>
      <c r="NLU45" s="64"/>
      <c r="NLV45" s="64"/>
      <c r="NLW45" s="64"/>
      <c r="NLX45" s="64"/>
      <c r="NLY45" s="64"/>
      <c r="NLZ45" s="64"/>
      <c r="NMA45" s="64"/>
      <c r="NMB45" s="64"/>
      <c r="NMC45" s="64"/>
      <c r="NMD45" s="64"/>
      <c r="NME45" s="64"/>
      <c r="NMF45" s="64"/>
      <c r="NMG45" s="64"/>
      <c r="NMH45" s="64"/>
      <c r="NMI45" s="64"/>
      <c r="NMJ45" s="64"/>
      <c r="NMK45" s="64"/>
      <c r="NML45" s="64"/>
      <c r="NMM45" s="64"/>
      <c r="NMN45" s="64"/>
      <c r="NMO45" s="64"/>
      <c r="NMP45" s="64"/>
      <c r="NMQ45" s="64"/>
      <c r="NMR45" s="64"/>
      <c r="NMS45" s="64"/>
      <c r="NMT45" s="64"/>
      <c r="NMU45" s="64"/>
      <c r="NMV45" s="64"/>
      <c r="NMW45" s="64"/>
      <c r="NMX45" s="64"/>
      <c r="NMY45" s="64"/>
      <c r="NMZ45" s="64"/>
      <c r="NNA45" s="64"/>
      <c r="NNB45" s="64"/>
      <c r="NNC45" s="64"/>
      <c r="NND45" s="64"/>
      <c r="NNE45" s="64"/>
      <c r="NNF45" s="64"/>
      <c r="NNG45" s="64"/>
      <c r="NNH45" s="64"/>
      <c r="NNI45" s="64"/>
      <c r="NNJ45" s="64"/>
      <c r="NNK45" s="64"/>
      <c r="NNL45" s="64"/>
      <c r="NNM45" s="64"/>
      <c r="NNN45" s="64"/>
      <c r="NNO45" s="64"/>
      <c r="NNP45" s="64"/>
      <c r="NNQ45" s="64"/>
      <c r="NNR45" s="64"/>
      <c r="NNS45" s="64"/>
      <c r="NNT45" s="64"/>
      <c r="NNU45" s="64"/>
      <c r="NNV45" s="64"/>
      <c r="NNW45" s="64"/>
      <c r="NNX45" s="64"/>
      <c r="NNY45" s="64"/>
      <c r="NNZ45" s="64"/>
      <c r="NOA45" s="64"/>
      <c r="NOB45" s="64"/>
      <c r="NOC45" s="64"/>
      <c r="NOD45" s="64"/>
      <c r="NOE45" s="64"/>
      <c r="NOF45" s="64"/>
      <c r="NOG45" s="64"/>
      <c r="NOH45" s="64"/>
      <c r="NOI45" s="64"/>
      <c r="NOJ45" s="64"/>
      <c r="NOK45" s="64"/>
      <c r="NOL45" s="64"/>
      <c r="NOM45" s="64"/>
      <c r="NON45" s="64"/>
      <c r="NOO45" s="64"/>
      <c r="NOP45" s="64"/>
      <c r="NOQ45" s="64"/>
      <c r="NOR45" s="64"/>
      <c r="NOS45" s="64"/>
      <c r="NOT45" s="64"/>
      <c r="NOU45" s="64"/>
      <c r="NOV45" s="64"/>
      <c r="NOW45" s="64"/>
      <c r="NOX45" s="64"/>
      <c r="NOY45" s="64"/>
      <c r="NOZ45" s="64"/>
      <c r="NPA45" s="64"/>
      <c r="NPB45" s="64"/>
      <c r="NPC45" s="64"/>
      <c r="NPD45" s="64"/>
      <c r="NPE45" s="64"/>
      <c r="NPF45" s="64"/>
      <c r="NPG45" s="64"/>
      <c r="NPH45" s="64"/>
      <c r="NPI45" s="64"/>
      <c r="NPJ45" s="64"/>
      <c r="NPK45" s="64"/>
      <c r="NPL45" s="64"/>
      <c r="NPM45" s="64"/>
      <c r="NPN45" s="64"/>
      <c r="NPO45" s="64"/>
      <c r="NPP45" s="64"/>
      <c r="NPQ45" s="64"/>
      <c r="NPR45" s="64"/>
      <c r="NPS45" s="64"/>
      <c r="NPT45" s="64"/>
      <c r="NPU45" s="64"/>
      <c r="NPV45" s="64"/>
      <c r="NPW45" s="64"/>
      <c r="NPX45" s="64"/>
      <c r="NPY45" s="64"/>
      <c r="NPZ45" s="64"/>
      <c r="NQA45" s="64"/>
      <c r="NQB45" s="64"/>
      <c r="NQC45" s="64"/>
      <c r="NQD45" s="64"/>
      <c r="NQE45" s="64"/>
      <c r="NQF45" s="64"/>
      <c r="NQG45" s="64"/>
      <c r="NQH45" s="64"/>
      <c r="NQI45" s="64"/>
      <c r="NQJ45" s="64"/>
      <c r="NQK45" s="64"/>
      <c r="NQL45" s="64"/>
      <c r="NQM45" s="64"/>
      <c r="NQN45" s="64"/>
      <c r="NQO45" s="64"/>
      <c r="NQP45" s="64"/>
      <c r="NQQ45" s="64"/>
      <c r="NQR45" s="64"/>
      <c r="NQS45" s="64"/>
      <c r="NQT45" s="64"/>
      <c r="NQU45" s="64"/>
      <c r="NQV45" s="64"/>
      <c r="NQW45" s="64"/>
      <c r="NQX45" s="64"/>
      <c r="NQY45" s="64"/>
      <c r="NQZ45" s="64"/>
      <c r="NRA45" s="64"/>
      <c r="NRB45" s="64"/>
      <c r="NRC45" s="64"/>
      <c r="NRD45" s="64"/>
      <c r="NRE45" s="64"/>
      <c r="NRF45" s="64"/>
      <c r="NRG45" s="64"/>
      <c r="NRH45" s="64"/>
      <c r="NRI45" s="64"/>
      <c r="NRJ45" s="64"/>
      <c r="NRK45" s="64"/>
      <c r="NRL45" s="64"/>
      <c r="NRM45" s="64"/>
      <c r="NRN45" s="64"/>
      <c r="NRO45" s="64"/>
      <c r="NRP45" s="64"/>
      <c r="NRQ45" s="64"/>
      <c r="NRR45" s="64"/>
      <c r="NRS45" s="64"/>
      <c r="NRT45" s="64"/>
      <c r="NRU45" s="64"/>
      <c r="NRV45" s="64"/>
      <c r="NRW45" s="64"/>
      <c r="NRX45" s="64"/>
      <c r="NRY45" s="64"/>
      <c r="NRZ45" s="64"/>
      <c r="NSA45" s="64"/>
      <c r="NSB45" s="64"/>
      <c r="NSC45" s="64"/>
      <c r="NSD45" s="64"/>
      <c r="NSE45" s="64"/>
      <c r="NSF45" s="64"/>
      <c r="NSG45" s="64"/>
      <c r="NSH45" s="64"/>
      <c r="NSI45" s="64"/>
      <c r="NSJ45" s="64"/>
      <c r="NSK45" s="64"/>
      <c r="NSL45" s="64"/>
      <c r="NSM45" s="64"/>
      <c r="NSN45" s="64"/>
      <c r="NSO45" s="64"/>
      <c r="NSP45" s="64"/>
      <c r="NSQ45" s="64"/>
      <c r="NSR45" s="64"/>
      <c r="NSS45" s="64"/>
      <c r="NST45" s="64"/>
      <c r="NSU45" s="64"/>
      <c r="NSV45" s="64"/>
      <c r="NSW45" s="64"/>
      <c r="NSX45" s="64"/>
      <c r="NSY45" s="64"/>
      <c r="NSZ45" s="64"/>
      <c r="NTA45" s="64"/>
      <c r="NTB45" s="64"/>
      <c r="NTC45" s="64"/>
      <c r="NTD45" s="64"/>
      <c r="NTE45" s="64"/>
      <c r="NTF45" s="64"/>
      <c r="NTG45" s="64"/>
      <c r="NTH45" s="64"/>
      <c r="NTI45" s="64"/>
      <c r="NTJ45" s="64"/>
      <c r="NTK45" s="64"/>
      <c r="NTL45" s="64"/>
      <c r="NTM45" s="64"/>
      <c r="NTN45" s="64"/>
      <c r="NTO45" s="64"/>
      <c r="NTP45" s="64"/>
      <c r="NTQ45" s="64"/>
      <c r="NTR45" s="64"/>
      <c r="NTS45" s="64"/>
      <c r="NTT45" s="64"/>
      <c r="NTU45" s="64"/>
      <c r="NTV45" s="64"/>
      <c r="NTW45" s="64"/>
      <c r="NTX45" s="64"/>
      <c r="NTY45" s="64"/>
      <c r="NTZ45" s="64"/>
      <c r="NUA45" s="64"/>
      <c r="NUB45" s="64"/>
      <c r="NUC45" s="64"/>
      <c r="NUD45" s="64"/>
      <c r="NUE45" s="64"/>
      <c r="NUF45" s="64"/>
      <c r="NUG45" s="64"/>
      <c r="NUH45" s="64"/>
      <c r="NUI45" s="64"/>
      <c r="NUJ45" s="64"/>
      <c r="NUK45" s="64"/>
      <c r="NUL45" s="64"/>
      <c r="NUM45" s="64"/>
      <c r="NUN45" s="64"/>
      <c r="NUO45" s="64"/>
      <c r="NUP45" s="64"/>
      <c r="NUQ45" s="64"/>
      <c r="NUR45" s="64"/>
      <c r="NUS45" s="64"/>
      <c r="NUT45" s="64"/>
      <c r="NUU45" s="64"/>
      <c r="NUV45" s="64"/>
      <c r="NUW45" s="64"/>
      <c r="NUX45" s="64"/>
      <c r="NUY45" s="64"/>
      <c r="NUZ45" s="64"/>
      <c r="NVA45" s="64"/>
      <c r="NVB45" s="64"/>
      <c r="NVC45" s="64"/>
      <c r="NVD45" s="64"/>
      <c r="NVE45" s="64"/>
      <c r="NVF45" s="64"/>
      <c r="NVG45" s="64"/>
      <c r="NVH45" s="64"/>
      <c r="NVI45" s="64"/>
      <c r="NVJ45" s="64"/>
      <c r="NVK45" s="64"/>
      <c r="NVL45" s="64"/>
      <c r="NVM45" s="64"/>
      <c r="NVN45" s="64"/>
      <c r="NVO45" s="64"/>
      <c r="NVP45" s="64"/>
      <c r="NVQ45" s="64"/>
      <c r="NVR45" s="64"/>
      <c r="NVS45" s="64"/>
      <c r="NVT45" s="64"/>
      <c r="NVU45" s="64"/>
      <c r="NVV45" s="64"/>
      <c r="NVW45" s="64"/>
      <c r="NVX45" s="64"/>
      <c r="NVY45" s="64"/>
      <c r="NVZ45" s="64"/>
      <c r="NWA45" s="64"/>
      <c r="NWB45" s="64"/>
      <c r="NWC45" s="64"/>
      <c r="NWD45" s="64"/>
      <c r="NWE45" s="64"/>
      <c r="NWF45" s="64"/>
      <c r="NWG45" s="64"/>
      <c r="NWH45" s="64"/>
      <c r="NWI45" s="64"/>
      <c r="NWJ45" s="64"/>
      <c r="NWK45" s="64"/>
      <c r="NWL45" s="64"/>
      <c r="NWM45" s="64"/>
      <c r="NWN45" s="64"/>
      <c r="NWO45" s="64"/>
      <c r="NWP45" s="64"/>
      <c r="NWQ45" s="64"/>
      <c r="NWR45" s="64"/>
      <c r="NWS45" s="64"/>
      <c r="NWT45" s="64"/>
      <c r="NWU45" s="64"/>
      <c r="NWV45" s="64"/>
      <c r="NWW45" s="64"/>
      <c r="NWX45" s="64"/>
      <c r="NWY45" s="64"/>
      <c r="NWZ45" s="64"/>
      <c r="NXA45" s="64"/>
      <c r="NXB45" s="64"/>
      <c r="NXC45" s="64"/>
      <c r="NXD45" s="64"/>
      <c r="NXE45" s="64"/>
      <c r="NXF45" s="64"/>
      <c r="NXG45" s="64"/>
      <c r="NXH45" s="64"/>
      <c r="NXI45" s="64"/>
      <c r="NXJ45" s="64"/>
      <c r="NXK45" s="64"/>
      <c r="NXL45" s="64"/>
      <c r="NXM45" s="64"/>
      <c r="NXN45" s="64"/>
      <c r="NXO45" s="64"/>
      <c r="NXP45" s="64"/>
      <c r="NXQ45" s="64"/>
      <c r="NXR45" s="64"/>
      <c r="NXS45" s="64"/>
      <c r="NXT45" s="64"/>
      <c r="NXU45" s="64"/>
      <c r="NXV45" s="64"/>
      <c r="NXW45" s="64"/>
      <c r="NXX45" s="64"/>
      <c r="NXY45" s="64"/>
      <c r="NXZ45" s="64"/>
      <c r="NYA45" s="64"/>
      <c r="NYB45" s="64"/>
      <c r="NYC45" s="64"/>
      <c r="NYD45" s="64"/>
      <c r="NYE45" s="64"/>
      <c r="NYF45" s="64"/>
      <c r="NYG45" s="64"/>
      <c r="NYH45" s="64"/>
      <c r="NYI45" s="64"/>
      <c r="NYJ45" s="64"/>
      <c r="NYK45" s="64"/>
      <c r="NYL45" s="64"/>
      <c r="NYM45" s="64"/>
      <c r="NYN45" s="64"/>
      <c r="NYO45" s="64"/>
      <c r="NYP45" s="64"/>
      <c r="NYQ45" s="64"/>
      <c r="NYR45" s="64"/>
      <c r="NYS45" s="64"/>
      <c r="NYT45" s="64"/>
      <c r="NYU45" s="64"/>
      <c r="NYV45" s="64"/>
      <c r="NYW45" s="64"/>
      <c r="NYX45" s="64"/>
      <c r="NYY45" s="64"/>
      <c r="NYZ45" s="64"/>
      <c r="NZA45" s="64"/>
      <c r="NZB45" s="64"/>
      <c r="NZC45" s="64"/>
      <c r="NZD45" s="64"/>
      <c r="NZE45" s="64"/>
      <c r="NZF45" s="64"/>
      <c r="NZG45" s="64"/>
      <c r="NZH45" s="64"/>
      <c r="NZI45" s="64"/>
      <c r="NZJ45" s="64"/>
      <c r="NZK45" s="64"/>
      <c r="NZL45" s="64"/>
      <c r="NZM45" s="64"/>
      <c r="NZN45" s="64"/>
      <c r="NZO45" s="64"/>
      <c r="NZP45" s="64"/>
      <c r="NZQ45" s="64"/>
      <c r="NZR45" s="64"/>
      <c r="NZS45" s="64"/>
      <c r="NZT45" s="64"/>
      <c r="NZU45" s="64"/>
      <c r="NZV45" s="64"/>
      <c r="NZW45" s="64"/>
      <c r="NZX45" s="64"/>
      <c r="NZY45" s="64"/>
      <c r="NZZ45" s="64"/>
      <c r="OAA45" s="64"/>
      <c r="OAB45" s="64"/>
      <c r="OAC45" s="64"/>
      <c r="OAD45" s="64"/>
      <c r="OAE45" s="64"/>
      <c r="OAF45" s="64"/>
      <c r="OAG45" s="64"/>
      <c r="OAH45" s="64"/>
      <c r="OAI45" s="64"/>
      <c r="OAJ45" s="64"/>
      <c r="OAK45" s="64"/>
      <c r="OAL45" s="64"/>
      <c r="OAM45" s="64"/>
      <c r="OAN45" s="64"/>
      <c r="OAO45" s="64"/>
      <c r="OAP45" s="64"/>
      <c r="OAQ45" s="64"/>
      <c r="OAR45" s="64"/>
      <c r="OAS45" s="64"/>
      <c r="OAT45" s="64"/>
      <c r="OAU45" s="64"/>
      <c r="OAV45" s="64"/>
      <c r="OAW45" s="64"/>
      <c r="OAX45" s="64"/>
      <c r="OAY45" s="64"/>
      <c r="OAZ45" s="64"/>
      <c r="OBA45" s="64"/>
      <c r="OBB45" s="64"/>
      <c r="OBC45" s="64"/>
      <c r="OBD45" s="64"/>
      <c r="OBE45" s="64"/>
      <c r="OBF45" s="64"/>
      <c r="OBG45" s="64"/>
      <c r="OBH45" s="64"/>
      <c r="OBI45" s="64"/>
      <c r="OBJ45" s="64"/>
      <c r="OBK45" s="64"/>
      <c r="OBL45" s="64"/>
      <c r="OBM45" s="64"/>
      <c r="OBN45" s="64"/>
      <c r="OBO45" s="64"/>
      <c r="OBP45" s="64"/>
      <c r="OBQ45" s="64"/>
      <c r="OBR45" s="64"/>
      <c r="OBS45" s="64"/>
      <c r="OBT45" s="64"/>
      <c r="OBU45" s="64"/>
      <c r="OBV45" s="64"/>
      <c r="OBW45" s="64"/>
      <c r="OBX45" s="64"/>
      <c r="OBY45" s="64"/>
      <c r="OBZ45" s="64"/>
      <c r="OCA45" s="64"/>
      <c r="OCB45" s="64"/>
      <c r="OCC45" s="64"/>
      <c r="OCD45" s="64"/>
      <c r="OCE45" s="64"/>
      <c r="OCF45" s="64"/>
      <c r="OCG45" s="64"/>
      <c r="OCH45" s="64"/>
      <c r="OCI45" s="64"/>
      <c r="OCJ45" s="64"/>
      <c r="OCK45" s="64"/>
      <c r="OCL45" s="64"/>
      <c r="OCM45" s="64"/>
      <c r="OCN45" s="64"/>
      <c r="OCO45" s="64"/>
      <c r="OCP45" s="64"/>
      <c r="OCQ45" s="64"/>
      <c r="OCR45" s="64"/>
      <c r="OCS45" s="64"/>
      <c r="OCT45" s="64"/>
      <c r="OCU45" s="64"/>
      <c r="OCV45" s="64"/>
      <c r="OCW45" s="64"/>
      <c r="OCX45" s="64"/>
      <c r="OCY45" s="64"/>
      <c r="OCZ45" s="64"/>
      <c r="ODA45" s="64"/>
      <c r="ODB45" s="64"/>
      <c r="ODC45" s="64"/>
      <c r="ODD45" s="64"/>
      <c r="ODE45" s="64"/>
      <c r="ODF45" s="64"/>
      <c r="ODG45" s="64"/>
      <c r="ODH45" s="64"/>
      <c r="ODI45" s="64"/>
      <c r="ODJ45" s="64"/>
      <c r="ODK45" s="64"/>
      <c r="ODL45" s="64"/>
      <c r="ODM45" s="64"/>
      <c r="ODN45" s="64"/>
      <c r="ODO45" s="64"/>
      <c r="ODP45" s="64"/>
      <c r="ODQ45" s="64"/>
      <c r="ODR45" s="64"/>
      <c r="ODS45" s="64"/>
      <c r="ODT45" s="64"/>
      <c r="ODU45" s="64"/>
      <c r="ODV45" s="64"/>
      <c r="ODW45" s="64"/>
      <c r="ODX45" s="64"/>
      <c r="ODY45" s="64"/>
      <c r="ODZ45" s="64"/>
      <c r="OEA45" s="64"/>
      <c r="OEB45" s="64"/>
      <c r="OEC45" s="64"/>
      <c r="OED45" s="64"/>
      <c r="OEE45" s="64"/>
      <c r="OEF45" s="64"/>
      <c r="OEG45" s="64"/>
      <c r="OEH45" s="64"/>
      <c r="OEI45" s="64"/>
      <c r="OEJ45" s="64"/>
      <c r="OEK45" s="64"/>
      <c r="OEL45" s="64"/>
      <c r="OEM45" s="64"/>
      <c r="OEN45" s="64"/>
      <c r="OEO45" s="64"/>
      <c r="OEP45" s="64"/>
      <c r="OEQ45" s="64"/>
      <c r="OER45" s="64"/>
      <c r="OES45" s="64"/>
      <c r="OET45" s="64"/>
      <c r="OEU45" s="64"/>
      <c r="OEV45" s="64"/>
      <c r="OEW45" s="64"/>
      <c r="OEX45" s="64"/>
      <c r="OEY45" s="64"/>
      <c r="OEZ45" s="64"/>
      <c r="OFA45" s="64"/>
      <c r="OFB45" s="64"/>
      <c r="OFC45" s="64"/>
      <c r="OFD45" s="64"/>
      <c r="OFE45" s="64"/>
      <c r="OFF45" s="64"/>
      <c r="OFG45" s="64"/>
      <c r="OFH45" s="64"/>
      <c r="OFI45" s="64"/>
      <c r="OFJ45" s="64"/>
      <c r="OFK45" s="64"/>
      <c r="OFL45" s="64"/>
      <c r="OFM45" s="64"/>
      <c r="OFN45" s="64"/>
      <c r="OFO45" s="64"/>
      <c r="OFP45" s="64"/>
      <c r="OFQ45" s="64"/>
      <c r="OFR45" s="64"/>
      <c r="OFS45" s="64"/>
      <c r="OFT45" s="64"/>
      <c r="OFU45" s="64"/>
      <c r="OFV45" s="64"/>
      <c r="OFW45" s="64"/>
      <c r="OFX45" s="64"/>
      <c r="OFY45" s="64"/>
      <c r="OFZ45" s="64"/>
      <c r="OGA45" s="64"/>
      <c r="OGB45" s="64"/>
      <c r="OGC45" s="64"/>
      <c r="OGD45" s="64"/>
      <c r="OGE45" s="64"/>
      <c r="OGF45" s="64"/>
      <c r="OGG45" s="64"/>
      <c r="OGH45" s="64"/>
      <c r="OGI45" s="64"/>
      <c r="OGJ45" s="64"/>
      <c r="OGK45" s="64"/>
      <c r="OGL45" s="64"/>
      <c r="OGM45" s="64"/>
      <c r="OGN45" s="64"/>
      <c r="OGO45" s="64"/>
      <c r="OGP45" s="64"/>
      <c r="OGQ45" s="64"/>
      <c r="OGR45" s="64"/>
      <c r="OGS45" s="64"/>
      <c r="OGT45" s="64"/>
      <c r="OGU45" s="64"/>
      <c r="OGV45" s="64"/>
      <c r="OGW45" s="64"/>
      <c r="OGX45" s="64"/>
      <c r="OGY45" s="64"/>
      <c r="OGZ45" s="64"/>
      <c r="OHA45" s="64"/>
      <c r="OHB45" s="64"/>
      <c r="OHC45" s="64"/>
      <c r="OHD45" s="64"/>
      <c r="OHE45" s="64"/>
      <c r="OHF45" s="64"/>
      <c r="OHG45" s="64"/>
      <c r="OHH45" s="64"/>
      <c r="OHI45" s="64"/>
      <c r="OHJ45" s="64"/>
      <c r="OHK45" s="64"/>
      <c r="OHL45" s="64"/>
      <c r="OHM45" s="64"/>
      <c r="OHN45" s="64"/>
      <c r="OHO45" s="64"/>
      <c r="OHP45" s="64"/>
      <c r="OHQ45" s="64"/>
      <c r="OHR45" s="64"/>
      <c r="OHS45" s="64"/>
      <c r="OHT45" s="64"/>
      <c r="OHU45" s="64"/>
      <c r="OHV45" s="64"/>
      <c r="OHW45" s="64"/>
      <c r="OHX45" s="64"/>
      <c r="OHY45" s="64"/>
      <c r="OHZ45" s="64"/>
      <c r="OIA45" s="64"/>
      <c r="OIB45" s="64"/>
      <c r="OIC45" s="64"/>
      <c r="OID45" s="64"/>
      <c r="OIE45" s="64"/>
      <c r="OIF45" s="64"/>
      <c r="OIG45" s="64"/>
      <c r="OIH45" s="64"/>
      <c r="OII45" s="64"/>
      <c r="OIJ45" s="64"/>
      <c r="OIK45" s="64"/>
      <c r="OIL45" s="64"/>
      <c r="OIM45" s="64"/>
      <c r="OIN45" s="64"/>
      <c r="OIO45" s="64"/>
      <c r="OIP45" s="64"/>
      <c r="OIQ45" s="64"/>
      <c r="OIR45" s="64"/>
      <c r="OIS45" s="64"/>
      <c r="OIT45" s="64"/>
      <c r="OIU45" s="64"/>
      <c r="OIV45" s="64"/>
      <c r="OIW45" s="64"/>
      <c r="OIX45" s="64"/>
      <c r="OIY45" s="64"/>
      <c r="OIZ45" s="64"/>
      <c r="OJA45" s="64"/>
      <c r="OJB45" s="64"/>
      <c r="OJC45" s="64"/>
      <c r="OJD45" s="64"/>
      <c r="OJE45" s="64"/>
      <c r="OJF45" s="64"/>
      <c r="OJG45" s="64"/>
      <c r="OJH45" s="64"/>
      <c r="OJI45" s="64"/>
      <c r="OJJ45" s="64"/>
      <c r="OJK45" s="64"/>
      <c r="OJL45" s="64"/>
      <c r="OJM45" s="64"/>
      <c r="OJN45" s="64"/>
      <c r="OJO45" s="64"/>
      <c r="OJP45" s="64"/>
      <c r="OJQ45" s="64"/>
      <c r="OJR45" s="64"/>
      <c r="OJS45" s="64"/>
      <c r="OJT45" s="64"/>
      <c r="OJU45" s="64"/>
      <c r="OJV45" s="64"/>
      <c r="OJW45" s="64"/>
      <c r="OJX45" s="64"/>
      <c r="OJY45" s="64"/>
      <c r="OJZ45" s="64"/>
      <c r="OKA45" s="64"/>
      <c r="OKB45" s="64"/>
      <c r="OKC45" s="64"/>
      <c r="OKD45" s="64"/>
      <c r="OKE45" s="64"/>
      <c r="OKF45" s="64"/>
      <c r="OKG45" s="64"/>
      <c r="OKH45" s="64"/>
      <c r="OKI45" s="64"/>
      <c r="OKJ45" s="64"/>
      <c r="OKK45" s="64"/>
      <c r="OKL45" s="64"/>
      <c r="OKM45" s="64"/>
      <c r="OKN45" s="64"/>
      <c r="OKO45" s="64"/>
      <c r="OKP45" s="64"/>
      <c r="OKQ45" s="64"/>
      <c r="OKR45" s="64"/>
      <c r="OKS45" s="64"/>
      <c r="OKT45" s="64"/>
      <c r="OKU45" s="64"/>
      <c r="OKV45" s="64"/>
      <c r="OKW45" s="64"/>
      <c r="OKX45" s="64"/>
      <c r="OKY45" s="64"/>
      <c r="OKZ45" s="64"/>
      <c r="OLA45" s="64"/>
      <c r="OLB45" s="64"/>
      <c r="OLC45" s="64"/>
      <c r="OLD45" s="64"/>
      <c r="OLE45" s="64"/>
      <c r="OLF45" s="64"/>
      <c r="OLG45" s="64"/>
      <c r="OLH45" s="64"/>
      <c r="OLI45" s="64"/>
      <c r="OLJ45" s="64"/>
      <c r="OLK45" s="64"/>
      <c r="OLL45" s="64"/>
      <c r="OLM45" s="64"/>
      <c r="OLN45" s="64"/>
      <c r="OLO45" s="64"/>
      <c r="OLP45" s="64"/>
      <c r="OLQ45" s="64"/>
      <c r="OLR45" s="64"/>
      <c r="OLS45" s="64"/>
      <c r="OLT45" s="64"/>
      <c r="OLU45" s="64"/>
      <c r="OLV45" s="64"/>
      <c r="OLW45" s="64"/>
      <c r="OLX45" s="64"/>
      <c r="OLY45" s="64"/>
      <c r="OLZ45" s="64"/>
      <c r="OMA45" s="64"/>
      <c r="OMB45" s="64"/>
      <c r="OMC45" s="64"/>
      <c r="OMD45" s="64"/>
      <c r="OME45" s="64"/>
      <c r="OMF45" s="64"/>
      <c r="OMG45" s="64"/>
      <c r="OMH45" s="64"/>
      <c r="OMI45" s="64"/>
      <c r="OMJ45" s="64"/>
      <c r="OMK45" s="64"/>
      <c r="OML45" s="64"/>
      <c r="OMM45" s="64"/>
      <c r="OMN45" s="64"/>
      <c r="OMO45" s="64"/>
      <c r="OMP45" s="64"/>
      <c r="OMQ45" s="64"/>
      <c r="OMR45" s="64"/>
      <c r="OMS45" s="64"/>
      <c r="OMT45" s="64"/>
      <c r="OMU45" s="64"/>
      <c r="OMV45" s="64"/>
      <c r="OMW45" s="64"/>
      <c r="OMX45" s="64"/>
      <c r="OMY45" s="64"/>
      <c r="OMZ45" s="64"/>
      <c r="ONA45" s="64"/>
      <c r="ONB45" s="64"/>
      <c r="ONC45" s="64"/>
      <c r="OND45" s="64"/>
      <c r="ONE45" s="64"/>
      <c r="ONF45" s="64"/>
      <c r="ONG45" s="64"/>
      <c r="ONH45" s="64"/>
      <c r="ONI45" s="64"/>
      <c r="ONJ45" s="64"/>
      <c r="ONK45" s="64"/>
      <c r="ONL45" s="64"/>
      <c r="ONM45" s="64"/>
      <c r="ONN45" s="64"/>
      <c r="ONO45" s="64"/>
      <c r="ONP45" s="64"/>
      <c r="ONQ45" s="64"/>
      <c r="ONR45" s="64"/>
      <c r="ONS45" s="64"/>
      <c r="ONT45" s="64"/>
      <c r="ONU45" s="64"/>
      <c r="ONV45" s="64"/>
      <c r="ONW45" s="64"/>
      <c r="ONX45" s="64"/>
      <c r="ONY45" s="64"/>
      <c r="ONZ45" s="64"/>
      <c r="OOA45" s="64"/>
      <c r="OOB45" s="64"/>
      <c r="OOC45" s="64"/>
      <c r="OOD45" s="64"/>
      <c r="OOE45" s="64"/>
      <c r="OOF45" s="64"/>
      <c r="OOG45" s="64"/>
      <c r="OOH45" s="64"/>
      <c r="OOI45" s="64"/>
      <c r="OOJ45" s="64"/>
      <c r="OOK45" s="64"/>
      <c r="OOL45" s="64"/>
      <c r="OOM45" s="64"/>
      <c r="OON45" s="64"/>
      <c r="OOO45" s="64"/>
      <c r="OOP45" s="64"/>
      <c r="OOQ45" s="64"/>
      <c r="OOR45" s="64"/>
      <c r="OOS45" s="64"/>
      <c r="OOT45" s="64"/>
      <c r="OOU45" s="64"/>
      <c r="OOV45" s="64"/>
      <c r="OOW45" s="64"/>
      <c r="OOX45" s="64"/>
      <c r="OOY45" s="64"/>
      <c r="OOZ45" s="64"/>
      <c r="OPA45" s="64"/>
      <c r="OPB45" s="64"/>
      <c r="OPC45" s="64"/>
      <c r="OPD45" s="64"/>
      <c r="OPE45" s="64"/>
      <c r="OPF45" s="64"/>
      <c r="OPG45" s="64"/>
      <c r="OPH45" s="64"/>
      <c r="OPI45" s="64"/>
      <c r="OPJ45" s="64"/>
      <c r="OPK45" s="64"/>
      <c r="OPL45" s="64"/>
      <c r="OPM45" s="64"/>
      <c r="OPN45" s="64"/>
      <c r="OPO45" s="64"/>
      <c r="OPP45" s="64"/>
      <c r="OPQ45" s="64"/>
      <c r="OPR45" s="64"/>
      <c r="OPS45" s="64"/>
      <c r="OPT45" s="64"/>
      <c r="OPU45" s="64"/>
      <c r="OPV45" s="64"/>
      <c r="OPW45" s="64"/>
      <c r="OPX45" s="64"/>
      <c r="OPY45" s="64"/>
      <c r="OPZ45" s="64"/>
      <c r="OQA45" s="64"/>
      <c r="OQB45" s="64"/>
      <c r="OQC45" s="64"/>
      <c r="OQD45" s="64"/>
      <c r="OQE45" s="64"/>
      <c r="OQF45" s="64"/>
      <c r="OQG45" s="64"/>
      <c r="OQH45" s="64"/>
      <c r="OQI45" s="64"/>
      <c r="OQJ45" s="64"/>
      <c r="OQK45" s="64"/>
      <c r="OQL45" s="64"/>
      <c r="OQM45" s="64"/>
      <c r="OQN45" s="64"/>
      <c r="OQO45" s="64"/>
      <c r="OQP45" s="64"/>
      <c r="OQQ45" s="64"/>
      <c r="OQR45" s="64"/>
      <c r="OQS45" s="64"/>
      <c r="OQT45" s="64"/>
      <c r="OQU45" s="64"/>
      <c r="OQV45" s="64"/>
      <c r="OQW45" s="64"/>
      <c r="OQX45" s="64"/>
      <c r="OQY45" s="64"/>
      <c r="OQZ45" s="64"/>
      <c r="ORA45" s="64"/>
      <c r="ORB45" s="64"/>
      <c r="ORC45" s="64"/>
      <c r="ORD45" s="64"/>
      <c r="ORE45" s="64"/>
      <c r="ORF45" s="64"/>
      <c r="ORG45" s="64"/>
      <c r="ORH45" s="64"/>
      <c r="ORI45" s="64"/>
      <c r="ORJ45" s="64"/>
      <c r="ORK45" s="64"/>
      <c r="ORL45" s="64"/>
      <c r="ORM45" s="64"/>
      <c r="ORN45" s="64"/>
      <c r="ORO45" s="64"/>
      <c r="ORP45" s="64"/>
      <c r="ORQ45" s="64"/>
      <c r="ORR45" s="64"/>
      <c r="ORS45" s="64"/>
      <c r="ORT45" s="64"/>
      <c r="ORU45" s="64"/>
      <c r="ORV45" s="64"/>
      <c r="ORW45" s="64"/>
      <c r="ORX45" s="64"/>
      <c r="ORY45" s="64"/>
      <c r="ORZ45" s="64"/>
      <c r="OSA45" s="64"/>
      <c r="OSB45" s="64"/>
      <c r="OSC45" s="64"/>
      <c r="OSD45" s="64"/>
      <c r="OSE45" s="64"/>
      <c r="OSF45" s="64"/>
      <c r="OSG45" s="64"/>
      <c r="OSH45" s="64"/>
      <c r="OSI45" s="64"/>
      <c r="OSJ45" s="64"/>
      <c r="OSK45" s="64"/>
      <c r="OSL45" s="64"/>
      <c r="OSM45" s="64"/>
      <c r="OSN45" s="64"/>
      <c r="OSO45" s="64"/>
      <c r="OSP45" s="64"/>
      <c r="OSQ45" s="64"/>
      <c r="OSR45" s="64"/>
      <c r="OSS45" s="64"/>
      <c r="OST45" s="64"/>
      <c r="OSU45" s="64"/>
      <c r="OSV45" s="64"/>
      <c r="OSW45" s="64"/>
      <c r="OSX45" s="64"/>
      <c r="OSY45" s="64"/>
      <c r="OSZ45" s="64"/>
      <c r="OTA45" s="64"/>
      <c r="OTB45" s="64"/>
      <c r="OTC45" s="64"/>
      <c r="OTD45" s="64"/>
      <c r="OTE45" s="64"/>
      <c r="OTF45" s="64"/>
      <c r="OTG45" s="64"/>
      <c r="OTH45" s="64"/>
      <c r="OTI45" s="64"/>
      <c r="OTJ45" s="64"/>
      <c r="OTK45" s="64"/>
      <c r="OTL45" s="64"/>
      <c r="OTM45" s="64"/>
      <c r="OTN45" s="64"/>
      <c r="OTO45" s="64"/>
      <c r="OTP45" s="64"/>
      <c r="OTQ45" s="64"/>
      <c r="OTR45" s="64"/>
      <c r="OTS45" s="64"/>
      <c r="OTT45" s="64"/>
      <c r="OTU45" s="64"/>
      <c r="OTV45" s="64"/>
      <c r="OTW45" s="64"/>
      <c r="OTX45" s="64"/>
      <c r="OTY45" s="64"/>
      <c r="OTZ45" s="64"/>
      <c r="OUA45" s="64"/>
      <c r="OUB45" s="64"/>
      <c r="OUC45" s="64"/>
      <c r="OUD45" s="64"/>
      <c r="OUE45" s="64"/>
      <c r="OUF45" s="64"/>
      <c r="OUG45" s="64"/>
      <c r="OUH45" s="64"/>
      <c r="OUI45" s="64"/>
      <c r="OUJ45" s="64"/>
      <c r="OUK45" s="64"/>
      <c r="OUL45" s="64"/>
      <c r="OUM45" s="64"/>
      <c r="OUN45" s="64"/>
      <c r="OUO45" s="64"/>
      <c r="OUP45" s="64"/>
      <c r="OUQ45" s="64"/>
      <c r="OUR45" s="64"/>
      <c r="OUS45" s="64"/>
      <c r="OUT45" s="64"/>
      <c r="OUU45" s="64"/>
      <c r="OUV45" s="64"/>
      <c r="OUW45" s="64"/>
      <c r="OUX45" s="64"/>
      <c r="OUY45" s="64"/>
      <c r="OUZ45" s="64"/>
      <c r="OVA45" s="64"/>
      <c r="OVB45" s="64"/>
      <c r="OVC45" s="64"/>
      <c r="OVD45" s="64"/>
      <c r="OVE45" s="64"/>
      <c r="OVF45" s="64"/>
      <c r="OVG45" s="64"/>
      <c r="OVH45" s="64"/>
      <c r="OVI45" s="64"/>
      <c r="OVJ45" s="64"/>
      <c r="OVK45" s="64"/>
      <c r="OVL45" s="64"/>
      <c r="OVM45" s="64"/>
      <c r="OVN45" s="64"/>
      <c r="OVO45" s="64"/>
      <c r="OVP45" s="64"/>
      <c r="OVQ45" s="64"/>
      <c r="OVR45" s="64"/>
      <c r="OVS45" s="64"/>
      <c r="OVT45" s="64"/>
      <c r="OVU45" s="64"/>
      <c r="OVV45" s="64"/>
      <c r="OVW45" s="64"/>
      <c r="OVX45" s="64"/>
      <c r="OVY45" s="64"/>
      <c r="OVZ45" s="64"/>
      <c r="OWA45" s="64"/>
      <c r="OWB45" s="64"/>
      <c r="OWC45" s="64"/>
      <c r="OWD45" s="64"/>
      <c r="OWE45" s="64"/>
      <c r="OWF45" s="64"/>
      <c r="OWG45" s="64"/>
      <c r="OWH45" s="64"/>
      <c r="OWI45" s="64"/>
      <c r="OWJ45" s="64"/>
      <c r="OWK45" s="64"/>
      <c r="OWL45" s="64"/>
      <c r="OWM45" s="64"/>
      <c r="OWN45" s="64"/>
      <c r="OWO45" s="64"/>
      <c r="OWP45" s="64"/>
      <c r="OWQ45" s="64"/>
      <c r="OWR45" s="64"/>
      <c r="OWS45" s="64"/>
      <c r="OWT45" s="64"/>
      <c r="OWU45" s="64"/>
      <c r="OWV45" s="64"/>
      <c r="OWW45" s="64"/>
      <c r="OWX45" s="64"/>
      <c r="OWY45" s="64"/>
      <c r="OWZ45" s="64"/>
      <c r="OXA45" s="64"/>
      <c r="OXB45" s="64"/>
      <c r="OXC45" s="64"/>
      <c r="OXD45" s="64"/>
      <c r="OXE45" s="64"/>
      <c r="OXF45" s="64"/>
      <c r="OXG45" s="64"/>
      <c r="OXH45" s="64"/>
      <c r="OXI45" s="64"/>
      <c r="OXJ45" s="64"/>
      <c r="OXK45" s="64"/>
      <c r="OXL45" s="64"/>
      <c r="OXM45" s="64"/>
      <c r="OXN45" s="64"/>
      <c r="OXO45" s="64"/>
      <c r="OXP45" s="64"/>
      <c r="OXQ45" s="64"/>
      <c r="OXR45" s="64"/>
      <c r="OXS45" s="64"/>
      <c r="OXT45" s="64"/>
      <c r="OXU45" s="64"/>
      <c r="OXV45" s="64"/>
      <c r="OXW45" s="64"/>
      <c r="OXX45" s="64"/>
      <c r="OXY45" s="64"/>
      <c r="OXZ45" s="64"/>
      <c r="OYA45" s="64"/>
      <c r="OYB45" s="64"/>
      <c r="OYC45" s="64"/>
      <c r="OYD45" s="64"/>
      <c r="OYE45" s="64"/>
      <c r="OYF45" s="64"/>
      <c r="OYG45" s="64"/>
      <c r="OYH45" s="64"/>
      <c r="OYI45" s="64"/>
      <c r="OYJ45" s="64"/>
      <c r="OYK45" s="64"/>
      <c r="OYL45" s="64"/>
      <c r="OYM45" s="64"/>
      <c r="OYN45" s="64"/>
      <c r="OYO45" s="64"/>
      <c r="OYP45" s="64"/>
      <c r="OYQ45" s="64"/>
      <c r="OYR45" s="64"/>
      <c r="OYS45" s="64"/>
      <c r="OYT45" s="64"/>
      <c r="OYU45" s="64"/>
      <c r="OYV45" s="64"/>
      <c r="OYW45" s="64"/>
      <c r="OYX45" s="64"/>
      <c r="OYY45" s="64"/>
      <c r="OYZ45" s="64"/>
      <c r="OZA45" s="64"/>
      <c r="OZB45" s="64"/>
      <c r="OZC45" s="64"/>
      <c r="OZD45" s="64"/>
      <c r="OZE45" s="64"/>
      <c r="OZF45" s="64"/>
      <c r="OZG45" s="64"/>
      <c r="OZH45" s="64"/>
      <c r="OZI45" s="64"/>
      <c r="OZJ45" s="64"/>
      <c r="OZK45" s="64"/>
      <c r="OZL45" s="64"/>
      <c r="OZM45" s="64"/>
      <c r="OZN45" s="64"/>
      <c r="OZO45" s="64"/>
      <c r="OZP45" s="64"/>
      <c r="OZQ45" s="64"/>
      <c r="OZR45" s="64"/>
      <c r="OZS45" s="64"/>
      <c r="OZT45" s="64"/>
      <c r="OZU45" s="64"/>
      <c r="OZV45" s="64"/>
      <c r="OZW45" s="64"/>
      <c r="OZX45" s="64"/>
      <c r="OZY45" s="64"/>
      <c r="OZZ45" s="64"/>
      <c r="PAA45" s="64"/>
      <c r="PAB45" s="64"/>
      <c r="PAC45" s="64"/>
      <c r="PAD45" s="64"/>
      <c r="PAE45" s="64"/>
      <c r="PAF45" s="64"/>
      <c r="PAG45" s="64"/>
      <c r="PAH45" s="64"/>
      <c r="PAI45" s="64"/>
      <c r="PAJ45" s="64"/>
      <c r="PAK45" s="64"/>
      <c r="PAL45" s="64"/>
      <c r="PAM45" s="64"/>
      <c r="PAN45" s="64"/>
      <c r="PAO45" s="64"/>
      <c r="PAP45" s="64"/>
      <c r="PAQ45" s="64"/>
      <c r="PAR45" s="64"/>
      <c r="PAS45" s="64"/>
      <c r="PAT45" s="64"/>
      <c r="PAU45" s="64"/>
      <c r="PAV45" s="64"/>
      <c r="PAW45" s="64"/>
      <c r="PAX45" s="64"/>
      <c r="PAY45" s="64"/>
      <c r="PAZ45" s="64"/>
      <c r="PBA45" s="64"/>
      <c r="PBB45" s="64"/>
      <c r="PBC45" s="64"/>
      <c r="PBD45" s="64"/>
      <c r="PBE45" s="64"/>
      <c r="PBF45" s="64"/>
      <c r="PBG45" s="64"/>
      <c r="PBH45" s="64"/>
      <c r="PBI45" s="64"/>
      <c r="PBJ45" s="64"/>
      <c r="PBK45" s="64"/>
      <c r="PBL45" s="64"/>
      <c r="PBM45" s="64"/>
      <c r="PBN45" s="64"/>
      <c r="PBO45" s="64"/>
      <c r="PBP45" s="64"/>
      <c r="PBQ45" s="64"/>
      <c r="PBR45" s="64"/>
      <c r="PBS45" s="64"/>
      <c r="PBT45" s="64"/>
      <c r="PBU45" s="64"/>
      <c r="PBV45" s="64"/>
      <c r="PBW45" s="64"/>
      <c r="PBX45" s="64"/>
      <c r="PBY45" s="64"/>
      <c r="PBZ45" s="64"/>
      <c r="PCA45" s="64"/>
      <c r="PCB45" s="64"/>
      <c r="PCC45" s="64"/>
      <c r="PCD45" s="64"/>
      <c r="PCE45" s="64"/>
      <c r="PCF45" s="64"/>
      <c r="PCG45" s="64"/>
      <c r="PCH45" s="64"/>
      <c r="PCI45" s="64"/>
      <c r="PCJ45" s="64"/>
      <c r="PCK45" s="64"/>
      <c r="PCL45" s="64"/>
      <c r="PCM45" s="64"/>
      <c r="PCN45" s="64"/>
      <c r="PCO45" s="64"/>
      <c r="PCP45" s="64"/>
      <c r="PCQ45" s="64"/>
      <c r="PCR45" s="64"/>
      <c r="PCS45" s="64"/>
      <c r="PCT45" s="64"/>
      <c r="PCU45" s="64"/>
      <c r="PCV45" s="64"/>
      <c r="PCW45" s="64"/>
      <c r="PCX45" s="64"/>
      <c r="PCY45" s="64"/>
      <c r="PCZ45" s="64"/>
      <c r="PDA45" s="64"/>
      <c r="PDB45" s="64"/>
      <c r="PDC45" s="64"/>
      <c r="PDD45" s="64"/>
      <c r="PDE45" s="64"/>
      <c r="PDF45" s="64"/>
      <c r="PDG45" s="64"/>
      <c r="PDH45" s="64"/>
      <c r="PDI45" s="64"/>
      <c r="PDJ45" s="64"/>
      <c r="PDK45" s="64"/>
      <c r="PDL45" s="64"/>
      <c r="PDM45" s="64"/>
      <c r="PDN45" s="64"/>
      <c r="PDO45" s="64"/>
      <c r="PDP45" s="64"/>
      <c r="PDQ45" s="64"/>
      <c r="PDR45" s="64"/>
      <c r="PDS45" s="64"/>
      <c r="PDT45" s="64"/>
      <c r="PDU45" s="64"/>
      <c r="PDV45" s="64"/>
      <c r="PDW45" s="64"/>
      <c r="PDX45" s="64"/>
      <c r="PDY45" s="64"/>
      <c r="PDZ45" s="64"/>
      <c r="PEA45" s="64"/>
      <c r="PEB45" s="64"/>
      <c r="PEC45" s="64"/>
      <c r="PED45" s="64"/>
      <c r="PEE45" s="64"/>
      <c r="PEF45" s="64"/>
      <c r="PEG45" s="64"/>
      <c r="PEH45" s="64"/>
      <c r="PEI45" s="64"/>
      <c r="PEJ45" s="64"/>
      <c r="PEK45" s="64"/>
      <c r="PEL45" s="64"/>
      <c r="PEM45" s="64"/>
      <c r="PEN45" s="64"/>
      <c r="PEO45" s="64"/>
      <c r="PEP45" s="64"/>
      <c r="PEQ45" s="64"/>
      <c r="PER45" s="64"/>
      <c r="PES45" s="64"/>
      <c r="PET45" s="64"/>
      <c r="PEU45" s="64"/>
      <c r="PEV45" s="64"/>
      <c r="PEW45" s="64"/>
      <c r="PEX45" s="64"/>
      <c r="PEY45" s="64"/>
      <c r="PEZ45" s="64"/>
      <c r="PFA45" s="64"/>
      <c r="PFB45" s="64"/>
      <c r="PFC45" s="64"/>
      <c r="PFD45" s="64"/>
      <c r="PFE45" s="64"/>
      <c r="PFF45" s="64"/>
      <c r="PFG45" s="64"/>
      <c r="PFH45" s="64"/>
      <c r="PFI45" s="64"/>
      <c r="PFJ45" s="64"/>
      <c r="PFK45" s="64"/>
      <c r="PFL45" s="64"/>
      <c r="PFM45" s="64"/>
      <c r="PFN45" s="64"/>
      <c r="PFO45" s="64"/>
      <c r="PFP45" s="64"/>
      <c r="PFQ45" s="64"/>
      <c r="PFR45" s="64"/>
      <c r="PFS45" s="64"/>
      <c r="PFT45" s="64"/>
      <c r="PFU45" s="64"/>
      <c r="PFV45" s="64"/>
      <c r="PFW45" s="64"/>
      <c r="PFX45" s="64"/>
      <c r="PFY45" s="64"/>
      <c r="PFZ45" s="64"/>
      <c r="PGA45" s="64"/>
      <c r="PGB45" s="64"/>
      <c r="PGC45" s="64"/>
      <c r="PGD45" s="64"/>
      <c r="PGE45" s="64"/>
      <c r="PGF45" s="64"/>
      <c r="PGG45" s="64"/>
      <c r="PGH45" s="64"/>
      <c r="PGI45" s="64"/>
      <c r="PGJ45" s="64"/>
      <c r="PGK45" s="64"/>
      <c r="PGL45" s="64"/>
      <c r="PGM45" s="64"/>
      <c r="PGN45" s="64"/>
      <c r="PGO45" s="64"/>
      <c r="PGP45" s="64"/>
      <c r="PGQ45" s="64"/>
      <c r="PGR45" s="64"/>
      <c r="PGS45" s="64"/>
      <c r="PGT45" s="64"/>
      <c r="PGU45" s="64"/>
      <c r="PGV45" s="64"/>
      <c r="PGW45" s="64"/>
      <c r="PGX45" s="64"/>
      <c r="PGY45" s="64"/>
      <c r="PGZ45" s="64"/>
      <c r="PHA45" s="64"/>
      <c r="PHB45" s="64"/>
      <c r="PHC45" s="64"/>
      <c r="PHD45" s="64"/>
      <c r="PHE45" s="64"/>
      <c r="PHF45" s="64"/>
      <c r="PHG45" s="64"/>
      <c r="PHH45" s="64"/>
      <c r="PHI45" s="64"/>
      <c r="PHJ45" s="64"/>
      <c r="PHK45" s="64"/>
      <c r="PHL45" s="64"/>
      <c r="PHM45" s="64"/>
      <c r="PHN45" s="64"/>
      <c r="PHO45" s="64"/>
      <c r="PHP45" s="64"/>
      <c r="PHQ45" s="64"/>
      <c r="PHR45" s="64"/>
      <c r="PHS45" s="64"/>
      <c r="PHT45" s="64"/>
      <c r="PHU45" s="64"/>
      <c r="PHV45" s="64"/>
      <c r="PHW45" s="64"/>
      <c r="PHX45" s="64"/>
      <c r="PHY45" s="64"/>
      <c r="PHZ45" s="64"/>
      <c r="PIA45" s="64"/>
      <c r="PIB45" s="64"/>
      <c r="PIC45" s="64"/>
      <c r="PID45" s="64"/>
      <c r="PIE45" s="64"/>
      <c r="PIF45" s="64"/>
      <c r="PIG45" s="64"/>
      <c r="PIH45" s="64"/>
      <c r="PII45" s="64"/>
      <c r="PIJ45" s="64"/>
      <c r="PIK45" s="64"/>
      <c r="PIL45" s="64"/>
      <c r="PIM45" s="64"/>
      <c r="PIN45" s="64"/>
      <c r="PIO45" s="64"/>
      <c r="PIP45" s="64"/>
      <c r="PIQ45" s="64"/>
      <c r="PIR45" s="64"/>
      <c r="PIS45" s="64"/>
      <c r="PIT45" s="64"/>
      <c r="PIU45" s="64"/>
      <c r="PIV45" s="64"/>
      <c r="PIW45" s="64"/>
      <c r="PIX45" s="64"/>
      <c r="PIY45" s="64"/>
      <c r="PIZ45" s="64"/>
      <c r="PJA45" s="64"/>
      <c r="PJB45" s="64"/>
      <c r="PJC45" s="64"/>
      <c r="PJD45" s="64"/>
      <c r="PJE45" s="64"/>
      <c r="PJF45" s="64"/>
      <c r="PJG45" s="64"/>
      <c r="PJH45" s="64"/>
      <c r="PJI45" s="64"/>
      <c r="PJJ45" s="64"/>
      <c r="PJK45" s="64"/>
      <c r="PJL45" s="64"/>
      <c r="PJM45" s="64"/>
      <c r="PJN45" s="64"/>
      <c r="PJO45" s="64"/>
      <c r="PJP45" s="64"/>
      <c r="PJQ45" s="64"/>
      <c r="PJR45" s="64"/>
      <c r="PJS45" s="64"/>
      <c r="PJT45" s="64"/>
      <c r="PJU45" s="64"/>
      <c r="PJV45" s="64"/>
      <c r="PJW45" s="64"/>
      <c r="PJX45" s="64"/>
      <c r="PJY45" s="64"/>
      <c r="PJZ45" s="64"/>
      <c r="PKA45" s="64"/>
      <c r="PKB45" s="64"/>
      <c r="PKC45" s="64"/>
      <c r="PKD45" s="64"/>
      <c r="PKE45" s="64"/>
      <c r="PKF45" s="64"/>
      <c r="PKG45" s="64"/>
      <c r="PKH45" s="64"/>
      <c r="PKI45" s="64"/>
      <c r="PKJ45" s="64"/>
      <c r="PKK45" s="64"/>
      <c r="PKL45" s="64"/>
      <c r="PKM45" s="64"/>
      <c r="PKN45" s="64"/>
      <c r="PKO45" s="64"/>
      <c r="PKP45" s="64"/>
      <c r="PKQ45" s="64"/>
      <c r="PKR45" s="64"/>
      <c r="PKS45" s="64"/>
      <c r="PKT45" s="64"/>
      <c r="PKU45" s="64"/>
      <c r="PKV45" s="64"/>
      <c r="PKW45" s="64"/>
      <c r="PKX45" s="64"/>
      <c r="PKY45" s="64"/>
      <c r="PKZ45" s="64"/>
      <c r="PLA45" s="64"/>
      <c r="PLB45" s="64"/>
      <c r="PLC45" s="64"/>
      <c r="PLD45" s="64"/>
      <c r="PLE45" s="64"/>
      <c r="PLF45" s="64"/>
      <c r="PLG45" s="64"/>
      <c r="PLH45" s="64"/>
      <c r="PLI45" s="64"/>
      <c r="PLJ45" s="64"/>
      <c r="PLK45" s="64"/>
      <c r="PLL45" s="64"/>
      <c r="PLM45" s="64"/>
      <c r="PLN45" s="64"/>
      <c r="PLO45" s="64"/>
      <c r="PLP45" s="64"/>
      <c r="PLQ45" s="64"/>
      <c r="PLR45" s="64"/>
      <c r="PLS45" s="64"/>
      <c r="PLT45" s="64"/>
      <c r="PLU45" s="64"/>
      <c r="PLV45" s="64"/>
      <c r="PLW45" s="64"/>
      <c r="PLX45" s="64"/>
      <c r="PLY45" s="64"/>
      <c r="PLZ45" s="64"/>
      <c r="PMA45" s="64"/>
      <c r="PMB45" s="64"/>
      <c r="PMC45" s="64"/>
      <c r="PMD45" s="64"/>
      <c r="PME45" s="64"/>
      <c r="PMF45" s="64"/>
      <c r="PMG45" s="64"/>
      <c r="PMH45" s="64"/>
      <c r="PMI45" s="64"/>
      <c r="PMJ45" s="64"/>
      <c r="PMK45" s="64"/>
      <c r="PML45" s="64"/>
      <c r="PMM45" s="64"/>
      <c r="PMN45" s="64"/>
      <c r="PMO45" s="64"/>
      <c r="PMP45" s="64"/>
      <c r="PMQ45" s="64"/>
      <c r="PMR45" s="64"/>
      <c r="PMS45" s="64"/>
      <c r="PMT45" s="64"/>
      <c r="PMU45" s="64"/>
      <c r="PMV45" s="64"/>
      <c r="PMW45" s="64"/>
      <c r="PMX45" s="64"/>
      <c r="PMY45" s="64"/>
      <c r="PMZ45" s="64"/>
      <c r="PNA45" s="64"/>
      <c r="PNB45" s="64"/>
      <c r="PNC45" s="64"/>
      <c r="PND45" s="64"/>
      <c r="PNE45" s="64"/>
      <c r="PNF45" s="64"/>
      <c r="PNG45" s="64"/>
      <c r="PNH45" s="64"/>
      <c r="PNI45" s="64"/>
      <c r="PNJ45" s="64"/>
      <c r="PNK45" s="64"/>
      <c r="PNL45" s="64"/>
      <c r="PNM45" s="64"/>
      <c r="PNN45" s="64"/>
      <c r="PNO45" s="64"/>
      <c r="PNP45" s="64"/>
      <c r="PNQ45" s="64"/>
      <c r="PNR45" s="64"/>
      <c r="PNS45" s="64"/>
      <c r="PNT45" s="64"/>
      <c r="PNU45" s="64"/>
      <c r="PNV45" s="64"/>
      <c r="PNW45" s="64"/>
      <c r="PNX45" s="64"/>
      <c r="PNY45" s="64"/>
      <c r="PNZ45" s="64"/>
      <c r="POA45" s="64"/>
      <c r="POB45" s="64"/>
      <c r="POC45" s="64"/>
      <c r="POD45" s="64"/>
      <c r="POE45" s="64"/>
      <c r="POF45" s="64"/>
      <c r="POG45" s="64"/>
      <c r="POH45" s="64"/>
      <c r="POI45" s="64"/>
      <c r="POJ45" s="64"/>
      <c r="POK45" s="64"/>
      <c r="POL45" s="64"/>
      <c r="POM45" s="64"/>
      <c r="PON45" s="64"/>
      <c r="POO45" s="64"/>
      <c r="POP45" s="64"/>
      <c r="POQ45" s="64"/>
      <c r="POR45" s="64"/>
      <c r="POS45" s="64"/>
      <c r="POT45" s="64"/>
      <c r="POU45" s="64"/>
      <c r="POV45" s="64"/>
      <c r="POW45" s="64"/>
      <c r="POX45" s="64"/>
      <c r="POY45" s="64"/>
      <c r="POZ45" s="64"/>
      <c r="PPA45" s="64"/>
      <c r="PPB45" s="64"/>
      <c r="PPC45" s="64"/>
      <c r="PPD45" s="64"/>
      <c r="PPE45" s="64"/>
      <c r="PPF45" s="64"/>
      <c r="PPG45" s="64"/>
      <c r="PPH45" s="64"/>
      <c r="PPI45" s="64"/>
      <c r="PPJ45" s="64"/>
      <c r="PPK45" s="64"/>
      <c r="PPL45" s="64"/>
      <c r="PPM45" s="64"/>
      <c r="PPN45" s="64"/>
      <c r="PPO45" s="64"/>
      <c r="PPP45" s="64"/>
      <c r="PPQ45" s="64"/>
      <c r="PPR45" s="64"/>
      <c r="PPS45" s="64"/>
      <c r="PPT45" s="64"/>
      <c r="PPU45" s="64"/>
      <c r="PPV45" s="64"/>
      <c r="PPW45" s="64"/>
      <c r="PPX45" s="64"/>
      <c r="PPY45" s="64"/>
      <c r="PPZ45" s="64"/>
      <c r="PQA45" s="64"/>
      <c r="PQB45" s="64"/>
      <c r="PQC45" s="64"/>
      <c r="PQD45" s="64"/>
      <c r="PQE45" s="64"/>
      <c r="PQF45" s="64"/>
      <c r="PQG45" s="64"/>
      <c r="PQH45" s="64"/>
      <c r="PQI45" s="64"/>
      <c r="PQJ45" s="64"/>
      <c r="PQK45" s="64"/>
      <c r="PQL45" s="64"/>
      <c r="PQM45" s="64"/>
      <c r="PQN45" s="64"/>
      <c r="PQO45" s="64"/>
      <c r="PQP45" s="64"/>
      <c r="PQQ45" s="64"/>
      <c r="PQR45" s="64"/>
      <c r="PQS45" s="64"/>
      <c r="PQT45" s="64"/>
      <c r="PQU45" s="64"/>
      <c r="PQV45" s="64"/>
      <c r="PQW45" s="64"/>
      <c r="PQX45" s="64"/>
      <c r="PQY45" s="64"/>
      <c r="PQZ45" s="64"/>
      <c r="PRA45" s="64"/>
      <c r="PRB45" s="64"/>
      <c r="PRC45" s="64"/>
      <c r="PRD45" s="64"/>
      <c r="PRE45" s="64"/>
      <c r="PRF45" s="64"/>
      <c r="PRG45" s="64"/>
      <c r="PRH45" s="64"/>
      <c r="PRI45" s="64"/>
      <c r="PRJ45" s="64"/>
      <c r="PRK45" s="64"/>
      <c r="PRL45" s="64"/>
      <c r="PRM45" s="64"/>
      <c r="PRN45" s="64"/>
      <c r="PRO45" s="64"/>
      <c r="PRP45" s="64"/>
      <c r="PRQ45" s="64"/>
      <c r="PRR45" s="64"/>
      <c r="PRS45" s="64"/>
      <c r="PRT45" s="64"/>
      <c r="PRU45" s="64"/>
      <c r="PRV45" s="64"/>
      <c r="PRW45" s="64"/>
      <c r="PRX45" s="64"/>
      <c r="PRY45" s="64"/>
      <c r="PRZ45" s="64"/>
      <c r="PSA45" s="64"/>
      <c r="PSB45" s="64"/>
      <c r="PSC45" s="64"/>
      <c r="PSD45" s="64"/>
      <c r="PSE45" s="64"/>
      <c r="PSF45" s="64"/>
      <c r="PSG45" s="64"/>
      <c r="PSH45" s="64"/>
      <c r="PSI45" s="64"/>
      <c r="PSJ45" s="64"/>
      <c r="PSK45" s="64"/>
      <c r="PSL45" s="64"/>
      <c r="PSM45" s="64"/>
      <c r="PSN45" s="64"/>
      <c r="PSO45" s="64"/>
      <c r="PSP45" s="64"/>
      <c r="PSQ45" s="64"/>
      <c r="PSR45" s="64"/>
      <c r="PSS45" s="64"/>
      <c r="PST45" s="64"/>
      <c r="PSU45" s="64"/>
      <c r="PSV45" s="64"/>
      <c r="PSW45" s="64"/>
      <c r="PSX45" s="64"/>
      <c r="PSY45" s="64"/>
      <c r="PSZ45" s="64"/>
      <c r="PTA45" s="64"/>
      <c r="PTB45" s="64"/>
      <c r="PTC45" s="64"/>
      <c r="PTD45" s="64"/>
      <c r="PTE45" s="64"/>
      <c r="PTF45" s="64"/>
      <c r="PTG45" s="64"/>
      <c r="PTH45" s="64"/>
      <c r="PTI45" s="64"/>
      <c r="PTJ45" s="64"/>
      <c r="PTK45" s="64"/>
      <c r="PTL45" s="64"/>
      <c r="PTM45" s="64"/>
      <c r="PTN45" s="64"/>
      <c r="PTO45" s="64"/>
      <c r="PTP45" s="64"/>
      <c r="PTQ45" s="64"/>
      <c r="PTR45" s="64"/>
      <c r="PTS45" s="64"/>
      <c r="PTT45" s="64"/>
      <c r="PTU45" s="64"/>
      <c r="PTV45" s="64"/>
      <c r="PTW45" s="64"/>
      <c r="PTX45" s="64"/>
      <c r="PTY45" s="64"/>
      <c r="PTZ45" s="64"/>
      <c r="PUA45" s="64"/>
      <c r="PUB45" s="64"/>
      <c r="PUC45" s="64"/>
      <c r="PUD45" s="64"/>
      <c r="PUE45" s="64"/>
      <c r="PUF45" s="64"/>
      <c r="PUG45" s="64"/>
      <c r="PUH45" s="64"/>
      <c r="PUI45" s="64"/>
      <c r="PUJ45" s="64"/>
      <c r="PUK45" s="64"/>
      <c r="PUL45" s="64"/>
      <c r="PUM45" s="64"/>
      <c r="PUN45" s="64"/>
      <c r="PUO45" s="64"/>
      <c r="PUP45" s="64"/>
      <c r="PUQ45" s="64"/>
      <c r="PUR45" s="64"/>
      <c r="PUS45" s="64"/>
      <c r="PUT45" s="64"/>
      <c r="PUU45" s="64"/>
      <c r="PUV45" s="64"/>
      <c r="PUW45" s="64"/>
      <c r="PUX45" s="64"/>
      <c r="PUY45" s="64"/>
      <c r="PUZ45" s="64"/>
      <c r="PVA45" s="64"/>
      <c r="PVB45" s="64"/>
      <c r="PVC45" s="64"/>
      <c r="PVD45" s="64"/>
      <c r="PVE45" s="64"/>
      <c r="PVF45" s="64"/>
      <c r="PVG45" s="64"/>
      <c r="PVH45" s="64"/>
      <c r="PVI45" s="64"/>
      <c r="PVJ45" s="64"/>
      <c r="PVK45" s="64"/>
      <c r="PVL45" s="64"/>
      <c r="PVM45" s="64"/>
      <c r="PVN45" s="64"/>
      <c r="PVO45" s="64"/>
      <c r="PVP45" s="64"/>
      <c r="PVQ45" s="64"/>
      <c r="PVR45" s="64"/>
      <c r="PVS45" s="64"/>
      <c r="PVT45" s="64"/>
      <c r="PVU45" s="64"/>
      <c r="PVV45" s="64"/>
      <c r="PVW45" s="64"/>
      <c r="PVX45" s="64"/>
      <c r="PVY45" s="64"/>
      <c r="PVZ45" s="64"/>
      <c r="PWA45" s="64"/>
      <c r="PWB45" s="64"/>
      <c r="PWC45" s="64"/>
      <c r="PWD45" s="64"/>
      <c r="PWE45" s="64"/>
      <c r="PWF45" s="64"/>
      <c r="PWG45" s="64"/>
      <c r="PWH45" s="64"/>
      <c r="PWI45" s="64"/>
      <c r="PWJ45" s="64"/>
      <c r="PWK45" s="64"/>
      <c r="PWL45" s="64"/>
      <c r="PWM45" s="64"/>
      <c r="PWN45" s="64"/>
      <c r="PWO45" s="64"/>
      <c r="PWP45" s="64"/>
      <c r="PWQ45" s="64"/>
      <c r="PWR45" s="64"/>
      <c r="PWS45" s="64"/>
      <c r="PWT45" s="64"/>
      <c r="PWU45" s="64"/>
      <c r="PWV45" s="64"/>
      <c r="PWW45" s="64"/>
      <c r="PWX45" s="64"/>
      <c r="PWY45" s="64"/>
      <c r="PWZ45" s="64"/>
      <c r="PXA45" s="64"/>
      <c r="PXB45" s="64"/>
      <c r="PXC45" s="64"/>
      <c r="PXD45" s="64"/>
      <c r="PXE45" s="64"/>
      <c r="PXF45" s="64"/>
      <c r="PXG45" s="64"/>
      <c r="PXH45" s="64"/>
      <c r="PXI45" s="64"/>
      <c r="PXJ45" s="64"/>
      <c r="PXK45" s="64"/>
      <c r="PXL45" s="64"/>
      <c r="PXM45" s="64"/>
      <c r="PXN45" s="64"/>
      <c r="PXO45" s="64"/>
      <c r="PXP45" s="64"/>
      <c r="PXQ45" s="64"/>
      <c r="PXR45" s="64"/>
      <c r="PXS45" s="64"/>
      <c r="PXT45" s="64"/>
      <c r="PXU45" s="64"/>
      <c r="PXV45" s="64"/>
      <c r="PXW45" s="64"/>
      <c r="PXX45" s="64"/>
      <c r="PXY45" s="64"/>
      <c r="PXZ45" s="64"/>
      <c r="PYA45" s="64"/>
      <c r="PYB45" s="64"/>
      <c r="PYC45" s="64"/>
      <c r="PYD45" s="64"/>
      <c r="PYE45" s="64"/>
      <c r="PYF45" s="64"/>
      <c r="PYG45" s="64"/>
      <c r="PYH45" s="64"/>
      <c r="PYI45" s="64"/>
      <c r="PYJ45" s="64"/>
      <c r="PYK45" s="64"/>
      <c r="PYL45" s="64"/>
      <c r="PYM45" s="64"/>
      <c r="PYN45" s="64"/>
      <c r="PYO45" s="64"/>
      <c r="PYP45" s="64"/>
      <c r="PYQ45" s="64"/>
      <c r="PYR45" s="64"/>
      <c r="PYS45" s="64"/>
      <c r="PYT45" s="64"/>
      <c r="PYU45" s="64"/>
      <c r="PYV45" s="64"/>
      <c r="PYW45" s="64"/>
      <c r="PYX45" s="64"/>
      <c r="PYY45" s="64"/>
      <c r="PYZ45" s="64"/>
      <c r="PZA45" s="64"/>
      <c r="PZB45" s="64"/>
      <c r="PZC45" s="64"/>
      <c r="PZD45" s="64"/>
      <c r="PZE45" s="64"/>
      <c r="PZF45" s="64"/>
      <c r="PZG45" s="64"/>
      <c r="PZH45" s="64"/>
      <c r="PZI45" s="64"/>
      <c r="PZJ45" s="64"/>
      <c r="PZK45" s="64"/>
      <c r="PZL45" s="64"/>
      <c r="PZM45" s="64"/>
      <c r="PZN45" s="64"/>
      <c r="PZO45" s="64"/>
      <c r="PZP45" s="64"/>
      <c r="PZQ45" s="64"/>
      <c r="PZR45" s="64"/>
      <c r="PZS45" s="64"/>
      <c r="PZT45" s="64"/>
      <c r="PZU45" s="64"/>
      <c r="PZV45" s="64"/>
      <c r="PZW45" s="64"/>
      <c r="PZX45" s="64"/>
      <c r="PZY45" s="64"/>
      <c r="PZZ45" s="64"/>
      <c r="QAA45" s="64"/>
      <c r="QAB45" s="64"/>
      <c r="QAC45" s="64"/>
      <c r="QAD45" s="64"/>
      <c r="QAE45" s="64"/>
      <c r="QAF45" s="64"/>
      <c r="QAG45" s="64"/>
      <c r="QAH45" s="64"/>
      <c r="QAI45" s="64"/>
      <c r="QAJ45" s="64"/>
      <c r="QAK45" s="64"/>
      <c r="QAL45" s="64"/>
      <c r="QAM45" s="64"/>
      <c r="QAN45" s="64"/>
      <c r="QAO45" s="64"/>
      <c r="QAP45" s="64"/>
      <c r="QAQ45" s="64"/>
      <c r="QAR45" s="64"/>
      <c r="QAS45" s="64"/>
      <c r="QAT45" s="64"/>
      <c r="QAU45" s="64"/>
      <c r="QAV45" s="64"/>
      <c r="QAW45" s="64"/>
      <c r="QAX45" s="64"/>
      <c r="QAY45" s="64"/>
      <c r="QAZ45" s="64"/>
      <c r="QBA45" s="64"/>
      <c r="QBB45" s="64"/>
      <c r="QBC45" s="64"/>
      <c r="QBD45" s="64"/>
      <c r="QBE45" s="64"/>
      <c r="QBF45" s="64"/>
      <c r="QBG45" s="64"/>
      <c r="QBH45" s="64"/>
      <c r="QBI45" s="64"/>
      <c r="QBJ45" s="64"/>
      <c r="QBK45" s="64"/>
      <c r="QBL45" s="64"/>
      <c r="QBM45" s="64"/>
      <c r="QBN45" s="64"/>
      <c r="QBO45" s="64"/>
      <c r="QBP45" s="64"/>
      <c r="QBQ45" s="64"/>
      <c r="QBR45" s="64"/>
      <c r="QBS45" s="64"/>
      <c r="QBT45" s="64"/>
      <c r="QBU45" s="64"/>
      <c r="QBV45" s="64"/>
      <c r="QBW45" s="64"/>
      <c r="QBX45" s="64"/>
      <c r="QBY45" s="64"/>
      <c r="QBZ45" s="64"/>
      <c r="QCA45" s="64"/>
      <c r="QCB45" s="64"/>
      <c r="QCC45" s="64"/>
      <c r="QCD45" s="64"/>
      <c r="QCE45" s="64"/>
      <c r="QCF45" s="64"/>
      <c r="QCG45" s="64"/>
      <c r="QCH45" s="64"/>
      <c r="QCI45" s="64"/>
      <c r="QCJ45" s="64"/>
      <c r="QCK45" s="64"/>
      <c r="QCL45" s="64"/>
      <c r="QCM45" s="64"/>
      <c r="QCN45" s="64"/>
      <c r="QCO45" s="64"/>
      <c r="QCP45" s="64"/>
      <c r="QCQ45" s="64"/>
      <c r="QCR45" s="64"/>
      <c r="QCS45" s="64"/>
      <c r="QCT45" s="64"/>
      <c r="QCU45" s="64"/>
      <c r="QCV45" s="64"/>
      <c r="QCW45" s="64"/>
      <c r="QCX45" s="64"/>
      <c r="QCY45" s="64"/>
      <c r="QCZ45" s="64"/>
      <c r="QDA45" s="64"/>
      <c r="QDB45" s="64"/>
      <c r="QDC45" s="64"/>
      <c r="QDD45" s="64"/>
      <c r="QDE45" s="64"/>
      <c r="QDF45" s="64"/>
      <c r="QDG45" s="64"/>
      <c r="QDH45" s="64"/>
      <c r="QDI45" s="64"/>
      <c r="QDJ45" s="64"/>
      <c r="QDK45" s="64"/>
      <c r="QDL45" s="64"/>
      <c r="QDM45" s="64"/>
      <c r="QDN45" s="64"/>
      <c r="QDO45" s="64"/>
      <c r="QDP45" s="64"/>
      <c r="QDQ45" s="64"/>
      <c r="QDR45" s="64"/>
      <c r="QDS45" s="64"/>
      <c r="QDT45" s="64"/>
      <c r="QDU45" s="64"/>
      <c r="QDV45" s="64"/>
      <c r="QDW45" s="64"/>
      <c r="QDX45" s="64"/>
      <c r="QDY45" s="64"/>
      <c r="QDZ45" s="64"/>
      <c r="QEA45" s="64"/>
      <c r="QEB45" s="64"/>
      <c r="QEC45" s="64"/>
      <c r="QED45" s="64"/>
      <c r="QEE45" s="64"/>
      <c r="QEF45" s="64"/>
      <c r="QEG45" s="64"/>
      <c r="QEH45" s="64"/>
      <c r="QEI45" s="64"/>
      <c r="QEJ45" s="64"/>
      <c r="QEK45" s="64"/>
      <c r="QEL45" s="64"/>
      <c r="QEM45" s="64"/>
      <c r="QEN45" s="64"/>
      <c r="QEO45" s="64"/>
      <c r="QEP45" s="64"/>
      <c r="QEQ45" s="64"/>
      <c r="QER45" s="64"/>
      <c r="QES45" s="64"/>
      <c r="QET45" s="64"/>
      <c r="QEU45" s="64"/>
      <c r="QEV45" s="64"/>
      <c r="QEW45" s="64"/>
      <c r="QEX45" s="64"/>
      <c r="QEY45" s="64"/>
      <c r="QEZ45" s="64"/>
      <c r="QFA45" s="64"/>
      <c r="QFB45" s="64"/>
      <c r="QFC45" s="64"/>
      <c r="QFD45" s="64"/>
      <c r="QFE45" s="64"/>
      <c r="QFF45" s="64"/>
      <c r="QFG45" s="64"/>
      <c r="QFH45" s="64"/>
      <c r="QFI45" s="64"/>
      <c r="QFJ45" s="64"/>
      <c r="QFK45" s="64"/>
      <c r="QFL45" s="64"/>
      <c r="QFM45" s="64"/>
      <c r="QFN45" s="64"/>
      <c r="QFO45" s="64"/>
      <c r="QFP45" s="64"/>
      <c r="QFQ45" s="64"/>
      <c r="QFR45" s="64"/>
      <c r="QFS45" s="64"/>
      <c r="QFT45" s="64"/>
      <c r="QFU45" s="64"/>
      <c r="QFV45" s="64"/>
      <c r="QFW45" s="64"/>
      <c r="QFX45" s="64"/>
      <c r="QFY45" s="64"/>
      <c r="QFZ45" s="64"/>
      <c r="QGA45" s="64"/>
      <c r="QGB45" s="64"/>
      <c r="QGC45" s="64"/>
      <c r="QGD45" s="64"/>
      <c r="QGE45" s="64"/>
      <c r="QGF45" s="64"/>
      <c r="QGG45" s="64"/>
      <c r="QGH45" s="64"/>
      <c r="QGI45" s="64"/>
      <c r="QGJ45" s="64"/>
      <c r="QGK45" s="64"/>
      <c r="QGL45" s="64"/>
      <c r="QGM45" s="64"/>
      <c r="QGN45" s="64"/>
      <c r="QGO45" s="64"/>
      <c r="QGP45" s="64"/>
      <c r="QGQ45" s="64"/>
      <c r="QGR45" s="64"/>
      <c r="QGS45" s="64"/>
      <c r="QGT45" s="64"/>
      <c r="QGU45" s="64"/>
      <c r="QGV45" s="64"/>
      <c r="QGW45" s="64"/>
      <c r="QGX45" s="64"/>
      <c r="QGY45" s="64"/>
      <c r="QGZ45" s="64"/>
      <c r="QHA45" s="64"/>
      <c r="QHB45" s="64"/>
      <c r="QHC45" s="64"/>
      <c r="QHD45" s="64"/>
      <c r="QHE45" s="64"/>
      <c r="QHF45" s="64"/>
      <c r="QHG45" s="64"/>
      <c r="QHH45" s="64"/>
      <c r="QHI45" s="64"/>
      <c r="QHJ45" s="64"/>
      <c r="QHK45" s="64"/>
      <c r="QHL45" s="64"/>
      <c r="QHM45" s="64"/>
      <c r="QHN45" s="64"/>
      <c r="QHO45" s="64"/>
      <c r="QHP45" s="64"/>
      <c r="QHQ45" s="64"/>
      <c r="QHR45" s="64"/>
      <c r="QHS45" s="64"/>
      <c r="QHT45" s="64"/>
      <c r="QHU45" s="64"/>
      <c r="QHV45" s="64"/>
      <c r="QHW45" s="64"/>
      <c r="QHX45" s="64"/>
      <c r="QHY45" s="64"/>
      <c r="QHZ45" s="64"/>
      <c r="QIA45" s="64"/>
      <c r="QIB45" s="64"/>
      <c r="QIC45" s="64"/>
      <c r="QID45" s="64"/>
      <c r="QIE45" s="64"/>
      <c r="QIF45" s="64"/>
      <c r="QIG45" s="64"/>
      <c r="QIH45" s="64"/>
      <c r="QII45" s="64"/>
      <c r="QIJ45" s="64"/>
      <c r="QIK45" s="64"/>
      <c r="QIL45" s="64"/>
      <c r="QIM45" s="64"/>
      <c r="QIN45" s="64"/>
      <c r="QIO45" s="64"/>
      <c r="QIP45" s="64"/>
      <c r="QIQ45" s="64"/>
      <c r="QIR45" s="64"/>
      <c r="QIS45" s="64"/>
      <c r="QIT45" s="64"/>
      <c r="QIU45" s="64"/>
      <c r="QIV45" s="64"/>
      <c r="QIW45" s="64"/>
      <c r="QIX45" s="64"/>
      <c r="QIY45" s="64"/>
      <c r="QIZ45" s="64"/>
      <c r="QJA45" s="64"/>
      <c r="QJB45" s="64"/>
      <c r="QJC45" s="64"/>
      <c r="QJD45" s="64"/>
      <c r="QJE45" s="64"/>
      <c r="QJF45" s="64"/>
      <c r="QJG45" s="64"/>
      <c r="QJH45" s="64"/>
      <c r="QJI45" s="64"/>
      <c r="QJJ45" s="64"/>
      <c r="QJK45" s="64"/>
      <c r="QJL45" s="64"/>
      <c r="QJM45" s="64"/>
      <c r="QJN45" s="64"/>
      <c r="QJO45" s="64"/>
      <c r="QJP45" s="64"/>
      <c r="QJQ45" s="64"/>
      <c r="QJR45" s="64"/>
      <c r="QJS45" s="64"/>
      <c r="QJT45" s="64"/>
      <c r="QJU45" s="64"/>
      <c r="QJV45" s="64"/>
      <c r="QJW45" s="64"/>
      <c r="QJX45" s="64"/>
      <c r="QJY45" s="64"/>
      <c r="QJZ45" s="64"/>
      <c r="QKA45" s="64"/>
      <c r="QKB45" s="64"/>
      <c r="QKC45" s="64"/>
      <c r="QKD45" s="64"/>
      <c r="QKE45" s="64"/>
      <c r="QKF45" s="64"/>
      <c r="QKG45" s="64"/>
      <c r="QKH45" s="64"/>
      <c r="QKI45" s="64"/>
      <c r="QKJ45" s="64"/>
      <c r="QKK45" s="64"/>
      <c r="QKL45" s="64"/>
      <c r="QKM45" s="64"/>
      <c r="QKN45" s="64"/>
      <c r="QKO45" s="64"/>
      <c r="QKP45" s="64"/>
      <c r="QKQ45" s="64"/>
      <c r="QKR45" s="64"/>
      <c r="QKS45" s="64"/>
      <c r="QKT45" s="64"/>
      <c r="QKU45" s="64"/>
      <c r="QKV45" s="64"/>
      <c r="QKW45" s="64"/>
      <c r="QKX45" s="64"/>
      <c r="QKY45" s="64"/>
      <c r="QKZ45" s="64"/>
      <c r="QLA45" s="64"/>
      <c r="QLB45" s="64"/>
      <c r="QLC45" s="64"/>
      <c r="QLD45" s="64"/>
      <c r="QLE45" s="64"/>
      <c r="QLF45" s="64"/>
      <c r="QLG45" s="64"/>
      <c r="QLH45" s="64"/>
      <c r="QLI45" s="64"/>
      <c r="QLJ45" s="64"/>
      <c r="QLK45" s="64"/>
      <c r="QLL45" s="64"/>
      <c r="QLM45" s="64"/>
      <c r="QLN45" s="64"/>
      <c r="QLO45" s="64"/>
      <c r="QLP45" s="64"/>
      <c r="QLQ45" s="64"/>
      <c r="QLR45" s="64"/>
      <c r="QLS45" s="64"/>
      <c r="QLT45" s="64"/>
      <c r="QLU45" s="64"/>
      <c r="QLV45" s="64"/>
      <c r="QLW45" s="64"/>
      <c r="QLX45" s="64"/>
      <c r="QLY45" s="64"/>
      <c r="QLZ45" s="64"/>
      <c r="QMA45" s="64"/>
      <c r="QMB45" s="64"/>
      <c r="QMC45" s="64"/>
      <c r="QMD45" s="64"/>
      <c r="QME45" s="64"/>
      <c r="QMF45" s="64"/>
      <c r="QMG45" s="64"/>
      <c r="QMH45" s="64"/>
      <c r="QMI45" s="64"/>
      <c r="QMJ45" s="64"/>
      <c r="QMK45" s="64"/>
      <c r="QML45" s="64"/>
      <c r="QMM45" s="64"/>
      <c r="QMN45" s="64"/>
      <c r="QMO45" s="64"/>
      <c r="QMP45" s="64"/>
      <c r="QMQ45" s="64"/>
      <c r="QMR45" s="64"/>
      <c r="QMS45" s="64"/>
      <c r="QMT45" s="64"/>
      <c r="QMU45" s="64"/>
      <c r="QMV45" s="64"/>
      <c r="QMW45" s="64"/>
      <c r="QMX45" s="64"/>
      <c r="QMY45" s="64"/>
      <c r="QMZ45" s="64"/>
      <c r="QNA45" s="64"/>
      <c r="QNB45" s="64"/>
      <c r="QNC45" s="64"/>
      <c r="QND45" s="64"/>
      <c r="QNE45" s="64"/>
      <c r="QNF45" s="64"/>
      <c r="QNG45" s="64"/>
      <c r="QNH45" s="64"/>
      <c r="QNI45" s="64"/>
      <c r="QNJ45" s="64"/>
      <c r="QNK45" s="64"/>
      <c r="QNL45" s="64"/>
      <c r="QNM45" s="64"/>
      <c r="QNN45" s="64"/>
      <c r="QNO45" s="64"/>
      <c r="QNP45" s="64"/>
      <c r="QNQ45" s="64"/>
      <c r="QNR45" s="64"/>
      <c r="QNS45" s="64"/>
      <c r="QNT45" s="64"/>
      <c r="QNU45" s="64"/>
      <c r="QNV45" s="64"/>
      <c r="QNW45" s="64"/>
      <c r="QNX45" s="64"/>
      <c r="QNY45" s="64"/>
      <c r="QNZ45" s="64"/>
      <c r="QOA45" s="64"/>
      <c r="QOB45" s="64"/>
      <c r="QOC45" s="64"/>
      <c r="QOD45" s="64"/>
      <c r="QOE45" s="64"/>
      <c r="QOF45" s="64"/>
      <c r="QOG45" s="64"/>
      <c r="QOH45" s="64"/>
      <c r="QOI45" s="64"/>
      <c r="QOJ45" s="64"/>
      <c r="QOK45" s="64"/>
      <c r="QOL45" s="64"/>
      <c r="QOM45" s="64"/>
      <c r="QON45" s="64"/>
      <c r="QOO45" s="64"/>
      <c r="QOP45" s="64"/>
      <c r="QOQ45" s="64"/>
      <c r="QOR45" s="64"/>
      <c r="QOS45" s="64"/>
      <c r="QOT45" s="64"/>
      <c r="QOU45" s="64"/>
      <c r="QOV45" s="64"/>
      <c r="QOW45" s="64"/>
      <c r="QOX45" s="64"/>
      <c r="QOY45" s="64"/>
      <c r="QOZ45" s="64"/>
      <c r="QPA45" s="64"/>
      <c r="QPB45" s="64"/>
      <c r="QPC45" s="64"/>
      <c r="QPD45" s="64"/>
      <c r="QPE45" s="64"/>
      <c r="QPF45" s="64"/>
      <c r="QPG45" s="64"/>
      <c r="QPH45" s="64"/>
      <c r="QPI45" s="64"/>
      <c r="QPJ45" s="64"/>
      <c r="QPK45" s="64"/>
      <c r="QPL45" s="64"/>
      <c r="QPM45" s="64"/>
      <c r="QPN45" s="64"/>
      <c r="QPO45" s="64"/>
      <c r="QPP45" s="64"/>
      <c r="QPQ45" s="64"/>
      <c r="QPR45" s="64"/>
      <c r="QPS45" s="64"/>
      <c r="QPT45" s="64"/>
      <c r="QPU45" s="64"/>
      <c r="QPV45" s="64"/>
      <c r="QPW45" s="64"/>
      <c r="QPX45" s="64"/>
      <c r="QPY45" s="64"/>
      <c r="QPZ45" s="64"/>
      <c r="QQA45" s="64"/>
      <c r="QQB45" s="64"/>
      <c r="QQC45" s="64"/>
      <c r="QQD45" s="64"/>
      <c r="QQE45" s="64"/>
      <c r="QQF45" s="64"/>
      <c r="QQG45" s="64"/>
      <c r="QQH45" s="64"/>
      <c r="QQI45" s="64"/>
      <c r="QQJ45" s="64"/>
      <c r="QQK45" s="64"/>
      <c r="QQL45" s="64"/>
      <c r="QQM45" s="64"/>
      <c r="QQN45" s="64"/>
      <c r="QQO45" s="64"/>
      <c r="QQP45" s="64"/>
      <c r="QQQ45" s="64"/>
      <c r="QQR45" s="64"/>
      <c r="QQS45" s="64"/>
      <c r="QQT45" s="64"/>
      <c r="QQU45" s="64"/>
      <c r="QQV45" s="64"/>
      <c r="QQW45" s="64"/>
      <c r="QQX45" s="64"/>
      <c r="QQY45" s="64"/>
      <c r="QQZ45" s="64"/>
      <c r="QRA45" s="64"/>
      <c r="QRB45" s="64"/>
      <c r="QRC45" s="64"/>
      <c r="QRD45" s="64"/>
      <c r="QRE45" s="64"/>
      <c r="QRF45" s="64"/>
      <c r="QRG45" s="64"/>
      <c r="QRH45" s="64"/>
      <c r="QRI45" s="64"/>
      <c r="QRJ45" s="64"/>
      <c r="QRK45" s="64"/>
      <c r="QRL45" s="64"/>
      <c r="QRM45" s="64"/>
      <c r="QRN45" s="64"/>
      <c r="QRO45" s="64"/>
      <c r="QRP45" s="64"/>
      <c r="QRQ45" s="64"/>
      <c r="QRR45" s="64"/>
      <c r="QRS45" s="64"/>
      <c r="QRT45" s="64"/>
      <c r="QRU45" s="64"/>
      <c r="QRV45" s="64"/>
      <c r="QRW45" s="64"/>
      <c r="QRX45" s="64"/>
      <c r="QRY45" s="64"/>
      <c r="QRZ45" s="64"/>
      <c r="QSA45" s="64"/>
      <c r="QSB45" s="64"/>
      <c r="QSC45" s="64"/>
      <c r="QSD45" s="64"/>
      <c r="QSE45" s="64"/>
      <c r="QSF45" s="64"/>
      <c r="QSG45" s="64"/>
      <c r="QSH45" s="64"/>
      <c r="QSI45" s="64"/>
      <c r="QSJ45" s="64"/>
      <c r="QSK45" s="64"/>
      <c r="QSL45" s="64"/>
      <c r="QSM45" s="64"/>
      <c r="QSN45" s="64"/>
      <c r="QSO45" s="64"/>
      <c r="QSP45" s="64"/>
      <c r="QSQ45" s="64"/>
      <c r="QSR45" s="64"/>
      <c r="QSS45" s="64"/>
      <c r="QST45" s="64"/>
      <c r="QSU45" s="64"/>
      <c r="QSV45" s="64"/>
      <c r="QSW45" s="64"/>
      <c r="QSX45" s="64"/>
      <c r="QSY45" s="64"/>
      <c r="QSZ45" s="64"/>
      <c r="QTA45" s="64"/>
      <c r="QTB45" s="64"/>
      <c r="QTC45" s="64"/>
      <c r="QTD45" s="64"/>
      <c r="QTE45" s="64"/>
      <c r="QTF45" s="64"/>
      <c r="QTG45" s="64"/>
      <c r="QTH45" s="64"/>
      <c r="QTI45" s="64"/>
      <c r="QTJ45" s="64"/>
      <c r="QTK45" s="64"/>
      <c r="QTL45" s="64"/>
      <c r="QTM45" s="64"/>
      <c r="QTN45" s="64"/>
      <c r="QTO45" s="64"/>
      <c r="QTP45" s="64"/>
      <c r="QTQ45" s="64"/>
      <c r="QTR45" s="64"/>
      <c r="QTS45" s="64"/>
      <c r="QTT45" s="64"/>
      <c r="QTU45" s="64"/>
      <c r="QTV45" s="64"/>
      <c r="QTW45" s="64"/>
      <c r="QTX45" s="64"/>
      <c r="QTY45" s="64"/>
      <c r="QTZ45" s="64"/>
      <c r="QUA45" s="64"/>
      <c r="QUB45" s="64"/>
      <c r="QUC45" s="64"/>
      <c r="QUD45" s="64"/>
      <c r="QUE45" s="64"/>
      <c r="QUF45" s="64"/>
      <c r="QUG45" s="64"/>
      <c r="QUH45" s="64"/>
      <c r="QUI45" s="64"/>
      <c r="QUJ45" s="64"/>
      <c r="QUK45" s="64"/>
      <c r="QUL45" s="64"/>
      <c r="QUM45" s="64"/>
      <c r="QUN45" s="64"/>
      <c r="QUO45" s="64"/>
      <c r="QUP45" s="64"/>
      <c r="QUQ45" s="64"/>
      <c r="QUR45" s="64"/>
      <c r="QUS45" s="64"/>
      <c r="QUT45" s="64"/>
      <c r="QUU45" s="64"/>
      <c r="QUV45" s="64"/>
      <c r="QUW45" s="64"/>
      <c r="QUX45" s="64"/>
      <c r="QUY45" s="64"/>
      <c r="QUZ45" s="64"/>
      <c r="QVA45" s="64"/>
      <c r="QVB45" s="64"/>
      <c r="QVC45" s="64"/>
      <c r="QVD45" s="64"/>
      <c r="QVE45" s="64"/>
      <c r="QVF45" s="64"/>
      <c r="QVG45" s="64"/>
      <c r="QVH45" s="64"/>
      <c r="QVI45" s="64"/>
      <c r="QVJ45" s="64"/>
      <c r="QVK45" s="64"/>
      <c r="QVL45" s="64"/>
      <c r="QVM45" s="64"/>
      <c r="QVN45" s="64"/>
      <c r="QVO45" s="64"/>
      <c r="QVP45" s="64"/>
      <c r="QVQ45" s="64"/>
      <c r="QVR45" s="64"/>
      <c r="QVS45" s="64"/>
      <c r="QVT45" s="64"/>
      <c r="QVU45" s="64"/>
      <c r="QVV45" s="64"/>
      <c r="QVW45" s="64"/>
      <c r="QVX45" s="64"/>
      <c r="QVY45" s="64"/>
      <c r="QVZ45" s="64"/>
      <c r="QWA45" s="64"/>
      <c r="QWB45" s="64"/>
      <c r="QWC45" s="64"/>
      <c r="QWD45" s="64"/>
      <c r="QWE45" s="64"/>
      <c r="QWF45" s="64"/>
      <c r="QWG45" s="64"/>
      <c r="QWH45" s="64"/>
      <c r="QWI45" s="64"/>
      <c r="QWJ45" s="64"/>
      <c r="QWK45" s="64"/>
      <c r="QWL45" s="64"/>
      <c r="QWM45" s="64"/>
      <c r="QWN45" s="64"/>
      <c r="QWO45" s="64"/>
      <c r="QWP45" s="64"/>
      <c r="QWQ45" s="64"/>
      <c r="QWR45" s="64"/>
      <c r="QWS45" s="64"/>
      <c r="QWT45" s="64"/>
      <c r="QWU45" s="64"/>
      <c r="QWV45" s="64"/>
      <c r="QWW45" s="64"/>
      <c r="QWX45" s="64"/>
      <c r="QWY45" s="64"/>
      <c r="QWZ45" s="64"/>
      <c r="QXA45" s="64"/>
      <c r="QXB45" s="64"/>
      <c r="QXC45" s="64"/>
      <c r="QXD45" s="64"/>
      <c r="QXE45" s="64"/>
      <c r="QXF45" s="64"/>
      <c r="QXG45" s="64"/>
      <c r="QXH45" s="64"/>
      <c r="QXI45" s="64"/>
      <c r="QXJ45" s="64"/>
      <c r="QXK45" s="64"/>
      <c r="QXL45" s="64"/>
      <c r="QXM45" s="64"/>
      <c r="QXN45" s="64"/>
      <c r="QXO45" s="64"/>
      <c r="QXP45" s="64"/>
      <c r="QXQ45" s="64"/>
      <c r="QXR45" s="64"/>
      <c r="QXS45" s="64"/>
      <c r="QXT45" s="64"/>
      <c r="QXU45" s="64"/>
      <c r="QXV45" s="64"/>
      <c r="QXW45" s="64"/>
      <c r="QXX45" s="64"/>
      <c r="QXY45" s="64"/>
      <c r="QXZ45" s="64"/>
      <c r="QYA45" s="64"/>
      <c r="QYB45" s="64"/>
      <c r="QYC45" s="64"/>
      <c r="QYD45" s="64"/>
      <c r="QYE45" s="64"/>
      <c r="QYF45" s="64"/>
      <c r="QYG45" s="64"/>
      <c r="QYH45" s="64"/>
      <c r="QYI45" s="64"/>
      <c r="QYJ45" s="64"/>
      <c r="QYK45" s="64"/>
      <c r="QYL45" s="64"/>
      <c r="QYM45" s="64"/>
      <c r="QYN45" s="64"/>
      <c r="QYO45" s="64"/>
      <c r="QYP45" s="64"/>
      <c r="QYQ45" s="64"/>
      <c r="QYR45" s="64"/>
      <c r="QYS45" s="64"/>
      <c r="QYT45" s="64"/>
      <c r="QYU45" s="64"/>
      <c r="QYV45" s="64"/>
      <c r="QYW45" s="64"/>
      <c r="QYX45" s="64"/>
      <c r="QYY45" s="64"/>
      <c r="QYZ45" s="64"/>
      <c r="QZA45" s="64"/>
      <c r="QZB45" s="64"/>
      <c r="QZC45" s="64"/>
      <c r="QZD45" s="64"/>
      <c r="QZE45" s="64"/>
      <c r="QZF45" s="64"/>
      <c r="QZG45" s="64"/>
      <c r="QZH45" s="64"/>
      <c r="QZI45" s="64"/>
      <c r="QZJ45" s="64"/>
      <c r="QZK45" s="64"/>
      <c r="QZL45" s="64"/>
      <c r="QZM45" s="64"/>
      <c r="QZN45" s="64"/>
      <c r="QZO45" s="64"/>
      <c r="QZP45" s="64"/>
      <c r="QZQ45" s="64"/>
      <c r="QZR45" s="64"/>
      <c r="QZS45" s="64"/>
      <c r="QZT45" s="64"/>
      <c r="QZU45" s="64"/>
      <c r="QZV45" s="64"/>
      <c r="QZW45" s="64"/>
      <c r="QZX45" s="64"/>
      <c r="QZY45" s="64"/>
      <c r="QZZ45" s="64"/>
      <c r="RAA45" s="64"/>
      <c r="RAB45" s="64"/>
      <c r="RAC45" s="64"/>
      <c r="RAD45" s="64"/>
      <c r="RAE45" s="64"/>
      <c r="RAF45" s="64"/>
      <c r="RAG45" s="64"/>
      <c r="RAH45" s="64"/>
      <c r="RAI45" s="64"/>
      <c r="RAJ45" s="64"/>
      <c r="RAK45" s="64"/>
      <c r="RAL45" s="64"/>
      <c r="RAM45" s="64"/>
      <c r="RAN45" s="64"/>
      <c r="RAO45" s="64"/>
      <c r="RAP45" s="64"/>
      <c r="RAQ45" s="64"/>
      <c r="RAR45" s="64"/>
      <c r="RAS45" s="64"/>
      <c r="RAT45" s="64"/>
      <c r="RAU45" s="64"/>
      <c r="RAV45" s="64"/>
      <c r="RAW45" s="64"/>
      <c r="RAX45" s="64"/>
      <c r="RAY45" s="64"/>
      <c r="RAZ45" s="64"/>
      <c r="RBA45" s="64"/>
      <c r="RBB45" s="64"/>
      <c r="RBC45" s="64"/>
      <c r="RBD45" s="64"/>
      <c r="RBE45" s="64"/>
      <c r="RBF45" s="64"/>
      <c r="RBG45" s="64"/>
      <c r="RBH45" s="64"/>
      <c r="RBI45" s="64"/>
      <c r="RBJ45" s="64"/>
      <c r="RBK45" s="64"/>
      <c r="RBL45" s="64"/>
      <c r="RBM45" s="64"/>
      <c r="RBN45" s="64"/>
      <c r="RBO45" s="64"/>
      <c r="RBP45" s="64"/>
      <c r="RBQ45" s="64"/>
      <c r="RBR45" s="64"/>
      <c r="RBS45" s="64"/>
      <c r="RBT45" s="64"/>
      <c r="RBU45" s="64"/>
      <c r="RBV45" s="64"/>
      <c r="RBW45" s="64"/>
      <c r="RBX45" s="64"/>
      <c r="RBY45" s="64"/>
      <c r="RBZ45" s="64"/>
      <c r="RCA45" s="64"/>
      <c r="RCB45" s="64"/>
      <c r="RCC45" s="64"/>
      <c r="RCD45" s="64"/>
      <c r="RCE45" s="64"/>
      <c r="RCF45" s="64"/>
      <c r="RCG45" s="64"/>
      <c r="RCH45" s="64"/>
      <c r="RCI45" s="64"/>
      <c r="RCJ45" s="64"/>
      <c r="RCK45" s="64"/>
      <c r="RCL45" s="64"/>
      <c r="RCM45" s="64"/>
      <c r="RCN45" s="64"/>
      <c r="RCO45" s="64"/>
      <c r="RCP45" s="64"/>
      <c r="RCQ45" s="64"/>
      <c r="RCR45" s="64"/>
      <c r="RCS45" s="64"/>
      <c r="RCT45" s="64"/>
      <c r="RCU45" s="64"/>
      <c r="RCV45" s="64"/>
      <c r="RCW45" s="64"/>
      <c r="RCX45" s="64"/>
      <c r="RCY45" s="64"/>
      <c r="RCZ45" s="64"/>
      <c r="RDA45" s="64"/>
      <c r="RDB45" s="64"/>
      <c r="RDC45" s="64"/>
      <c r="RDD45" s="64"/>
      <c r="RDE45" s="64"/>
      <c r="RDF45" s="64"/>
      <c r="RDG45" s="64"/>
      <c r="RDH45" s="64"/>
      <c r="RDI45" s="64"/>
      <c r="RDJ45" s="64"/>
      <c r="RDK45" s="64"/>
      <c r="RDL45" s="64"/>
      <c r="RDM45" s="64"/>
      <c r="RDN45" s="64"/>
      <c r="RDO45" s="64"/>
      <c r="RDP45" s="64"/>
      <c r="RDQ45" s="64"/>
      <c r="RDR45" s="64"/>
      <c r="RDS45" s="64"/>
      <c r="RDT45" s="64"/>
      <c r="RDU45" s="64"/>
      <c r="RDV45" s="64"/>
      <c r="RDW45" s="64"/>
      <c r="RDX45" s="64"/>
      <c r="RDY45" s="64"/>
      <c r="RDZ45" s="64"/>
      <c r="REA45" s="64"/>
      <c r="REB45" s="64"/>
      <c r="REC45" s="64"/>
      <c r="RED45" s="64"/>
      <c r="REE45" s="64"/>
      <c r="REF45" s="64"/>
      <c r="REG45" s="64"/>
      <c r="REH45" s="64"/>
      <c r="REI45" s="64"/>
      <c r="REJ45" s="64"/>
      <c r="REK45" s="64"/>
      <c r="REL45" s="64"/>
      <c r="REM45" s="64"/>
      <c r="REN45" s="64"/>
      <c r="REO45" s="64"/>
      <c r="REP45" s="64"/>
      <c r="REQ45" s="64"/>
      <c r="RER45" s="64"/>
      <c r="RES45" s="64"/>
      <c r="RET45" s="64"/>
      <c r="REU45" s="64"/>
      <c r="REV45" s="64"/>
      <c r="REW45" s="64"/>
      <c r="REX45" s="64"/>
      <c r="REY45" s="64"/>
      <c r="REZ45" s="64"/>
      <c r="RFA45" s="64"/>
      <c r="RFB45" s="64"/>
      <c r="RFC45" s="64"/>
      <c r="RFD45" s="64"/>
      <c r="RFE45" s="64"/>
      <c r="RFF45" s="64"/>
      <c r="RFG45" s="64"/>
      <c r="RFH45" s="64"/>
      <c r="RFI45" s="64"/>
      <c r="RFJ45" s="64"/>
      <c r="RFK45" s="64"/>
      <c r="RFL45" s="64"/>
      <c r="RFM45" s="64"/>
      <c r="RFN45" s="64"/>
      <c r="RFO45" s="64"/>
      <c r="RFP45" s="64"/>
      <c r="RFQ45" s="64"/>
      <c r="RFR45" s="64"/>
      <c r="RFS45" s="64"/>
      <c r="RFT45" s="64"/>
      <c r="RFU45" s="64"/>
      <c r="RFV45" s="64"/>
      <c r="RFW45" s="64"/>
      <c r="RFX45" s="64"/>
      <c r="RFY45" s="64"/>
      <c r="RFZ45" s="64"/>
      <c r="RGA45" s="64"/>
      <c r="RGB45" s="64"/>
      <c r="RGC45" s="64"/>
      <c r="RGD45" s="64"/>
      <c r="RGE45" s="64"/>
      <c r="RGF45" s="64"/>
      <c r="RGG45" s="64"/>
      <c r="RGH45" s="64"/>
      <c r="RGI45" s="64"/>
      <c r="RGJ45" s="64"/>
      <c r="RGK45" s="64"/>
      <c r="RGL45" s="64"/>
      <c r="RGM45" s="64"/>
      <c r="RGN45" s="64"/>
      <c r="RGO45" s="64"/>
      <c r="RGP45" s="64"/>
      <c r="RGQ45" s="64"/>
      <c r="RGR45" s="64"/>
      <c r="RGS45" s="64"/>
      <c r="RGT45" s="64"/>
      <c r="RGU45" s="64"/>
      <c r="RGV45" s="64"/>
      <c r="RGW45" s="64"/>
      <c r="RGX45" s="64"/>
      <c r="RGY45" s="64"/>
      <c r="RGZ45" s="64"/>
      <c r="RHA45" s="64"/>
      <c r="RHB45" s="64"/>
      <c r="RHC45" s="64"/>
      <c r="RHD45" s="64"/>
      <c r="RHE45" s="64"/>
      <c r="RHF45" s="64"/>
      <c r="RHG45" s="64"/>
      <c r="RHH45" s="64"/>
      <c r="RHI45" s="64"/>
      <c r="RHJ45" s="64"/>
      <c r="RHK45" s="64"/>
      <c r="RHL45" s="64"/>
      <c r="RHM45" s="64"/>
      <c r="RHN45" s="64"/>
      <c r="RHO45" s="64"/>
      <c r="RHP45" s="64"/>
      <c r="RHQ45" s="64"/>
      <c r="RHR45" s="64"/>
      <c r="RHS45" s="64"/>
      <c r="RHT45" s="64"/>
      <c r="RHU45" s="64"/>
      <c r="RHV45" s="64"/>
      <c r="RHW45" s="64"/>
      <c r="RHX45" s="64"/>
      <c r="RHY45" s="64"/>
      <c r="RHZ45" s="64"/>
      <c r="RIA45" s="64"/>
      <c r="RIB45" s="64"/>
      <c r="RIC45" s="64"/>
      <c r="RID45" s="64"/>
      <c r="RIE45" s="64"/>
      <c r="RIF45" s="64"/>
      <c r="RIG45" s="64"/>
      <c r="RIH45" s="64"/>
      <c r="RII45" s="64"/>
      <c r="RIJ45" s="64"/>
      <c r="RIK45" s="64"/>
      <c r="RIL45" s="64"/>
      <c r="RIM45" s="64"/>
      <c r="RIN45" s="64"/>
      <c r="RIO45" s="64"/>
      <c r="RIP45" s="64"/>
      <c r="RIQ45" s="64"/>
      <c r="RIR45" s="64"/>
      <c r="RIS45" s="64"/>
      <c r="RIT45" s="64"/>
      <c r="RIU45" s="64"/>
      <c r="RIV45" s="64"/>
      <c r="RIW45" s="64"/>
      <c r="RIX45" s="64"/>
      <c r="RIY45" s="64"/>
      <c r="RIZ45" s="64"/>
      <c r="RJA45" s="64"/>
      <c r="RJB45" s="64"/>
      <c r="RJC45" s="64"/>
      <c r="RJD45" s="64"/>
      <c r="RJE45" s="64"/>
      <c r="RJF45" s="64"/>
      <c r="RJG45" s="64"/>
      <c r="RJH45" s="64"/>
      <c r="RJI45" s="64"/>
      <c r="RJJ45" s="64"/>
      <c r="RJK45" s="64"/>
      <c r="RJL45" s="64"/>
      <c r="RJM45" s="64"/>
      <c r="RJN45" s="64"/>
      <c r="RJO45" s="64"/>
      <c r="RJP45" s="64"/>
      <c r="RJQ45" s="64"/>
      <c r="RJR45" s="64"/>
      <c r="RJS45" s="64"/>
      <c r="RJT45" s="64"/>
      <c r="RJU45" s="64"/>
      <c r="RJV45" s="64"/>
      <c r="RJW45" s="64"/>
      <c r="RJX45" s="64"/>
      <c r="RJY45" s="64"/>
      <c r="RJZ45" s="64"/>
      <c r="RKA45" s="64"/>
      <c r="RKB45" s="64"/>
      <c r="RKC45" s="64"/>
      <c r="RKD45" s="64"/>
      <c r="RKE45" s="64"/>
      <c r="RKF45" s="64"/>
      <c r="RKG45" s="64"/>
      <c r="RKH45" s="64"/>
      <c r="RKI45" s="64"/>
      <c r="RKJ45" s="64"/>
      <c r="RKK45" s="64"/>
      <c r="RKL45" s="64"/>
      <c r="RKM45" s="64"/>
      <c r="RKN45" s="64"/>
      <c r="RKO45" s="64"/>
      <c r="RKP45" s="64"/>
      <c r="RKQ45" s="64"/>
      <c r="RKR45" s="64"/>
      <c r="RKS45" s="64"/>
      <c r="RKT45" s="64"/>
      <c r="RKU45" s="64"/>
      <c r="RKV45" s="64"/>
      <c r="RKW45" s="64"/>
      <c r="RKX45" s="64"/>
      <c r="RKY45" s="64"/>
      <c r="RKZ45" s="64"/>
      <c r="RLA45" s="64"/>
      <c r="RLB45" s="64"/>
      <c r="RLC45" s="64"/>
      <c r="RLD45" s="64"/>
      <c r="RLE45" s="64"/>
      <c r="RLF45" s="64"/>
      <c r="RLG45" s="64"/>
      <c r="RLH45" s="64"/>
      <c r="RLI45" s="64"/>
      <c r="RLJ45" s="64"/>
      <c r="RLK45" s="64"/>
      <c r="RLL45" s="64"/>
      <c r="RLM45" s="64"/>
      <c r="RLN45" s="64"/>
      <c r="RLO45" s="64"/>
      <c r="RLP45" s="64"/>
      <c r="RLQ45" s="64"/>
      <c r="RLR45" s="64"/>
      <c r="RLS45" s="64"/>
      <c r="RLT45" s="64"/>
      <c r="RLU45" s="64"/>
      <c r="RLV45" s="64"/>
      <c r="RLW45" s="64"/>
      <c r="RLX45" s="64"/>
      <c r="RLY45" s="64"/>
      <c r="RLZ45" s="64"/>
      <c r="RMA45" s="64"/>
      <c r="RMB45" s="64"/>
      <c r="RMC45" s="64"/>
      <c r="RMD45" s="64"/>
      <c r="RME45" s="64"/>
      <c r="RMF45" s="64"/>
      <c r="RMG45" s="64"/>
      <c r="RMH45" s="64"/>
      <c r="RMI45" s="64"/>
      <c r="RMJ45" s="64"/>
      <c r="RMK45" s="64"/>
      <c r="RML45" s="64"/>
      <c r="RMM45" s="64"/>
      <c r="RMN45" s="64"/>
      <c r="RMO45" s="64"/>
      <c r="RMP45" s="64"/>
      <c r="RMQ45" s="64"/>
      <c r="RMR45" s="64"/>
      <c r="RMS45" s="64"/>
      <c r="RMT45" s="64"/>
      <c r="RMU45" s="64"/>
      <c r="RMV45" s="64"/>
      <c r="RMW45" s="64"/>
      <c r="RMX45" s="64"/>
      <c r="RMY45" s="64"/>
      <c r="RMZ45" s="64"/>
      <c r="RNA45" s="64"/>
      <c r="RNB45" s="64"/>
      <c r="RNC45" s="64"/>
      <c r="RND45" s="64"/>
      <c r="RNE45" s="64"/>
      <c r="RNF45" s="64"/>
      <c r="RNG45" s="64"/>
      <c r="RNH45" s="64"/>
      <c r="RNI45" s="64"/>
      <c r="RNJ45" s="64"/>
      <c r="RNK45" s="64"/>
      <c r="RNL45" s="64"/>
      <c r="RNM45" s="64"/>
      <c r="RNN45" s="64"/>
      <c r="RNO45" s="64"/>
      <c r="RNP45" s="64"/>
      <c r="RNQ45" s="64"/>
      <c r="RNR45" s="64"/>
      <c r="RNS45" s="64"/>
      <c r="RNT45" s="64"/>
      <c r="RNU45" s="64"/>
      <c r="RNV45" s="64"/>
      <c r="RNW45" s="64"/>
      <c r="RNX45" s="64"/>
      <c r="RNY45" s="64"/>
      <c r="RNZ45" s="64"/>
      <c r="ROA45" s="64"/>
      <c r="ROB45" s="64"/>
      <c r="ROC45" s="64"/>
      <c r="ROD45" s="64"/>
      <c r="ROE45" s="64"/>
      <c r="ROF45" s="64"/>
      <c r="ROG45" s="64"/>
      <c r="ROH45" s="64"/>
      <c r="ROI45" s="64"/>
      <c r="ROJ45" s="64"/>
      <c r="ROK45" s="64"/>
      <c r="ROL45" s="64"/>
      <c r="ROM45" s="64"/>
      <c r="RON45" s="64"/>
      <c r="ROO45" s="64"/>
      <c r="ROP45" s="64"/>
      <c r="ROQ45" s="64"/>
      <c r="ROR45" s="64"/>
      <c r="ROS45" s="64"/>
      <c r="ROT45" s="64"/>
      <c r="ROU45" s="64"/>
      <c r="ROV45" s="64"/>
      <c r="ROW45" s="64"/>
      <c r="ROX45" s="64"/>
      <c r="ROY45" s="64"/>
      <c r="ROZ45" s="64"/>
      <c r="RPA45" s="64"/>
      <c r="RPB45" s="64"/>
      <c r="RPC45" s="64"/>
      <c r="RPD45" s="64"/>
      <c r="RPE45" s="64"/>
      <c r="RPF45" s="64"/>
      <c r="RPG45" s="64"/>
      <c r="RPH45" s="64"/>
      <c r="RPI45" s="64"/>
      <c r="RPJ45" s="64"/>
      <c r="RPK45" s="64"/>
      <c r="RPL45" s="64"/>
      <c r="RPM45" s="64"/>
      <c r="RPN45" s="64"/>
      <c r="RPO45" s="64"/>
      <c r="RPP45" s="64"/>
      <c r="RPQ45" s="64"/>
      <c r="RPR45" s="64"/>
      <c r="RPS45" s="64"/>
      <c r="RPT45" s="64"/>
      <c r="RPU45" s="64"/>
      <c r="RPV45" s="64"/>
      <c r="RPW45" s="64"/>
      <c r="RPX45" s="64"/>
      <c r="RPY45" s="64"/>
      <c r="RPZ45" s="64"/>
      <c r="RQA45" s="64"/>
      <c r="RQB45" s="64"/>
      <c r="RQC45" s="64"/>
      <c r="RQD45" s="64"/>
      <c r="RQE45" s="64"/>
      <c r="RQF45" s="64"/>
      <c r="RQG45" s="64"/>
      <c r="RQH45" s="64"/>
      <c r="RQI45" s="64"/>
      <c r="RQJ45" s="64"/>
      <c r="RQK45" s="64"/>
      <c r="RQL45" s="64"/>
      <c r="RQM45" s="64"/>
      <c r="RQN45" s="64"/>
      <c r="RQO45" s="64"/>
      <c r="RQP45" s="64"/>
      <c r="RQQ45" s="64"/>
      <c r="RQR45" s="64"/>
      <c r="RQS45" s="64"/>
      <c r="RQT45" s="64"/>
      <c r="RQU45" s="64"/>
      <c r="RQV45" s="64"/>
      <c r="RQW45" s="64"/>
      <c r="RQX45" s="64"/>
      <c r="RQY45" s="64"/>
      <c r="RQZ45" s="64"/>
      <c r="RRA45" s="64"/>
      <c r="RRB45" s="64"/>
      <c r="RRC45" s="64"/>
      <c r="RRD45" s="64"/>
      <c r="RRE45" s="64"/>
      <c r="RRF45" s="64"/>
      <c r="RRG45" s="64"/>
      <c r="RRH45" s="64"/>
      <c r="RRI45" s="64"/>
      <c r="RRJ45" s="64"/>
      <c r="RRK45" s="64"/>
      <c r="RRL45" s="64"/>
      <c r="RRM45" s="64"/>
      <c r="RRN45" s="64"/>
      <c r="RRO45" s="64"/>
      <c r="RRP45" s="64"/>
      <c r="RRQ45" s="64"/>
      <c r="RRR45" s="64"/>
      <c r="RRS45" s="64"/>
      <c r="RRT45" s="64"/>
      <c r="RRU45" s="64"/>
      <c r="RRV45" s="64"/>
      <c r="RRW45" s="64"/>
      <c r="RRX45" s="64"/>
      <c r="RRY45" s="64"/>
      <c r="RRZ45" s="64"/>
      <c r="RSA45" s="64"/>
      <c r="RSB45" s="64"/>
      <c r="RSC45" s="64"/>
      <c r="RSD45" s="64"/>
      <c r="RSE45" s="64"/>
      <c r="RSF45" s="64"/>
      <c r="RSG45" s="64"/>
      <c r="RSH45" s="64"/>
      <c r="RSI45" s="64"/>
      <c r="RSJ45" s="64"/>
      <c r="RSK45" s="64"/>
      <c r="RSL45" s="64"/>
      <c r="RSM45" s="64"/>
      <c r="RSN45" s="64"/>
      <c r="RSO45" s="64"/>
      <c r="RSP45" s="64"/>
      <c r="RSQ45" s="64"/>
      <c r="RSR45" s="64"/>
      <c r="RSS45" s="64"/>
      <c r="RST45" s="64"/>
      <c r="RSU45" s="64"/>
      <c r="RSV45" s="64"/>
      <c r="RSW45" s="64"/>
      <c r="RSX45" s="64"/>
      <c r="RSY45" s="64"/>
      <c r="RSZ45" s="64"/>
      <c r="RTA45" s="64"/>
      <c r="RTB45" s="64"/>
      <c r="RTC45" s="64"/>
      <c r="RTD45" s="64"/>
      <c r="RTE45" s="64"/>
      <c r="RTF45" s="64"/>
      <c r="RTG45" s="64"/>
      <c r="RTH45" s="64"/>
      <c r="RTI45" s="64"/>
      <c r="RTJ45" s="64"/>
      <c r="RTK45" s="64"/>
      <c r="RTL45" s="64"/>
      <c r="RTM45" s="64"/>
      <c r="RTN45" s="64"/>
      <c r="RTO45" s="64"/>
      <c r="RTP45" s="64"/>
      <c r="RTQ45" s="64"/>
      <c r="RTR45" s="64"/>
      <c r="RTS45" s="64"/>
      <c r="RTT45" s="64"/>
      <c r="RTU45" s="64"/>
      <c r="RTV45" s="64"/>
      <c r="RTW45" s="64"/>
      <c r="RTX45" s="64"/>
      <c r="RTY45" s="64"/>
      <c r="RTZ45" s="64"/>
      <c r="RUA45" s="64"/>
      <c r="RUB45" s="64"/>
      <c r="RUC45" s="64"/>
      <c r="RUD45" s="64"/>
      <c r="RUE45" s="64"/>
      <c r="RUF45" s="64"/>
      <c r="RUG45" s="64"/>
      <c r="RUH45" s="64"/>
      <c r="RUI45" s="64"/>
      <c r="RUJ45" s="64"/>
      <c r="RUK45" s="64"/>
      <c r="RUL45" s="64"/>
      <c r="RUM45" s="64"/>
      <c r="RUN45" s="64"/>
      <c r="RUO45" s="64"/>
      <c r="RUP45" s="64"/>
      <c r="RUQ45" s="64"/>
      <c r="RUR45" s="64"/>
      <c r="RUS45" s="64"/>
      <c r="RUT45" s="64"/>
      <c r="RUU45" s="64"/>
      <c r="RUV45" s="64"/>
      <c r="RUW45" s="64"/>
      <c r="RUX45" s="64"/>
      <c r="RUY45" s="64"/>
      <c r="RUZ45" s="64"/>
      <c r="RVA45" s="64"/>
      <c r="RVB45" s="64"/>
      <c r="RVC45" s="64"/>
      <c r="RVD45" s="64"/>
      <c r="RVE45" s="64"/>
      <c r="RVF45" s="64"/>
      <c r="RVG45" s="64"/>
      <c r="RVH45" s="64"/>
      <c r="RVI45" s="64"/>
      <c r="RVJ45" s="64"/>
      <c r="RVK45" s="64"/>
      <c r="RVL45" s="64"/>
      <c r="RVM45" s="64"/>
      <c r="RVN45" s="64"/>
      <c r="RVO45" s="64"/>
      <c r="RVP45" s="64"/>
      <c r="RVQ45" s="64"/>
      <c r="RVR45" s="64"/>
      <c r="RVS45" s="64"/>
      <c r="RVT45" s="64"/>
      <c r="RVU45" s="64"/>
      <c r="RVV45" s="64"/>
      <c r="RVW45" s="64"/>
      <c r="RVX45" s="64"/>
      <c r="RVY45" s="64"/>
      <c r="RVZ45" s="64"/>
      <c r="RWA45" s="64"/>
      <c r="RWB45" s="64"/>
      <c r="RWC45" s="64"/>
      <c r="RWD45" s="64"/>
      <c r="RWE45" s="64"/>
      <c r="RWF45" s="64"/>
      <c r="RWG45" s="64"/>
      <c r="RWH45" s="64"/>
      <c r="RWI45" s="64"/>
      <c r="RWJ45" s="64"/>
      <c r="RWK45" s="64"/>
      <c r="RWL45" s="64"/>
      <c r="RWM45" s="64"/>
      <c r="RWN45" s="64"/>
      <c r="RWO45" s="64"/>
      <c r="RWP45" s="64"/>
      <c r="RWQ45" s="64"/>
      <c r="RWR45" s="64"/>
      <c r="RWS45" s="64"/>
      <c r="RWT45" s="64"/>
      <c r="RWU45" s="64"/>
      <c r="RWV45" s="64"/>
      <c r="RWW45" s="64"/>
      <c r="RWX45" s="64"/>
      <c r="RWY45" s="64"/>
      <c r="RWZ45" s="64"/>
      <c r="RXA45" s="64"/>
      <c r="RXB45" s="64"/>
      <c r="RXC45" s="64"/>
      <c r="RXD45" s="64"/>
      <c r="RXE45" s="64"/>
      <c r="RXF45" s="64"/>
      <c r="RXG45" s="64"/>
      <c r="RXH45" s="64"/>
      <c r="RXI45" s="64"/>
      <c r="RXJ45" s="64"/>
      <c r="RXK45" s="64"/>
      <c r="RXL45" s="64"/>
      <c r="RXM45" s="64"/>
      <c r="RXN45" s="64"/>
      <c r="RXO45" s="64"/>
      <c r="RXP45" s="64"/>
      <c r="RXQ45" s="64"/>
      <c r="RXR45" s="64"/>
      <c r="RXS45" s="64"/>
      <c r="RXT45" s="64"/>
      <c r="RXU45" s="64"/>
      <c r="RXV45" s="64"/>
      <c r="RXW45" s="64"/>
      <c r="RXX45" s="64"/>
      <c r="RXY45" s="64"/>
      <c r="RXZ45" s="64"/>
      <c r="RYA45" s="64"/>
      <c r="RYB45" s="64"/>
      <c r="RYC45" s="64"/>
      <c r="RYD45" s="64"/>
      <c r="RYE45" s="64"/>
      <c r="RYF45" s="64"/>
      <c r="RYG45" s="64"/>
      <c r="RYH45" s="64"/>
      <c r="RYI45" s="64"/>
      <c r="RYJ45" s="64"/>
      <c r="RYK45" s="64"/>
      <c r="RYL45" s="64"/>
      <c r="RYM45" s="64"/>
      <c r="RYN45" s="64"/>
      <c r="RYO45" s="64"/>
      <c r="RYP45" s="64"/>
      <c r="RYQ45" s="64"/>
      <c r="RYR45" s="64"/>
      <c r="RYS45" s="64"/>
      <c r="RYT45" s="64"/>
      <c r="RYU45" s="64"/>
      <c r="RYV45" s="64"/>
      <c r="RYW45" s="64"/>
      <c r="RYX45" s="64"/>
      <c r="RYY45" s="64"/>
      <c r="RYZ45" s="64"/>
      <c r="RZA45" s="64"/>
      <c r="RZB45" s="64"/>
      <c r="RZC45" s="64"/>
      <c r="RZD45" s="64"/>
      <c r="RZE45" s="64"/>
      <c r="RZF45" s="64"/>
      <c r="RZG45" s="64"/>
      <c r="RZH45" s="64"/>
      <c r="RZI45" s="64"/>
      <c r="RZJ45" s="64"/>
      <c r="RZK45" s="64"/>
      <c r="RZL45" s="64"/>
      <c r="RZM45" s="64"/>
      <c r="RZN45" s="64"/>
      <c r="RZO45" s="64"/>
      <c r="RZP45" s="64"/>
      <c r="RZQ45" s="64"/>
      <c r="RZR45" s="64"/>
      <c r="RZS45" s="64"/>
      <c r="RZT45" s="64"/>
      <c r="RZU45" s="64"/>
      <c r="RZV45" s="64"/>
      <c r="RZW45" s="64"/>
      <c r="RZX45" s="64"/>
      <c r="RZY45" s="64"/>
      <c r="RZZ45" s="64"/>
      <c r="SAA45" s="64"/>
      <c r="SAB45" s="64"/>
      <c r="SAC45" s="64"/>
      <c r="SAD45" s="64"/>
      <c r="SAE45" s="64"/>
      <c r="SAF45" s="64"/>
      <c r="SAG45" s="64"/>
      <c r="SAH45" s="64"/>
      <c r="SAI45" s="64"/>
      <c r="SAJ45" s="64"/>
      <c r="SAK45" s="64"/>
      <c r="SAL45" s="64"/>
      <c r="SAM45" s="64"/>
      <c r="SAN45" s="64"/>
      <c r="SAO45" s="64"/>
      <c r="SAP45" s="64"/>
      <c r="SAQ45" s="64"/>
      <c r="SAR45" s="64"/>
      <c r="SAS45" s="64"/>
      <c r="SAT45" s="64"/>
      <c r="SAU45" s="64"/>
      <c r="SAV45" s="64"/>
      <c r="SAW45" s="64"/>
      <c r="SAX45" s="64"/>
      <c r="SAY45" s="64"/>
      <c r="SAZ45" s="64"/>
      <c r="SBA45" s="64"/>
      <c r="SBB45" s="64"/>
      <c r="SBC45" s="64"/>
      <c r="SBD45" s="64"/>
      <c r="SBE45" s="64"/>
      <c r="SBF45" s="64"/>
      <c r="SBG45" s="64"/>
      <c r="SBH45" s="64"/>
      <c r="SBI45" s="64"/>
      <c r="SBJ45" s="64"/>
      <c r="SBK45" s="64"/>
      <c r="SBL45" s="64"/>
      <c r="SBM45" s="64"/>
      <c r="SBN45" s="64"/>
      <c r="SBO45" s="64"/>
      <c r="SBP45" s="64"/>
      <c r="SBQ45" s="64"/>
      <c r="SBR45" s="64"/>
      <c r="SBS45" s="64"/>
      <c r="SBT45" s="64"/>
      <c r="SBU45" s="64"/>
      <c r="SBV45" s="64"/>
      <c r="SBW45" s="64"/>
      <c r="SBX45" s="64"/>
      <c r="SBY45" s="64"/>
      <c r="SBZ45" s="64"/>
      <c r="SCA45" s="64"/>
      <c r="SCB45" s="64"/>
      <c r="SCC45" s="64"/>
      <c r="SCD45" s="64"/>
      <c r="SCE45" s="64"/>
      <c r="SCF45" s="64"/>
      <c r="SCG45" s="64"/>
      <c r="SCH45" s="64"/>
      <c r="SCI45" s="64"/>
      <c r="SCJ45" s="64"/>
      <c r="SCK45" s="64"/>
      <c r="SCL45" s="64"/>
      <c r="SCM45" s="64"/>
      <c r="SCN45" s="64"/>
      <c r="SCO45" s="64"/>
      <c r="SCP45" s="64"/>
      <c r="SCQ45" s="64"/>
      <c r="SCR45" s="64"/>
      <c r="SCS45" s="64"/>
      <c r="SCT45" s="64"/>
      <c r="SCU45" s="64"/>
      <c r="SCV45" s="64"/>
      <c r="SCW45" s="64"/>
      <c r="SCX45" s="64"/>
      <c r="SCY45" s="64"/>
      <c r="SCZ45" s="64"/>
      <c r="SDA45" s="64"/>
      <c r="SDB45" s="64"/>
      <c r="SDC45" s="64"/>
      <c r="SDD45" s="64"/>
      <c r="SDE45" s="64"/>
      <c r="SDF45" s="64"/>
      <c r="SDG45" s="64"/>
      <c r="SDH45" s="64"/>
      <c r="SDI45" s="64"/>
      <c r="SDJ45" s="64"/>
      <c r="SDK45" s="64"/>
      <c r="SDL45" s="64"/>
      <c r="SDM45" s="64"/>
      <c r="SDN45" s="64"/>
      <c r="SDO45" s="64"/>
      <c r="SDP45" s="64"/>
      <c r="SDQ45" s="64"/>
      <c r="SDR45" s="64"/>
      <c r="SDS45" s="64"/>
      <c r="SDT45" s="64"/>
      <c r="SDU45" s="64"/>
      <c r="SDV45" s="64"/>
      <c r="SDW45" s="64"/>
      <c r="SDX45" s="64"/>
      <c r="SDY45" s="64"/>
      <c r="SDZ45" s="64"/>
      <c r="SEA45" s="64"/>
      <c r="SEB45" s="64"/>
      <c r="SEC45" s="64"/>
      <c r="SED45" s="64"/>
      <c r="SEE45" s="64"/>
      <c r="SEF45" s="64"/>
      <c r="SEG45" s="64"/>
      <c r="SEH45" s="64"/>
      <c r="SEI45" s="64"/>
      <c r="SEJ45" s="64"/>
      <c r="SEK45" s="64"/>
      <c r="SEL45" s="64"/>
      <c r="SEM45" s="64"/>
      <c r="SEN45" s="64"/>
      <c r="SEO45" s="64"/>
      <c r="SEP45" s="64"/>
      <c r="SEQ45" s="64"/>
      <c r="SER45" s="64"/>
      <c r="SES45" s="64"/>
      <c r="SET45" s="64"/>
      <c r="SEU45" s="64"/>
      <c r="SEV45" s="64"/>
      <c r="SEW45" s="64"/>
      <c r="SEX45" s="64"/>
      <c r="SEY45" s="64"/>
      <c r="SEZ45" s="64"/>
      <c r="SFA45" s="64"/>
      <c r="SFB45" s="64"/>
      <c r="SFC45" s="64"/>
      <c r="SFD45" s="64"/>
      <c r="SFE45" s="64"/>
      <c r="SFF45" s="64"/>
      <c r="SFG45" s="64"/>
      <c r="SFH45" s="64"/>
      <c r="SFI45" s="64"/>
      <c r="SFJ45" s="64"/>
      <c r="SFK45" s="64"/>
      <c r="SFL45" s="64"/>
      <c r="SFM45" s="64"/>
      <c r="SFN45" s="64"/>
      <c r="SFO45" s="64"/>
      <c r="SFP45" s="64"/>
      <c r="SFQ45" s="64"/>
      <c r="SFR45" s="64"/>
      <c r="SFS45" s="64"/>
      <c r="SFT45" s="64"/>
      <c r="SFU45" s="64"/>
      <c r="SFV45" s="64"/>
      <c r="SFW45" s="64"/>
      <c r="SFX45" s="64"/>
      <c r="SFY45" s="64"/>
      <c r="SFZ45" s="64"/>
      <c r="SGA45" s="64"/>
      <c r="SGB45" s="64"/>
      <c r="SGC45" s="64"/>
      <c r="SGD45" s="64"/>
      <c r="SGE45" s="64"/>
      <c r="SGF45" s="64"/>
      <c r="SGG45" s="64"/>
      <c r="SGH45" s="64"/>
      <c r="SGI45" s="64"/>
      <c r="SGJ45" s="64"/>
      <c r="SGK45" s="64"/>
      <c r="SGL45" s="64"/>
      <c r="SGM45" s="64"/>
      <c r="SGN45" s="64"/>
      <c r="SGO45" s="64"/>
      <c r="SGP45" s="64"/>
      <c r="SGQ45" s="64"/>
      <c r="SGR45" s="64"/>
      <c r="SGS45" s="64"/>
      <c r="SGT45" s="64"/>
      <c r="SGU45" s="64"/>
      <c r="SGV45" s="64"/>
      <c r="SGW45" s="64"/>
      <c r="SGX45" s="64"/>
      <c r="SGY45" s="64"/>
      <c r="SGZ45" s="64"/>
      <c r="SHA45" s="64"/>
      <c r="SHB45" s="64"/>
      <c r="SHC45" s="64"/>
      <c r="SHD45" s="64"/>
      <c r="SHE45" s="64"/>
      <c r="SHF45" s="64"/>
      <c r="SHG45" s="64"/>
      <c r="SHH45" s="64"/>
      <c r="SHI45" s="64"/>
      <c r="SHJ45" s="64"/>
      <c r="SHK45" s="64"/>
      <c r="SHL45" s="64"/>
      <c r="SHM45" s="64"/>
      <c r="SHN45" s="64"/>
      <c r="SHO45" s="64"/>
      <c r="SHP45" s="64"/>
      <c r="SHQ45" s="64"/>
      <c r="SHR45" s="64"/>
      <c r="SHS45" s="64"/>
      <c r="SHT45" s="64"/>
      <c r="SHU45" s="64"/>
      <c r="SHV45" s="64"/>
      <c r="SHW45" s="64"/>
      <c r="SHX45" s="64"/>
      <c r="SHY45" s="64"/>
      <c r="SHZ45" s="64"/>
      <c r="SIA45" s="64"/>
      <c r="SIB45" s="64"/>
      <c r="SIC45" s="64"/>
      <c r="SID45" s="64"/>
      <c r="SIE45" s="64"/>
      <c r="SIF45" s="64"/>
      <c r="SIG45" s="64"/>
      <c r="SIH45" s="64"/>
      <c r="SII45" s="64"/>
      <c r="SIJ45" s="64"/>
      <c r="SIK45" s="64"/>
      <c r="SIL45" s="64"/>
      <c r="SIM45" s="64"/>
      <c r="SIN45" s="64"/>
      <c r="SIO45" s="64"/>
      <c r="SIP45" s="64"/>
      <c r="SIQ45" s="64"/>
      <c r="SIR45" s="64"/>
      <c r="SIS45" s="64"/>
      <c r="SIT45" s="64"/>
      <c r="SIU45" s="64"/>
      <c r="SIV45" s="64"/>
      <c r="SIW45" s="64"/>
      <c r="SIX45" s="64"/>
      <c r="SIY45" s="64"/>
      <c r="SIZ45" s="64"/>
      <c r="SJA45" s="64"/>
      <c r="SJB45" s="64"/>
      <c r="SJC45" s="64"/>
      <c r="SJD45" s="64"/>
      <c r="SJE45" s="64"/>
      <c r="SJF45" s="64"/>
      <c r="SJG45" s="64"/>
      <c r="SJH45" s="64"/>
      <c r="SJI45" s="64"/>
      <c r="SJJ45" s="64"/>
      <c r="SJK45" s="64"/>
      <c r="SJL45" s="64"/>
      <c r="SJM45" s="64"/>
      <c r="SJN45" s="64"/>
      <c r="SJO45" s="64"/>
      <c r="SJP45" s="64"/>
      <c r="SJQ45" s="64"/>
      <c r="SJR45" s="64"/>
      <c r="SJS45" s="64"/>
      <c r="SJT45" s="64"/>
      <c r="SJU45" s="64"/>
      <c r="SJV45" s="64"/>
      <c r="SJW45" s="64"/>
      <c r="SJX45" s="64"/>
      <c r="SJY45" s="64"/>
      <c r="SJZ45" s="64"/>
      <c r="SKA45" s="64"/>
      <c r="SKB45" s="64"/>
      <c r="SKC45" s="64"/>
      <c r="SKD45" s="64"/>
      <c r="SKE45" s="64"/>
      <c r="SKF45" s="64"/>
      <c r="SKG45" s="64"/>
      <c r="SKH45" s="64"/>
      <c r="SKI45" s="64"/>
      <c r="SKJ45" s="64"/>
      <c r="SKK45" s="64"/>
      <c r="SKL45" s="64"/>
      <c r="SKM45" s="64"/>
      <c r="SKN45" s="64"/>
      <c r="SKO45" s="64"/>
      <c r="SKP45" s="64"/>
      <c r="SKQ45" s="64"/>
      <c r="SKR45" s="64"/>
      <c r="SKS45" s="64"/>
      <c r="SKT45" s="64"/>
      <c r="SKU45" s="64"/>
      <c r="SKV45" s="64"/>
      <c r="SKW45" s="64"/>
      <c r="SKX45" s="64"/>
      <c r="SKY45" s="64"/>
      <c r="SKZ45" s="64"/>
      <c r="SLA45" s="64"/>
      <c r="SLB45" s="64"/>
      <c r="SLC45" s="64"/>
      <c r="SLD45" s="64"/>
      <c r="SLE45" s="64"/>
      <c r="SLF45" s="64"/>
      <c r="SLG45" s="64"/>
      <c r="SLH45" s="64"/>
      <c r="SLI45" s="64"/>
      <c r="SLJ45" s="64"/>
      <c r="SLK45" s="64"/>
      <c r="SLL45" s="64"/>
      <c r="SLM45" s="64"/>
      <c r="SLN45" s="64"/>
      <c r="SLO45" s="64"/>
      <c r="SLP45" s="64"/>
      <c r="SLQ45" s="64"/>
      <c r="SLR45" s="64"/>
      <c r="SLS45" s="64"/>
      <c r="SLT45" s="64"/>
      <c r="SLU45" s="64"/>
      <c r="SLV45" s="64"/>
      <c r="SLW45" s="64"/>
      <c r="SLX45" s="64"/>
      <c r="SLY45" s="64"/>
      <c r="SLZ45" s="64"/>
      <c r="SMA45" s="64"/>
      <c r="SMB45" s="64"/>
      <c r="SMC45" s="64"/>
      <c r="SMD45" s="64"/>
      <c r="SME45" s="64"/>
      <c r="SMF45" s="64"/>
      <c r="SMG45" s="64"/>
      <c r="SMH45" s="64"/>
      <c r="SMI45" s="64"/>
      <c r="SMJ45" s="64"/>
      <c r="SMK45" s="64"/>
      <c r="SML45" s="64"/>
      <c r="SMM45" s="64"/>
      <c r="SMN45" s="64"/>
      <c r="SMO45" s="64"/>
      <c r="SMP45" s="64"/>
      <c r="SMQ45" s="64"/>
      <c r="SMR45" s="64"/>
      <c r="SMS45" s="64"/>
      <c r="SMT45" s="64"/>
      <c r="SMU45" s="64"/>
      <c r="SMV45" s="64"/>
      <c r="SMW45" s="64"/>
      <c r="SMX45" s="64"/>
      <c r="SMY45" s="64"/>
      <c r="SMZ45" s="64"/>
      <c r="SNA45" s="64"/>
      <c r="SNB45" s="64"/>
      <c r="SNC45" s="64"/>
      <c r="SND45" s="64"/>
      <c r="SNE45" s="64"/>
      <c r="SNF45" s="64"/>
      <c r="SNG45" s="64"/>
      <c r="SNH45" s="64"/>
      <c r="SNI45" s="64"/>
      <c r="SNJ45" s="64"/>
      <c r="SNK45" s="64"/>
      <c r="SNL45" s="64"/>
      <c r="SNM45" s="64"/>
      <c r="SNN45" s="64"/>
      <c r="SNO45" s="64"/>
      <c r="SNP45" s="64"/>
      <c r="SNQ45" s="64"/>
      <c r="SNR45" s="64"/>
      <c r="SNS45" s="64"/>
      <c r="SNT45" s="64"/>
      <c r="SNU45" s="64"/>
      <c r="SNV45" s="64"/>
      <c r="SNW45" s="64"/>
      <c r="SNX45" s="64"/>
      <c r="SNY45" s="64"/>
      <c r="SNZ45" s="64"/>
      <c r="SOA45" s="64"/>
      <c r="SOB45" s="64"/>
      <c r="SOC45" s="64"/>
      <c r="SOD45" s="64"/>
      <c r="SOE45" s="64"/>
      <c r="SOF45" s="64"/>
      <c r="SOG45" s="64"/>
      <c r="SOH45" s="64"/>
      <c r="SOI45" s="64"/>
      <c r="SOJ45" s="64"/>
      <c r="SOK45" s="64"/>
      <c r="SOL45" s="64"/>
      <c r="SOM45" s="64"/>
      <c r="SON45" s="64"/>
      <c r="SOO45" s="64"/>
      <c r="SOP45" s="64"/>
      <c r="SOQ45" s="64"/>
      <c r="SOR45" s="64"/>
      <c r="SOS45" s="64"/>
      <c r="SOT45" s="64"/>
      <c r="SOU45" s="64"/>
      <c r="SOV45" s="64"/>
      <c r="SOW45" s="64"/>
      <c r="SOX45" s="64"/>
      <c r="SOY45" s="64"/>
      <c r="SOZ45" s="64"/>
      <c r="SPA45" s="64"/>
      <c r="SPB45" s="64"/>
      <c r="SPC45" s="64"/>
      <c r="SPD45" s="64"/>
      <c r="SPE45" s="64"/>
      <c r="SPF45" s="64"/>
      <c r="SPG45" s="64"/>
      <c r="SPH45" s="64"/>
      <c r="SPI45" s="64"/>
      <c r="SPJ45" s="64"/>
      <c r="SPK45" s="64"/>
      <c r="SPL45" s="64"/>
      <c r="SPM45" s="64"/>
      <c r="SPN45" s="64"/>
      <c r="SPO45" s="64"/>
      <c r="SPP45" s="64"/>
      <c r="SPQ45" s="64"/>
      <c r="SPR45" s="64"/>
      <c r="SPS45" s="64"/>
      <c r="SPT45" s="64"/>
      <c r="SPU45" s="64"/>
      <c r="SPV45" s="64"/>
      <c r="SPW45" s="64"/>
      <c r="SPX45" s="64"/>
      <c r="SPY45" s="64"/>
      <c r="SPZ45" s="64"/>
      <c r="SQA45" s="64"/>
      <c r="SQB45" s="64"/>
      <c r="SQC45" s="64"/>
      <c r="SQD45" s="64"/>
      <c r="SQE45" s="64"/>
      <c r="SQF45" s="64"/>
      <c r="SQG45" s="64"/>
      <c r="SQH45" s="64"/>
      <c r="SQI45" s="64"/>
      <c r="SQJ45" s="64"/>
      <c r="SQK45" s="64"/>
      <c r="SQL45" s="64"/>
      <c r="SQM45" s="64"/>
      <c r="SQN45" s="64"/>
      <c r="SQO45" s="64"/>
      <c r="SQP45" s="64"/>
      <c r="SQQ45" s="64"/>
      <c r="SQR45" s="64"/>
      <c r="SQS45" s="64"/>
      <c r="SQT45" s="64"/>
      <c r="SQU45" s="64"/>
      <c r="SQV45" s="64"/>
      <c r="SQW45" s="64"/>
      <c r="SQX45" s="64"/>
      <c r="SQY45" s="64"/>
      <c r="SQZ45" s="64"/>
      <c r="SRA45" s="64"/>
      <c r="SRB45" s="64"/>
      <c r="SRC45" s="64"/>
      <c r="SRD45" s="64"/>
      <c r="SRE45" s="64"/>
      <c r="SRF45" s="64"/>
      <c r="SRG45" s="64"/>
      <c r="SRH45" s="64"/>
      <c r="SRI45" s="64"/>
      <c r="SRJ45" s="64"/>
      <c r="SRK45" s="64"/>
      <c r="SRL45" s="64"/>
      <c r="SRM45" s="64"/>
      <c r="SRN45" s="64"/>
      <c r="SRO45" s="64"/>
      <c r="SRP45" s="64"/>
      <c r="SRQ45" s="64"/>
      <c r="SRR45" s="64"/>
      <c r="SRS45" s="64"/>
      <c r="SRT45" s="64"/>
      <c r="SRU45" s="64"/>
      <c r="SRV45" s="64"/>
      <c r="SRW45" s="64"/>
      <c r="SRX45" s="64"/>
      <c r="SRY45" s="64"/>
      <c r="SRZ45" s="64"/>
      <c r="SSA45" s="64"/>
      <c r="SSB45" s="64"/>
      <c r="SSC45" s="64"/>
      <c r="SSD45" s="64"/>
      <c r="SSE45" s="64"/>
      <c r="SSF45" s="64"/>
      <c r="SSG45" s="64"/>
      <c r="SSH45" s="64"/>
      <c r="SSI45" s="64"/>
      <c r="SSJ45" s="64"/>
      <c r="SSK45" s="64"/>
      <c r="SSL45" s="64"/>
      <c r="SSM45" s="64"/>
      <c r="SSN45" s="64"/>
      <c r="SSO45" s="64"/>
      <c r="SSP45" s="64"/>
      <c r="SSQ45" s="64"/>
      <c r="SSR45" s="64"/>
      <c r="SSS45" s="64"/>
      <c r="SST45" s="64"/>
      <c r="SSU45" s="64"/>
      <c r="SSV45" s="64"/>
      <c r="SSW45" s="64"/>
      <c r="SSX45" s="64"/>
      <c r="SSY45" s="64"/>
      <c r="SSZ45" s="64"/>
      <c r="STA45" s="64"/>
      <c r="STB45" s="64"/>
      <c r="STC45" s="64"/>
      <c r="STD45" s="64"/>
      <c r="STE45" s="64"/>
      <c r="STF45" s="64"/>
      <c r="STG45" s="64"/>
      <c r="STH45" s="64"/>
      <c r="STI45" s="64"/>
      <c r="STJ45" s="64"/>
      <c r="STK45" s="64"/>
      <c r="STL45" s="64"/>
      <c r="STM45" s="64"/>
      <c r="STN45" s="64"/>
      <c r="STO45" s="64"/>
      <c r="STP45" s="64"/>
      <c r="STQ45" s="64"/>
      <c r="STR45" s="64"/>
      <c r="STS45" s="64"/>
      <c r="STT45" s="64"/>
      <c r="STU45" s="64"/>
      <c r="STV45" s="64"/>
      <c r="STW45" s="64"/>
      <c r="STX45" s="64"/>
      <c r="STY45" s="64"/>
      <c r="STZ45" s="64"/>
      <c r="SUA45" s="64"/>
      <c r="SUB45" s="64"/>
      <c r="SUC45" s="64"/>
      <c r="SUD45" s="64"/>
      <c r="SUE45" s="64"/>
      <c r="SUF45" s="64"/>
      <c r="SUG45" s="64"/>
      <c r="SUH45" s="64"/>
      <c r="SUI45" s="64"/>
      <c r="SUJ45" s="64"/>
      <c r="SUK45" s="64"/>
      <c r="SUL45" s="64"/>
      <c r="SUM45" s="64"/>
      <c r="SUN45" s="64"/>
      <c r="SUO45" s="64"/>
      <c r="SUP45" s="64"/>
      <c r="SUQ45" s="64"/>
      <c r="SUR45" s="64"/>
      <c r="SUS45" s="64"/>
      <c r="SUT45" s="64"/>
      <c r="SUU45" s="64"/>
      <c r="SUV45" s="64"/>
      <c r="SUW45" s="64"/>
      <c r="SUX45" s="64"/>
      <c r="SUY45" s="64"/>
      <c r="SUZ45" s="64"/>
      <c r="SVA45" s="64"/>
      <c r="SVB45" s="64"/>
      <c r="SVC45" s="64"/>
      <c r="SVD45" s="64"/>
      <c r="SVE45" s="64"/>
      <c r="SVF45" s="64"/>
      <c r="SVG45" s="64"/>
      <c r="SVH45" s="64"/>
      <c r="SVI45" s="64"/>
      <c r="SVJ45" s="64"/>
      <c r="SVK45" s="64"/>
      <c r="SVL45" s="64"/>
      <c r="SVM45" s="64"/>
      <c r="SVN45" s="64"/>
      <c r="SVO45" s="64"/>
      <c r="SVP45" s="64"/>
      <c r="SVQ45" s="64"/>
      <c r="SVR45" s="64"/>
      <c r="SVS45" s="64"/>
      <c r="SVT45" s="64"/>
      <c r="SVU45" s="64"/>
      <c r="SVV45" s="64"/>
      <c r="SVW45" s="64"/>
      <c r="SVX45" s="64"/>
      <c r="SVY45" s="64"/>
      <c r="SVZ45" s="64"/>
      <c r="SWA45" s="64"/>
      <c r="SWB45" s="64"/>
      <c r="SWC45" s="64"/>
      <c r="SWD45" s="64"/>
      <c r="SWE45" s="64"/>
      <c r="SWF45" s="64"/>
      <c r="SWG45" s="64"/>
      <c r="SWH45" s="64"/>
      <c r="SWI45" s="64"/>
      <c r="SWJ45" s="64"/>
      <c r="SWK45" s="64"/>
      <c r="SWL45" s="64"/>
      <c r="SWM45" s="64"/>
      <c r="SWN45" s="64"/>
      <c r="SWO45" s="64"/>
      <c r="SWP45" s="64"/>
      <c r="SWQ45" s="64"/>
      <c r="SWR45" s="64"/>
      <c r="SWS45" s="64"/>
      <c r="SWT45" s="64"/>
      <c r="SWU45" s="64"/>
      <c r="SWV45" s="64"/>
      <c r="SWW45" s="64"/>
      <c r="SWX45" s="64"/>
      <c r="SWY45" s="64"/>
      <c r="SWZ45" s="64"/>
      <c r="SXA45" s="64"/>
      <c r="SXB45" s="64"/>
      <c r="SXC45" s="64"/>
      <c r="SXD45" s="64"/>
      <c r="SXE45" s="64"/>
      <c r="SXF45" s="64"/>
      <c r="SXG45" s="64"/>
      <c r="SXH45" s="64"/>
      <c r="SXI45" s="64"/>
      <c r="SXJ45" s="64"/>
      <c r="SXK45" s="64"/>
      <c r="SXL45" s="64"/>
      <c r="SXM45" s="64"/>
      <c r="SXN45" s="64"/>
      <c r="SXO45" s="64"/>
      <c r="SXP45" s="64"/>
      <c r="SXQ45" s="64"/>
      <c r="SXR45" s="64"/>
      <c r="SXS45" s="64"/>
      <c r="SXT45" s="64"/>
      <c r="SXU45" s="64"/>
      <c r="SXV45" s="64"/>
      <c r="SXW45" s="64"/>
      <c r="SXX45" s="64"/>
      <c r="SXY45" s="64"/>
      <c r="SXZ45" s="64"/>
      <c r="SYA45" s="64"/>
      <c r="SYB45" s="64"/>
      <c r="SYC45" s="64"/>
      <c r="SYD45" s="64"/>
      <c r="SYE45" s="64"/>
      <c r="SYF45" s="64"/>
      <c r="SYG45" s="64"/>
      <c r="SYH45" s="64"/>
      <c r="SYI45" s="64"/>
      <c r="SYJ45" s="64"/>
      <c r="SYK45" s="64"/>
      <c r="SYL45" s="64"/>
      <c r="SYM45" s="64"/>
      <c r="SYN45" s="64"/>
      <c r="SYO45" s="64"/>
      <c r="SYP45" s="64"/>
      <c r="SYQ45" s="64"/>
      <c r="SYR45" s="64"/>
      <c r="SYS45" s="64"/>
      <c r="SYT45" s="64"/>
      <c r="SYU45" s="64"/>
      <c r="SYV45" s="64"/>
      <c r="SYW45" s="64"/>
      <c r="SYX45" s="64"/>
      <c r="SYY45" s="64"/>
      <c r="SYZ45" s="64"/>
      <c r="SZA45" s="64"/>
      <c r="SZB45" s="64"/>
      <c r="SZC45" s="64"/>
      <c r="SZD45" s="64"/>
      <c r="SZE45" s="64"/>
      <c r="SZF45" s="64"/>
      <c r="SZG45" s="64"/>
      <c r="SZH45" s="64"/>
      <c r="SZI45" s="64"/>
      <c r="SZJ45" s="64"/>
      <c r="SZK45" s="64"/>
      <c r="SZL45" s="64"/>
      <c r="SZM45" s="64"/>
      <c r="SZN45" s="64"/>
      <c r="SZO45" s="64"/>
      <c r="SZP45" s="64"/>
      <c r="SZQ45" s="64"/>
      <c r="SZR45" s="64"/>
      <c r="SZS45" s="64"/>
      <c r="SZT45" s="64"/>
      <c r="SZU45" s="64"/>
      <c r="SZV45" s="64"/>
      <c r="SZW45" s="64"/>
      <c r="SZX45" s="64"/>
      <c r="SZY45" s="64"/>
      <c r="SZZ45" s="64"/>
      <c r="TAA45" s="64"/>
      <c r="TAB45" s="64"/>
      <c r="TAC45" s="64"/>
      <c r="TAD45" s="64"/>
      <c r="TAE45" s="64"/>
      <c r="TAF45" s="64"/>
      <c r="TAG45" s="64"/>
      <c r="TAH45" s="64"/>
      <c r="TAI45" s="64"/>
      <c r="TAJ45" s="64"/>
      <c r="TAK45" s="64"/>
      <c r="TAL45" s="64"/>
      <c r="TAM45" s="64"/>
      <c r="TAN45" s="64"/>
      <c r="TAO45" s="64"/>
      <c r="TAP45" s="64"/>
      <c r="TAQ45" s="64"/>
      <c r="TAR45" s="64"/>
      <c r="TAS45" s="64"/>
      <c r="TAT45" s="64"/>
      <c r="TAU45" s="64"/>
      <c r="TAV45" s="64"/>
      <c r="TAW45" s="64"/>
      <c r="TAX45" s="64"/>
      <c r="TAY45" s="64"/>
      <c r="TAZ45" s="64"/>
      <c r="TBA45" s="64"/>
      <c r="TBB45" s="64"/>
      <c r="TBC45" s="64"/>
      <c r="TBD45" s="64"/>
      <c r="TBE45" s="64"/>
      <c r="TBF45" s="64"/>
      <c r="TBG45" s="64"/>
      <c r="TBH45" s="64"/>
      <c r="TBI45" s="64"/>
      <c r="TBJ45" s="64"/>
      <c r="TBK45" s="64"/>
      <c r="TBL45" s="64"/>
      <c r="TBM45" s="64"/>
      <c r="TBN45" s="64"/>
      <c r="TBO45" s="64"/>
      <c r="TBP45" s="64"/>
      <c r="TBQ45" s="64"/>
      <c r="TBR45" s="64"/>
      <c r="TBS45" s="64"/>
      <c r="TBT45" s="64"/>
      <c r="TBU45" s="64"/>
      <c r="TBV45" s="64"/>
      <c r="TBW45" s="64"/>
      <c r="TBX45" s="64"/>
      <c r="TBY45" s="64"/>
      <c r="TBZ45" s="64"/>
      <c r="TCA45" s="64"/>
      <c r="TCB45" s="64"/>
      <c r="TCC45" s="64"/>
      <c r="TCD45" s="64"/>
      <c r="TCE45" s="64"/>
      <c r="TCF45" s="64"/>
      <c r="TCG45" s="64"/>
      <c r="TCH45" s="64"/>
      <c r="TCI45" s="64"/>
      <c r="TCJ45" s="64"/>
      <c r="TCK45" s="64"/>
      <c r="TCL45" s="64"/>
      <c r="TCM45" s="64"/>
      <c r="TCN45" s="64"/>
      <c r="TCO45" s="64"/>
      <c r="TCP45" s="64"/>
      <c r="TCQ45" s="64"/>
      <c r="TCR45" s="64"/>
      <c r="TCS45" s="64"/>
      <c r="TCT45" s="64"/>
      <c r="TCU45" s="64"/>
      <c r="TCV45" s="64"/>
      <c r="TCW45" s="64"/>
      <c r="TCX45" s="64"/>
      <c r="TCY45" s="64"/>
      <c r="TCZ45" s="64"/>
      <c r="TDA45" s="64"/>
      <c r="TDB45" s="64"/>
      <c r="TDC45" s="64"/>
      <c r="TDD45" s="64"/>
      <c r="TDE45" s="64"/>
      <c r="TDF45" s="64"/>
      <c r="TDG45" s="64"/>
      <c r="TDH45" s="64"/>
      <c r="TDI45" s="64"/>
      <c r="TDJ45" s="64"/>
      <c r="TDK45" s="64"/>
      <c r="TDL45" s="64"/>
      <c r="TDM45" s="64"/>
      <c r="TDN45" s="64"/>
      <c r="TDO45" s="64"/>
      <c r="TDP45" s="64"/>
      <c r="TDQ45" s="64"/>
      <c r="TDR45" s="64"/>
      <c r="TDS45" s="64"/>
      <c r="TDT45" s="64"/>
      <c r="TDU45" s="64"/>
      <c r="TDV45" s="64"/>
      <c r="TDW45" s="64"/>
      <c r="TDX45" s="64"/>
      <c r="TDY45" s="64"/>
      <c r="TDZ45" s="64"/>
      <c r="TEA45" s="64"/>
      <c r="TEB45" s="64"/>
      <c r="TEC45" s="64"/>
      <c r="TED45" s="64"/>
      <c r="TEE45" s="64"/>
      <c r="TEF45" s="64"/>
      <c r="TEG45" s="64"/>
      <c r="TEH45" s="64"/>
      <c r="TEI45" s="64"/>
      <c r="TEJ45" s="64"/>
      <c r="TEK45" s="64"/>
      <c r="TEL45" s="64"/>
      <c r="TEM45" s="64"/>
      <c r="TEN45" s="64"/>
      <c r="TEO45" s="64"/>
      <c r="TEP45" s="64"/>
      <c r="TEQ45" s="64"/>
      <c r="TER45" s="64"/>
      <c r="TES45" s="64"/>
      <c r="TET45" s="64"/>
      <c r="TEU45" s="64"/>
      <c r="TEV45" s="64"/>
      <c r="TEW45" s="64"/>
      <c r="TEX45" s="64"/>
      <c r="TEY45" s="64"/>
      <c r="TEZ45" s="64"/>
      <c r="TFA45" s="64"/>
      <c r="TFB45" s="64"/>
      <c r="TFC45" s="64"/>
      <c r="TFD45" s="64"/>
      <c r="TFE45" s="64"/>
      <c r="TFF45" s="64"/>
      <c r="TFG45" s="64"/>
      <c r="TFH45" s="64"/>
      <c r="TFI45" s="64"/>
      <c r="TFJ45" s="64"/>
      <c r="TFK45" s="64"/>
      <c r="TFL45" s="64"/>
      <c r="TFM45" s="64"/>
      <c r="TFN45" s="64"/>
      <c r="TFO45" s="64"/>
      <c r="TFP45" s="64"/>
      <c r="TFQ45" s="64"/>
      <c r="TFR45" s="64"/>
      <c r="TFS45" s="64"/>
      <c r="TFT45" s="64"/>
      <c r="TFU45" s="64"/>
      <c r="TFV45" s="64"/>
      <c r="TFW45" s="64"/>
      <c r="TFX45" s="64"/>
      <c r="TFY45" s="64"/>
      <c r="TFZ45" s="64"/>
      <c r="TGA45" s="64"/>
      <c r="TGB45" s="64"/>
      <c r="TGC45" s="64"/>
      <c r="TGD45" s="64"/>
      <c r="TGE45" s="64"/>
      <c r="TGF45" s="64"/>
      <c r="TGG45" s="64"/>
      <c r="TGH45" s="64"/>
      <c r="TGI45" s="64"/>
      <c r="TGJ45" s="64"/>
      <c r="TGK45" s="64"/>
      <c r="TGL45" s="64"/>
      <c r="TGM45" s="64"/>
      <c r="TGN45" s="64"/>
      <c r="TGO45" s="64"/>
      <c r="TGP45" s="64"/>
      <c r="TGQ45" s="64"/>
      <c r="TGR45" s="64"/>
      <c r="TGS45" s="64"/>
      <c r="TGT45" s="64"/>
      <c r="TGU45" s="64"/>
      <c r="TGV45" s="64"/>
      <c r="TGW45" s="64"/>
      <c r="TGX45" s="64"/>
      <c r="TGY45" s="64"/>
      <c r="TGZ45" s="64"/>
      <c r="THA45" s="64"/>
      <c r="THB45" s="64"/>
      <c r="THC45" s="64"/>
      <c r="THD45" s="64"/>
      <c r="THE45" s="64"/>
      <c r="THF45" s="64"/>
      <c r="THG45" s="64"/>
      <c r="THH45" s="64"/>
      <c r="THI45" s="64"/>
      <c r="THJ45" s="64"/>
      <c r="THK45" s="64"/>
      <c r="THL45" s="64"/>
      <c r="THM45" s="64"/>
      <c r="THN45" s="64"/>
      <c r="THO45" s="64"/>
      <c r="THP45" s="64"/>
      <c r="THQ45" s="64"/>
      <c r="THR45" s="64"/>
      <c r="THS45" s="64"/>
      <c r="THT45" s="64"/>
      <c r="THU45" s="64"/>
      <c r="THV45" s="64"/>
      <c r="THW45" s="64"/>
      <c r="THX45" s="64"/>
      <c r="THY45" s="64"/>
      <c r="THZ45" s="64"/>
      <c r="TIA45" s="64"/>
      <c r="TIB45" s="64"/>
      <c r="TIC45" s="64"/>
      <c r="TID45" s="64"/>
      <c r="TIE45" s="64"/>
      <c r="TIF45" s="64"/>
      <c r="TIG45" s="64"/>
      <c r="TIH45" s="64"/>
      <c r="TII45" s="64"/>
      <c r="TIJ45" s="64"/>
      <c r="TIK45" s="64"/>
      <c r="TIL45" s="64"/>
      <c r="TIM45" s="64"/>
      <c r="TIN45" s="64"/>
      <c r="TIO45" s="64"/>
      <c r="TIP45" s="64"/>
      <c r="TIQ45" s="64"/>
      <c r="TIR45" s="64"/>
      <c r="TIS45" s="64"/>
      <c r="TIT45" s="64"/>
      <c r="TIU45" s="64"/>
      <c r="TIV45" s="64"/>
      <c r="TIW45" s="64"/>
      <c r="TIX45" s="64"/>
      <c r="TIY45" s="64"/>
      <c r="TIZ45" s="64"/>
      <c r="TJA45" s="64"/>
      <c r="TJB45" s="64"/>
      <c r="TJC45" s="64"/>
      <c r="TJD45" s="64"/>
      <c r="TJE45" s="64"/>
      <c r="TJF45" s="64"/>
      <c r="TJG45" s="64"/>
      <c r="TJH45" s="64"/>
      <c r="TJI45" s="64"/>
      <c r="TJJ45" s="64"/>
      <c r="TJK45" s="64"/>
      <c r="TJL45" s="64"/>
      <c r="TJM45" s="64"/>
      <c r="TJN45" s="64"/>
      <c r="TJO45" s="64"/>
      <c r="TJP45" s="64"/>
      <c r="TJQ45" s="64"/>
      <c r="TJR45" s="64"/>
      <c r="TJS45" s="64"/>
      <c r="TJT45" s="64"/>
      <c r="TJU45" s="64"/>
      <c r="TJV45" s="64"/>
      <c r="TJW45" s="64"/>
      <c r="TJX45" s="64"/>
      <c r="TJY45" s="64"/>
      <c r="TJZ45" s="64"/>
      <c r="TKA45" s="64"/>
      <c r="TKB45" s="64"/>
      <c r="TKC45" s="64"/>
      <c r="TKD45" s="64"/>
      <c r="TKE45" s="64"/>
      <c r="TKF45" s="64"/>
      <c r="TKG45" s="64"/>
      <c r="TKH45" s="64"/>
      <c r="TKI45" s="64"/>
      <c r="TKJ45" s="64"/>
      <c r="TKK45" s="64"/>
      <c r="TKL45" s="64"/>
      <c r="TKM45" s="64"/>
      <c r="TKN45" s="64"/>
      <c r="TKO45" s="64"/>
      <c r="TKP45" s="64"/>
      <c r="TKQ45" s="64"/>
      <c r="TKR45" s="64"/>
      <c r="TKS45" s="64"/>
      <c r="TKT45" s="64"/>
      <c r="TKU45" s="64"/>
      <c r="TKV45" s="64"/>
      <c r="TKW45" s="64"/>
      <c r="TKX45" s="64"/>
      <c r="TKY45" s="64"/>
      <c r="TKZ45" s="64"/>
      <c r="TLA45" s="64"/>
      <c r="TLB45" s="64"/>
      <c r="TLC45" s="64"/>
      <c r="TLD45" s="64"/>
      <c r="TLE45" s="64"/>
      <c r="TLF45" s="64"/>
      <c r="TLG45" s="64"/>
      <c r="TLH45" s="64"/>
      <c r="TLI45" s="64"/>
      <c r="TLJ45" s="64"/>
      <c r="TLK45" s="64"/>
      <c r="TLL45" s="64"/>
      <c r="TLM45" s="64"/>
      <c r="TLN45" s="64"/>
      <c r="TLO45" s="64"/>
      <c r="TLP45" s="64"/>
      <c r="TLQ45" s="64"/>
      <c r="TLR45" s="64"/>
      <c r="TLS45" s="64"/>
      <c r="TLT45" s="64"/>
      <c r="TLU45" s="64"/>
      <c r="TLV45" s="64"/>
      <c r="TLW45" s="64"/>
      <c r="TLX45" s="64"/>
      <c r="TLY45" s="64"/>
      <c r="TLZ45" s="64"/>
      <c r="TMA45" s="64"/>
      <c r="TMB45" s="64"/>
      <c r="TMC45" s="64"/>
      <c r="TMD45" s="64"/>
      <c r="TME45" s="64"/>
      <c r="TMF45" s="64"/>
      <c r="TMG45" s="64"/>
      <c r="TMH45" s="64"/>
      <c r="TMI45" s="64"/>
      <c r="TMJ45" s="64"/>
      <c r="TMK45" s="64"/>
      <c r="TML45" s="64"/>
      <c r="TMM45" s="64"/>
      <c r="TMN45" s="64"/>
      <c r="TMO45" s="64"/>
      <c r="TMP45" s="64"/>
      <c r="TMQ45" s="64"/>
      <c r="TMR45" s="64"/>
      <c r="TMS45" s="64"/>
      <c r="TMT45" s="64"/>
      <c r="TMU45" s="64"/>
      <c r="TMV45" s="64"/>
      <c r="TMW45" s="64"/>
      <c r="TMX45" s="64"/>
      <c r="TMY45" s="64"/>
      <c r="TMZ45" s="64"/>
      <c r="TNA45" s="64"/>
      <c r="TNB45" s="64"/>
      <c r="TNC45" s="64"/>
      <c r="TND45" s="64"/>
      <c r="TNE45" s="64"/>
      <c r="TNF45" s="64"/>
      <c r="TNG45" s="64"/>
      <c r="TNH45" s="64"/>
      <c r="TNI45" s="64"/>
      <c r="TNJ45" s="64"/>
      <c r="TNK45" s="64"/>
      <c r="TNL45" s="64"/>
      <c r="TNM45" s="64"/>
      <c r="TNN45" s="64"/>
      <c r="TNO45" s="64"/>
      <c r="TNP45" s="64"/>
      <c r="TNQ45" s="64"/>
      <c r="TNR45" s="64"/>
      <c r="TNS45" s="64"/>
      <c r="TNT45" s="64"/>
      <c r="TNU45" s="64"/>
      <c r="TNV45" s="64"/>
      <c r="TNW45" s="64"/>
      <c r="TNX45" s="64"/>
      <c r="TNY45" s="64"/>
      <c r="TNZ45" s="64"/>
      <c r="TOA45" s="64"/>
      <c r="TOB45" s="64"/>
      <c r="TOC45" s="64"/>
      <c r="TOD45" s="64"/>
      <c r="TOE45" s="64"/>
      <c r="TOF45" s="64"/>
      <c r="TOG45" s="64"/>
      <c r="TOH45" s="64"/>
      <c r="TOI45" s="64"/>
      <c r="TOJ45" s="64"/>
      <c r="TOK45" s="64"/>
      <c r="TOL45" s="64"/>
      <c r="TOM45" s="64"/>
      <c r="TON45" s="64"/>
      <c r="TOO45" s="64"/>
      <c r="TOP45" s="64"/>
      <c r="TOQ45" s="64"/>
      <c r="TOR45" s="64"/>
      <c r="TOS45" s="64"/>
      <c r="TOT45" s="64"/>
      <c r="TOU45" s="64"/>
      <c r="TOV45" s="64"/>
      <c r="TOW45" s="64"/>
      <c r="TOX45" s="64"/>
      <c r="TOY45" s="64"/>
      <c r="TOZ45" s="64"/>
      <c r="TPA45" s="64"/>
      <c r="TPB45" s="64"/>
      <c r="TPC45" s="64"/>
      <c r="TPD45" s="64"/>
      <c r="TPE45" s="64"/>
      <c r="TPF45" s="64"/>
      <c r="TPG45" s="64"/>
      <c r="TPH45" s="64"/>
      <c r="TPI45" s="64"/>
      <c r="TPJ45" s="64"/>
      <c r="TPK45" s="64"/>
      <c r="TPL45" s="64"/>
      <c r="TPM45" s="64"/>
      <c r="TPN45" s="64"/>
      <c r="TPO45" s="64"/>
      <c r="TPP45" s="64"/>
      <c r="TPQ45" s="64"/>
      <c r="TPR45" s="64"/>
      <c r="TPS45" s="64"/>
      <c r="TPT45" s="64"/>
      <c r="TPU45" s="64"/>
      <c r="TPV45" s="64"/>
      <c r="TPW45" s="64"/>
      <c r="TPX45" s="64"/>
      <c r="TPY45" s="64"/>
      <c r="TPZ45" s="64"/>
      <c r="TQA45" s="64"/>
      <c r="TQB45" s="64"/>
      <c r="TQC45" s="64"/>
      <c r="TQD45" s="64"/>
      <c r="TQE45" s="64"/>
      <c r="TQF45" s="64"/>
      <c r="TQG45" s="64"/>
      <c r="TQH45" s="64"/>
      <c r="TQI45" s="64"/>
      <c r="TQJ45" s="64"/>
      <c r="TQK45" s="64"/>
      <c r="TQL45" s="64"/>
      <c r="TQM45" s="64"/>
      <c r="TQN45" s="64"/>
      <c r="TQO45" s="64"/>
      <c r="TQP45" s="64"/>
      <c r="TQQ45" s="64"/>
      <c r="TQR45" s="64"/>
      <c r="TQS45" s="64"/>
      <c r="TQT45" s="64"/>
      <c r="TQU45" s="64"/>
      <c r="TQV45" s="64"/>
      <c r="TQW45" s="64"/>
      <c r="TQX45" s="64"/>
      <c r="TQY45" s="64"/>
      <c r="TQZ45" s="64"/>
      <c r="TRA45" s="64"/>
      <c r="TRB45" s="64"/>
      <c r="TRC45" s="64"/>
      <c r="TRD45" s="64"/>
      <c r="TRE45" s="64"/>
      <c r="TRF45" s="64"/>
      <c r="TRG45" s="64"/>
      <c r="TRH45" s="64"/>
      <c r="TRI45" s="64"/>
      <c r="TRJ45" s="64"/>
      <c r="TRK45" s="64"/>
      <c r="TRL45" s="64"/>
      <c r="TRM45" s="64"/>
      <c r="TRN45" s="64"/>
      <c r="TRO45" s="64"/>
      <c r="TRP45" s="64"/>
      <c r="TRQ45" s="64"/>
      <c r="TRR45" s="64"/>
      <c r="TRS45" s="64"/>
      <c r="TRT45" s="64"/>
      <c r="TRU45" s="64"/>
      <c r="TRV45" s="64"/>
      <c r="TRW45" s="64"/>
      <c r="TRX45" s="64"/>
      <c r="TRY45" s="64"/>
      <c r="TRZ45" s="64"/>
      <c r="TSA45" s="64"/>
      <c r="TSB45" s="64"/>
      <c r="TSC45" s="64"/>
      <c r="TSD45" s="64"/>
      <c r="TSE45" s="64"/>
      <c r="TSF45" s="64"/>
      <c r="TSG45" s="64"/>
      <c r="TSH45" s="64"/>
      <c r="TSI45" s="64"/>
      <c r="TSJ45" s="64"/>
      <c r="TSK45" s="64"/>
      <c r="TSL45" s="64"/>
      <c r="TSM45" s="64"/>
      <c r="TSN45" s="64"/>
      <c r="TSO45" s="64"/>
      <c r="TSP45" s="64"/>
      <c r="TSQ45" s="64"/>
      <c r="TSR45" s="64"/>
      <c r="TSS45" s="64"/>
      <c r="TST45" s="64"/>
      <c r="TSU45" s="64"/>
      <c r="TSV45" s="64"/>
      <c r="TSW45" s="64"/>
      <c r="TSX45" s="64"/>
      <c r="TSY45" s="64"/>
      <c r="TSZ45" s="64"/>
      <c r="TTA45" s="64"/>
      <c r="TTB45" s="64"/>
      <c r="TTC45" s="64"/>
      <c r="TTD45" s="64"/>
      <c r="TTE45" s="64"/>
      <c r="TTF45" s="64"/>
      <c r="TTG45" s="64"/>
      <c r="TTH45" s="64"/>
      <c r="TTI45" s="64"/>
      <c r="TTJ45" s="64"/>
      <c r="TTK45" s="64"/>
      <c r="TTL45" s="64"/>
      <c r="TTM45" s="64"/>
      <c r="TTN45" s="64"/>
      <c r="TTO45" s="64"/>
      <c r="TTP45" s="64"/>
      <c r="TTQ45" s="64"/>
      <c r="TTR45" s="64"/>
      <c r="TTS45" s="64"/>
      <c r="TTT45" s="64"/>
      <c r="TTU45" s="64"/>
      <c r="TTV45" s="64"/>
      <c r="TTW45" s="64"/>
      <c r="TTX45" s="64"/>
      <c r="TTY45" s="64"/>
      <c r="TTZ45" s="64"/>
      <c r="TUA45" s="64"/>
      <c r="TUB45" s="64"/>
      <c r="TUC45" s="64"/>
      <c r="TUD45" s="64"/>
      <c r="TUE45" s="64"/>
      <c r="TUF45" s="64"/>
      <c r="TUG45" s="64"/>
      <c r="TUH45" s="64"/>
      <c r="TUI45" s="64"/>
      <c r="TUJ45" s="64"/>
      <c r="TUK45" s="64"/>
      <c r="TUL45" s="64"/>
      <c r="TUM45" s="64"/>
      <c r="TUN45" s="64"/>
      <c r="TUO45" s="64"/>
      <c r="TUP45" s="64"/>
      <c r="TUQ45" s="64"/>
      <c r="TUR45" s="64"/>
      <c r="TUS45" s="64"/>
      <c r="TUT45" s="64"/>
      <c r="TUU45" s="64"/>
      <c r="TUV45" s="64"/>
      <c r="TUW45" s="64"/>
      <c r="TUX45" s="64"/>
      <c r="TUY45" s="64"/>
      <c r="TUZ45" s="64"/>
      <c r="TVA45" s="64"/>
      <c r="TVB45" s="64"/>
      <c r="TVC45" s="64"/>
      <c r="TVD45" s="64"/>
      <c r="TVE45" s="64"/>
      <c r="TVF45" s="64"/>
      <c r="TVG45" s="64"/>
      <c r="TVH45" s="64"/>
      <c r="TVI45" s="64"/>
      <c r="TVJ45" s="64"/>
      <c r="TVK45" s="64"/>
      <c r="TVL45" s="64"/>
      <c r="TVM45" s="64"/>
      <c r="TVN45" s="64"/>
      <c r="TVO45" s="64"/>
      <c r="TVP45" s="64"/>
      <c r="TVQ45" s="64"/>
      <c r="TVR45" s="64"/>
      <c r="TVS45" s="64"/>
      <c r="TVT45" s="64"/>
      <c r="TVU45" s="64"/>
      <c r="TVV45" s="64"/>
      <c r="TVW45" s="64"/>
      <c r="TVX45" s="64"/>
      <c r="TVY45" s="64"/>
      <c r="TVZ45" s="64"/>
      <c r="TWA45" s="64"/>
      <c r="TWB45" s="64"/>
      <c r="TWC45" s="64"/>
      <c r="TWD45" s="64"/>
      <c r="TWE45" s="64"/>
      <c r="TWF45" s="64"/>
      <c r="TWG45" s="64"/>
      <c r="TWH45" s="64"/>
      <c r="TWI45" s="64"/>
      <c r="TWJ45" s="64"/>
      <c r="TWK45" s="64"/>
      <c r="TWL45" s="64"/>
      <c r="TWM45" s="64"/>
      <c r="TWN45" s="64"/>
      <c r="TWO45" s="64"/>
      <c r="TWP45" s="64"/>
      <c r="TWQ45" s="64"/>
      <c r="TWR45" s="64"/>
      <c r="TWS45" s="64"/>
      <c r="TWT45" s="64"/>
      <c r="TWU45" s="64"/>
      <c r="TWV45" s="64"/>
      <c r="TWW45" s="64"/>
      <c r="TWX45" s="64"/>
      <c r="TWY45" s="64"/>
      <c r="TWZ45" s="64"/>
      <c r="TXA45" s="64"/>
      <c r="TXB45" s="64"/>
      <c r="TXC45" s="64"/>
      <c r="TXD45" s="64"/>
      <c r="TXE45" s="64"/>
      <c r="TXF45" s="64"/>
      <c r="TXG45" s="64"/>
      <c r="TXH45" s="64"/>
      <c r="TXI45" s="64"/>
      <c r="TXJ45" s="64"/>
      <c r="TXK45" s="64"/>
      <c r="TXL45" s="64"/>
      <c r="TXM45" s="64"/>
      <c r="TXN45" s="64"/>
      <c r="TXO45" s="64"/>
      <c r="TXP45" s="64"/>
      <c r="TXQ45" s="64"/>
      <c r="TXR45" s="64"/>
      <c r="TXS45" s="64"/>
      <c r="TXT45" s="64"/>
      <c r="TXU45" s="64"/>
      <c r="TXV45" s="64"/>
      <c r="TXW45" s="64"/>
      <c r="TXX45" s="64"/>
      <c r="TXY45" s="64"/>
      <c r="TXZ45" s="64"/>
      <c r="TYA45" s="64"/>
      <c r="TYB45" s="64"/>
      <c r="TYC45" s="64"/>
      <c r="TYD45" s="64"/>
      <c r="TYE45" s="64"/>
      <c r="TYF45" s="64"/>
      <c r="TYG45" s="64"/>
      <c r="TYH45" s="64"/>
      <c r="TYI45" s="64"/>
      <c r="TYJ45" s="64"/>
      <c r="TYK45" s="64"/>
      <c r="TYL45" s="64"/>
      <c r="TYM45" s="64"/>
      <c r="TYN45" s="64"/>
      <c r="TYO45" s="64"/>
      <c r="TYP45" s="64"/>
      <c r="TYQ45" s="64"/>
      <c r="TYR45" s="64"/>
      <c r="TYS45" s="64"/>
      <c r="TYT45" s="64"/>
      <c r="TYU45" s="64"/>
      <c r="TYV45" s="64"/>
      <c r="TYW45" s="64"/>
      <c r="TYX45" s="64"/>
      <c r="TYY45" s="64"/>
      <c r="TYZ45" s="64"/>
      <c r="TZA45" s="64"/>
      <c r="TZB45" s="64"/>
      <c r="TZC45" s="64"/>
      <c r="TZD45" s="64"/>
      <c r="TZE45" s="64"/>
      <c r="TZF45" s="64"/>
      <c r="TZG45" s="64"/>
      <c r="TZH45" s="64"/>
      <c r="TZI45" s="64"/>
      <c r="TZJ45" s="64"/>
      <c r="TZK45" s="64"/>
      <c r="TZL45" s="64"/>
      <c r="TZM45" s="64"/>
      <c r="TZN45" s="64"/>
      <c r="TZO45" s="64"/>
      <c r="TZP45" s="64"/>
      <c r="TZQ45" s="64"/>
      <c r="TZR45" s="64"/>
      <c r="TZS45" s="64"/>
      <c r="TZT45" s="64"/>
      <c r="TZU45" s="64"/>
      <c r="TZV45" s="64"/>
      <c r="TZW45" s="64"/>
      <c r="TZX45" s="64"/>
      <c r="TZY45" s="64"/>
      <c r="TZZ45" s="64"/>
      <c r="UAA45" s="64"/>
      <c r="UAB45" s="64"/>
      <c r="UAC45" s="64"/>
      <c r="UAD45" s="64"/>
      <c r="UAE45" s="64"/>
      <c r="UAF45" s="64"/>
      <c r="UAG45" s="64"/>
      <c r="UAH45" s="64"/>
      <c r="UAI45" s="64"/>
      <c r="UAJ45" s="64"/>
      <c r="UAK45" s="64"/>
      <c r="UAL45" s="64"/>
      <c r="UAM45" s="64"/>
      <c r="UAN45" s="64"/>
      <c r="UAO45" s="64"/>
      <c r="UAP45" s="64"/>
      <c r="UAQ45" s="64"/>
      <c r="UAR45" s="64"/>
      <c r="UAS45" s="64"/>
      <c r="UAT45" s="64"/>
      <c r="UAU45" s="64"/>
      <c r="UAV45" s="64"/>
      <c r="UAW45" s="64"/>
      <c r="UAX45" s="64"/>
      <c r="UAY45" s="64"/>
      <c r="UAZ45" s="64"/>
      <c r="UBA45" s="64"/>
      <c r="UBB45" s="64"/>
      <c r="UBC45" s="64"/>
      <c r="UBD45" s="64"/>
      <c r="UBE45" s="64"/>
      <c r="UBF45" s="64"/>
      <c r="UBG45" s="64"/>
      <c r="UBH45" s="64"/>
      <c r="UBI45" s="64"/>
      <c r="UBJ45" s="64"/>
      <c r="UBK45" s="64"/>
      <c r="UBL45" s="64"/>
      <c r="UBM45" s="64"/>
      <c r="UBN45" s="64"/>
      <c r="UBO45" s="64"/>
      <c r="UBP45" s="64"/>
      <c r="UBQ45" s="64"/>
      <c r="UBR45" s="64"/>
      <c r="UBS45" s="64"/>
      <c r="UBT45" s="64"/>
      <c r="UBU45" s="64"/>
      <c r="UBV45" s="64"/>
      <c r="UBW45" s="64"/>
      <c r="UBX45" s="64"/>
      <c r="UBY45" s="64"/>
      <c r="UBZ45" s="64"/>
      <c r="UCA45" s="64"/>
      <c r="UCB45" s="64"/>
      <c r="UCC45" s="64"/>
      <c r="UCD45" s="64"/>
      <c r="UCE45" s="64"/>
      <c r="UCF45" s="64"/>
      <c r="UCG45" s="64"/>
      <c r="UCH45" s="64"/>
      <c r="UCI45" s="64"/>
      <c r="UCJ45" s="64"/>
      <c r="UCK45" s="64"/>
      <c r="UCL45" s="64"/>
      <c r="UCM45" s="64"/>
      <c r="UCN45" s="64"/>
      <c r="UCO45" s="64"/>
      <c r="UCP45" s="64"/>
      <c r="UCQ45" s="64"/>
      <c r="UCR45" s="64"/>
      <c r="UCS45" s="64"/>
      <c r="UCT45" s="64"/>
      <c r="UCU45" s="64"/>
      <c r="UCV45" s="64"/>
      <c r="UCW45" s="64"/>
      <c r="UCX45" s="64"/>
      <c r="UCY45" s="64"/>
      <c r="UCZ45" s="64"/>
      <c r="UDA45" s="64"/>
      <c r="UDB45" s="64"/>
      <c r="UDC45" s="64"/>
      <c r="UDD45" s="64"/>
      <c r="UDE45" s="64"/>
      <c r="UDF45" s="64"/>
      <c r="UDG45" s="64"/>
      <c r="UDH45" s="64"/>
      <c r="UDI45" s="64"/>
      <c r="UDJ45" s="64"/>
      <c r="UDK45" s="64"/>
      <c r="UDL45" s="64"/>
      <c r="UDM45" s="64"/>
      <c r="UDN45" s="64"/>
      <c r="UDO45" s="64"/>
      <c r="UDP45" s="64"/>
      <c r="UDQ45" s="64"/>
      <c r="UDR45" s="64"/>
      <c r="UDS45" s="64"/>
      <c r="UDT45" s="64"/>
      <c r="UDU45" s="64"/>
      <c r="UDV45" s="64"/>
      <c r="UDW45" s="64"/>
      <c r="UDX45" s="64"/>
      <c r="UDY45" s="64"/>
      <c r="UDZ45" s="64"/>
      <c r="UEA45" s="64"/>
      <c r="UEB45" s="64"/>
      <c r="UEC45" s="64"/>
      <c r="UED45" s="64"/>
      <c r="UEE45" s="64"/>
      <c r="UEF45" s="64"/>
      <c r="UEG45" s="64"/>
      <c r="UEH45" s="64"/>
      <c r="UEI45" s="64"/>
      <c r="UEJ45" s="64"/>
      <c r="UEK45" s="64"/>
      <c r="UEL45" s="64"/>
      <c r="UEM45" s="64"/>
      <c r="UEN45" s="64"/>
      <c r="UEO45" s="64"/>
      <c r="UEP45" s="64"/>
      <c r="UEQ45" s="64"/>
      <c r="UER45" s="64"/>
      <c r="UES45" s="64"/>
      <c r="UET45" s="64"/>
      <c r="UEU45" s="64"/>
      <c r="UEV45" s="64"/>
      <c r="UEW45" s="64"/>
      <c r="UEX45" s="64"/>
      <c r="UEY45" s="64"/>
      <c r="UEZ45" s="64"/>
      <c r="UFA45" s="64"/>
      <c r="UFB45" s="64"/>
      <c r="UFC45" s="64"/>
      <c r="UFD45" s="64"/>
      <c r="UFE45" s="64"/>
      <c r="UFF45" s="64"/>
      <c r="UFG45" s="64"/>
      <c r="UFH45" s="64"/>
      <c r="UFI45" s="64"/>
      <c r="UFJ45" s="64"/>
      <c r="UFK45" s="64"/>
      <c r="UFL45" s="64"/>
      <c r="UFM45" s="64"/>
      <c r="UFN45" s="64"/>
      <c r="UFO45" s="64"/>
      <c r="UFP45" s="64"/>
      <c r="UFQ45" s="64"/>
      <c r="UFR45" s="64"/>
      <c r="UFS45" s="64"/>
      <c r="UFT45" s="64"/>
      <c r="UFU45" s="64"/>
      <c r="UFV45" s="64"/>
      <c r="UFW45" s="64"/>
      <c r="UFX45" s="64"/>
      <c r="UFY45" s="64"/>
      <c r="UFZ45" s="64"/>
      <c r="UGA45" s="64"/>
      <c r="UGB45" s="64"/>
      <c r="UGC45" s="64"/>
      <c r="UGD45" s="64"/>
      <c r="UGE45" s="64"/>
      <c r="UGF45" s="64"/>
      <c r="UGG45" s="64"/>
      <c r="UGH45" s="64"/>
      <c r="UGI45" s="64"/>
      <c r="UGJ45" s="64"/>
      <c r="UGK45" s="64"/>
      <c r="UGL45" s="64"/>
      <c r="UGM45" s="64"/>
      <c r="UGN45" s="64"/>
      <c r="UGO45" s="64"/>
      <c r="UGP45" s="64"/>
      <c r="UGQ45" s="64"/>
      <c r="UGR45" s="64"/>
      <c r="UGS45" s="64"/>
      <c r="UGT45" s="64"/>
      <c r="UGU45" s="64"/>
      <c r="UGV45" s="64"/>
      <c r="UGW45" s="64"/>
      <c r="UGX45" s="64"/>
      <c r="UGY45" s="64"/>
      <c r="UGZ45" s="64"/>
      <c r="UHA45" s="64"/>
      <c r="UHB45" s="64"/>
      <c r="UHC45" s="64"/>
      <c r="UHD45" s="64"/>
      <c r="UHE45" s="64"/>
      <c r="UHF45" s="64"/>
      <c r="UHG45" s="64"/>
      <c r="UHH45" s="64"/>
      <c r="UHI45" s="64"/>
      <c r="UHJ45" s="64"/>
      <c r="UHK45" s="64"/>
      <c r="UHL45" s="64"/>
      <c r="UHM45" s="64"/>
      <c r="UHN45" s="64"/>
      <c r="UHO45" s="64"/>
      <c r="UHP45" s="64"/>
      <c r="UHQ45" s="64"/>
      <c r="UHR45" s="64"/>
      <c r="UHS45" s="64"/>
      <c r="UHT45" s="64"/>
      <c r="UHU45" s="64"/>
      <c r="UHV45" s="64"/>
      <c r="UHW45" s="64"/>
      <c r="UHX45" s="64"/>
      <c r="UHY45" s="64"/>
      <c r="UHZ45" s="64"/>
      <c r="UIA45" s="64"/>
      <c r="UIB45" s="64"/>
      <c r="UIC45" s="64"/>
      <c r="UID45" s="64"/>
      <c r="UIE45" s="64"/>
      <c r="UIF45" s="64"/>
      <c r="UIG45" s="64"/>
      <c r="UIH45" s="64"/>
      <c r="UII45" s="64"/>
      <c r="UIJ45" s="64"/>
      <c r="UIK45" s="64"/>
      <c r="UIL45" s="64"/>
      <c r="UIM45" s="64"/>
      <c r="UIN45" s="64"/>
      <c r="UIO45" s="64"/>
      <c r="UIP45" s="64"/>
      <c r="UIQ45" s="64"/>
      <c r="UIR45" s="64"/>
      <c r="UIS45" s="64"/>
      <c r="UIT45" s="64"/>
      <c r="UIU45" s="64"/>
      <c r="UIV45" s="64"/>
      <c r="UIW45" s="64"/>
      <c r="UIX45" s="64"/>
      <c r="UIY45" s="64"/>
      <c r="UIZ45" s="64"/>
      <c r="UJA45" s="64"/>
      <c r="UJB45" s="64"/>
      <c r="UJC45" s="64"/>
      <c r="UJD45" s="64"/>
      <c r="UJE45" s="64"/>
      <c r="UJF45" s="64"/>
      <c r="UJG45" s="64"/>
      <c r="UJH45" s="64"/>
      <c r="UJI45" s="64"/>
      <c r="UJJ45" s="64"/>
      <c r="UJK45" s="64"/>
      <c r="UJL45" s="64"/>
      <c r="UJM45" s="64"/>
      <c r="UJN45" s="64"/>
      <c r="UJO45" s="64"/>
      <c r="UJP45" s="64"/>
      <c r="UJQ45" s="64"/>
      <c r="UJR45" s="64"/>
      <c r="UJS45" s="64"/>
      <c r="UJT45" s="64"/>
      <c r="UJU45" s="64"/>
      <c r="UJV45" s="64"/>
      <c r="UJW45" s="64"/>
      <c r="UJX45" s="64"/>
      <c r="UJY45" s="64"/>
      <c r="UJZ45" s="64"/>
      <c r="UKA45" s="64"/>
      <c r="UKB45" s="64"/>
      <c r="UKC45" s="64"/>
      <c r="UKD45" s="64"/>
      <c r="UKE45" s="64"/>
      <c r="UKF45" s="64"/>
      <c r="UKG45" s="64"/>
      <c r="UKH45" s="64"/>
      <c r="UKI45" s="64"/>
      <c r="UKJ45" s="64"/>
      <c r="UKK45" s="64"/>
      <c r="UKL45" s="64"/>
      <c r="UKM45" s="64"/>
      <c r="UKN45" s="64"/>
      <c r="UKO45" s="64"/>
      <c r="UKP45" s="64"/>
      <c r="UKQ45" s="64"/>
      <c r="UKR45" s="64"/>
      <c r="UKS45" s="64"/>
      <c r="UKT45" s="64"/>
      <c r="UKU45" s="64"/>
      <c r="UKV45" s="64"/>
      <c r="UKW45" s="64"/>
      <c r="UKX45" s="64"/>
      <c r="UKY45" s="64"/>
      <c r="UKZ45" s="64"/>
      <c r="ULA45" s="64"/>
      <c r="ULB45" s="64"/>
      <c r="ULC45" s="64"/>
      <c r="ULD45" s="64"/>
      <c r="ULE45" s="64"/>
      <c r="ULF45" s="64"/>
      <c r="ULG45" s="64"/>
      <c r="ULH45" s="64"/>
      <c r="ULI45" s="64"/>
      <c r="ULJ45" s="64"/>
      <c r="ULK45" s="64"/>
      <c r="ULL45" s="64"/>
      <c r="ULM45" s="64"/>
      <c r="ULN45" s="64"/>
      <c r="ULO45" s="64"/>
      <c r="ULP45" s="64"/>
      <c r="ULQ45" s="64"/>
      <c r="ULR45" s="64"/>
      <c r="ULS45" s="64"/>
      <c r="ULT45" s="64"/>
      <c r="ULU45" s="64"/>
      <c r="ULV45" s="64"/>
      <c r="ULW45" s="64"/>
      <c r="ULX45" s="64"/>
      <c r="ULY45" s="64"/>
      <c r="ULZ45" s="64"/>
      <c r="UMA45" s="64"/>
      <c r="UMB45" s="64"/>
      <c r="UMC45" s="64"/>
      <c r="UMD45" s="64"/>
      <c r="UME45" s="64"/>
      <c r="UMF45" s="64"/>
      <c r="UMG45" s="64"/>
      <c r="UMH45" s="64"/>
      <c r="UMI45" s="64"/>
      <c r="UMJ45" s="64"/>
      <c r="UMK45" s="64"/>
      <c r="UML45" s="64"/>
      <c r="UMM45" s="64"/>
      <c r="UMN45" s="64"/>
      <c r="UMO45" s="64"/>
      <c r="UMP45" s="64"/>
      <c r="UMQ45" s="64"/>
      <c r="UMR45" s="64"/>
      <c r="UMS45" s="64"/>
      <c r="UMT45" s="64"/>
      <c r="UMU45" s="64"/>
      <c r="UMV45" s="64"/>
      <c r="UMW45" s="64"/>
      <c r="UMX45" s="64"/>
      <c r="UMY45" s="64"/>
      <c r="UMZ45" s="64"/>
      <c r="UNA45" s="64"/>
      <c r="UNB45" s="64"/>
      <c r="UNC45" s="64"/>
      <c r="UND45" s="64"/>
      <c r="UNE45" s="64"/>
      <c r="UNF45" s="64"/>
      <c r="UNG45" s="64"/>
      <c r="UNH45" s="64"/>
      <c r="UNI45" s="64"/>
      <c r="UNJ45" s="64"/>
      <c r="UNK45" s="64"/>
      <c r="UNL45" s="64"/>
      <c r="UNM45" s="64"/>
      <c r="UNN45" s="64"/>
      <c r="UNO45" s="64"/>
      <c r="UNP45" s="64"/>
      <c r="UNQ45" s="64"/>
      <c r="UNR45" s="64"/>
      <c r="UNS45" s="64"/>
      <c r="UNT45" s="64"/>
      <c r="UNU45" s="64"/>
      <c r="UNV45" s="64"/>
      <c r="UNW45" s="64"/>
      <c r="UNX45" s="64"/>
      <c r="UNY45" s="64"/>
      <c r="UNZ45" s="64"/>
      <c r="UOA45" s="64"/>
      <c r="UOB45" s="64"/>
      <c r="UOC45" s="64"/>
      <c r="UOD45" s="64"/>
      <c r="UOE45" s="64"/>
      <c r="UOF45" s="64"/>
      <c r="UOG45" s="64"/>
      <c r="UOH45" s="64"/>
      <c r="UOI45" s="64"/>
      <c r="UOJ45" s="64"/>
      <c r="UOK45" s="64"/>
      <c r="UOL45" s="64"/>
      <c r="UOM45" s="64"/>
      <c r="UON45" s="64"/>
      <c r="UOO45" s="64"/>
      <c r="UOP45" s="64"/>
      <c r="UOQ45" s="64"/>
      <c r="UOR45" s="64"/>
      <c r="UOS45" s="64"/>
      <c r="UOT45" s="64"/>
      <c r="UOU45" s="64"/>
      <c r="UOV45" s="64"/>
      <c r="UOW45" s="64"/>
      <c r="UOX45" s="64"/>
      <c r="UOY45" s="64"/>
      <c r="UOZ45" s="64"/>
      <c r="UPA45" s="64"/>
      <c r="UPB45" s="64"/>
      <c r="UPC45" s="64"/>
      <c r="UPD45" s="64"/>
      <c r="UPE45" s="64"/>
      <c r="UPF45" s="64"/>
      <c r="UPG45" s="64"/>
      <c r="UPH45" s="64"/>
      <c r="UPI45" s="64"/>
      <c r="UPJ45" s="64"/>
      <c r="UPK45" s="64"/>
      <c r="UPL45" s="64"/>
      <c r="UPM45" s="64"/>
      <c r="UPN45" s="64"/>
      <c r="UPO45" s="64"/>
      <c r="UPP45" s="64"/>
      <c r="UPQ45" s="64"/>
      <c r="UPR45" s="64"/>
      <c r="UPS45" s="64"/>
      <c r="UPT45" s="64"/>
      <c r="UPU45" s="64"/>
      <c r="UPV45" s="64"/>
      <c r="UPW45" s="64"/>
      <c r="UPX45" s="64"/>
      <c r="UPY45" s="64"/>
      <c r="UPZ45" s="64"/>
      <c r="UQA45" s="64"/>
      <c r="UQB45" s="64"/>
      <c r="UQC45" s="64"/>
      <c r="UQD45" s="64"/>
      <c r="UQE45" s="64"/>
      <c r="UQF45" s="64"/>
      <c r="UQG45" s="64"/>
      <c r="UQH45" s="64"/>
      <c r="UQI45" s="64"/>
      <c r="UQJ45" s="64"/>
      <c r="UQK45" s="64"/>
      <c r="UQL45" s="64"/>
      <c r="UQM45" s="64"/>
      <c r="UQN45" s="64"/>
      <c r="UQO45" s="64"/>
      <c r="UQP45" s="64"/>
      <c r="UQQ45" s="64"/>
      <c r="UQR45" s="64"/>
      <c r="UQS45" s="64"/>
      <c r="UQT45" s="64"/>
      <c r="UQU45" s="64"/>
      <c r="UQV45" s="64"/>
      <c r="UQW45" s="64"/>
      <c r="UQX45" s="64"/>
      <c r="UQY45" s="64"/>
      <c r="UQZ45" s="64"/>
      <c r="URA45" s="64"/>
      <c r="URB45" s="64"/>
      <c r="URC45" s="64"/>
      <c r="URD45" s="64"/>
      <c r="URE45" s="64"/>
      <c r="URF45" s="64"/>
      <c r="URG45" s="64"/>
      <c r="URH45" s="64"/>
      <c r="URI45" s="64"/>
      <c r="URJ45" s="64"/>
      <c r="URK45" s="64"/>
      <c r="URL45" s="64"/>
      <c r="URM45" s="64"/>
      <c r="URN45" s="64"/>
      <c r="URO45" s="64"/>
      <c r="URP45" s="64"/>
      <c r="URQ45" s="64"/>
      <c r="URR45" s="64"/>
      <c r="URS45" s="64"/>
      <c r="URT45" s="64"/>
      <c r="URU45" s="64"/>
      <c r="URV45" s="64"/>
      <c r="URW45" s="64"/>
      <c r="URX45" s="64"/>
      <c r="URY45" s="64"/>
      <c r="URZ45" s="64"/>
      <c r="USA45" s="64"/>
      <c r="USB45" s="64"/>
      <c r="USC45" s="64"/>
      <c r="USD45" s="64"/>
      <c r="USE45" s="64"/>
      <c r="USF45" s="64"/>
      <c r="USG45" s="64"/>
      <c r="USH45" s="64"/>
      <c r="USI45" s="64"/>
      <c r="USJ45" s="64"/>
      <c r="USK45" s="64"/>
      <c r="USL45" s="64"/>
      <c r="USM45" s="64"/>
      <c r="USN45" s="64"/>
      <c r="USO45" s="64"/>
      <c r="USP45" s="64"/>
      <c r="USQ45" s="64"/>
      <c r="USR45" s="64"/>
      <c r="USS45" s="64"/>
      <c r="UST45" s="64"/>
      <c r="USU45" s="64"/>
      <c r="USV45" s="64"/>
      <c r="USW45" s="64"/>
      <c r="USX45" s="64"/>
      <c r="USY45" s="64"/>
      <c r="USZ45" s="64"/>
      <c r="UTA45" s="64"/>
      <c r="UTB45" s="64"/>
      <c r="UTC45" s="64"/>
      <c r="UTD45" s="64"/>
      <c r="UTE45" s="64"/>
      <c r="UTF45" s="64"/>
      <c r="UTG45" s="64"/>
      <c r="UTH45" s="64"/>
      <c r="UTI45" s="64"/>
      <c r="UTJ45" s="64"/>
      <c r="UTK45" s="64"/>
      <c r="UTL45" s="64"/>
      <c r="UTM45" s="64"/>
      <c r="UTN45" s="64"/>
      <c r="UTO45" s="64"/>
      <c r="UTP45" s="64"/>
      <c r="UTQ45" s="64"/>
      <c r="UTR45" s="64"/>
      <c r="UTS45" s="64"/>
      <c r="UTT45" s="64"/>
      <c r="UTU45" s="64"/>
      <c r="UTV45" s="64"/>
      <c r="UTW45" s="64"/>
      <c r="UTX45" s="64"/>
      <c r="UTY45" s="64"/>
      <c r="UTZ45" s="64"/>
      <c r="UUA45" s="64"/>
      <c r="UUB45" s="64"/>
      <c r="UUC45" s="64"/>
      <c r="UUD45" s="64"/>
      <c r="UUE45" s="64"/>
      <c r="UUF45" s="64"/>
      <c r="UUG45" s="64"/>
      <c r="UUH45" s="64"/>
      <c r="UUI45" s="64"/>
      <c r="UUJ45" s="64"/>
      <c r="UUK45" s="64"/>
      <c r="UUL45" s="64"/>
      <c r="UUM45" s="64"/>
      <c r="UUN45" s="64"/>
      <c r="UUO45" s="64"/>
      <c r="UUP45" s="64"/>
      <c r="UUQ45" s="64"/>
      <c r="UUR45" s="64"/>
      <c r="UUS45" s="64"/>
      <c r="UUT45" s="64"/>
      <c r="UUU45" s="64"/>
      <c r="UUV45" s="64"/>
      <c r="UUW45" s="64"/>
      <c r="UUX45" s="64"/>
      <c r="UUY45" s="64"/>
      <c r="UUZ45" s="64"/>
      <c r="UVA45" s="64"/>
      <c r="UVB45" s="64"/>
      <c r="UVC45" s="64"/>
      <c r="UVD45" s="64"/>
      <c r="UVE45" s="64"/>
      <c r="UVF45" s="64"/>
      <c r="UVG45" s="64"/>
      <c r="UVH45" s="64"/>
      <c r="UVI45" s="64"/>
      <c r="UVJ45" s="64"/>
      <c r="UVK45" s="64"/>
      <c r="UVL45" s="64"/>
      <c r="UVM45" s="64"/>
      <c r="UVN45" s="64"/>
      <c r="UVO45" s="64"/>
      <c r="UVP45" s="64"/>
      <c r="UVQ45" s="64"/>
      <c r="UVR45" s="64"/>
      <c r="UVS45" s="64"/>
      <c r="UVT45" s="64"/>
      <c r="UVU45" s="64"/>
      <c r="UVV45" s="64"/>
      <c r="UVW45" s="64"/>
      <c r="UVX45" s="64"/>
      <c r="UVY45" s="64"/>
      <c r="UVZ45" s="64"/>
      <c r="UWA45" s="64"/>
      <c r="UWB45" s="64"/>
      <c r="UWC45" s="64"/>
      <c r="UWD45" s="64"/>
      <c r="UWE45" s="64"/>
      <c r="UWF45" s="64"/>
      <c r="UWG45" s="64"/>
      <c r="UWH45" s="64"/>
      <c r="UWI45" s="64"/>
      <c r="UWJ45" s="64"/>
      <c r="UWK45" s="64"/>
      <c r="UWL45" s="64"/>
      <c r="UWM45" s="64"/>
      <c r="UWN45" s="64"/>
      <c r="UWO45" s="64"/>
      <c r="UWP45" s="64"/>
      <c r="UWQ45" s="64"/>
      <c r="UWR45" s="64"/>
      <c r="UWS45" s="64"/>
      <c r="UWT45" s="64"/>
      <c r="UWU45" s="64"/>
      <c r="UWV45" s="64"/>
      <c r="UWW45" s="64"/>
      <c r="UWX45" s="64"/>
      <c r="UWY45" s="64"/>
      <c r="UWZ45" s="64"/>
      <c r="UXA45" s="64"/>
      <c r="UXB45" s="64"/>
      <c r="UXC45" s="64"/>
      <c r="UXD45" s="64"/>
      <c r="UXE45" s="64"/>
      <c r="UXF45" s="64"/>
      <c r="UXG45" s="64"/>
      <c r="UXH45" s="64"/>
      <c r="UXI45" s="64"/>
      <c r="UXJ45" s="64"/>
      <c r="UXK45" s="64"/>
      <c r="UXL45" s="64"/>
      <c r="UXM45" s="64"/>
      <c r="UXN45" s="64"/>
      <c r="UXO45" s="64"/>
      <c r="UXP45" s="64"/>
      <c r="UXQ45" s="64"/>
      <c r="UXR45" s="64"/>
      <c r="UXS45" s="64"/>
      <c r="UXT45" s="64"/>
      <c r="UXU45" s="64"/>
      <c r="UXV45" s="64"/>
      <c r="UXW45" s="64"/>
      <c r="UXX45" s="64"/>
      <c r="UXY45" s="64"/>
      <c r="UXZ45" s="64"/>
      <c r="UYA45" s="64"/>
      <c r="UYB45" s="64"/>
      <c r="UYC45" s="64"/>
      <c r="UYD45" s="64"/>
      <c r="UYE45" s="64"/>
      <c r="UYF45" s="64"/>
      <c r="UYG45" s="64"/>
      <c r="UYH45" s="64"/>
      <c r="UYI45" s="64"/>
      <c r="UYJ45" s="64"/>
      <c r="UYK45" s="64"/>
      <c r="UYL45" s="64"/>
      <c r="UYM45" s="64"/>
      <c r="UYN45" s="64"/>
      <c r="UYO45" s="64"/>
      <c r="UYP45" s="64"/>
      <c r="UYQ45" s="64"/>
      <c r="UYR45" s="64"/>
      <c r="UYS45" s="64"/>
      <c r="UYT45" s="64"/>
      <c r="UYU45" s="64"/>
      <c r="UYV45" s="64"/>
      <c r="UYW45" s="64"/>
      <c r="UYX45" s="64"/>
      <c r="UYY45" s="64"/>
      <c r="UYZ45" s="64"/>
      <c r="UZA45" s="64"/>
      <c r="UZB45" s="64"/>
      <c r="UZC45" s="64"/>
      <c r="UZD45" s="64"/>
      <c r="UZE45" s="64"/>
      <c r="UZF45" s="64"/>
      <c r="UZG45" s="64"/>
      <c r="UZH45" s="64"/>
      <c r="UZI45" s="64"/>
      <c r="UZJ45" s="64"/>
      <c r="UZK45" s="64"/>
      <c r="UZL45" s="64"/>
      <c r="UZM45" s="64"/>
      <c r="UZN45" s="64"/>
      <c r="UZO45" s="64"/>
      <c r="UZP45" s="64"/>
      <c r="UZQ45" s="64"/>
      <c r="UZR45" s="64"/>
      <c r="UZS45" s="64"/>
      <c r="UZT45" s="64"/>
      <c r="UZU45" s="64"/>
      <c r="UZV45" s="64"/>
      <c r="UZW45" s="64"/>
      <c r="UZX45" s="64"/>
      <c r="UZY45" s="64"/>
      <c r="UZZ45" s="64"/>
      <c r="VAA45" s="64"/>
      <c r="VAB45" s="64"/>
      <c r="VAC45" s="64"/>
      <c r="VAD45" s="64"/>
      <c r="VAE45" s="64"/>
      <c r="VAF45" s="64"/>
      <c r="VAG45" s="64"/>
      <c r="VAH45" s="64"/>
      <c r="VAI45" s="64"/>
      <c r="VAJ45" s="64"/>
      <c r="VAK45" s="64"/>
      <c r="VAL45" s="64"/>
      <c r="VAM45" s="64"/>
      <c r="VAN45" s="64"/>
      <c r="VAO45" s="64"/>
      <c r="VAP45" s="64"/>
      <c r="VAQ45" s="64"/>
      <c r="VAR45" s="64"/>
      <c r="VAS45" s="64"/>
      <c r="VAT45" s="64"/>
      <c r="VAU45" s="64"/>
      <c r="VAV45" s="64"/>
      <c r="VAW45" s="64"/>
      <c r="VAX45" s="64"/>
      <c r="VAY45" s="64"/>
      <c r="VAZ45" s="64"/>
      <c r="VBA45" s="64"/>
      <c r="VBB45" s="64"/>
      <c r="VBC45" s="64"/>
      <c r="VBD45" s="64"/>
      <c r="VBE45" s="64"/>
      <c r="VBF45" s="64"/>
      <c r="VBG45" s="64"/>
      <c r="VBH45" s="64"/>
      <c r="VBI45" s="64"/>
      <c r="VBJ45" s="64"/>
      <c r="VBK45" s="64"/>
      <c r="VBL45" s="64"/>
      <c r="VBM45" s="64"/>
      <c r="VBN45" s="64"/>
      <c r="VBO45" s="64"/>
      <c r="VBP45" s="64"/>
      <c r="VBQ45" s="64"/>
      <c r="VBR45" s="64"/>
      <c r="VBS45" s="64"/>
      <c r="VBT45" s="64"/>
      <c r="VBU45" s="64"/>
      <c r="VBV45" s="64"/>
      <c r="VBW45" s="64"/>
      <c r="VBX45" s="64"/>
      <c r="VBY45" s="64"/>
      <c r="VBZ45" s="64"/>
      <c r="VCA45" s="64"/>
      <c r="VCB45" s="64"/>
      <c r="VCC45" s="64"/>
      <c r="VCD45" s="64"/>
      <c r="VCE45" s="64"/>
      <c r="VCF45" s="64"/>
      <c r="VCG45" s="64"/>
      <c r="VCH45" s="64"/>
      <c r="VCI45" s="64"/>
      <c r="VCJ45" s="64"/>
      <c r="VCK45" s="64"/>
      <c r="VCL45" s="64"/>
      <c r="VCM45" s="64"/>
      <c r="VCN45" s="64"/>
      <c r="VCO45" s="64"/>
      <c r="VCP45" s="64"/>
      <c r="VCQ45" s="64"/>
      <c r="VCR45" s="64"/>
      <c r="VCS45" s="64"/>
      <c r="VCT45" s="64"/>
      <c r="VCU45" s="64"/>
      <c r="VCV45" s="64"/>
      <c r="VCW45" s="64"/>
      <c r="VCX45" s="64"/>
      <c r="VCY45" s="64"/>
      <c r="VCZ45" s="64"/>
      <c r="VDA45" s="64"/>
      <c r="VDB45" s="64"/>
      <c r="VDC45" s="64"/>
      <c r="VDD45" s="64"/>
      <c r="VDE45" s="64"/>
      <c r="VDF45" s="64"/>
      <c r="VDG45" s="64"/>
      <c r="VDH45" s="64"/>
      <c r="VDI45" s="64"/>
      <c r="VDJ45" s="64"/>
      <c r="VDK45" s="64"/>
      <c r="VDL45" s="64"/>
      <c r="VDM45" s="64"/>
      <c r="VDN45" s="64"/>
      <c r="VDO45" s="64"/>
      <c r="VDP45" s="64"/>
      <c r="VDQ45" s="64"/>
      <c r="VDR45" s="64"/>
      <c r="VDS45" s="64"/>
      <c r="VDT45" s="64"/>
      <c r="VDU45" s="64"/>
      <c r="VDV45" s="64"/>
      <c r="VDW45" s="64"/>
      <c r="VDX45" s="64"/>
      <c r="VDY45" s="64"/>
      <c r="VDZ45" s="64"/>
      <c r="VEA45" s="64"/>
      <c r="VEB45" s="64"/>
      <c r="VEC45" s="64"/>
      <c r="VED45" s="64"/>
      <c r="VEE45" s="64"/>
      <c r="VEF45" s="64"/>
      <c r="VEG45" s="64"/>
      <c r="VEH45" s="64"/>
      <c r="VEI45" s="64"/>
      <c r="VEJ45" s="64"/>
      <c r="VEK45" s="64"/>
      <c r="VEL45" s="64"/>
      <c r="VEM45" s="64"/>
      <c r="VEN45" s="64"/>
      <c r="VEO45" s="64"/>
      <c r="VEP45" s="64"/>
      <c r="VEQ45" s="64"/>
      <c r="VER45" s="64"/>
      <c r="VES45" s="64"/>
      <c r="VET45" s="64"/>
      <c r="VEU45" s="64"/>
      <c r="VEV45" s="64"/>
      <c r="VEW45" s="64"/>
      <c r="VEX45" s="64"/>
      <c r="VEY45" s="64"/>
      <c r="VEZ45" s="64"/>
      <c r="VFA45" s="64"/>
      <c r="VFB45" s="64"/>
      <c r="VFC45" s="64"/>
      <c r="VFD45" s="64"/>
      <c r="VFE45" s="64"/>
      <c r="VFF45" s="64"/>
      <c r="VFG45" s="64"/>
      <c r="VFH45" s="64"/>
      <c r="VFI45" s="64"/>
      <c r="VFJ45" s="64"/>
      <c r="VFK45" s="64"/>
      <c r="VFL45" s="64"/>
      <c r="VFM45" s="64"/>
      <c r="VFN45" s="64"/>
      <c r="VFO45" s="64"/>
      <c r="VFP45" s="64"/>
      <c r="VFQ45" s="64"/>
      <c r="VFR45" s="64"/>
      <c r="VFS45" s="64"/>
      <c r="VFT45" s="64"/>
      <c r="VFU45" s="64"/>
      <c r="VFV45" s="64"/>
      <c r="VFW45" s="64"/>
      <c r="VFX45" s="64"/>
      <c r="VFY45" s="64"/>
      <c r="VFZ45" s="64"/>
      <c r="VGA45" s="64"/>
      <c r="VGB45" s="64"/>
      <c r="VGC45" s="64"/>
      <c r="VGD45" s="64"/>
      <c r="VGE45" s="64"/>
      <c r="VGF45" s="64"/>
      <c r="VGG45" s="64"/>
      <c r="VGH45" s="64"/>
      <c r="VGI45" s="64"/>
      <c r="VGJ45" s="64"/>
      <c r="VGK45" s="64"/>
      <c r="VGL45" s="64"/>
      <c r="VGM45" s="64"/>
      <c r="VGN45" s="64"/>
      <c r="VGO45" s="64"/>
      <c r="VGP45" s="64"/>
      <c r="VGQ45" s="64"/>
      <c r="VGR45" s="64"/>
      <c r="VGS45" s="64"/>
      <c r="VGT45" s="64"/>
      <c r="VGU45" s="64"/>
      <c r="VGV45" s="64"/>
      <c r="VGW45" s="64"/>
      <c r="VGX45" s="64"/>
      <c r="VGY45" s="64"/>
      <c r="VGZ45" s="64"/>
      <c r="VHA45" s="64"/>
      <c r="VHB45" s="64"/>
      <c r="VHC45" s="64"/>
      <c r="VHD45" s="64"/>
      <c r="VHE45" s="64"/>
      <c r="VHF45" s="64"/>
      <c r="VHG45" s="64"/>
      <c r="VHH45" s="64"/>
      <c r="VHI45" s="64"/>
      <c r="VHJ45" s="64"/>
      <c r="VHK45" s="64"/>
      <c r="VHL45" s="64"/>
      <c r="VHM45" s="64"/>
      <c r="VHN45" s="64"/>
      <c r="VHO45" s="64"/>
      <c r="VHP45" s="64"/>
      <c r="VHQ45" s="64"/>
      <c r="VHR45" s="64"/>
      <c r="VHS45" s="64"/>
      <c r="VHT45" s="64"/>
      <c r="VHU45" s="64"/>
      <c r="VHV45" s="64"/>
      <c r="VHW45" s="64"/>
      <c r="VHX45" s="64"/>
      <c r="VHY45" s="64"/>
      <c r="VHZ45" s="64"/>
      <c r="VIA45" s="64"/>
      <c r="VIB45" s="64"/>
      <c r="VIC45" s="64"/>
      <c r="VID45" s="64"/>
      <c r="VIE45" s="64"/>
      <c r="VIF45" s="64"/>
      <c r="VIG45" s="64"/>
      <c r="VIH45" s="64"/>
      <c r="VII45" s="64"/>
      <c r="VIJ45" s="64"/>
      <c r="VIK45" s="64"/>
      <c r="VIL45" s="64"/>
      <c r="VIM45" s="64"/>
      <c r="VIN45" s="64"/>
      <c r="VIO45" s="64"/>
      <c r="VIP45" s="64"/>
      <c r="VIQ45" s="64"/>
      <c r="VIR45" s="64"/>
      <c r="VIS45" s="64"/>
      <c r="VIT45" s="64"/>
      <c r="VIU45" s="64"/>
      <c r="VIV45" s="64"/>
      <c r="VIW45" s="64"/>
      <c r="VIX45" s="64"/>
      <c r="VIY45" s="64"/>
      <c r="VIZ45" s="64"/>
      <c r="VJA45" s="64"/>
      <c r="VJB45" s="64"/>
      <c r="VJC45" s="64"/>
      <c r="VJD45" s="64"/>
      <c r="VJE45" s="64"/>
      <c r="VJF45" s="64"/>
      <c r="VJG45" s="64"/>
      <c r="VJH45" s="64"/>
      <c r="VJI45" s="64"/>
      <c r="VJJ45" s="64"/>
      <c r="VJK45" s="64"/>
      <c r="VJL45" s="64"/>
      <c r="VJM45" s="64"/>
      <c r="VJN45" s="64"/>
      <c r="VJO45" s="64"/>
      <c r="VJP45" s="64"/>
      <c r="VJQ45" s="64"/>
      <c r="VJR45" s="64"/>
      <c r="VJS45" s="64"/>
      <c r="VJT45" s="64"/>
      <c r="VJU45" s="64"/>
      <c r="VJV45" s="64"/>
      <c r="VJW45" s="64"/>
      <c r="VJX45" s="64"/>
      <c r="VJY45" s="64"/>
      <c r="VJZ45" s="64"/>
      <c r="VKA45" s="64"/>
      <c r="VKB45" s="64"/>
      <c r="VKC45" s="64"/>
      <c r="VKD45" s="64"/>
      <c r="VKE45" s="64"/>
      <c r="VKF45" s="64"/>
      <c r="VKG45" s="64"/>
      <c r="VKH45" s="64"/>
      <c r="VKI45" s="64"/>
      <c r="VKJ45" s="64"/>
      <c r="VKK45" s="64"/>
      <c r="VKL45" s="64"/>
      <c r="VKM45" s="64"/>
      <c r="VKN45" s="64"/>
      <c r="VKO45" s="64"/>
      <c r="VKP45" s="64"/>
      <c r="VKQ45" s="64"/>
      <c r="VKR45" s="64"/>
      <c r="VKS45" s="64"/>
      <c r="VKT45" s="64"/>
      <c r="VKU45" s="64"/>
      <c r="VKV45" s="64"/>
      <c r="VKW45" s="64"/>
      <c r="VKX45" s="64"/>
      <c r="VKY45" s="64"/>
      <c r="VKZ45" s="64"/>
      <c r="VLA45" s="64"/>
      <c r="VLB45" s="64"/>
      <c r="VLC45" s="64"/>
      <c r="VLD45" s="64"/>
      <c r="VLE45" s="64"/>
      <c r="VLF45" s="64"/>
      <c r="VLG45" s="64"/>
      <c r="VLH45" s="64"/>
      <c r="VLI45" s="64"/>
      <c r="VLJ45" s="64"/>
      <c r="VLK45" s="64"/>
      <c r="VLL45" s="64"/>
      <c r="VLM45" s="64"/>
      <c r="VLN45" s="64"/>
      <c r="VLO45" s="64"/>
      <c r="VLP45" s="64"/>
      <c r="VLQ45" s="64"/>
      <c r="VLR45" s="64"/>
      <c r="VLS45" s="64"/>
      <c r="VLT45" s="64"/>
      <c r="VLU45" s="64"/>
      <c r="VLV45" s="64"/>
      <c r="VLW45" s="64"/>
      <c r="VLX45" s="64"/>
      <c r="VLY45" s="64"/>
      <c r="VLZ45" s="64"/>
      <c r="VMA45" s="64"/>
      <c r="VMB45" s="64"/>
      <c r="VMC45" s="64"/>
      <c r="VMD45" s="64"/>
      <c r="VME45" s="64"/>
      <c r="VMF45" s="64"/>
      <c r="VMG45" s="64"/>
      <c r="VMH45" s="64"/>
      <c r="VMI45" s="64"/>
      <c r="VMJ45" s="64"/>
      <c r="VMK45" s="64"/>
      <c r="VML45" s="64"/>
      <c r="VMM45" s="64"/>
      <c r="VMN45" s="64"/>
      <c r="VMO45" s="64"/>
      <c r="VMP45" s="64"/>
      <c r="VMQ45" s="64"/>
      <c r="VMR45" s="64"/>
      <c r="VMS45" s="64"/>
      <c r="VMT45" s="64"/>
      <c r="VMU45" s="64"/>
      <c r="VMV45" s="64"/>
      <c r="VMW45" s="64"/>
      <c r="VMX45" s="64"/>
      <c r="VMY45" s="64"/>
      <c r="VMZ45" s="64"/>
      <c r="VNA45" s="64"/>
      <c r="VNB45" s="64"/>
      <c r="VNC45" s="64"/>
      <c r="VND45" s="64"/>
      <c r="VNE45" s="64"/>
      <c r="VNF45" s="64"/>
      <c r="VNG45" s="64"/>
      <c r="VNH45" s="64"/>
      <c r="VNI45" s="64"/>
      <c r="VNJ45" s="64"/>
      <c r="VNK45" s="64"/>
      <c r="VNL45" s="64"/>
      <c r="VNM45" s="64"/>
      <c r="VNN45" s="64"/>
      <c r="VNO45" s="64"/>
      <c r="VNP45" s="64"/>
      <c r="VNQ45" s="64"/>
      <c r="VNR45" s="64"/>
      <c r="VNS45" s="64"/>
      <c r="VNT45" s="64"/>
      <c r="VNU45" s="64"/>
      <c r="VNV45" s="64"/>
      <c r="VNW45" s="64"/>
      <c r="VNX45" s="64"/>
      <c r="VNY45" s="64"/>
      <c r="VNZ45" s="64"/>
      <c r="VOA45" s="64"/>
      <c r="VOB45" s="64"/>
      <c r="VOC45" s="64"/>
      <c r="VOD45" s="64"/>
      <c r="VOE45" s="64"/>
      <c r="VOF45" s="64"/>
      <c r="VOG45" s="64"/>
      <c r="VOH45" s="64"/>
      <c r="VOI45" s="64"/>
      <c r="VOJ45" s="64"/>
      <c r="VOK45" s="64"/>
      <c r="VOL45" s="64"/>
      <c r="VOM45" s="64"/>
      <c r="VON45" s="64"/>
      <c r="VOO45" s="64"/>
      <c r="VOP45" s="64"/>
      <c r="VOQ45" s="64"/>
      <c r="VOR45" s="64"/>
      <c r="VOS45" s="64"/>
      <c r="VOT45" s="64"/>
      <c r="VOU45" s="64"/>
      <c r="VOV45" s="64"/>
      <c r="VOW45" s="64"/>
      <c r="VOX45" s="64"/>
      <c r="VOY45" s="64"/>
      <c r="VOZ45" s="64"/>
      <c r="VPA45" s="64"/>
      <c r="VPB45" s="64"/>
      <c r="VPC45" s="64"/>
      <c r="VPD45" s="64"/>
      <c r="VPE45" s="64"/>
      <c r="VPF45" s="64"/>
      <c r="VPG45" s="64"/>
      <c r="VPH45" s="64"/>
      <c r="VPI45" s="64"/>
      <c r="VPJ45" s="64"/>
      <c r="VPK45" s="64"/>
      <c r="VPL45" s="64"/>
      <c r="VPM45" s="64"/>
      <c r="VPN45" s="64"/>
      <c r="VPO45" s="64"/>
      <c r="VPP45" s="64"/>
      <c r="VPQ45" s="64"/>
      <c r="VPR45" s="64"/>
      <c r="VPS45" s="64"/>
      <c r="VPT45" s="64"/>
      <c r="VPU45" s="64"/>
      <c r="VPV45" s="64"/>
      <c r="VPW45" s="64"/>
      <c r="VPX45" s="64"/>
      <c r="VPY45" s="64"/>
      <c r="VPZ45" s="64"/>
      <c r="VQA45" s="64"/>
      <c r="VQB45" s="64"/>
      <c r="VQC45" s="64"/>
      <c r="VQD45" s="64"/>
      <c r="VQE45" s="64"/>
      <c r="VQF45" s="64"/>
      <c r="VQG45" s="64"/>
      <c r="VQH45" s="64"/>
      <c r="VQI45" s="64"/>
      <c r="VQJ45" s="64"/>
      <c r="VQK45" s="64"/>
      <c r="VQL45" s="64"/>
      <c r="VQM45" s="64"/>
      <c r="VQN45" s="64"/>
      <c r="VQO45" s="64"/>
      <c r="VQP45" s="64"/>
      <c r="VQQ45" s="64"/>
      <c r="VQR45" s="64"/>
      <c r="VQS45" s="64"/>
      <c r="VQT45" s="64"/>
      <c r="VQU45" s="64"/>
      <c r="VQV45" s="64"/>
      <c r="VQW45" s="64"/>
      <c r="VQX45" s="64"/>
      <c r="VQY45" s="64"/>
      <c r="VQZ45" s="64"/>
      <c r="VRA45" s="64"/>
      <c r="VRB45" s="64"/>
      <c r="VRC45" s="64"/>
      <c r="VRD45" s="64"/>
      <c r="VRE45" s="64"/>
      <c r="VRF45" s="64"/>
      <c r="VRG45" s="64"/>
      <c r="VRH45" s="64"/>
      <c r="VRI45" s="64"/>
      <c r="VRJ45" s="64"/>
      <c r="VRK45" s="64"/>
      <c r="VRL45" s="64"/>
      <c r="VRM45" s="64"/>
      <c r="VRN45" s="64"/>
      <c r="VRO45" s="64"/>
      <c r="VRP45" s="64"/>
      <c r="VRQ45" s="64"/>
      <c r="VRR45" s="64"/>
      <c r="VRS45" s="64"/>
      <c r="VRT45" s="64"/>
      <c r="VRU45" s="64"/>
      <c r="VRV45" s="64"/>
      <c r="VRW45" s="64"/>
      <c r="VRX45" s="64"/>
      <c r="VRY45" s="64"/>
      <c r="VRZ45" s="64"/>
      <c r="VSA45" s="64"/>
      <c r="VSB45" s="64"/>
      <c r="VSC45" s="64"/>
      <c r="VSD45" s="64"/>
      <c r="VSE45" s="64"/>
      <c r="VSF45" s="64"/>
      <c r="VSG45" s="64"/>
      <c r="VSH45" s="64"/>
      <c r="VSI45" s="64"/>
      <c r="VSJ45" s="64"/>
      <c r="VSK45" s="64"/>
      <c r="VSL45" s="64"/>
      <c r="VSM45" s="64"/>
      <c r="VSN45" s="64"/>
      <c r="VSO45" s="64"/>
      <c r="VSP45" s="64"/>
      <c r="VSQ45" s="64"/>
      <c r="VSR45" s="64"/>
      <c r="VSS45" s="64"/>
      <c r="VST45" s="64"/>
      <c r="VSU45" s="64"/>
      <c r="VSV45" s="64"/>
      <c r="VSW45" s="64"/>
      <c r="VSX45" s="64"/>
      <c r="VSY45" s="64"/>
      <c r="VSZ45" s="64"/>
      <c r="VTA45" s="64"/>
      <c r="VTB45" s="64"/>
      <c r="VTC45" s="64"/>
      <c r="VTD45" s="64"/>
      <c r="VTE45" s="64"/>
      <c r="VTF45" s="64"/>
      <c r="VTG45" s="64"/>
      <c r="VTH45" s="64"/>
      <c r="VTI45" s="64"/>
      <c r="VTJ45" s="64"/>
      <c r="VTK45" s="64"/>
      <c r="VTL45" s="64"/>
      <c r="VTM45" s="64"/>
      <c r="VTN45" s="64"/>
      <c r="VTO45" s="64"/>
      <c r="VTP45" s="64"/>
      <c r="VTQ45" s="64"/>
      <c r="VTR45" s="64"/>
      <c r="VTS45" s="64"/>
      <c r="VTT45" s="64"/>
      <c r="VTU45" s="64"/>
      <c r="VTV45" s="64"/>
      <c r="VTW45" s="64"/>
      <c r="VTX45" s="64"/>
      <c r="VTY45" s="64"/>
      <c r="VTZ45" s="64"/>
      <c r="VUA45" s="64"/>
      <c r="VUB45" s="64"/>
      <c r="VUC45" s="64"/>
      <c r="VUD45" s="64"/>
      <c r="VUE45" s="64"/>
      <c r="VUF45" s="64"/>
      <c r="VUG45" s="64"/>
      <c r="VUH45" s="64"/>
      <c r="VUI45" s="64"/>
      <c r="VUJ45" s="64"/>
      <c r="VUK45" s="64"/>
      <c r="VUL45" s="64"/>
      <c r="VUM45" s="64"/>
      <c r="VUN45" s="64"/>
      <c r="VUO45" s="64"/>
      <c r="VUP45" s="64"/>
      <c r="VUQ45" s="64"/>
      <c r="VUR45" s="64"/>
      <c r="VUS45" s="64"/>
      <c r="VUT45" s="64"/>
      <c r="VUU45" s="64"/>
      <c r="VUV45" s="64"/>
      <c r="VUW45" s="64"/>
      <c r="VUX45" s="64"/>
      <c r="VUY45" s="64"/>
      <c r="VUZ45" s="64"/>
      <c r="VVA45" s="64"/>
      <c r="VVB45" s="64"/>
      <c r="VVC45" s="64"/>
      <c r="VVD45" s="64"/>
      <c r="VVE45" s="64"/>
      <c r="VVF45" s="64"/>
      <c r="VVG45" s="64"/>
      <c r="VVH45" s="64"/>
      <c r="VVI45" s="64"/>
      <c r="VVJ45" s="64"/>
      <c r="VVK45" s="64"/>
      <c r="VVL45" s="64"/>
      <c r="VVM45" s="64"/>
      <c r="VVN45" s="64"/>
      <c r="VVO45" s="64"/>
      <c r="VVP45" s="64"/>
      <c r="VVQ45" s="64"/>
      <c r="VVR45" s="64"/>
      <c r="VVS45" s="64"/>
      <c r="VVT45" s="64"/>
      <c r="VVU45" s="64"/>
      <c r="VVV45" s="64"/>
      <c r="VVW45" s="64"/>
      <c r="VVX45" s="64"/>
      <c r="VVY45" s="64"/>
      <c r="VVZ45" s="64"/>
      <c r="VWA45" s="64"/>
      <c r="VWB45" s="64"/>
      <c r="VWC45" s="64"/>
      <c r="VWD45" s="64"/>
      <c r="VWE45" s="64"/>
      <c r="VWF45" s="64"/>
      <c r="VWG45" s="64"/>
      <c r="VWH45" s="64"/>
      <c r="VWI45" s="64"/>
      <c r="VWJ45" s="64"/>
      <c r="VWK45" s="64"/>
      <c r="VWL45" s="64"/>
      <c r="VWM45" s="64"/>
      <c r="VWN45" s="64"/>
      <c r="VWO45" s="64"/>
      <c r="VWP45" s="64"/>
      <c r="VWQ45" s="64"/>
      <c r="VWR45" s="64"/>
      <c r="VWS45" s="64"/>
      <c r="VWT45" s="64"/>
      <c r="VWU45" s="64"/>
      <c r="VWV45" s="64"/>
      <c r="VWW45" s="64"/>
      <c r="VWX45" s="64"/>
      <c r="VWY45" s="64"/>
      <c r="VWZ45" s="64"/>
      <c r="VXA45" s="64"/>
      <c r="VXB45" s="64"/>
      <c r="VXC45" s="64"/>
      <c r="VXD45" s="64"/>
      <c r="VXE45" s="64"/>
      <c r="VXF45" s="64"/>
      <c r="VXG45" s="64"/>
      <c r="VXH45" s="64"/>
      <c r="VXI45" s="64"/>
      <c r="VXJ45" s="64"/>
      <c r="VXK45" s="64"/>
      <c r="VXL45" s="64"/>
      <c r="VXM45" s="64"/>
      <c r="VXN45" s="64"/>
      <c r="VXO45" s="64"/>
      <c r="VXP45" s="64"/>
      <c r="VXQ45" s="64"/>
      <c r="VXR45" s="64"/>
      <c r="VXS45" s="64"/>
      <c r="VXT45" s="64"/>
      <c r="VXU45" s="64"/>
      <c r="VXV45" s="64"/>
      <c r="VXW45" s="64"/>
      <c r="VXX45" s="64"/>
      <c r="VXY45" s="64"/>
      <c r="VXZ45" s="64"/>
      <c r="VYA45" s="64"/>
      <c r="VYB45" s="64"/>
      <c r="VYC45" s="64"/>
      <c r="VYD45" s="64"/>
      <c r="VYE45" s="64"/>
      <c r="VYF45" s="64"/>
      <c r="VYG45" s="64"/>
      <c r="VYH45" s="64"/>
      <c r="VYI45" s="64"/>
      <c r="VYJ45" s="64"/>
      <c r="VYK45" s="64"/>
      <c r="VYL45" s="64"/>
      <c r="VYM45" s="64"/>
      <c r="VYN45" s="64"/>
      <c r="VYO45" s="64"/>
      <c r="VYP45" s="64"/>
      <c r="VYQ45" s="64"/>
      <c r="VYR45" s="64"/>
      <c r="VYS45" s="64"/>
      <c r="VYT45" s="64"/>
      <c r="VYU45" s="64"/>
      <c r="VYV45" s="64"/>
      <c r="VYW45" s="64"/>
      <c r="VYX45" s="64"/>
      <c r="VYY45" s="64"/>
      <c r="VYZ45" s="64"/>
      <c r="VZA45" s="64"/>
      <c r="VZB45" s="64"/>
      <c r="VZC45" s="64"/>
      <c r="VZD45" s="64"/>
      <c r="VZE45" s="64"/>
      <c r="VZF45" s="64"/>
      <c r="VZG45" s="64"/>
      <c r="VZH45" s="64"/>
      <c r="VZI45" s="64"/>
      <c r="VZJ45" s="64"/>
      <c r="VZK45" s="64"/>
      <c r="VZL45" s="64"/>
      <c r="VZM45" s="64"/>
      <c r="VZN45" s="64"/>
      <c r="VZO45" s="64"/>
      <c r="VZP45" s="64"/>
      <c r="VZQ45" s="64"/>
      <c r="VZR45" s="64"/>
      <c r="VZS45" s="64"/>
      <c r="VZT45" s="64"/>
      <c r="VZU45" s="64"/>
      <c r="VZV45" s="64"/>
      <c r="VZW45" s="64"/>
      <c r="VZX45" s="64"/>
      <c r="VZY45" s="64"/>
      <c r="VZZ45" s="64"/>
      <c r="WAA45" s="64"/>
      <c r="WAB45" s="64"/>
      <c r="WAC45" s="64"/>
      <c r="WAD45" s="64"/>
      <c r="WAE45" s="64"/>
      <c r="WAF45" s="64"/>
      <c r="WAG45" s="64"/>
      <c r="WAH45" s="64"/>
      <c r="WAI45" s="64"/>
      <c r="WAJ45" s="64"/>
      <c r="WAK45" s="64"/>
      <c r="WAL45" s="64"/>
      <c r="WAM45" s="64"/>
      <c r="WAN45" s="64"/>
      <c r="WAO45" s="64"/>
      <c r="WAP45" s="64"/>
      <c r="WAQ45" s="64"/>
      <c r="WAR45" s="64"/>
      <c r="WAS45" s="64"/>
      <c r="WAT45" s="64"/>
      <c r="WAU45" s="64"/>
      <c r="WAV45" s="64"/>
      <c r="WAW45" s="64"/>
      <c r="WAX45" s="64"/>
      <c r="WAY45" s="64"/>
      <c r="WAZ45" s="64"/>
      <c r="WBA45" s="64"/>
      <c r="WBB45" s="64"/>
      <c r="WBC45" s="64"/>
      <c r="WBD45" s="64"/>
      <c r="WBE45" s="64"/>
      <c r="WBF45" s="64"/>
      <c r="WBG45" s="64"/>
      <c r="WBH45" s="64"/>
      <c r="WBI45" s="64"/>
      <c r="WBJ45" s="64"/>
      <c r="WBK45" s="64"/>
      <c r="WBL45" s="64"/>
      <c r="WBM45" s="64"/>
      <c r="WBN45" s="64"/>
      <c r="WBO45" s="64"/>
      <c r="WBP45" s="64"/>
      <c r="WBQ45" s="64"/>
      <c r="WBR45" s="64"/>
      <c r="WBS45" s="64"/>
      <c r="WBT45" s="64"/>
      <c r="WBU45" s="64"/>
      <c r="WBV45" s="64"/>
      <c r="WBW45" s="64"/>
      <c r="WBX45" s="64"/>
      <c r="WBY45" s="64"/>
      <c r="WBZ45" s="64"/>
      <c r="WCA45" s="64"/>
      <c r="WCB45" s="64"/>
      <c r="WCC45" s="64"/>
      <c r="WCD45" s="64"/>
      <c r="WCE45" s="64"/>
      <c r="WCF45" s="64"/>
      <c r="WCG45" s="64"/>
      <c r="WCH45" s="64"/>
      <c r="WCI45" s="64"/>
      <c r="WCJ45" s="64"/>
      <c r="WCK45" s="64"/>
      <c r="WCL45" s="64"/>
      <c r="WCM45" s="64"/>
      <c r="WCN45" s="64"/>
      <c r="WCO45" s="64"/>
      <c r="WCP45" s="64"/>
      <c r="WCQ45" s="64"/>
      <c r="WCR45" s="64"/>
      <c r="WCS45" s="64"/>
      <c r="WCT45" s="64"/>
      <c r="WCU45" s="64"/>
      <c r="WCV45" s="64"/>
      <c r="WCW45" s="64"/>
      <c r="WCX45" s="64"/>
      <c r="WCY45" s="64"/>
      <c r="WCZ45" s="64"/>
      <c r="WDA45" s="64"/>
      <c r="WDB45" s="64"/>
      <c r="WDC45" s="64"/>
      <c r="WDD45" s="64"/>
      <c r="WDE45" s="64"/>
      <c r="WDF45" s="64"/>
      <c r="WDG45" s="64"/>
      <c r="WDH45" s="64"/>
      <c r="WDI45" s="64"/>
      <c r="WDJ45" s="64"/>
      <c r="WDK45" s="64"/>
      <c r="WDL45" s="64"/>
      <c r="WDM45" s="64"/>
      <c r="WDN45" s="64"/>
      <c r="WDO45" s="64"/>
      <c r="WDP45" s="64"/>
      <c r="WDQ45" s="64"/>
      <c r="WDR45" s="64"/>
      <c r="WDS45" s="64"/>
      <c r="WDT45" s="64"/>
      <c r="WDU45" s="64"/>
      <c r="WDV45" s="64"/>
      <c r="WDW45" s="64"/>
      <c r="WDX45" s="64"/>
      <c r="WDY45" s="64"/>
      <c r="WDZ45" s="64"/>
      <c r="WEA45" s="64"/>
      <c r="WEB45" s="64"/>
      <c r="WEC45" s="64"/>
      <c r="WED45" s="64"/>
      <c r="WEE45" s="64"/>
      <c r="WEF45" s="64"/>
      <c r="WEG45" s="64"/>
      <c r="WEH45" s="64"/>
      <c r="WEI45" s="64"/>
      <c r="WEJ45" s="64"/>
      <c r="WEK45" s="64"/>
      <c r="WEL45" s="64"/>
      <c r="WEM45" s="64"/>
      <c r="WEN45" s="64"/>
      <c r="WEO45" s="64"/>
      <c r="WEP45" s="64"/>
      <c r="WEQ45" s="64"/>
      <c r="WER45" s="64"/>
      <c r="WES45" s="64"/>
      <c r="WET45" s="64"/>
      <c r="WEU45" s="64"/>
      <c r="WEV45" s="64"/>
      <c r="WEW45" s="64"/>
      <c r="WEX45" s="64"/>
      <c r="WEY45" s="64"/>
      <c r="WEZ45" s="64"/>
      <c r="WFA45" s="64"/>
      <c r="WFB45" s="64"/>
      <c r="WFC45" s="64"/>
      <c r="WFD45" s="64"/>
      <c r="WFE45" s="64"/>
      <c r="WFF45" s="64"/>
      <c r="WFG45" s="64"/>
      <c r="WFH45" s="64"/>
      <c r="WFI45" s="64"/>
      <c r="WFJ45" s="64"/>
      <c r="WFK45" s="64"/>
      <c r="WFL45" s="64"/>
      <c r="WFM45" s="64"/>
      <c r="WFN45" s="64"/>
      <c r="WFO45" s="64"/>
      <c r="WFP45" s="64"/>
      <c r="WFQ45" s="64"/>
      <c r="WFR45" s="64"/>
      <c r="WFS45" s="64"/>
      <c r="WFT45" s="64"/>
      <c r="WFU45" s="64"/>
      <c r="WFV45" s="64"/>
      <c r="WFW45" s="64"/>
      <c r="WFX45" s="64"/>
      <c r="WFY45" s="64"/>
      <c r="WFZ45" s="64"/>
      <c r="WGA45" s="64"/>
      <c r="WGB45" s="64"/>
      <c r="WGC45" s="64"/>
      <c r="WGD45" s="64"/>
      <c r="WGE45" s="64"/>
      <c r="WGF45" s="64"/>
      <c r="WGG45" s="64"/>
      <c r="WGH45" s="64"/>
      <c r="WGI45" s="64"/>
      <c r="WGJ45" s="64"/>
      <c r="WGK45" s="64"/>
      <c r="WGL45" s="64"/>
      <c r="WGM45" s="64"/>
      <c r="WGN45" s="64"/>
      <c r="WGO45" s="64"/>
      <c r="WGP45" s="64"/>
      <c r="WGQ45" s="64"/>
      <c r="WGR45" s="64"/>
      <c r="WGS45" s="64"/>
      <c r="WGT45" s="64"/>
      <c r="WGU45" s="64"/>
      <c r="WGV45" s="64"/>
      <c r="WGW45" s="64"/>
      <c r="WGX45" s="64"/>
      <c r="WGY45" s="64"/>
      <c r="WGZ45" s="64"/>
      <c r="WHA45" s="64"/>
      <c r="WHB45" s="64"/>
      <c r="WHC45" s="64"/>
      <c r="WHD45" s="64"/>
      <c r="WHE45" s="64"/>
      <c r="WHF45" s="64"/>
      <c r="WHG45" s="64"/>
      <c r="WHH45" s="64"/>
      <c r="WHI45" s="64"/>
      <c r="WHJ45" s="64"/>
      <c r="WHK45" s="64"/>
      <c r="WHL45" s="64"/>
      <c r="WHM45" s="64"/>
      <c r="WHN45" s="64"/>
      <c r="WHO45" s="64"/>
      <c r="WHP45" s="64"/>
      <c r="WHQ45" s="64"/>
      <c r="WHR45" s="64"/>
      <c r="WHS45" s="64"/>
      <c r="WHT45" s="64"/>
      <c r="WHU45" s="64"/>
      <c r="WHV45" s="64"/>
      <c r="WHW45" s="64"/>
      <c r="WHX45" s="64"/>
      <c r="WHY45" s="64"/>
      <c r="WHZ45" s="64"/>
      <c r="WIA45" s="64"/>
      <c r="WIB45" s="64"/>
      <c r="WIC45" s="64"/>
      <c r="WID45" s="64"/>
      <c r="WIE45" s="64"/>
      <c r="WIF45" s="64"/>
      <c r="WIG45" s="64"/>
      <c r="WIH45" s="64"/>
      <c r="WII45" s="64"/>
      <c r="WIJ45" s="64"/>
      <c r="WIK45" s="64"/>
      <c r="WIL45" s="64"/>
      <c r="WIM45" s="64"/>
      <c r="WIN45" s="64"/>
      <c r="WIO45" s="64"/>
      <c r="WIP45" s="64"/>
      <c r="WIQ45" s="64"/>
      <c r="WIR45" s="64"/>
      <c r="WIS45" s="64"/>
      <c r="WIT45" s="64"/>
      <c r="WIU45" s="64"/>
      <c r="WIV45" s="64"/>
      <c r="WIW45" s="64"/>
      <c r="WIX45" s="64"/>
      <c r="WIY45" s="64"/>
      <c r="WIZ45" s="64"/>
      <c r="WJA45" s="64"/>
      <c r="WJB45" s="64"/>
      <c r="WJC45" s="64"/>
      <c r="WJD45" s="64"/>
      <c r="WJE45" s="64"/>
      <c r="WJF45" s="64"/>
      <c r="WJG45" s="64"/>
      <c r="WJH45" s="64"/>
      <c r="WJI45" s="64"/>
      <c r="WJJ45" s="64"/>
      <c r="WJK45" s="64"/>
      <c r="WJL45" s="64"/>
      <c r="WJM45" s="64"/>
      <c r="WJN45" s="64"/>
      <c r="WJO45" s="64"/>
      <c r="WJP45" s="64"/>
      <c r="WJQ45" s="64"/>
      <c r="WJR45" s="64"/>
      <c r="WJS45" s="64"/>
      <c r="WJT45" s="64"/>
      <c r="WJU45" s="64"/>
      <c r="WJV45" s="64"/>
      <c r="WJW45" s="64"/>
      <c r="WJX45" s="64"/>
      <c r="WJY45" s="64"/>
      <c r="WJZ45" s="64"/>
      <c r="WKA45" s="64"/>
      <c r="WKB45" s="64"/>
      <c r="WKC45" s="64"/>
      <c r="WKD45" s="64"/>
      <c r="WKE45" s="64"/>
      <c r="WKF45" s="64"/>
      <c r="WKG45" s="64"/>
      <c r="WKH45" s="64"/>
      <c r="WKI45" s="64"/>
      <c r="WKJ45" s="64"/>
      <c r="WKK45" s="64"/>
      <c r="WKL45" s="64"/>
      <c r="WKM45" s="64"/>
      <c r="WKN45" s="64"/>
      <c r="WKO45" s="64"/>
      <c r="WKP45" s="64"/>
      <c r="WKQ45" s="64"/>
      <c r="WKR45" s="64"/>
      <c r="WKS45" s="64"/>
      <c r="WKT45" s="64"/>
      <c r="WKU45" s="64"/>
      <c r="WKV45" s="64"/>
      <c r="WKW45" s="64"/>
      <c r="WKX45" s="64"/>
      <c r="WKY45" s="64"/>
      <c r="WKZ45" s="64"/>
      <c r="WLA45" s="64"/>
      <c r="WLB45" s="64"/>
      <c r="WLC45" s="64"/>
      <c r="WLD45" s="64"/>
      <c r="WLE45" s="64"/>
      <c r="WLF45" s="64"/>
      <c r="WLG45" s="64"/>
      <c r="WLH45" s="64"/>
      <c r="WLI45" s="64"/>
      <c r="WLJ45" s="64"/>
      <c r="WLK45" s="64"/>
      <c r="WLL45" s="64"/>
      <c r="WLM45" s="64"/>
      <c r="WLN45" s="64"/>
      <c r="WLO45" s="64"/>
      <c r="WLP45" s="64"/>
      <c r="WLQ45" s="64"/>
      <c r="WLR45" s="64"/>
      <c r="WLS45" s="64"/>
      <c r="WLT45" s="64"/>
      <c r="WLU45" s="64"/>
      <c r="WLV45" s="64"/>
      <c r="WLW45" s="64"/>
      <c r="WLX45" s="64"/>
      <c r="WLY45" s="64"/>
      <c r="WLZ45" s="64"/>
      <c r="WMA45" s="64"/>
      <c r="WMB45" s="64"/>
      <c r="WMC45" s="64"/>
      <c r="WMD45" s="64"/>
      <c r="WME45" s="64"/>
      <c r="WMF45" s="64"/>
      <c r="WMG45" s="64"/>
      <c r="WMH45" s="64"/>
      <c r="WMI45" s="64"/>
      <c r="WMJ45" s="64"/>
      <c r="WMK45" s="64"/>
      <c r="WML45" s="64"/>
      <c r="WMM45" s="64"/>
      <c r="WMN45" s="64"/>
      <c r="WMO45" s="64"/>
      <c r="WMP45" s="64"/>
      <c r="WMQ45" s="64"/>
      <c r="WMR45" s="64"/>
      <c r="WMS45" s="64"/>
      <c r="WMT45" s="64"/>
      <c r="WMU45" s="64"/>
      <c r="WMV45" s="64"/>
      <c r="WMW45" s="64"/>
      <c r="WMX45" s="64"/>
      <c r="WMY45" s="64"/>
      <c r="WMZ45" s="64"/>
      <c r="WNA45" s="64"/>
      <c r="WNB45" s="64"/>
      <c r="WNC45" s="64"/>
      <c r="WND45" s="64"/>
      <c r="WNE45" s="64"/>
      <c r="WNF45" s="64"/>
      <c r="WNG45" s="64"/>
      <c r="WNH45" s="64"/>
      <c r="WNI45" s="64"/>
      <c r="WNJ45" s="64"/>
      <c r="WNK45" s="64"/>
      <c r="WNL45" s="64"/>
      <c r="WNM45" s="64"/>
      <c r="WNN45" s="64"/>
      <c r="WNO45" s="64"/>
      <c r="WNP45" s="64"/>
      <c r="WNQ45" s="64"/>
      <c r="WNR45" s="64"/>
      <c r="WNS45" s="64"/>
      <c r="WNT45" s="64"/>
      <c r="WNU45" s="64"/>
      <c r="WNV45" s="64"/>
      <c r="WNW45" s="64"/>
      <c r="WNX45" s="64"/>
      <c r="WNY45" s="64"/>
      <c r="WNZ45" s="64"/>
      <c r="WOA45" s="64"/>
      <c r="WOB45" s="64"/>
      <c r="WOC45" s="64"/>
      <c r="WOD45" s="64"/>
      <c r="WOE45" s="64"/>
      <c r="WOF45" s="64"/>
      <c r="WOG45" s="64"/>
      <c r="WOH45" s="64"/>
      <c r="WOI45" s="64"/>
      <c r="WOJ45" s="64"/>
      <c r="WOK45" s="64"/>
      <c r="WOL45" s="64"/>
      <c r="WOM45" s="64"/>
      <c r="WON45" s="64"/>
      <c r="WOO45" s="64"/>
      <c r="WOP45" s="64"/>
      <c r="WOQ45" s="64"/>
      <c r="WOR45" s="64"/>
      <c r="WOS45" s="64"/>
      <c r="WOT45" s="64"/>
      <c r="WOU45" s="64"/>
      <c r="WOV45" s="64"/>
      <c r="WOW45" s="64"/>
      <c r="WOX45" s="64"/>
      <c r="WOY45" s="64"/>
      <c r="WOZ45" s="64"/>
      <c r="WPA45" s="64"/>
      <c r="WPB45" s="64"/>
      <c r="WPC45" s="64"/>
      <c r="WPD45" s="64"/>
      <c r="WPE45" s="64"/>
      <c r="WPF45" s="64"/>
      <c r="WPG45" s="64"/>
      <c r="WPH45" s="64"/>
      <c r="WPI45" s="64"/>
      <c r="WPJ45" s="64"/>
      <c r="WPK45" s="64"/>
      <c r="WPL45" s="64"/>
      <c r="WPM45" s="64"/>
      <c r="WPN45" s="64"/>
      <c r="WPO45" s="64"/>
      <c r="WPP45" s="64"/>
      <c r="WPQ45" s="64"/>
      <c r="WPR45" s="64"/>
      <c r="WPS45" s="64"/>
      <c r="WPT45" s="64"/>
      <c r="WPU45" s="64"/>
      <c r="WPV45" s="64"/>
      <c r="WPW45" s="64"/>
      <c r="WPX45" s="64"/>
      <c r="WPY45" s="64"/>
      <c r="WPZ45" s="64"/>
      <c r="WQA45" s="64"/>
      <c r="WQB45" s="64"/>
      <c r="WQC45" s="64"/>
      <c r="WQD45" s="64"/>
      <c r="WQE45" s="64"/>
      <c r="WQF45" s="64"/>
      <c r="WQG45" s="64"/>
      <c r="WQH45" s="64"/>
      <c r="WQI45" s="64"/>
      <c r="WQJ45" s="64"/>
      <c r="WQK45" s="64"/>
      <c r="WQL45" s="64"/>
      <c r="WQM45" s="64"/>
      <c r="WQN45" s="64"/>
      <c r="WQO45" s="64"/>
      <c r="WQP45" s="64"/>
      <c r="WQQ45" s="64"/>
      <c r="WQR45" s="64"/>
      <c r="WQS45" s="64"/>
      <c r="WQT45" s="64"/>
      <c r="WQU45" s="64"/>
      <c r="WQV45" s="64"/>
      <c r="WQW45" s="64"/>
      <c r="WQX45" s="64"/>
      <c r="WQY45" s="64"/>
      <c r="WQZ45" s="64"/>
      <c r="WRA45" s="64"/>
      <c r="WRB45" s="64"/>
      <c r="WRC45" s="64"/>
      <c r="WRD45" s="64"/>
      <c r="WRE45" s="64"/>
      <c r="WRF45" s="64"/>
      <c r="WRG45" s="64"/>
      <c r="WRH45" s="64"/>
      <c r="WRI45" s="64"/>
      <c r="WRJ45" s="64"/>
      <c r="WRK45" s="64"/>
      <c r="WRL45" s="64"/>
      <c r="WRM45" s="64"/>
      <c r="WRN45" s="64"/>
      <c r="WRO45" s="64"/>
      <c r="WRP45" s="64"/>
      <c r="WRQ45" s="64"/>
      <c r="WRR45" s="64"/>
      <c r="WRS45" s="64"/>
      <c r="WRT45" s="64"/>
      <c r="WRU45" s="64"/>
      <c r="WRV45" s="64"/>
      <c r="WRW45" s="64"/>
      <c r="WRX45" s="64"/>
      <c r="WRY45" s="64"/>
      <c r="WRZ45" s="64"/>
      <c r="WSA45" s="64"/>
      <c r="WSB45" s="64"/>
      <c r="WSC45" s="64"/>
      <c r="WSD45" s="64"/>
      <c r="WSE45" s="64"/>
      <c r="WSF45" s="64"/>
      <c r="WSG45" s="64"/>
      <c r="WSH45" s="64"/>
      <c r="WSI45" s="64"/>
      <c r="WSJ45" s="64"/>
      <c r="WSK45" s="64"/>
      <c r="WSL45" s="64"/>
      <c r="WSM45" s="64"/>
      <c r="WSN45" s="64"/>
      <c r="WSO45" s="64"/>
      <c r="WSP45" s="64"/>
      <c r="WSQ45" s="64"/>
      <c r="WSR45" s="64"/>
      <c r="WSS45" s="64"/>
      <c r="WST45" s="64"/>
      <c r="WSU45" s="64"/>
      <c r="WSV45" s="64"/>
      <c r="WSW45" s="64"/>
      <c r="WSX45" s="64"/>
      <c r="WSY45" s="64"/>
      <c r="WSZ45" s="64"/>
      <c r="WTA45" s="64"/>
      <c r="WTB45" s="64"/>
      <c r="WTC45" s="64"/>
      <c r="WTD45" s="64"/>
      <c r="WTE45" s="64"/>
      <c r="WTF45" s="64"/>
      <c r="WTG45" s="64"/>
      <c r="WTH45" s="64"/>
      <c r="WTI45" s="64"/>
      <c r="WTJ45" s="64"/>
      <c r="WTK45" s="64"/>
      <c r="WTL45" s="64"/>
      <c r="WTM45" s="64"/>
      <c r="WTN45" s="64"/>
      <c r="WTO45" s="64"/>
      <c r="WTP45" s="64"/>
      <c r="WTQ45" s="64"/>
      <c r="WTR45" s="64"/>
      <c r="WTS45" s="64"/>
      <c r="WTT45" s="64"/>
      <c r="WTU45" s="64"/>
      <c r="WTV45" s="64"/>
      <c r="WTW45" s="64"/>
      <c r="WTX45" s="64"/>
      <c r="WTY45" s="64"/>
      <c r="WTZ45" s="64"/>
      <c r="WUA45" s="64"/>
      <c r="WUB45" s="64"/>
      <c r="WUC45" s="64"/>
      <c r="WUD45" s="64"/>
      <c r="WUE45" s="64"/>
      <c r="WUF45" s="64"/>
      <c r="WUG45" s="64"/>
      <c r="WUH45" s="64"/>
      <c r="WUI45" s="64"/>
      <c r="WUJ45" s="64"/>
      <c r="WUK45" s="64"/>
      <c r="WUL45" s="64"/>
      <c r="WUM45" s="64"/>
      <c r="WUN45" s="64"/>
      <c r="WUO45" s="64"/>
      <c r="WUP45" s="64"/>
      <c r="WUQ45" s="64"/>
      <c r="WUR45" s="64"/>
      <c r="WUS45" s="64"/>
      <c r="WUT45" s="64"/>
      <c r="WUU45" s="64"/>
      <c r="WUV45" s="64"/>
      <c r="WUW45" s="64"/>
      <c r="WUX45" s="64"/>
      <c r="WUY45" s="64"/>
      <c r="WUZ45" s="64"/>
      <c r="WVA45" s="64"/>
      <c r="WVB45" s="64"/>
      <c r="WVC45" s="64"/>
      <c r="WVD45" s="64"/>
      <c r="WVE45" s="64"/>
      <c r="WVF45" s="64"/>
      <c r="WVG45" s="64"/>
      <c r="WVH45" s="64"/>
    </row>
    <row r="46" spans="1:16128" ht="20.45" customHeight="1" x14ac:dyDescent="0.3">
      <c r="B46" s="455" t="s">
        <v>63</v>
      </c>
      <c r="C46" s="456">
        <f>ROUNDDOWN(C44+C45,-1)</f>
        <v>113815620</v>
      </c>
      <c r="D46" s="457"/>
      <c r="E46" s="457"/>
      <c r="F46" s="113"/>
    </row>
    <row r="47" spans="1:16128" ht="20.45" customHeight="1" x14ac:dyDescent="0.3">
      <c r="B47" s="458" t="s">
        <v>64</v>
      </c>
      <c r="C47" s="456">
        <f>C36-C46</f>
        <v>888184380</v>
      </c>
      <c r="D47" s="457"/>
      <c r="E47" s="457"/>
      <c r="F47" s="113"/>
    </row>
    <row r="48" spans="1:16128" ht="20.45" customHeight="1" x14ac:dyDescent="0.3">
      <c r="B48" s="459" t="s">
        <v>166</v>
      </c>
      <c r="C48" s="460">
        <f>IFERROR(C46/C36,0)</f>
        <v>0.11358844311377246</v>
      </c>
      <c r="D48" s="461"/>
      <c r="E48" s="461"/>
      <c r="F48" s="221"/>
    </row>
    <row r="49" spans="2:6" ht="15" customHeight="1" x14ac:dyDescent="0.3">
      <c r="B49" s="462"/>
      <c r="C49" s="462"/>
      <c r="D49" s="463"/>
      <c r="E49" s="463"/>
      <c r="F49" s="22"/>
    </row>
    <row r="50" spans="2:6" ht="21.95" customHeight="1" x14ac:dyDescent="0.3">
      <c r="B50" s="464" t="s">
        <v>58</v>
      </c>
      <c r="C50" s="465" t="s">
        <v>113</v>
      </c>
      <c r="D50" s="466"/>
      <c r="E50" s="407"/>
      <c r="F50" s="104"/>
    </row>
    <row r="51" spans="2:6" ht="17.25" customHeight="1" x14ac:dyDescent="0.3">
      <c r="B51" s="425" t="s">
        <v>114</v>
      </c>
      <c r="C51" s="467">
        <f>C22*100000000</f>
        <v>188000000.00000009</v>
      </c>
      <c r="D51" s="467"/>
      <c r="E51" s="411"/>
      <c r="F51" s="120"/>
    </row>
    <row r="52" spans="2:6" ht="18.75" customHeight="1" x14ac:dyDescent="0.3">
      <c r="B52" s="19" t="s">
        <v>65</v>
      </c>
      <c r="C52" s="113">
        <f>MIN(20000000,C51*VLOOKUP(C51,근로소득공제테이블,2)+VLOOKUP(C51,근로소득공제테이블,3))</f>
        <v>16510000.000000002</v>
      </c>
      <c r="D52" s="468"/>
      <c r="E52" s="293"/>
      <c r="F52" s="22"/>
    </row>
    <row r="53" spans="2:6" ht="15" customHeight="1" x14ac:dyDescent="0.3">
      <c r="B53" s="425" t="s">
        <v>66</v>
      </c>
      <c r="C53" s="468">
        <f>C51-C52</f>
        <v>171490000.00000009</v>
      </c>
      <c r="D53" s="468"/>
      <c r="E53" s="19"/>
    </row>
    <row r="54" spans="2:6" ht="15" customHeight="1" x14ac:dyDescent="0.3">
      <c r="B54" s="19" t="s">
        <v>67</v>
      </c>
      <c r="C54" s="468"/>
      <c r="D54" s="468"/>
      <c r="E54" s="19"/>
    </row>
    <row r="55" spans="2:6" ht="15" customHeight="1" x14ac:dyDescent="0.3">
      <c r="B55" s="425" t="s">
        <v>68</v>
      </c>
      <c r="C55" s="468">
        <f>C53</f>
        <v>171490000.00000009</v>
      </c>
      <c r="D55" s="468"/>
      <c r="E55" s="19"/>
    </row>
    <row r="56" spans="2:6" ht="15" customHeight="1" x14ac:dyDescent="0.3">
      <c r="B56" s="425" t="s">
        <v>69</v>
      </c>
      <c r="C56" s="469">
        <f>MAX(D68,D69)</f>
        <v>45226200.000000037</v>
      </c>
      <c r="D56" s="469"/>
      <c r="E56" s="19"/>
    </row>
    <row r="57" spans="2:6" ht="15" customHeight="1" x14ac:dyDescent="0.3">
      <c r="B57" s="425" t="s">
        <v>269</v>
      </c>
      <c r="C57" s="1004">
        <f>MIN((C56-VLOOKUP(C56,종합소득산출세액테이블,1))*VLOOKUP(C56,종합소득산출세액테이블,2)+VLOOKUP(C56,종합소득산출세액테이블,3),MAX(VLOOKUP(C51,세액공제한도,4),VLOOKUP(C51,세액공제한도,3)-(C51-VLOOKUP(C51,세액공제한도,1))*VLOOKUP(C51,세액공제한도,2)))</f>
        <v>200000</v>
      </c>
      <c r="D57" s="469"/>
      <c r="E57" s="19"/>
    </row>
    <row r="58" spans="2:6" ht="15" customHeight="1" x14ac:dyDescent="0.3">
      <c r="B58" s="425" t="s">
        <v>19</v>
      </c>
      <c r="C58" s="470">
        <f>C56-C57</f>
        <v>45026200.000000037</v>
      </c>
      <c r="D58" s="416"/>
      <c r="E58" s="19"/>
    </row>
    <row r="59" spans="2:6" ht="15" customHeight="1" x14ac:dyDescent="0.3">
      <c r="B59" s="293" t="s">
        <v>9</v>
      </c>
      <c r="C59" s="470">
        <f>C58*10%</f>
        <v>4502620.0000000037</v>
      </c>
      <c r="D59" s="416"/>
      <c r="E59" s="19"/>
    </row>
    <row r="60" spans="2:6" ht="15" customHeight="1" x14ac:dyDescent="0.3">
      <c r="B60" s="471" t="s">
        <v>284</v>
      </c>
      <c r="C60" s="472">
        <f>SUM(C72:C75)</f>
        <v>10504508.000000004</v>
      </c>
      <c r="D60" s="290"/>
      <c r="E60" s="19"/>
    </row>
    <row r="61" spans="2:6" ht="19.5" customHeight="1" x14ac:dyDescent="0.3">
      <c r="B61" s="458" t="s">
        <v>70</v>
      </c>
      <c r="C61" s="473">
        <f>C58+C59+C60</f>
        <v>60033328.000000045</v>
      </c>
      <c r="D61" s="474"/>
      <c r="E61" s="475"/>
      <c r="F61" s="223"/>
    </row>
    <row r="62" spans="2:6" ht="19.5" customHeight="1" x14ac:dyDescent="0.3">
      <c r="B62" s="459" t="s">
        <v>167</v>
      </c>
      <c r="C62" s="476">
        <f>IFERROR(C61/C51,0)</f>
        <v>0.31932621276595752</v>
      </c>
      <c r="D62" s="477"/>
      <c r="E62" s="475"/>
      <c r="F62" s="223"/>
    </row>
    <row r="63" spans="2:6" ht="22.5" customHeight="1" x14ac:dyDescent="0.3">
      <c r="B63" s="478" t="s">
        <v>387</v>
      </c>
      <c r="C63" s="421"/>
      <c r="D63" s="421"/>
      <c r="E63" s="293"/>
    </row>
    <row r="64" spans="2:6" ht="27.95" customHeight="1" x14ac:dyDescent="0.3"/>
    <row r="65" spans="2:8" ht="15" customHeight="1" x14ac:dyDescent="0.3">
      <c r="B65" s="1005" t="s">
        <v>17</v>
      </c>
      <c r="C65" s="1006"/>
      <c r="D65" s="1007"/>
      <c r="E65" s="224"/>
    </row>
    <row r="66" spans="2:8" ht="15" customHeight="1" x14ac:dyDescent="0.3">
      <c r="B66" s="1008" t="s">
        <v>478</v>
      </c>
      <c r="D66" s="1009">
        <f>MAX(0,C55-20000000)</f>
        <v>151490000.00000009</v>
      </c>
      <c r="E66" s="224"/>
    </row>
    <row r="67" spans="2:8" ht="15" customHeight="1" x14ac:dyDescent="0.3">
      <c r="B67" s="1008" t="s">
        <v>479</v>
      </c>
      <c r="D67" s="1009">
        <f>C55</f>
        <v>171490000.00000009</v>
      </c>
      <c r="E67" s="923"/>
    </row>
    <row r="68" spans="2:8" ht="15" customHeight="1" x14ac:dyDescent="0.3">
      <c r="B68" s="1010" t="s">
        <v>563</v>
      </c>
      <c r="D68" s="1013">
        <f>IF(D66=0,0,D66*VLOOKUP(D66,소득세테이블,2)-VLOOKUP(D66,소득세테이블,3)+20000000*14%)</f>
        <v>40426200.000000037</v>
      </c>
      <c r="E68" s="225">
        <f>C55-20000000</f>
        <v>151490000.00000009</v>
      </c>
      <c r="F68" s="226"/>
    </row>
    <row r="69" spans="2:8" ht="15" customHeight="1" x14ac:dyDescent="0.3">
      <c r="B69" s="1011" t="s">
        <v>564</v>
      </c>
      <c r="C69" s="1012"/>
      <c r="D69" s="1014">
        <f>IF(D67=0,0,D67*VLOOKUP(D67,소득세테이블,2)-VLOOKUP(D67,소득세테이블,3))</f>
        <v>45226200.000000037</v>
      </c>
      <c r="E69" s="225"/>
      <c r="F69" s="226"/>
    </row>
    <row r="71" spans="2:8" ht="25.5" customHeight="1" x14ac:dyDescent="0.3">
      <c r="B71" s="227" t="s">
        <v>115</v>
      </c>
      <c r="C71" s="905">
        <v>44927</v>
      </c>
      <c r="D71" s="228">
        <f>D51</f>
        <v>0</v>
      </c>
    </row>
    <row r="72" spans="2:8" ht="32.1" customHeight="1" x14ac:dyDescent="0.3">
      <c r="B72" s="1015" t="s">
        <v>565</v>
      </c>
      <c r="C72" s="85">
        <f>MIN(건강보험최대보수월액,C51/12)*건강보험요율*12</f>
        <v>6664600.0000000037</v>
      </c>
      <c r="D72" s="220"/>
      <c r="E72" s="230"/>
      <c r="F72" s="230"/>
    </row>
    <row r="73" spans="2:8" ht="45" customHeight="1" x14ac:dyDescent="0.3">
      <c r="B73" s="1015" t="s">
        <v>566</v>
      </c>
      <c r="C73" s="85"/>
      <c r="D73" s="220"/>
      <c r="E73" s="230"/>
      <c r="F73" s="230"/>
    </row>
    <row r="74" spans="2:8" ht="21" customHeight="1" x14ac:dyDescent="0.3">
      <c r="B74" s="1016" t="s">
        <v>567</v>
      </c>
      <c r="C74" s="1017">
        <f>(C72+C73)*장기요양보험요율</f>
        <v>853708.00000000047</v>
      </c>
      <c r="D74" s="220"/>
      <c r="E74" s="230"/>
      <c r="F74" s="230"/>
    </row>
    <row r="75" spans="2:8" ht="30.6" customHeight="1" x14ac:dyDescent="0.3">
      <c r="B75" s="1018" t="s">
        <v>568</v>
      </c>
      <c r="C75" s="85">
        <f>MIN(국민연금상한월급여,C51/12)*국민연금요율*12</f>
        <v>2986200</v>
      </c>
      <c r="D75" s="222"/>
    </row>
    <row r="78" spans="2:8" ht="15" hidden="1" customHeight="1" x14ac:dyDescent="0.3">
      <c r="B78" s="30" t="s">
        <v>46</v>
      </c>
      <c r="D78" s="149"/>
      <c r="E78" s="149"/>
      <c r="F78" s="30" t="s">
        <v>47</v>
      </c>
      <c r="H78" s="65"/>
    </row>
    <row r="79" spans="2:8" ht="15" hidden="1" customHeight="1" x14ac:dyDescent="0.3">
      <c r="B79" s="190" t="s">
        <v>48</v>
      </c>
      <c r="C79" s="190" t="s">
        <v>49</v>
      </c>
      <c r="D79" s="190" t="s">
        <v>50</v>
      </c>
      <c r="F79" s="190" t="s">
        <v>38</v>
      </c>
      <c r="G79" s="190" t="s">
        <v>51</v>
      </c>
      <c r="H79" s="190" t="s">
        <v>50</v>
      </c>
    </row>
    <row r="80" spans="2:8" ht="15" hidden="1" customHeight="1" x14ac:dyDescent="0.3">
      <c r="B80" s="191">
        <v>5</v>
      </c>
      <c r="C80" s="192">
        <v>300000</v>
      </c>
      <c r="D80" s="192"/>
      <c r="F80" s="192">
        <v>12000000</v>
      </c>
      <c r="G80" s="193">
        <v>0.06</v>
      </c>
      <c r="H80" s="73"/>
    </row>
    <row r="81" spans="2:8" ht="15" hidden="1" customHeight="1" x14ac:dyDescent="0.3">
      <c r="B81" s="191">
        <v>10</v>
      </c>
      <c r="C81" s="192">
        <v>500000</v>
      </c>
      <c r="D81" s="192">
        <v>1500000</v>
      </c>
      <c r="F81" s="195">
        <v>46000000</v>
      </c>
      <c r="G81" s="193">
        <v>0.15</v>
      </c>
      <c r="H81" s="192">
        <v>1080000</v>
      </c>
    </row>
    <row r="82" spans="2:8" ht="15" hidden="1" customHeight="1" x14ac:dyDescent="0.3">
      <c r="B82" s="191">
        <v>20</v>
      </c>
      <c r="C82" s="192">
        <v>800000</v>
      </c>
      <c r="D82" s="192">
        <v>4000000</v>
      </c>
      <c r="F82" s="195">
        <v>88000000</v>
      </c>
      <c r="G82" s="193">
        <v>0.24</v>
      </c>
      <c r="H82" s="192">
        <v>5220000</v>
      </c>
    </row>
    <row r="83" spans="2:8" ht="15" hidden="1" customHeight="1" x14ac:dyDescent="0.3">
      <c r="B83" s="191">
        <v>20</v>
      </c>
      <c r="C83" s="192">
        <v>1200000</v>
      </c>
      <c r="D83" s="192">
        <v>12000000</v>
      </c>
      <c r="F83" s="195">
        <v>150000000</v>
      </c>
      <c r="G83" s="193">
        <v>0.35</v>
      </c>
      <c r="H83" s="192">
        <v>14900000</v>
      </c>
    </row>
    <row r="84" spans="2:8" ht="15" hidden="1" customHeight="1" x14ac:dyDescent="0.3">
      <c r="B84" s="158"/>
      <c r="C84" s="158"/>
      <c r="D84" s="158"/>
      <c r="F84" s="195">
        <v>150000000</v>
      </c>
      <c r="G84" s="193">
        <v>0.38</v>
      </c>
      <c r="H84" s="192">
        <v>19400000</v>
      </c>
    </row>
  </sheetData>
  <sheetProtection algorithmName="SHA-512" hashValue="PF4XrpIUW5+r5/iof8gHn9dbdmXFhNhkL1hMzNxv1Wrxi7lxSY8ivk17lVRA2BQ3RAi20QSl1CVRugsOAGsZFw==" saltValue="L29YuGf5wTWme6jkpirElQ==" spinCount="100000" sheet="1" selectLockedCells="1"/>
  <mergeCells count="8">
    <mergeCell ref="B29:C29"/>
    <mergeCell ref="B30:C30"/>
    <mergeCell ref="B3:E3"/>
    <mergeCell ref="B26:C26"/>
    <mergeCell ref="B27:C27"/>
    <mergeCell ref="B25:C25"/>
    <mergeCell ref="D30:E30"/>
    <mergeCell ref="B28:C28"/>
  </mergeCells>
  <phoneticPr fontId="4" type="noConversion"/>
  <conditionalFormatting sqref="C61:C62">
    <cfRule type="cellIs" dxfId="100" priority="14" operator="equal">
      <formula>0</formula>
    </cfRule>
  </conditionalFormatting>
  <conditionalFormatting sqref="E6:E11 E14:E17 C6:C13">
    <cfRule type="cellIs" dxfId="99" priority="13" operator="equal">
      <formula>0</formula>
    </cfRule>
  </conditionalFormatting>
  <conditionalFormatting sqref="C46:C48">
    <cfRule type="cellIs" dxfId="98" priority="12" operator="equal">
      <formula>0</formula>
    </cfRule>
  </conditionalFormatting>
  <conditionalFormatting sqref="C20:D22 E21:E22">
    <cfRule type="cellIs" dxfId="97" priority="11" operator="equal">
      <formula>0</formula>
    </cfRule>
  </conditionalFormatting>
  <conditionalFormatting sqref="E20">
    <cfRule type="cellIs" dxfId="96" priority="10" operator="equal">
      <formula>0</formula>
    </cfRule>
  </conditionalFormatting>
  <printOptions horizontalCentered="1"/>
  <pageMargins left="0.51181102362204722" right="0.51181102362204722" top="0.55118110236220474" bottom="0" header="0.31496062992125984" footer="0.31496062992125984"/>
  <pageSetup paperSize="9" scale="5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G42"/>
  <sheetViews>
    <sheetView showRowColHeaders="0" topLeftCell="A10" zoomScale="80" zoomScaleNormal="80" workbookViewId="0">
      <selection activeCell="B3" sqref="B3"/>
    </sheetView>
  </sheetViews>
  <sheetFormatPr defaultColWidth="9" defaultRowHeight="16.5" x14ac:dyDescent="0.3"/>
  <cols>
    <col min="1" max="1" width="2.5" style="1" customWidth="1"/>
    <col min="2" max="2" width="31.875" style="1" customWidth="1"/>
    <col min="3" max="3" width="17.125" style="1" customWidth="1"/>
    <col min="4" max="4" width="22.625" style="1" customWidth="1"/>
    <col min="5" max="5" width="16.625" style="1" customWidth="1"/>
    <col min="6" max="7" width="21.5" style="1" hidden="1" customWidth="1"/>
    <col min="8" max="8" width="0" style="1" hidden="1" customWidth="1"/>
    <col min="9" max="16384" width="9" style="1"/>
  </cols>
  <sheetData>
    <row r="2" spans="2:7" ht="19.5" customHeight="1" x14ac:dyDescent="0.3">
      <c r="B2" s="861" t="s">
        <v>154</v>
      </c>
      <c r="C2" s="862">
        <f>연봉</f>
        <v>100000000</v>
      </c>
      <c r="D2" s="876"/>
      <c r="E2" s="877"/>
    </row>
    <row r="3" spans="2:7" x14ac:dyDescent="0.3">
      <c r="B3" s="863" t="s">
        <v>133</v>
      </c>
      <c r="C3" s="905">
        <f>입사일자</f>
        <v>34465</v>
      </c>
      <c r="D3" s="20" t="s">
        <v>137</v>
      </c>
      <c r="E3" s="864">
        <f ca="1">DATEDIF(C3,C4,"M")+IF(DATEDIF(C3,C4,"MD")&gt;0,1,0)</f>
        <v>356</v>
      </c>
      <c r="F3" s="22"/>
      <c r="G3" s="23"/>
    </row>
    <row r="4" spans="2:7" x14ac:dyDescent="0.3">
      <c r="B4" s="865" t="s">
        <v>152</v>
      </c>
      <c r="C4" s="906">
        <f ca="1">DATE(YEAR(TODAY()),12,31)</f>
        <v>45291</v>
      </c>
      <c r="D4" s="20" t="s">
        <v>138</v>
      </c>
      <c r="E4" s="866">
        <f ca="1">E3/12</f>
        <v>29.666666666666668</v>
      </c>
      <c r="F4" s="22"/>
      <c r="G4" s="23"/>
    </row>
    <row r="5" spans="2:7" x14ac:dyDescent="0.3">
      <c r="B5" s="867" t="s">
        <v>391</v>
      </c>
      <c r="C5" s="907">
        <f>'1-2. 예상퇴직금계산'!C8</f>
        <v>50000000</v>
      </c>
      <c r="D5" s="860" t="s">
        <v>425</v>
      </c>
      <c r="E5" s="896">
        <f>한도변경기준_2011년</f>
        <v>40909</v>
      </c>
      <c r="F5" s="22"/>
      <c r="G5" s="25"/>
    </row>
    <row r="6" spans="2:7" x14ac:dyDescent="0.3">
      <c r="B6" s="867" t="s">
        <v>392</v>
      </c>
      <c r="C6" s="907">
        <f>'1-2. 예상퇴직금계산'!C9</f>
        <v>80000000</v>
      </c>
      <c r="D6" s="860" t="s">
        <v>426</v>
      </c>
      <c r="E6" s="896">
        <v>43831</v>
      </c>
      <c r="F6" s="22"/>
      <c r="G6" s="25"/>
    </row>
    <row r="7" spans="2:7" x14ac:dyDescent="0.3">
      <c r="B7" s="867" t="s">
        <v>390</v>
      </c>
      <c r="C7" s="907">
        <f>연봉</f>
        <v>100000000</v>
      </c>
      <c r="D7" s="22" t="s">
        <v>422</v>
      </c>
      <c r="E7" s="904">
        <f>기준일이전근속월수</f>
        <v>212</v>
      </c>
      <c r="F7" s="22" t="s">
        <v>116</v>
      </c>
      <c r="G7" s="27">
        <f>IF(C3&gt;E5,0,DATEDIF(C3,E5-1,"M")+IF(DATEDIF(C3,E5-1,"MD")&gt;0,1,0))</f>
        <v>212</v>
      </c>
    </row>
    <row r="8" spans="2:7" x14ac:dyDescent="0.3">
      <c r="B8" s="863" t="s">
        <v>131</v>
      </c>
      <c r="C8" s="908">
        <f>지급배수1</f>
        <v>3</v>
      </c>
      <c r="D8" s="20" t="s">
        <v>423</v>
      </c>
      <c r="E8" s="868">
        <f>'1-2. 예상퇴직금계산'!기준일이후근속월수A</f>
        <v>96</v>
      </c>
      <c r="F8" s="20" t="s">
        <v>117</v>
      </c>
      <c r="G8" s="28">
        <f>E8/12</f>
        <v>8</v>
      </c>
    </row>
    <row r="9" spans="2:7" x14ac:dyDescent="0.3">
      <c r="B9" s="863" t="s">
        <v>420</v>
      </c>
      <c r="C9" s="908">
        <f>지급배수2</f>
        <v>3</v>
      </c>
      <c r="D9" s="20" t="s">
        <v>424</v>
      </c>
      <c r="E9" s="869">
        <f ca="1">E3-E7-E8</f>
        <v>48</v>
      </c>
      <c r="F9" s="20" t="s">
        <v>118</v>
      </c>
      <c r="G9" s="26">
        <f ca="1">E9/12</f>
        <v>4</v>
      </c>
    </row>
    <row r="10" spans="2:7" x14ac:dyDescent="0.3">
      <c r="B10" s="863" t="s">
        <v>421</v>
      </c>
      <c r="C10" s="908">
        <f>지급배수3</f>
        <v>3</v>
      </c>
      <c r="D10" s="1019" t="s">
        <v>569</v>
      </c>
      <c r="E10" s="1020">
        <f>연봉</f>
        <v>100000000</v>
      </c>
      <c r="F10" s="20"/>
      <c r="G10" s="26"/>
    </row>
    <row r="11" spans="2:7" x14ac:dyDescent="0.3">
      <c r="B11" s="870" t="s">
        <v>41</v>
      </c>
      <c r="C11" s="580" t="s">
        <v>30</v>
      </c>
      <c r="D11" s="1188" t="s">
        <v>428</v>
      </c>
      <c r="E11" s="1189"/>
      <c r="F11" s="29"/>
      <c r="G11" s="29"/>
    </row>
    <row r="12" spans="2:7" x14ac:dyDescent="0.3">
      <c r="B12" s="871" t="s">
        <v>120</v>
      </c>
      <c r="C12" s="581"/>
      <c r="D12" s="1190">
        <f>IFERROR(IF(G7=0,0,IF(OR(세법한도1=FALSE,평균급여=1),기준일이전규정상연봉1*1/10*C8*E7/12,기준일이전규정상연봉1*1/12*C8*E7/12)),0)</f>
        <v>530000000</v>
      </c>
      <c r="E12" s="1191"/>
      <c r="F12" s="30"/>
      <c r="G12" s="31"/>
    </row>
    <row r="13" spans="2:7" ht="17.25" thickBot="1" x14ac:dyDescent="0.35">
      <c r="B13" s="872" t="s">
        <v>427</v>
      </c>
      <c r="C13" s="582"/>
      <c r="D13" s="1186">
        <f ca="1">IF(한도개정전연평균급여적용="2019년 연봉 적용",한도개정전연평균급여,C7)*10%*C9*(E8/12)+C7*10%*C10*(E9/12)</f>
        <v>360000000</v>
      </c>
      <c r="E13" s="1187"/>
      <c r="F13" s="32"/>
      <c r="G13" s="31"/>
    </row>
    <row r="14" spans="2:7" ht="17.25" thickTop="1" x14ac:dyDescent="0.3">
      <c r="B14" s="873" t="s">
        <v>111</v>
      </c>
      <c r="C14" s="874">
        <f ca="1">D14+E14</f>
        <v>890000000</v>
      </c>
      <c r="D14" s="1192">
        <f ca="1">D12+D13</f>
        <v>890000000</v>
      </c>
      <c r="E14" s="1193"/>
      <c r="F14" s="32"/>
      <c r="G14" s="33"/>
    </row>
    <row r="15" spans="2:7" x14ac:dyDescent="0.3">
      <c r="C15" s="75"/>
    </row>
    <row r="16" spans="2:7" ht="17.25" x14ac:dyDescent="0.3">
      <c r="B16" s="861" t="s">
        <v>153</v>
      </c>
      <c r="C16" s="875">
        <f>연봉가정1</f>
        <v>150000000</v>
      </c>
      <c r="D16" s="876"/>
      <c r="E16" s="877"/>
    </row>
    <row r="17" spans="2:7" x14ac:dyDescent="0.3">
      <c r="B17" s="878" t="s">
        <v>133</v>
      </c>
      <c r="C17" s="905">
        <f>입사일자</f>
        <v>34465</v>
      </c>
      <c r="D17" s="22" t="s">
        <v>137</v>
      </c>
      <c r="E17" s="864">
        <f ca="1">DATEDIF(C17,C18,"M")+IF(DATEDIF(C17,C18,"MD")&gt;0,1,0)</f>
        <v>356</v>
      </c>
      <c r="F17" s="22"/>
      <c r="G17" s="23"/>
    </row>
    <row r="18" spans="2:7" x14ac:dyDescent="0.3">
      <c r="B18" s="879" t="s">
        <v>152</v>
      </c>
      <c r="C18" s="906">
        <f ca="1">DATE(YEAR(TODAY()),12,31)</f>
        <v>45291</v>
      </c>
      <c r="D18" s="22" t="s">
        <v>138</v>
      </c>
      <c r="E18" s="880">
        <f ca="1">E17/12</f>
        <v>29.666666666666668</v>
      </c>
      <c r="F18" s="22"/>
      <c r="G18" s="23"/>
    </row>
    <row r="19" spans="2:7" x14ac:dyDescent="0.3">
      <c r="B19" s="867" t="s">
        <v>391</v>
      </c>
      <c r="C19" s="907">
        <f>C5</f>
        <v>50000000</v>
      </c>
      <c r="D19" s="24" t="s">
        <v>139</v>
      </c>
      <c r="E19" s="881">
        <f>한도변경기준_2011년</f>
        <v>40909</v>
      </c>
      <c r="F19" s="22"/>
      <c r="G19" s="25"/>
    </row>
    <row r="20" spans="2:7" x14ac:dyDescent="0.3">
      <c r="B20" s="867" t="s">
        <v>392</v>
      </c>
      <c r="C20" s="907">
        <f t="shared" ref="C20" si="0">C6</f>
        <v>80000000</v>
      </c>
      <c r="D20" s="20" t="s">
        <v>140</v>
      </c>
      <c r="E20" s="882">
        <v>41275</v>
      </c>
      <c r="F20" s="22"/>
      <c r="G20" s="25"/>
    </row>
    <row r="21" spans="2:7" x14ac:dyDescent="0.3">
      <c r="B21" s="867" t="s">
        <v>390</v>
      </c>
      <c r="C21" s="907">
        <f>연봉가정1</f>
        <v>150000000</v>
      </c>
      <c r="D21" s="22" t="s">
        <v>422</v>
      </c>
      <c r="E21" s="904">
        <f>기준일이전근속월수</f>
        <v>212</v>
      </c>
      <c r="F21" s="22" t="s">
        <v>116</v>
      </c>
      <c r="G21" s="27">
        <f>IF(C17&gt;E19,0,DATEDIF(C17,E19-1,"M")+IF(DATEDIF(C17,E19-1,"MD")&gt;0,1,0))</f>
        <v>212</v>
      </c>
    </row>
    <row r="22" spans="2:7" x14ac:dyDescent="0.3">
      <c r="B22" s="863" t="s">
        <v>131</v>
      </c>
      <c r="C22" s="908">
        <f>지급배수1</f>
        <v>3</v>
      </c>
      <c r="D22" s="20" t="s">
        <v>423</v>
      </c>
      <c r="E22" s="868">
        <f>'1-2. 예상퇴직금계산'!기준일이후근속월수A</f>
        <v>96</v>
      </c>
      <c r="F22" s="20" t="s">
        <v>117</v>
      </c>
      <c r="G22" s="28">
        <f>E22/12</f>
        <v>8</v>
      </c>
    </row>
    <row r="23" spans="2:7" x14ac:dyDescent="0.3">
      <c r="B23" s="863" t="s">
        <v>420</v>
      </c>
      <c r="C23" s="908">
        <f>지급배수2</f>
        <v>3</v>
      </c>
      <c r="D23" s="20" t="s">
        <v>424</v>
      </c>
      <c r="E23" s="869">
        <f ca="1">E17-E21-E22</f>
        <v>48</v>
      </c>
      <c r="F23" s="20" t="s">
        <v>118</v>
      </c>
      <c r="G23" s="26">
        <f ca="1">E23/12</f>
        <v>4</v>
      </c>
    </row>
    <row r="24" spans="2:7" x14ac:dyDescent="0.3">
      <c r="B24" s="863" t="s">
        <v>421</v>
      </c>
      <c r="C24" s="908">
        <f>지급배수3</f>
        <v>3</v>
      </c>
      <c r="D24" s="1019" t="s">
        <v>569</v>
      </c>
      <c r="E24" s="1020">
        <f>연봉가정1</f>
        <v>150000000</v>
      </c>
      <c r="F24" s="20"/>
      <c r="G24" s="26"/>
    </row>
    <row r="25" spans="2:7" x14ac:dyDescent="0.3">
      <c r="B25" s="870" t="s">
        <v>41</v>
      </c>
      <c r="C25" s="580" t="s">
        <v>30</v>
      </c>
      <c r="D25" s="1188" t="s">
        <v>428</v>
      </c>
      <c r="E25" s="1189"/>
      <c r="F25" s="29"/>
      <c r="G25" s="29"/>
    </row>
    <row r="26" spans="2:7" x14ac:dyDescent="0.3">
      <c r="B26" s="871" t="s">
        <v>120</v>
      </c>
      <c r="C26" s="581"/>
      <c r="D26" s="1190">
        <f>IFERROR(IF(G21=0,0,IF(OR(세법한도1=FALSE,평균급여=1),기준일이전규정상연봉2*1/10*C22*E21/12,기준일이전규정상연봉2*1/12*C22*E21/12)),0)</f>
        <v>795000000</v>
      </c>
      <c r="E26" s="1191"/>
      <c r="F26" s="30"/>
      <c r="G26" s="31"/>
    </row>
    <row r="27" spans="2:7" ht="17.25" thickBot="1" x14ac:dyDescent="0.35">
      <c r="B27" s="872" t="s">
        <v>427</v>
      </c>
      <c r="C27" s="582"/>
      <c r="D27" s="1186">
        <f ca="1">IF(한도개정전연평균급여적용="2019년 연봉 적용",한도개정전연평균급여,C21)*10%*C23*(E22/12)+C21*10%*C24*(E23/12)</f>
        <v>540000000</v>
      </c>
      <c r="E27" s="1187"/>
      <c r="F27" s="32"/>
      <c r="G27" s="31"/>
    </row>
    <row r="28" spans="2:7" ht="17.25" thickTop="1" x14ac:dyDescent="0.3">
      <c r="B28" s="873" t="s">
        <v>111</v>
      </c>
      <c r="C28" s="874">
        <f ca="1">D28+E28</f>
        <v>1335000000</v>
      </c>
      <c r="D28" s="1192">
        <f ca="1">D26+D27</f>
        <v>1335000000</v>
      </c>
      <c r="E28" s="1193"/>
      <c r="F28" s="32"/>
      <c r="G28" s="33"/>
    </row>
    <row r="29" spans="2:7" x14ac:dyDescent="0.3">
      <c r="C29" s="75"/>
    </row>
    <row r="30" spans="2:7" ht="17.25" x14ac:dyDescent="0.3">
      <c r="B30" s="861" t="s">
        <v>155</v>
      </c>
      <c r="C30" s="875">
        <f>연봉가정2</f>
        <v>250000000</v>
      </c>
      <c r="D30" s="876"/>
      <c r="E30" s="877"/>
    </row>
    <row r="31" spans="2:7" x14ac:dyDescent="0.3">
      <c r="B31" s="878" t="s">
        <v>133</v>
      </c>
      <c r="C31" s="21">
        <f>입사일자</f>
        <v>34465</v>
      </c>
      <c r="D31" s="22" t="s">
        <v>137</v>
      </c>
      <c r="E31" s="864">
        <f ca="1">DATEDIF(C31,C32,"M")+IF(DATEDIF(C31,C32,"MD")&gt;0,1,0)</f>
        <v>356</v>
      </c>
      <c r="F31" s="22"/>
      <c r="G31" s="23"/>
    </row>
    <row r="32" spans="2:7" x14ac:dyDescent="0.3">
      <c r="B32" s="879" t="s">
        <v>152</v>
      </c>
      <c r="C32" s="906">
        <f ca="1">DATE(YEAR(TODAY()),12,31)</f>
        <v>45291</v>
      </c>
      <c r="D32" s="22" t="s">
        <v>138</v>
      </c>
      <c r="E32" s="880">
        <f ca="1">E31/12</f>
        <v>29.666666666666668</v>
      </c>
      <c r="F32" s="22"/>
      <c r="G32" s="23"/>
    </row>
    <row r="33" spans="2:7" x14ac:dyDescent="0.3">
      <c r="B33" s="867" t="s">
        <v>391</v>
      </c>
      <c r="C33" s="909">
        <f>C5</f>
        <v>50000000</v>
      </c>
      <c r="D33" s="583" t="s">
        <v>139</v>
      </c>
      <c r="E33" s="883">
        <f>한도변경기준_2011년</f>
        <v>40909</v>
      </c>
      <c r="F33" s="22"/>
      <c r="G33" s="25"/>
    </row>
    <row r="34" spans="2:7" x14ac:dyDescent="0.3">
      <c r="B34" s="867" t="s">
        <v>392</v>
      </c>
      <c r="C34" s="909">
        <f t="shared" ref="C34" si="1">C6</f>
        <v>80000000</v>
      </c>
      <c r="D34" s="22" t="s">
        <v>140</v>
      </c>
      <c r="E34" s="884">
        <v>41275</v>
      </c>
      <c r="F34" s="22"/>
      <c r="G34" s="25"/>
    </row>
    <row r="35" spans="2:7" x14ac:dyDescent="0.3">
      <c r="B35" s="867" t="s">
        <v>390</v>
      </c>
      <c r="C35" s="909">
        <f>연봉가정2</f>
        <v>250000000</v>
      </c>
      <c r="D35" s="22" t="s">
        <v>422</v>
      </c>
      <c r="E35" s="904">
        <f>기준일이전근속월수</f>
        <v>212</v>
      </c>
      <c r="F35" s="22" t="s">
        <v>116</v>
      </c>
      <c r="G35" s="27">
        <f>IF(C31&gt;E33,0,DATEDIF(C31,E33-1,"M")+IF(DATEDIF(C31,E33-1,"MD")&gt;0,1,0))</f>
        <v>212</v>
      </c>
    </row>
    <row r="36" spans="2:7" x14ac:dyDescent="0.3">
      <c r="B36" s="863" t="s">
        <v>131</v>
      </c>
      <c r="C36" s="908">
        <f>지급배수1</f>
        <v>3</v>
      </c>
      <c r="D36" s="20" t="s">
        <v>423</v>
      </c>
      <c r="E36" s="868">
        <f>'1-2. 예상퇴직금계산'!기준일이후근속월수A</f>
        <v>96</v>
      </c>
      <c r="F36" s="20" t="s">
        <v>117</v>
      </c>
      <c r="G36" s="28">
        <f>E36/12</f>
        <v>8</v>
      </c>
    </row>
    <row r="37" spans="2:7" x14ac:dyDescent="0.3">
      <c r="B37" s="863" t="s">
        <v>420</v>
      </c>
      <c r="C37" s="908">
        <f>지급배수2</f>
        <v>3</v>
      </c>
      <c r="D37" s="20" t="s">
        <v>424</v>
      </c>
      <c r="E37" s="869">
        <f ca="1">E31-E35-E36</f>
        <v>48</v>
      </c>
      <c r="F37" s="20" t="s">
        <v>118</v>
      </c>
      <c r="G37" s="26">
        <f ca="1">E37/12</f>
        <v>4</v>
      </c>
    </row>
    <row r="38" spans="2:7" x14ac:dyDescent="0.3">
      <c r="B38" s="863" t="s">
        <v>421</v>
      </c>
      <c r="C38" s="908">
        <f>지급배수3</f>
        <v>3</v>
      </c>
      <c r="D38" s="1019" t="s">
        <v>569</v>
      </c>
      <c r="E38" s="1020">
        <f>연봉가정2</f>
        <v>250000000</v>
      </c>
      <c r="F38" s="20"/>
      <c r="G38" s="26"/>
    </row>
    <row r="39" spans="2:7" x14ac:dyDescent="0.3">
      <c r="B39" s="870" t="s">
        <v>41</v>
      </c>
      <c r="C39" s="580" t="s">
        <v>30</v>
      </c>
      <c r="D39" s="1188" t="s">
        <v>428</v>
      </c>
      <c r="E39" s="1189"/>
      <c r="F39" s="29"/>
      <c r="G39" s="29"/>
    </row>
    <row r="40" spans="2:7" x14ac:dyDescent="0.3">
      <c r="B40" s="871" t="s">
        <v>120</v>
      </c>
      <c r="C40" s="581"/>
      <c r="D40" s="1190">
        <f>IFERROR(IF(G35=0,0,IF(OR(세법한도1=FALSE,평균급여=1),기준일이전규정상연봉3*1/10*C36*E35/12,기준일이전규정상연봉3*1/12*C36*E35/12)),0)</f>
        <v>1325000000</v>
      </c>
      <c r="E40" s="1191"/>
      <c r="F40" s="30"/>
      <c r="G40" s="31"/>
    </row>
    <row r="41" spans="2:7" ht="17.25" thickBot="1" x14ac:dyDescent="0.35">
      <c r="B41" s="872" t="s">
        <v>121</v>
      </c>
      <c r="C41" s="582"/>
      <c r="D41" s="1186">
        <f ca="1">IF(한도개정전연평균급여적용="2019년 연봉 적용",한도개정전연평균급여,C35)*10%*C37*(E36/12)+C35*10%*C38*(E37/12)</f>
        <v>900000000</v>
      </c>
      <c r="E41" s="1187"/>
      <c r="F41" s="32"/>
      <c r="G41" s="31"/>
    </row>
    <row r="42" spans="2:7" ht="17.25" thickTop="1" x14ac:dyDescent="0.3">
      <c r="B42" s="873" t="s">
        <v>111</v>
      </c>
      <c r="C42" s="874">
        <f ca="1">D42+E42</f>
        <v>2225000000</v>
      </c>
      <c r="D42" s="1192">
        <f ca="1">D40+D41</f>
        <v>2225000000</v>
      </c>
      <c r="E42" s="1193"/>
      <c r="F42" s="32"/>
      <c r="G42" s="33"/>
    </row>
  </sheetData>
  <sheetProtection algorithmName="SHA-512" hashValue="GnLRhGpeopMQTYP68RrhV757ylQhY+OQkG5n5iryL6mN6lzYzEF4lQSEKmtW+T59biBo7ya5LGe+LVeb1Xaeyw==" saltValue="JRfe28Q4J6+a4H0H1lVOMQ==" spinCount="100000" sheet="1" selectLockedCells="1"/>
  <mergeCells count="12">
    <mergeCell ref="D28:E28"/>
    <mergeCell ref="D39:E39"/>
    <mergeCell ref="D40:E40"/>
    <mergeCell ref="D41:E41"/>
    <mergeCell ref="D42:E42"/>
    <mergeCell ref="D27:E27"/>
    <mergeCell ref="D25:E25"/>
    <mergeCell ref="D11:E11"/>
    <mergeCell ref="D12:E12"/>
    <mergeCell ref="D13:E13"/>
    <mergeCell ref="D14:E14"/>
    <mergeCell ref="D26:E26"/>
  </mergeCells>
  <phoneticPr fontId="4" type="noConversion"/>
  <conditionalFormatting sqref="E5:E6">
    <cfRule type="cellIs" dxfId="95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C39:C42 D42 C14:D14 D15:E18 C28:C32 D29:E34 D28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autoPageBreaks="0" fitToPage="1"/>
  </sheetPr>
  <dimension ref="B1:J51"/>
  <sheetViews>
    <sheetView showGridLines="0" showRowColHeaders="0" zoomScale="90" zoomScaleNormal="90" workbookViewId="0">
      <pane ySplit="3" topLeftCell="A37" activePane="bottomLeft" state="frozen"/>
      <selection pane="bottomLeft" activeCell="E20" sqref="E20"/>
    </sheetView>
  </sheetViews>
  <sheetFormatPr defaultRowHeight="15" customHeight="1" x14ac:dyDescent="0.3"/>
  <cols>
    <col min="1" max="1" width="3.125" style="64" customWidth="1"/>
    <col min="2" max="2" width="16.625" style="64" customWidth="1"/>
    <col min="3" max="3" width="15.375" style="64" customWidth="1"/>
    <col min="4" max="4" width="3.125" style="64" customWidth="1"/>
    <col min="5" max="5" width="18.625" style="64" customWidth="1"/>
    <col min="6" max="6" width="16.5" style="64" customWidth="1"/>
    <col min="7" max="10" width="15.5" style="64" customWidth="1"/>
    <col min="11" max="226" width="9" style="64"/>
    <col min="227" max="227" width="1.5" style="64" customWidth="1"/>
    <col min="228" max="231" width="12.875" style="64" customWidth="1"/>
    <col min="232" max="232" width="12.625" style="64" customWidth="1"/>
    <col min="233" max="236" width="12.875" style="64" customWidth="1"/>
    <col min="237" max="238" width="11.5" style="64" customWidth="1"/>
    <col min="239" max="239" width="11.625" style="64" bestFit="1" customWidth="1"/>
    <col min="240" max="240" width="9" style="64"/>
    <col min="241" max="241" width="9.125" style="64" bestFit="1" customWidth="1"/>
    <col min="242" max="482" width="9" style="64"/>
    <col min="483" max="483" width="1.5" style="64" customWidth="1"/>
    <col min="484" max="487" width="12.875" style="64" customWidth="1"/>
    <col min="488" max="488" width="12.625" style="64" customWidth="1"/>
    <col min="489" max="492" width="12.875" style="64" customWidth="1"/>
    <col min="493" max="494" width="11.5" style="64" customWidth="1"/>
    <col min="495" max="495" width="11.625" style="64" bestFit="1" customWidth="1"/>
    <col min="496" max="496" width="9" style="64"/>
    <col min="497" max="497" width="9.125" style="64" bestFit="1" customWidth="1"/>
    <col min="498" max="738" width="9" style="64"/>
    <col min="739" max="739" width="1.5" style="64" customWidth="1"/>
    <col min="740" max="743" width="12.875" style="64" customWidth="1"/>
    <col min="744" max="744" width="12.625" style="64" customWidth="1"/>
    <col min="745" max="748" width="12.875" style="64" customWidth="1"/>
    <col min="749" max="750" width="11.5" style="64" customWidth="1"/>
    <col min="751" max="751" width="11.625" style="64" bestFit="1" customWidth="1"/>
    <col min="752" max="752" width="9" style="64"/>
    <col min="753" max="753" width="9.125" style="64" bestFit="1" customWidth="1"/>
    <col min="754" max="994" width="9" style="64"/>
    <col min="995" max="995" width="1.5" style="64" customWidth="1"/>
    <col min="996" max="999" width="12.875" style="64" customWidth="1"/>
    <col min="1000" max="1000" width="12.625" style="64" customWidth="1"/>
    <col min="1001" max="1004" width="12.875" style="64" customWidth="1"/>
    <col min="1005" max="1006" width="11.5" style="64" customWidth="1"/>
    <col min="1007" max="1007" width="11.625" style="64" bestFit="1" customWidth="1"/>
    <col min="1008" max="1008" width="9" style="64"/>
    <col min="1009" max="1009" width="9.125" style="64" bestFit="1" customWidth="1"/>
    <col min="1010" max="1250" width="9" style="64"/>
    <col min="1251" max="1251" width="1.5" style="64" customWidth="1"/>
    <col min="1252" max="1255" width="12.875" style="64" customWidth="1"/>
    <col min="1256" max="1256" width="12.625" style="64" customWidth="1"/>
    <col min="1257" max="1260" width="12.875" style="64" customWidth="1"/>
    <col min="1261" max="1262" width="11.5" style="64" customWidth="1"/>
    <col min="1263" max="1263" width="11.625" style="64" bestFit="1" customWidth="1"/>
    <col min="1264" max="1264" width="9" style="64"/>
    <col min="1265" max="1265" width="9.125" style="64" bestFit="1" customWidth="1"/>
    <col min="1266" max="1506" width="9" style="64"/>
    <col min="1507" max="1507" width="1.5" style="64" customWidth="1"/>
    <col min="1508" max="1511" width="12.875" style="64" customWidth="1"/>
    <col min="1512" max="1512" width="12.625" style="64" customWidth="1"/>
    <col min="1513" max="1516" width="12.875" style="64" customWidth="1"/>
    <col min="1517" max="1518" width="11.5" style="64" customWidth="1"/>
    <col min="1519" max="1519" width="11.625" style="64" bestFit="1" customWidth="1"/>
    <col min="1520" max="1520" width="9" style="64"/>
    <col min="1521" max="1521" width="9.125" style="64" bestFit="1" customWidth="1"/>
    <col min="1522" max="1762" width="9" style="64"/>
    <col min="1763" max="1763" width="1.5" style="64" customWidth="1"/>
    <col min="1764" max="1767" width="12.875" style="64" customWidth="1"/>
    <col min="1768" max="1768" width="12.625" style="64" customWidth="1"/>
    <col min="1769" max="1772" width="12.875" style="64" customWidth="1"/>
    <col min="1773" max="1774" width="11.5" style="64" customWidth="1"/>
    <col min="1775" max="1775" width="11.625" style="64" bestFit="1" customWidth="1"/>
    <col min="1776" max="1776" width="9" style="64"/>
    <col min="1777" max="1777" width="9.125" style="64" bestFit="1" customWidth="1"/>
    <col min="1778" max="2018" width="9" style="64"/>
    <col min="2019" max="2019" width="1.5" style="64" customWidth="1"/>
    <col min="2020" max="2023" width="12.875" style="64" customWidth="1"/>
    <col min="2024" max="2024" width="12.625" style="64" customWidth="1"/>
    <col min="2025" max="2028" width="12.875" style="64" customWidth="1"/>
    <col min="2029" max="2030" width="11.5" style="64" customWidth="1"/>
    <col min="2031" max="2031" width="11.625" style="64" bestFit="1" customWidth="1"/>
    <col min="2032" max="2032" width="9" style="64"/>
    <col min="2033" max="2033" width="9.125" style="64" bestFit="1" customWidth="1"/>
    <col min="2034" max="2274" width="9" style="64"/>
    <col min="2275" max="2275" width="1.5" style="64" customWidth="1"/>
    <col min="2276" max="2279" width="12.875" style="64" customWidth="1"/>
    <col min="2280" max="2280" width="12.625" style="64" customWidth="1"/>
    <col min="2281" max="2284" width="12.875" style="64" customWidth="1"/>
    <col min="2285" max="2286" width="11.5" style="64" customWidth="1"/>
    <col min="2287" max="2287" width="11.625" style="64" bestFit="1" customWidth="1"/>
    <col min="2288" max="2288" width="9" style="64"/>
    <col min="2289" max="2289" width="9.125" style="64" bestFit="1" customWidth="1"/>
    <col min="2290" max="2530" width="9" style="64"/>
    <col min="2531" max="2531" width="1.5" style="64" customWidth="1"/>
    <col min="2532" max="2535" width="12.875" style="64" customWidth="1"/>
    <col min="2536" max="2536" width="12.625" style="64" customWidth="1"/>
    <col min="2537" max="2540" width="12.875" style="64" customWidth="1"/>
    <col min="2541" max="2542" width="11.5" style="64" customWidth="1"/>
    <col min="2543" max="2543" width="11.625" style="64" bestFit="1" customWidth="1"/>
    <col min="2544" max="2544" width="9" style="64"/>
    <col min="2545" max="2545" width="9.125" style="64" bestFit="1" customWidth="1"/>
    <col min="2546" max="2786" width="9" style="64"/>
    <col min="2787" max="2787" width="1.5" style="64" customWidth="1"/>
    <col min="2788" max="2791" width="12.875" style="64" customWidth="1"/>
    <col min="2792" max="2792" width="12.625" style="64" customWidth="1"/>
    <col min="2793" max="2796" width="12.875" style="64" customWidth="1"/>
    <col min="2797" max="2798" width="11.5" style="64" customWidth="1"/>
    <col min="2799" max="2799" width="11.625" style="64" bestFit="1" customWidth="1"/>
    <col min="2800" max="2800" width="9" style="64"/>
    <col min="2801" max="2801" width="9.125" style="64" bestFit="1" customWidth="1"/>
    <col min="2802" max="3042" width="9" style="64"/>
    <col min="3043" max="3043" width="1.5" style="64" customWidth="1"/>
    <col min="3044" max="3047" width="12.875" style="64" customWidth="1"/>
    <col min="3048" max="3048" width="12.625" style="64" customWidth="1"/>
    <col min="3049" max="3052" width="12.875" style="64" customWidth="1"/>
    <col min="3053" max="3054" width="11.5" style="64" customWidth="1"/>
    <col min="3055" max="3055" width="11.625" style="64" bestFit="1" customWidth="1"/>
    <col min="3056" max="3056" width="9" style="64"/>
    <col min="3057" max="3057" width="9.125" style="64" bestFit="1" customWidth="1"/>
    <col min="3058" max="3298" width="9" style="64"/>
    <col min="3299" max="3299" width="1.5" style="64" customWidth="1"/>
    <col min="3300" max="3303" width="12.875" style="64" customWidth="1"/>
    <col min="3304" max="3304" width="12.625" style="64" customWidth="1"/>
    <col min="3305" max="3308" width="12.875" style="64" customWidth="1"/>
    <col min="3309" max="3310" width="11.5" style="64" customWidth="1"/>
    <col min="3311" max="3311" width="11.625" style="64" bestFit="1" customWidth="1"/>
    <col min="3312" max="3312" width="9" style="64"/>
    <col min="3313" max="3313" width="9.125" style="64" bestFit="1" customWidth="1"/>
    <col min="3314" max="3554" width="9" style="64"/>
    <col min="3555" max="3555" width="1.5" style="64" customWidth="1"/>
    <col min="3556" max="3559" width="12.875" style="64" customWidth="1"/>
    <col min="3560" max="3560" width="12.625" style="64" customWidth="1"/>
    <col min="3561" max="3564" width="12.875" style="64" customWidth="1"/>
    <col min="3565" max="3566" width="11.5" style="64" customWidth="1"/>
    <col min="3567" max="3567" width="11.625" style="64" bestFit="1" customWidth="1"/>
    <col min="3568" max="3568" width="9" style="64"/>
    <col min="3569" max="3569" width="9.125" style="64" bestFit="1" customWidth="1"/>
    <col min="3570" max="3810" width="9" style="64"/>
    <col min="3811" max="3811" width="1.5" style="64" customWidth="1"/>
    <col min="3812" max="3815" width="12.875" style="64" customWidth="1"/>
    <col min="3816" max="3816" width="12.625" style="64" customWidth="1"/>
    <col min="3817" max="3820" width="12.875" style="64" customWidth="1"/>
    <col min="3821" max="3822" width="11.5" style="64" customWidth="1"/>
    <col min="3823" max="3823" width="11.625" style="64" bestFit="1" customWidth="1"/>
    <col min="3824" max="3824" width="9" style="64"/>
    <col min="3825" max="3825" width="9.125" style="64" bestFit="1" customWidth="1"/>
    <col min="3826" max="4066" width="9" style="64"/>
    <col min="4067" max="4067" width="1.5" style="64" customWidth="1"/>
    <col min="4068" max="4071" width="12.875" style="64" customWidth="1"/>
    <col min="4072" max="4072" width="12.625" style="64" customWidth="1"/>
    <col min="4073" max="4076" width="12.875" style="64" customWidth="1"/>
    <col min="4077" max="4078" width="11.5" style="64" customWidth="1"/>
    <col min="4079" max="4079" width="11.625" style="64" bestFit="1" customWidth="1"/>
    <col min="4080" max="4080" width="9" style="64"/>
    <col min="4081" max="4081" width="9.125" style="64" bestFit="1" customWidth="1"/>
    <col min="4082" max="4322" width="9" style="64"/>
    <col min="4323" max="4323" width="1.5" style="64" customWidth="1"/>
    <col min="4324" max="4327" width="12.875" style="64" customWidth="1"/>
    <col min="4328" max="4328" width="12.625" style="64" customWidth="1"/>
    <col min="4329" max="4332" width="12.875" style="64" customWidth="1"/>
    <col min="4333" max="4334" width="11.5" style="64" customWidth="1"/>
    <col min="4335" max="4335" width="11.625" style="64" bestFit="1" customWidth="1"/>
    <col min="4336" max="4336" width="9" style="64"/>
    <col min="4337" max="4337" width="9.125" style="64" bestFit="1" customWidth="1"/>
    <col min="4338" max="4578" width="9" style="64"/>
    <col min="4579" max="4579" width="1.5" style="64" customWidth="1"/>
    <col min="4580" max="4583" width="12.875" style="64" customWidth="1"/>
    <col min="4584" max="4584" width="12.625" style="64" customWidth="1"/>
    <col min="4585" max="4588" width="12.875" style="64" customWidth="1"/>
    <col min="4589" max="4590" width="11.5" style="64" customWidth="1"/>
    <col min="4591" max="4591" width="11.625" style="64" bestFit="1" customWidth="1"/>
    <col min="4592" max="4592" width="9" style="64"/>
    <col min="4593" max="4593" width="9.125" style="64" bestFit="1" customWidth="1"/>
    <col min="4594" max="4834" width="9" style="64"/>
    <col min="4835" max="4835" width="1.5" style="64" customWidth="1"/>
    <col min="4836" max="4839" width="12.875" style="64" customWidth="1"/>
    <col min="4840" max="4840" width="12.625" style="64" customWidth="1"/>
    <col min="4841" max="4844" width="12.875" style="64" customWidth="1"/>
    <col min="4845" max="4846" width="11.5" style="64" customWidth="1"/>
    <col min="4847" max="4847" width="11.625" style="64" bestFit="1" customWidth="1"/>
    <col min="4848" max="4848" width="9" style="64"/>
    <col min="4849" max="4849" width="9.125" style="64" bestFit="1" customWidth="1"/>
    <col min="4850" max="5090" width="9" style="64"/>
    <col min="5091" max="5091" width="1.5" style="64" customWidth="1"/>
    <col min="5092" max="5095" width="12.875" style="64" customWidth="1"/>
    <col min="5096" max="5096" width="12.625" style="64" customWidth="1"/>
    <col min="5097" max="5100" width="12.875" style="64" customWidth="1"/>
    <col min="5101" max="5102" width="11.5" style="64" customWidth="1"/>
    <col min="5103" max="5103" width="11.625" style="64" bestFit="1" customWidth="1"/>
    <col min="5104" max="5104" width="9" style="64"/>
    <col min="5105" max="5105" width="9.125" style="64" bestFit="1" customWidth="1"/>
    <col min="5106" max="5346" width="9" style="64"/>
    <col min="5347" max="5347" width="1.5" style="64" customWidth="1"/>
    <col min="5348" max="5351" width="12.875" style="64" customWidth="1"/>
    <col min="5352" max="5352" width="12.625" style="64" customWidth="1"/>
    <col min="5353" max="5356" width="12.875" style="64" customWidth="1"/>
    <col min="5357" max="5358" width="11.5" style="64" customWidth="1"/>
    <col min="5359" max="5359" width="11.625" style="64" bestFit="1" customWidth="1"/>
    <col min="5360" max="5360" width="9" style="64"/>
    <col min="5361" max="5361" width="9.125" style="64" bestFit="1" customWidth="1"/>
    <col min="5362" max="5602" width="9" style="64"/>
    <col min="5603" max="5603" width="1.5" style="64" customWidth="1"/>
    <col min="5604" max="5607" width="12.875" style="64" customWidth="1"/>
    <col min="5608" max="5608" width="12.625" style="64" customWidth="1"/>
    <col min="5609" max="5612" width="12.875" style="64" customWidth="1"/>
    <col min="5613" max="5614" width="11.5" style="64" customWidth="1"/>
    <col min="5615" max="5615" width="11.625" style="64" bestFit="1" customWidth="1"/>
    <col min="5616" max="5616" width="9" style="64"/>
    <col min="5617" max="5617" width="9.125" style="64" bestFit="1" customWidth="1"/>
    <col min="5618" max="5858" width="9" style="64"/>
    <col min="5859" max="5859" width="1.5" style="64" customWidth="1"/>
    <col min="5860" max="5863" width="12.875" style="64" customWidth="1"/>
    <col min="5864" max="5864" width="12.625" style="64" customWidth="1"/>
    <col min="5865" max="5868" width="12.875" style="64" customWidth="1"/>
    <col min="5869" max="5870" width="11.5" style="64" customWidth="1"/>
    <col min="5871" max="5871" width="11.625" style="64" bestFit="1" customWidth="1"/>
    <col min="5872" max="5872" width="9" style="64"/>
    <col min="5873" max="5873" width="9.125" style="64" bestFit="1" customWidth="1"/>
    <col min="5874" max="6114" width="9" style="64"/>
    <col min="6115" max="6115" width="1.5" style="64" customWidth="1"/>
    <col min="6116" max="6119" width="12.875" style="64" customWidth="1"/>
    <col min="6120" max="6120" width="12.625" style="64" customWidth="1"/>
    <col min="6121" max="6124" width="12.875" style="64" customWidth="1"/>
    <col min="6125" max="6126" width="11.5" style="64" customWidth="1"/>
    <col min="6127" max="6127" width="11.625" style="64" bestFit="1" customWidth="1"/>
    <col min="6128" max="6128" width="9" style="64"/>
    <col min="6129" max="6129" width="9.125" style="64" bestFit="1" customWidth="1"/>
    <col min="6130" max="6370" width="9" style="64"/>
    <col min="6371" max="6371" width="1.5" style="64" customWidth="1"/>
    <col min="6372" max="6375" width="12.875" style="64" customWidth="1"/>
    <col min="6376" max="6376" width="12.625" style="64" customWidth="1"/>
    <col min="6377" max="6380" width="12.875" style="64" customWidth="1"/>
    <col min="6381" max="6382" width="11.5" style="64" customWidth="1"/>
    <col min="6383" max="6383" width="11.625" style="64" bestFit="1" customWidth="1"/>
    <col min="6384" max="6384" width="9" style="64"/>
    <col min="6385" max="6385" width="9.125" style="64" bestFit="1" customWidth="1"/>
    <col min="6386" max="6626" width="9" style="64"/>
    <col min="6627" max="6627" width="1.5" style="64" customWidth="1"/>
    <col min="6628" max="6631" width="12.875" style="64" customWidth="1"/>
    <col min="6632" max="6632" width="12.625" style="64" customWidth="1"/>
    <col min="6633" max="6636" width="12.875" style="64" customWidth="1"/>
    <col min="6637" max="6638" width="11.5" style="64" customWidth="1"/>
    <col min="6639" max="6639" width="11.625" style="64" bestFit="1" customWidth="1"/>
    <col min="6640" max="6640" width="9" style="64"/>
    <col min="6641" max="6641" width="9.125" style="64" bestFit="1" customWidth="1"/>
    <col min="6642" max="6882" width="9" style="64"/>
    <col min="6883" max="6883" width="1.5" style="64" customWidth="1"/>
    <col min="6884" max="6887" width="12.875" style="64" customWidth="1"/>
    <col min="6888" max="6888" width="12.625" style="64" customWidth="1"/>
    <col min="6889" max="6892" width="12.875" style="64" customWidth="1"/>
    <col min="6893" max="6894" width="11.5" style="64" customWidth="1"/>
    <col min="6895" max="6895" width="11.625" style="64" bestFit="1" customWidth="1"/>
    <col min="6896" max="6896" width="9" style="64"/>
    <col min="6897" max="6897" width="9.125" style="64" bestFit="1" customWidth="1"/>
    <col min="6898" max="7138" width="9" style="64"/>
    <col min="7139" max="7139" width="1.5" style="64" customWidth="1"/>
    <col min="7140" max="7143" width="12.875" style="64" customWidth="1"/>
    <col min="7144" max="7144" width="12.625" style="64" customWidth="1"/>
    <col min="7145" max="7148" width="12.875" style="64" customWidth="1"/>
    <col min="7149" max="7150" width="11.5" style="64" customWidth="1"/>
    <col min="7151" max="7151" width="11.625" style="64" bestFit="1" customWidth="1"/>
    <col min="7152" max="7152" width="9" style="64"/>
    <col min="7153" max="7153" width="9.125" style="64" bestFit="1" customWidth="1"/>
    <col min="7154" max="7394" width="9" style="64"/>
    <col min="7395" max="7395" width="1.5" style="64" customWidth="1"/>
    <col min="7396" max="7399" width="12.875" style="64" customWidth="1"/>
    <col min="7400" max="7400" width="12.625" style="64" customWidth="1"/>
    <col min="7401" max="7404" width="12.875" style="64" customWidth="1"/>
    <col min="7405" max="7406" width="11.5" style="64" customWidth="1"/>
    <col min="7407" max="7407" width="11.625" style="64" bestFit="1" customWidth="1"/>
    <col min="7408" max="7408" width="9" style="64"/>
    <col min="7409" max="7409" width="9.125" style="64" bestFit="1" customWidth="1"/>
    <col min="7410" max="7650" width="9" style="64"/>
    <col min="7651" max="7651" width="1.5" style="64" customWidth="1"/>
    <col min="7652" max="7655" width="12.875" style="64" customWidth="1"/>
    <col min="7656" max="7656" width="12.625" style="64" customWidth="1"/>
    <col min="7657" max="7660" width="12.875" style="64" customWidth="1"/>
    <col min="7661" max="7662" width="11.5" style="64" customWidth="1"/>
    <col min="7663" max="7663" width="11.625" style="64" bestFit="1" customWidth="1"/>
    <col min="7664" max="7664" width="9" style="64"/>
    <col min="7665" max="7665" width="9.125" style="64" bestFit="1" customWidth="1"/>
    <col min="7666" max="7906" width="9" style="64"/>
    <col min="7907" max="7907" width="1.5" style="64" customWidth="1"/>
    <col min="7908" max="7911" width="12.875" style="64" customWidth="1"/>
    <col min="7912" max="7912" width="12.625" style="64" customWidth="1"/>
    <col min="7913" max="7916" width="12.875" style="64" customWidth="1"/>
    <col min="7917" max="7918" width="11.5" style="64" customWidth="1"/>
    <col min="7919" max="7919" width="11.625" style="64" bestFit="1" customWidth="1"/>
    <col min="7920" max="7920" width="9" style="64"/>
    <col min="7921" max="7921" width="9.125" style="64" bestFit="1" customWidth="1"/>
    <col min="7922" max="8162" width="9" style="64"/>
    <col min="8163" max="8163" width="1.5" style="64" customWidth="1"/>
    <col min="8164" max="8167" width="12.875" style="64" customWidth="1"/>
    <col min="8168" max="8168" width="12.625" style="64" customWidth="1"/>
    <col min="8169" max="8172" width="12.875" style="64" customWidth="1"/>
    <col min="8173" max="8174" width="11.5" style="64" customWidth="1"/>
    <col min="8175" max="8175" width="11.625" style="64" bestFit="1" customWidth="1"/>
    <col min="8176" max="8176" width="9" style="64"/>
    <col min="8177" max="8177" width="9.125" style="64" bestFit="1" customWidth="1"/>
    <col min="8178" max="8418" width="9" style="64"/>
    <col min="8419" max="8419" width="1.5" style="64" customWidth="1"/>
    <col min="8420" max="8423" width="12.875" style="64" customWidth="1"/>
    <col min="8424" max="8424" width="12.625" style="64" customWidth="1"/>
    <col min="8425" max="8428" width="12.875" style="64" customWidth="1"/>
    <col min="8429" max="8430" width="11.5" style="64" customWidth="1"/>
    <col min="8431" max="8431" width="11.625" style="64" bestFit="1" customWidth="1"/>
    <col min="8432" max="8432" width="9" style="64"/>
    <col min="8433" max="8433" width="9.125" style="64" bestFit="1" customWidth="1"/>
    <col min="8434" max="8674" width="9" style="64"/>
    <col min="8675" max="8675" width="1.5" style="64" customWidth="1"/>
    <col min="8676" max="8679" width="12.875" style="64" customWidth="1"/>
    <col min="8680" max="8680" width="12.625" style="64" customWidth="1"/>
    <col min="8681" max="8684" width="12.875" style="64" customWidth="1"/>
    <col min="8685" max="8686" width="11.5" style="64" customWidth="1"/>
    <col min="8687" max="8687" width="11.625" style="64" bestFit="1" customWidth="1"/>
    <col min="8688" max="8688" width="9" style="64"/>
    <col min="8689" max="8689" width="9.125" style="64" bestFit="1" customWidth="1"/>
    <col min="8690" max="8930" width="9" style="64"/>
    <col min="8931" max="8931" width="1.5" style="64" customWidth="1"/>
    <col min="8932" max="8935" width="12.875" style="64" customWidth="1"/>
    <col min="8936" max="8936" width="12.625" style="64" customWidth="1"/>
    <col min="8937" max="8940" width="12.875" style="64" customWidth="1"/>
    <col min="8941" max="8942" width="11.5" style="64" customWidth="1"/>
    <col min="8943" max="8943" width="11.625" style="64" bestFit="1" customWidth="1"/>
    <col min="8944" max="8944" width="9" style="64"/>
    <col min="8945" max="8945" width="9.125" style="64" bestFit="1" customWidth="1"/>
    <col min="8946" max="9186" width="9" style="64"/>
    <col min="9187" max="9187" width="1.5" style="64" customWidth="1"/>
    <col min="9188" max="9191" width="12.875" style="64" customWidth="1"/>
    <col min="9192" max="9192" width="12.625" style="64" customWidth="1"/>
    <col min="9193" max="9196" width="12.875" style="64" customWidth="1"/>
    <col min="9197" max="9198" width="11.5" style="64" customWidth="1"/>
    <col min="9199" max="9199" width="11.625" style="64" bestFit="1" customWidth="1"/>
    <col min="9200" max="9200" width="9" style="64"/>
    <col min="9201" max="9201" width="9.125" style="64" bestFit="1" customWidth="1"/>
    <col min="9202" max="9442" width="9" style="64"/>
    <col min="9443" max="9443" width="1.5" style="64" customWidth="1"/>
    <col min="9444" max="9447" width="12.875" style="64" customWidth="1"/>
    <col min="9448" max="9448" width="12.625" style="64" customWidth="1"/>
    <col min="9449" max="9452" width="12.875" style="64" customWidth="1"/>
    <col min="9453" max="9454" width="11.5" style="64" customWidth="1"/>
    <col min="9455" max="9455" width="11.625" style="64" bestFit="1" customWidth="1"/>
    <col min="9456" max="9456" width="9" style="64"/>
    <col min="9457" max="9457" width="9.125" style="64" bestFit="1" customWidth="1"/>
    <col min="9458" max="9698" width="9" style="64"/>
    <col min="9699" max="9699" width="1.5" style="64" customWidth="1"/>
    <col min="9700" max="9703" width="12.875" style="64" customWidth="1"/>
    <col min="9704" max="9704" width="12.625" style="64" customWidth="1"/>
    <col min="9705" max="9708" width="12.875" style="64" customWidth="1"/>
    <col min="9709" max="9710" width="11.5" style="64" customWidth="1"/>
    <col min="9711" max="9711" width="11.625" style="64" bestFit="1" customWidth="1"/>
    <col min="9712" max="9712" width="9" style="64"/>
    <col min="9713" max="9713" width="9.125" style="64" bestFit="1" customWidth="1"/>
    <col min="9714" max="9954" width="9" style="64"/>
    <col min="9955" max="9955" width="1.5" style="64" customWidth="1"/>
    <col min="9956" max="9959" width="12.875" style="64" customWidth="1"/>
    <col min="9960" max="9960" width="12.625" style="64" customWidth="1"/>
    <col min="9961" max="9964" width="12.875" style="64" customWidth="1"/>
    <col min="9965" max="9966" width="11.5" style="64" customWidth="1"/>
    <col min="9967" max="9967" width="11.625" style="64" bestFit="1" customWidth="1"/>
    <col min="9968" max="9968" width="9" style="64"/>
    <col min="9969" max="9969" width="9.125" style="64" bestFit="1" customWidth="1"/>
    <col min="9970" max="10210" width="9" style="64"/>
    <col min="10211" max="10211" width="1.5" style="64" customWidth="1"/>
    <col min="10212" max="10215" width="12.875" style="64" customWidth="1"/>
    <col min="10216" max="10216" width="12.625" style="64" customWidth="1"/>
    <col min="10217" max="10220" width="12.875" style="64" customWidth="1"/>
    <col min="10221" max="10222" width="11.5" style="64" customWidth="1"/>
    <col min="10223" max="10223" width="11.625" style="64" bestFit="1" customWidth="1"/>
    <col min="10224" max="10224" width="9" style="64"/>
    <col min="10225" max="10225" width="9.125" style="64" bestFit="1" customWidth="1"/>
    <col min="10226" max="10466" width="9" style="64"/>
    <col min="10467" max="10467" width="1.5" style="64" customWidth="1"/>
    <col min="10468" max="10471" width="12.875" style="64" customWidth="1"/>
    <col min="10472" max="10472" width="12.625" style="64" customWidth="1"/>
    <col min="10473" max="10476" width="12.875" style="64" customWidth="1"/>
    <col min="10477" max="10478" width="11.5" style="64" customWidth="1"/>
    <col min="10479" max="10479" width="11.625" style="64" bestFit="1" customWidth="1"/>
    <col min="10480" max="10480" width="9" style="64"/>
    <col min="10481" max="10481" width="9.125" style="64" bestFit="1" customWidth="1"/>
    <col min="10482" max="10722" width="9" style="64"/>
    <col min="10723" max="10723" width="1.5" style="64" customWidth="1"/>
    <col min="10724" max="10727" width="12.875" style="64" customWidth="1"/>
    <col min="10728" max="10728" width="12.625" style="64" customWidth="1"/>
    <col min="10729" max="10732" width="12.875" style="64" customWidth="1"/>
    <col min="10733" max="10734" width="11.5" style="64" customWidth="1"/>
    <col min="10735" max="10735" width="11.625" style="64" bestFit="1" customWidth="1"/>
    <col min="10736" max="10736" width="9" style="64"/>
    <col min="10737" max="10737" width="9.125" style="64" bestFit="1" customWidth="1"/>
    <col min="10738" max="10978" width="9" style="64"/>
    <col min="10979" max="10979" width="1.5" style="64" customWidth="1"/>
    <col min="10980" max="10983" width="12.875" style="64" customWidth="1"/>
    <col min="10984" max="10984" width="12.625" style="64" customWidth="1"/>
    <col min="10985" max="10988" width="12.875" style="64" customWidth="1"/>
    <col min="10989" max="10990" width="11.5" style="64" customWidth="1"/>
    <col min="10991" max="10991" width="11.625" style="64" bestFit="1" customWidth="1"/>
    <col min="10992" max="10992" width="9" style="64"/>
    <col min="10993" max="10993" width="9.125" style="64" bestFit="1" customWidth="1"/>
    <col min="10994" max="11234" width="9" style="64"/>
    <col min="11235" max="11235" width="1.5" style="64" customWidth="1"/>
    <col min="11236" max="11239" width="12.875" style="64" customWidth="1"/>
    <col min="11240" max="11240" width="12.625" style="64" customWidth="1"/>
    <col min="11241" max="11244" width="12.875" style="64" customWidth="1"/>
    <col min="11245" max="11246" width="11.5" style="64" customWidth="1"/>
    <col min="11247" max="11247" width="11.625" style="64" bestFit="1" customWidth="1"/>
    <col min="11248" max="11248" width="9" style="64"/>
    <col min="11249" max="11249" width="9.125" style="64" bestFit="1" customWidth="1"/>
    <col min="11250" max="11490" width="9" style="64"/>
    <col min="11491" max="11491" width="1.5" style="64" customWidth="1"/>
    <col min="11492" max="11495" width="12.875" style="64" customWidth="1"/>
    <col min="11496" max="11496" width="12.625" style="64" customWidth="1"/>
    <col min="11497" max="11500" width="12.875" style="64" customWidth="1"/>
    <col min="11501" max="11502" width="11.5" style="64" customWidth="1"/>
    <col min="11503" max="11503" width="11.625" style="64" bestFit="1" customWidth="1"/>
    <col min="11504" max="11504" width="9" style="64"/>
    <col min="11505" max="11505" width="9.125" style="64" bestFit="1" customWidth="1"/>
    <col min="11506" max="11746" width="9" style="64"/>
    <col min="11747" max="11747" width="1.5" style="64" customWidth="1"/>
    <col min="11748" max="11751" width="12.875" style="64" customWidth="1"/>
    <col min="11752" max="11752" width="12.625" style="64" customWidth="1"/>
    <col min="11753" max="11756" width="12.875" style="64" customWidth="1"/>
    <col min="11757" max="11758" width="11.5" style="64" customWidth="1"/>
    <col min="11759" max="11759" width="11.625" style="64" bestFit="1" customWidth="1"/>
    <col min="11760" max="11760" width="9" style="64"/>
    <col min="11761" max="11761" width="9.125" style="64" bestFit="1" customWidth="1"/>
    <col min="11762" max="12002" width="9" style="64"/>
    <col min="12003" max="12003" width="1.5" style="64" customWidth="1"/>
    <col min="12004" max="12007" width="12.875" style="64" customWidth="1"/>
    <col min="12008" max="12008" width="12.625" style="64" customWidth="1"/>
    <col min="12009" max="12012" width="12.875" style="64" customWidth="1"/>
    <col min="12013" max="12014" width="11.5" style="64" customWidth="1"/>
    <col min="12015" max="12015" width="11.625" style="64" bestFit="1" customWidth="1"/>
    <col min="12016" max="12016" width="9" style="64"/>
    <col min="12017" max="12017" width="9.125" style="64" bestFit="1" customWidth="1"/>
    <col min="12018" max="12258" width="9" style="64"/>
    <col min="12259" max="12259" width="1.5" style="64" customWidth="1"/>
    <col min="12260" max="12263" width="12.875" style="64" customWidth="1"/>
    <col min="12264" max="12264" width="12.625" style="64" customWidth="1"/>
    <col min="12265" max="12268" width="12.875" style="64" customWidth="1"/>
    <col min="12269" max="12270" width="11.5" style="64" customWidth="1"/>
    <col min="12271" max="12271" width="11.625" style="64" bestFit="1" customWidth="1"/>
    <col min="12272" max="12272" width="9" style="64"/>
    <col min="12273" max="12273" width="9.125" style="64" bestFit="1" customWidth="1"/>
    <col min="12274" max="12514" width="9" style="64"/>
    <col min="12515" max="12515" width="1.5" style="64" customWidth="1"/>
    <col min="12516" max="12519" width="12.875" style="64" customWidth="1"/>
    <col min="12520" max="12520" width="12.625" style="64" customWidth="1"/>
    <col min="12521" max="12524" width="12.875" style="64" customWidth="1"/>
    <col min="12525" max="12526" width="11.5" style="64" customWidth="1"/>
    <col min="12527" max="12527" width="11.625" style="64" bestFit="1" customWidth="1"/>
    <col min="12528" max="12528" width="9" style="64"/>
    <col min="12529" max="12529" width="9.125" style="64" bestFit="1" customWidth="1"/>
    <col min="12530" max="12770" width="9" style="64"/>
    <col min="12771" max="12771" width="1.5" style="64" customWidth="1"/>
    <col min="12772" max="12775" width="12.875" style="64" customWidth="1"/>
    <col min="12776" max="12776" width="12.625" style="64" customWidth="1"/>
    <col min="12777" max="12780" width="12.875" style="64" customWidth="1"/>
    <col min="12781" max="12782" width="11.5" style="64" customWidth="1"/>
    <col min="12783" max="12783" width="11.625" style="64" bestFit="1" customWidth="1"/>
    <col min="12784" max="12784" width="9" style="64"/>
    <col min="12785" max="12785" width="9.125" style="64" bestFit="1" customWidth="1"/>
    <col min="12786" max="13026" width="9" style="64"/>
    <col min="13027" max="13027" width="1.5" style="64" customWidth="1"/>
    <col min="13028" max="13031" width="12.875" style="64" customWidth="1"/>
    <col min="13032" max="13032" width="12.625" style="64" customWidth="1"/>
    <col min="13033" max="13036" width="12.875" style="64" customWidth="1"/>
    <col min="13037" max="13038" width="11.5" style="64" customWidth="1"/>
    <col min="13039" max="13039" width="11.625" style="64" bestFit="1" customWidth="1"/>
    <col min="13040" max="13040" width="9" style="64"/>
    <col min="13041" max="13041" width="9.125" style="64" bestFit="1" customWidth="1"/>
    <col min="13042" max="13282" width="9" style="64"/>
    <col min="13283" max="13283" width="1.5" style="64" customWidth="1"/>
    <col min="13284" max="13287" width="12.875" style="64" customWidth="1"/>
    <col min="13288" max="13288" width="12.625" style="64" customWidth="1"/>
    <col min="13289" max="13292" width="12.875" style="64" customWidth="1"/>
    <col min="13293" max="13294" width="11.5" style="64" customWidth="1"/>
    <col min="13295" max="13295" width="11.625" style="64" bestFit="1" customWidth="1"/>
    <col min="13296" max="13296" width="9" style="64"/>
    <col min="13297" max="13297" width="9.125" style="64" bestFit="1" customWidth="1"/>
    <col min="13298" max="13538" width="9" style="64"/>
    <col min="13539" max="13539" width="1.5" style="64" customWidth="1"/>
    <col min="13540" max="13543" width="12.875" style="64" customWidth="1"/>
    <col min="13544" max="13544" width="12.625" style="64" customWidth="1"/>
    <col min="13545" max="13548" width="12.875" style="64" customWidth="1"/>
    <col min="13549" max="13550" width="11.5" style="64" customWidth="1"/>
    <col min="13551" max="13551" width="11.625" style="64" bestFit="1" customWidth="1"/>
    <col min="13552" max="13552" width="9" style="64"/>
    <col min="13553" max="13553" width="9.125" style="64" bestFit="1" customWidth="1"/>
    <col min="13554" max="13794" width="9" style="64"/>
    <col min="13795" max="13795" width="1.5" style="64" customWidth="1"/>
    <col min="13796" max="13799" width="12.875" style="64" customWidth="1"/>
    <col min="13800" max="13800" width="12.625" style="64" customWidth="1"/>
    <col min="13801" max="13804" width="12.875" style="64" customWidth="1"/>
    <col min="13805" max="13806" width="11.5" style="64" customWidth="1"/>
    <col min="13807" max="13807" width="11.625" style="64" bestFit="1" customWidth="1"/>
    <col min="13808" max="13808" width="9" style="64"/>
    <col min="13809" max="13809" width="9.125" style="64" bestFit="1" customWidth="1"/>
    <col min="13810" max="14050" width="9" style="64"/>
    <col min="14051" max="14051" width="1.5" style="64" customWidth="1"/>
    <col min="14052" max="14055" width="12.875" style="64" customWidth="1"/>
    <col min="14056" max="14056" width="12.625" style="64" customWidth="1"/>
    <col min="14057" max="14060" width="12.875" style="64" customWidth="1"/>
    <col min="14061" max="14062" width="11.5" style="64" customWidth="1"/>
    <col min="14063" max="14063" width="11.625" style="64" bestFit="1" customWidth="1"/>
    <col min="14064" max="14064" width="9" style="64"/>
    <col min="14065" max="14065" width="9.125" style="64" bestFit="1" customWidth="1"/>
    <col min="14066" max="14306" width="9" style="64"/>
    <col min="14307" max="14307" width="1.5" style="64" customWidth="1"/>
    <col min="14308" max="14311" width="12.875" style="64" customWidth="1"/>
    <col min="14312" max="14312" width="12.625" style="64" customWidth="1"/>
    <col min="14313" max="14316" width="12.875" style="64" customWidth="1"/>
    <col min="14317" max="14318" width="11.5" style="64" customWidth="1"/>
    <col min="14319" max="14319" width="11.625" style="64" bestFit="1" customWidth="1"/>
    <col min="14320" max="14320" width="9" style="64"/>
    <col min="14321" max="14321" width="9.125" style="64" bestFit="1" customWidth="1"/>
    <col min="14322" max="14562" width="9" style="64"/>
    <col min="14563" max="14563" width="1.5" style="64" customWidth="1"/>
    <col min="14564" max="14567" width="12.875" style="64" customWidth="1"/>
    <col min="14568" max="14568" width="12.625" style="64" customWidth="1"/>
    <col min="14569" max="14572" width="12.875" style="64" customWidth="1"/>
    <col min="14573" max="14574" width="11.5" style="64" customWidth="1"/>
    <col min="14575" max="14575" width="11.625" style="64" bestFit="1" customWidth="1"/>
    <col min="14576" max="14576" width="9" style="64"/>
    <col min="14577" max="14577" width="9.125" style="64" bestFit="1" customWidth="1"/>
    <col min="14578" max="14818" width="9" style="64"/>
    <col min="14819" max="14819" width="1.5" style="64" customWidth="1"/>
    <col min="14820" max="14823" width="12.875" style="64" customWidth="1"/>
    <col min="14824" max="14824" width="12.625" style="64" customWidth="1"/>
    <col min="14825" max="14828" width="12.875" style="64" customWidth="1"/>
    <col min="14829" max="14830" width="11.5" style="64" customWidth="1"/>
    <col min="14831" max="14831" width="11.625" style="64" bestFit="1" customWidth="1"/>
    <col min="14832" max="14832" width="9" style="64"/>
    <col min="14833" max="14833" width="9.125" style="64" bestFit="1" customWidth="1"/>
    <col min="14834" max="15074" width="9" style="64"/>
    <col min="15075" max="15075" width="1.5" style="64" customWidth="1"/>
    <col min="15076" max="15079" width="12.875" style="64" customWidth="1"/>
    <col min="15080" max="15080" width="12.625" style="64" customWidth="1"/>
    <col min="15081" max="15084" width="12.875" style="64" customWidth="1"/>
    <col min="15085" max="15086" width="11.5" style="64" customWidth="1"/>
    <col min="15087" max="15087" width="11.625" style="64" bestFit="1" customWidth="1"/>
    <col min="15088" max="15088" width="9" style="64"/>
    <col min="15089" max="15089" width="9.125" style="64" bestFit="1" customWidth="1"/>
    <col min="15090" max="15330" width="9" style="64"/>
    <col min="15331" max="15331" width="1.5" style="64" customWidth="1"/>
    <col min="15332" max="15335" width="12.875" style="64" customWidth="1"/>
    <col min="15336" max="15336" width="12.625" style="64" customWidth="1"/>
    <col min="15337" max="15340" width="12.875" style="64" customWidth="1"/>
    <col min="15341" max="15342" width="11.5" style="64" customWidth="1"/>
    <col min="15343" max="15343" width="11.625" style="64" bestFit="1" customWidth="1"/>
    <col min="15344" max="15344" width="9" style="64"/>
    <col min="15345" max="15345" width="9.125" style="64" bestFit="1" customWidth="1"/>
    <col min="15346" max="15586" width="9" style="64"/>
    <col min="15587" max="15587" width="1.5" style="64" customWidth="1"/>
    <col min="15588" max="15591" width="12.875" style="64" customWidth="1"/>
    <col min="15592" max="15592" width="12.625" style="64" customWidth="1"/>
    <col min="15593" max="15596" width="12.875" style="64" customWidth="1"/>
    <col min="15597" max="15598" width="11.5" style="64" customWidth="1"/>
    <col min="15599" max="15599" width="11.625" style="64" bestFit="1" customWidth="1"/>
    <col min="15600" max="15600" width="9" style="64"/>
    <col min="15601" max="15601" width="9.125" style="64" bestFit="1" customWidth="1"/>
    <col min="15602" max="15842" width="9" style="64"/>
    <col min="15843" max="15843" width="1.5" style="64" customWidth="1"/>
    <col min="15844" max="15847" width="12.875" style="64" customWidth="1"/>
    <col min="15848" max="15848" width="12.625" style="64" customWidth="1"/>
    <col min="15849" max="15852" width="12.875" style="64" customWidth="1"/>
    <col min="15853" max="15854" width="11.5" style="64" customWidth="1"/>
    <col min="15855" max="15855" width="11.625" style="64" bestFit="1" customWidth="1"/>
    <col min="15856" max="15856" width="9" style="64"/>
    <col min="15857" max="15857" width="9.125" style="64" bestFit="1" customWidth="1"/>
    <col min="15858" max="16098" width="9" style="64"/>
    <col min="16099" max="16099" width="1.5" style="64" customWidth="1"/>
    <col min="16100" max="16103" width="12.875" style="64" customWidth="1"/>
    <col min="16104" max="16104" width="12.625" style="64" customWidth="1"/>
    <col min="16105" max="16108" width="12.875" style="64" customWidth="1"/>
    <col min="16109" max="16110" width="11.5" style="64" customWidth="1"/>
    <col min="16111" max="16111" width="11.625" style="64" bestFit="1" customWidth="1"/>
    <col min="16112" max="16112" width="9" style="64"/>
    <col min="16113" max="16113" width="9.125" style="64" bestFit="1" customWidth="1"/>
    <col min="16114" max="16384" width="9" style="64"/>
  </cols>
  <sheetData>
    <row r="1" spans="2:10" ht="117.95" customHeight="1" x14ac:dyDescent="0.3"/>
    <row r="2" spans="2:10" ht="17.100000000000001" customHeight="1" thickBot="1" x14ac:dyDescent="0.35"/>
    <row r="3" spans="2:10" ht="75" customHeight="1" thickBot="1" x14ac:dyDescent="0.35">
      <c r="B3" s="1163" t="s">
        <v>247</v>
      </c>
      <c r="C3" s="1164"/>
      <c r="D3" s="1164"/>
      <c r="E3" s="1164"/>
      <c r="F3" s="1164"/>
      <c r="G3" s="1164"/>
      <c r="H3" s="1164"/>
      <c r="I3" s="1164"/>
      <c r="J3" s="1165"/>
    </row>
    <row r="4" spans="2:10" ht="17.45" customHeight="1" x14ac:dyDescent="0.3">
      <c r="B4" s="67"/>
      <c r="C4" s="67"/>
      <c r="D4" s="67"/>
      <c r="E4" s="67"/>
      <c r="F4" s="67"/>
    </row>
    <row r="5" spans="2:10" ht="30.95" customHeight="1" x14ac:dyDescent="0.3">
      <c r="B5" s="492" t="s">
        <v>273</v>
      </c>
      <c r="C5" s="248"/>
      <c r="D5" s="248"/>
      <c r="E5" s="247"/>
      <c r="F5" s="216"/>
      <c r="G5" s="200"/>
      <c r="H5" s="200"/>
      <c r="I5" s="200"/>
      <c r="J5" s="200"/>
    </row>
    <row r="6" spans="2:10" ht="30.95" customHeight="1" x14ac:dyDescent="0.3">
      <c r="B6" s="1221" t="s">
        <v>347</v>
      </c>
      <c r="C6" s="1221"/>
      <c r="D6" s="1221"/>
      <c r="E6" s="1226" t="str">
        <f>'고객 기본 정보 입력'!E8:F8</f>
        <v>김대표</v>
      </c>
      <c r="F6" s="1226"/>
      <c r="G6" s="200"/>
      <c r="H6" s="200"/>
      <c r="I6" s="200"/>
      <c r="J6" s="200"/>
    </row>
    <row r="7" spans="2:10" ht="27" customHeight="1" x14ac:dyDescent="0.3">
      <c r="B7" s="1221" t="s">
        <v>133</v>
      </c>
      <c r="C7" s="1221"/>
      <c r="D7" s="1221"/>
      <c r="E7" s="1226">
        <f>입사일자</f>
        <v>34465</v>
      </c>
      <c r="F7" s="1226"/>
      <c r="G7" s="200"/>
      <c r="H7" s="200"/>
      <c r="I7" s="200"/>
      <c r="J7" s="200"/>
    </row>
    <row r="8" spans="2:10" ht="27" customHeight="1" x14ac:dyDescent="0.3">
      <c r="B8" s="1222" t="s">
        <v>134</v>
      </c>
      <c r="C8" s="1222"/>
      <c r="D8" s="1222"/>
      <c r="E8" s="1227">
        <f>퇴직시점</f>
        <v>48944</v>
      </c>
      <c r="F8" s="1227"/>
      <c r="J8" s="22"/>
    </row>
    <row r="9" spans="2:10" ht="28.5" hidden="1" customHeight="1" x14ac:dyDescent="0.3">
      <c r="B9" s="1222" t="s">
        <v>246</v>
      </c>
      <c r="C9" s="1222"/>
      <c r="D9" s="1222"/>
      <c r="E9" s="1228">
        <f>기준일이전규정상연봉</f>
        <v>100000000</v>
      </c>
      <c r="F9" s="1228"/>
      <c r="J9" s="22"/>
    </row>
    <row r="10" spans="2:10" ht="27" customHeight="1" x14ac:dyDescent="0.3">
      <c r="B10" s="1222" t="s">
        <v>399</v>
      </c>
      <c r="C10" s="1222"/>
      <c r="D10" s="1222"/>
      <c r="E10" s="1228">
        <f>기준일이전실제연봉</f>
        <v>50000000</v>
      </c>
      <c r="F10" s="1228"/>
      <c r="J10" s="22"/>
    </row>
    <row r="11" spans="2:10" ht="27" customHeight="1" x14ac:dyDescent="0.3">
      <c r="B11" s="1222" t="s">
        <v>400</v>
      </c>
      <c r="C11" s="1222"/>
      <c r="D11" s="1222"/>
      <c r="E11" s="1228">
        <f>한도개정전연평균급여</f>
        <v>80000000</v>
      </c>
      <c r="F11" s="1228"/>
      <c r="J11" s="22"/>
    </row>
    <row r="12" spans="2:10" ht="27" customHeight="1" x14ac:dyDescent="0.3">
      <c r="B12" s="1213" t="s">
        <v>359</v>
      </c>
      <c r="C12" s="1214"/>
      <c r="D12" s="1215"/>
      <c r="E12" s="1228">
        <f>퇴직시점연봉</f>
        <v>100000000</v>
      </c>
      <c r="F12" s="1228"/>
      <c r="J12" s="22"/>
    </row>
    <row r="13" spans="2:10" ht="27" customHeight="1" x14ac:dyDescent="0.3">
      <c r="B13" s="1213" t="s">
        <v>108</v>
      </c>
      <c r="C13" s="1214"/>
      <c r="D13" s="1215"/>
      <c r="E13" s="1223">
        <f>지급배수1</f>
        <v>3</v>
      </c>
      <c r="F13" s="1223"/>
      <c r="J13" s="22"/>
    </row>
    <row r="14" spans="2:10" ht="27" customHeight="1" x14ac:dyDescent="0.3">
      <c r="B14" s="1213" t="s">
        <v>429</v>
      </c>
      <c r="C14" s="1214"/>
      <c r="D14" s="1215"/>
      <c r="E14" s="1223">
        <f>지급배수2</f>
        <v>3</v>
      </c>
      <c r="F14" s="1223"/>
      <c r="J14" s="22"/>
    </row>
    <row r="15" spans="2:10" ht="27" customHeight="1" x14ac:dyDescent="0.3">
      <c r="B15" s="1229" t="s">
        <v>430</v>
      </c>
      <c r="C15" s="1230"/>
      <c r="D15" s="1231"/>
      <c r="E15" s="1232">
        <f>지급배수3</f>
        <v>3</v>
      </c>
      <c r="F15" s="1232"/>
      <c r="G15" s="22"/>
      <c r="H15" s="22"/>
      <c r="I15" s="22"/>
      <c r="J15" s="22"/>
    </row>
    <row r="16" spans="2:10" s="201" customFormat="1" ht="18.75" customHeight="1" x14ac:dyDescent="0.3">
      <c r="E16" s="6"/>
      <c r="F16" s="6"/>
      <c r="G16" s="6"/>
      <c r="H16" s="6"/>
      <c r="I16" s="6"/>
      <c r="J16" s="6"/>
    </row>
    <row r="17" spans="2:10" s="201" customFormat="1" ht="37.5" customHeight="1" x14ac:dyDescent="0.3">
      <c r="B17" s="267" t="s">
        <v>370</v>
      </c>
      <c r="C17" s="202"/>
      <c r="D17" s="202"/>
      <c r="E17" s="34"/>
      <c r="F17" s="34"/>
      <c r="G17" s="34"/>
      <c r="H17" s="34"/>
      <c r="I17" s="34"/>
      <c r="J17" s="35"/>
    </row>
    <row r="18" spans="2:10" s="201" customFormat="1" ht="27.6" customHeight="1" x14ac:dyDescent="0.3">
      <c r="B18" s="1216" t="s">
        <v>371</v>
      </c>
      <c r="C18" s="1219">
        <f ca="1">YEAR(TODAY())</f>
        <v>2023</v>
      </c>
      <c r="D18" s="1219"/>
      <c r="E18" s="728">
        <f ca="1">$C$18+E20</f>
        <v>2026</v>
      </c>
      <c r="F18" s="728">
        <f t="shared" ref="F18:I18" ca="1" si="0">$C$18+F20</f>
        <v>2028</v>
      </c>
      <c r="G18" s="728">
        <f t="shared" ca="1" si="0"/>
        <v>2031</v>
      </c>
      <c r="H18" s="728">
        <f t="shared" ca="1" si="0"/>
        <v>2033</v>
      </c>
      <c r="I18" s="728">
        <f t="shared" ca="1" si="0"/>
        <v>2035</v>
      </c>
      <c r="J18" s="729">
        <f>IF(E8=0,0,YEAR(E8))</f>
        <v>2033</v>
      </c>
    </row>
    <row r="19" spans="2:10" s="201" customFormat="1" ht="21" customHeight="1" x14ac:dyDescent="0.3">
      <c r="B19" s="1217"/>
      <c r="C19" s="1224">
        <f ca="1">현재나이</f>
        <v>68</v>
      </c>
      <c r="D19" s="1225"/>
      <c r="E19" s="730">
        <f ca="1">$C$19+(E18-$C$18)</f>
        <v>71</v>
      </c>
      <c r="F19" s="730">
        <f t="shared" ref="F19:J19" ca="1" si="1">$C$19+(F18-$C$18)</f>
        <v>73</v>
      </c>
      <c r="G19" s="730">
        <f t="shared" ca="1" si="1"/>
        <v>76</v>
      </c>
      <c r="H19" s="730">
        <f t="shared" ca="1" si="1"/>
        <v>78</v>
      </c>
      <c r="I19" s="730">
        <f t="shared" ca="1" si="1"/>
        <v>80</v>
      </c>
      <c r="J19" s="730">
        <f t="shared" ca="1" si="1"/>
        <v>78</v>
      </c>
    </row>
    <row r="20" spans="2:10" s="201" customFormat="1" ht="21" customHeight="1" x14ac:dyDescent="0.3">
      <c r="B20" s="1218"/>
      <c r="C20" s="1220" t="s">
        <v>275</v>
      </c>
      <c r="D20" s="1220"/>
      <c r="E20" s="912">
        <v>3</v>
      </c>
      <c r="F20" s="912">
        <v>5</v>
      </c>
      <c r="G20" s="912">
        <v>8</v>
      </c>
      <c r="H20" s="913">
        <v>10</v>
      </c>
      <c r="I20" s="913">
        <v>12</v>
      </c>
      <c r="J20" s="914">
        <f ca="1">IF(E8=0,0,J18-C18)</f>
        <v>10</v>
      </c>
    </row>
    <row r="21" spans="2:10" s="201" customFormat="1" ht="26.45" customHeight="1" x14ac:dyDescent="0.3">
      <c r="B21" s="718" t="s">
        <v>156</v>
      </c>
      <c r="C21" s="1209">
        <f>연봉/100000000</f>
        <v>1</v>
      </c>
      <c r="D21" s="1210"/>
      <c r="E21" s="722"/>
      <c r="F21" s="722"/>
      <c r="G21" s="722"/>
      <c r="H21" s="723"/>
      <c r="I21" s="723"/>
      <c r="J21" s="268"/>
    </row>
    <row r="22" spans="2:10" s="201" customFormat="1" ht="31.5" customHeight="1" x14ac:dyDescent="0.3">
      <c r="B22" s="719" t="s">
        <v>35</v>
      </c>
      <c r="C22" s="1211">
        <f ca="1">연봉별퇴직금계산!C14/100000000</f>
        <v>8.9</v>
      </c>
      <c r="D22" s="1212"/>
      <c r="E22" s="724">
        <f ca="1">$C$21*10%*지급배수3*E20+$C$22</f>
        <v>9.8000000000000007</v>
      </c>
      <c r="F22" s="724">
        <f t="shared" ref="F22:I22" ca="1" si="2">$C$21*10%*지급배수3*F20+$C$22</f>
        <v>10.4</v>
      </c>
      <c r="G22" s="724">
        <f t="shared" ca="1" si="2"/>
        <v>11.3</v>
      </c>
      <c r="H22" s="724">
        <f t="shared" ca="1" si="2"/>
        <v>11.9</v>
      </c>
      <c r="I22" s="724">
        <f t="shared" ca="1" si="2"/>
        <v>12.5</v>
      </c>
      <c r="J22" s="714">
        <f ca="1">C21*10%*지급배수3*J20+$C$22</f>
        <v>11.9</v>
      </c>
    </row>
    <row r="23" spans="2:10" s="201" customFormat="1" ht="26.45" customHeight="1" x14ac:dyDescent="0.3">
      <c r="B23" s="720" t="s">
        <v>157</v>
      </c>
      <c r="C23" s="1196">
        <f>연봉가정1/100000000</f>
        <v>1.5</v>
      </c>
      <c r="D23" s="1197"/>
      <c r="E23" s="724"/>
      <c r="F23" s="724"/>
      <c r="G23" s="724"/>
      <c r="H23" s="725"/>
      <c r="I23" s="725"/>
      <c r="J23" s="715"/>
    </row>
    <row r="24" spans="2:10" s="201" customFormat="1" ht="31.5" customHeight="1" x14ac:dyDescent="0.3">
      <c r="B24" s="719" t="s">
        <v>35</v>
      </c>
      <c r="C24" s="1211">
        <f ca="1">IF(C23=0,0,연봉별퇴직금계산!C28/100000000)</f>
        <v>13.35</v>
      </c>
      <c r="D24" s="1212"/>
      <c r="E24" s="724">
        <f t="shared" ref="E24:J24" ca="1" si="3">$C$23*10%*지급배수3*E20+$C$24</f>
        <v>14.7</v>
      </c>
      <c r="F24" s="724">
        <f t="shared" ca="1" si="3"/>
        <v>15.6</v>
      </c>
      <c r="G24" s="724">
        <f t="shared" ca="1" si="3"/>
        <v>16.95</v>
      </c>
      <c r="H24" s="724">
        <f t="shared" ca="1" si="3"/>
        <v>17.850000000000001</v>
      </c>
      <c r="I24" s="724">
        <f t="shared" ca="1" si="3"/>
        <v>18.75</v>
      </c>
      <c r="J24" s="716">
        <f t="shared" ca="1" si="3"/>
        <v>17.850000000000001</v>
      </c>
    </row>
    <row r="25" spans="2:10" s="201" customFormat="1" ht="24.95" customHeight="1" x14ac:dyDescent="0.3">
      <c r="B25" s="720" t="s">
        <v>158</v>
      </c>
      <c r="C25" s="1196">
        <f>연봉가정2/100000000</f>
        <v>2.5</v>
      </c>
      <c r="D25" s="1197"/>
      <c r="E25" s="726"/>
      <c r="F25" s="724"/>
      <c r="G25" s="724"/>
      <c r="H25" s="725"/>
      <c r="I25" s="725"/>
      <c r="J25" s="715"/>
    </row>
    <row r="26" spans="2:10" s="201" customFormat="1" ht="31.5" customHeight="1" x14ac:dyDescent="0.3">
      <c r="B26" s="721" t="s">
        <v>35</v>
      </c>
      <c r="C26" s="1194">
        <f ca="1">IF(C25=0,0,연봉별퇴직금계산!C42/100000000)</f>
        <v>22.25</v>
      </c>
      <c r="D26" s="1195"/>
      <c r="E26" s="727">
        <f t="shared" ref="E26:J26" ca="1" si="4">$C$25*10%*지급배수3*E20+$C$26</f>
        <v>24.5</v>
      </c>
      <c r="F26" s="727">
        <f t="shared" ca="1" si="4"/>
        <v>26</v>
      </c>
      <c r="G26" s="727">
        <f t="shared" ca="1" si="4"/>
        <v>28.25</v>
      </c>
      <c r="H26" s="727">
        <f t="shared" ca="1" si="4"/>
        <v>29.75</v>
      </c>
      <c r="I26" s="727">
        <f t="shared" ca="1" si="4"/>
        <v>31.25</v>
      </c>
      <c r="J26" s="717">
        <f t="shared" ca="1" si="4"/>
        <v>29.75</v>
      </c>
    </row>
    <row r="27" spans="2:10" s="201" customFormat="1" ht="16.5" x14ac:dyDescent="0.3">
      <c r="B27" s="203"/>
      <c r="C27" s="203"/>
      <c r="D27" s="203"/>
      <c r="E27" s="203"/>
      <c r="F27" s="203"/>
      <c r="G27" s="203"/>
      <c r="H27" s="203"/>
      <c r="I27" s="203"/>
      <c r="J27" s="203"/>
    </row>
    <row r="28" spans="2:10" s="201" customFormat="1" ht="16.5" x14ac:dyDescent="0.3">
      <c r="B28" s="203"/>
      <c r="C28" s="203"/>
      <c r="D28" s="203"/>
      <c r="E28" s="203"/>
      <c r="F28" s="203"/>
      <c r="G28" s="203"/>
      <c r="H28" s="203"/>
      <c r="I28" s="203"/>
      <c r="J28" s="203"/>
    </row>
    <row r="29" spans="2:10" s="204" customFormat="1" ht="16.5" x14ac:dyDescent="0.3">
      <c r="B29" s="205"/>
      <c r="D29" s="206">
        <f ca="1">C18</f>
        <v>2023</v>
      </c>
      <c r="E29" s="241">
        <f t="shared" ref="E29:J29" si="5">E20</f>
        <v>3</v>
      </c>
      <c r="F29" s="241">
        <f t="shared" si="5"/>
        <v>5</v>
      </c>
      <c r="G29" s="241">
        <f t="shared" si="5"/>
        <v>8</v>
      </c>
      <c r="H29" s="241">
        <f t="shared" si="5"/>
        <v>10</v>
      </c>
      <c r="I29" s="241">
        <f t="shared" si="5"/>
        <v>12</v>
      </c>
      <c r="J29" s="241">
        <f t="shared" ca="1" si="5"/>
        <v>10</v>
      </c>
    </row>
    <row r="30" spans="2:10" s="204" customFormat="1" ht="16.5" x14ac:dyDescent="0.3">
      <c r="B30" s="207">
        <f>C21</f>
        <v>1</v>
      </c>
      <c r="D30" s="208">
        <f ca="1">C22</f>
        <v>8.9</v>
      </c>
      <c r="E30" s="208">
        <f t="shared" ref="E30:G30" ca="1" si="6">E22</f>
        <v>9.8000000000000007</v>
      </c>
      <c r="F30" s="208">
        <f t="shared" ca="1" si="6"/>
        <v>10.4</v>
      </c>
      <c r="G30" s="208">
        <f t="shared" ca="1" si="6"/>
        <v>11.3</v>
      </c>
      <c r="H30" s="208">
        <f ca="1">H22</f>
        <v>11.9</v>
      </c>
      <c r="I30" s="208">
        <f ca="1">I22</f>
        <v>12.5</v>
      </c>
      <c r="J30" s="208">
        <f ca="1">J22</f>
        <v>11.9</v>
      </c>
    </row>
    <row r="31" spans="2:10" s="204" customFormat="1" ht="16.5" x14ac:dyDescent="0.3">
      <c r="B31" s="207">
        <f>IF(C23=0,"",C23)</f>
        <v>1.5</v>
      </c>
      <c r="D31" s="208">
        <f ca="1">C24</f>
        <v>13.35</v>
      </c>
      <c r="E31" s="208">
        <f t="shared" ref="E31:G31" ca="1" si="7">E24</f>
        <v>14.7</v>
      </c>
      <c r="F31" s="208">
        <f t="shared" ca="1" si="7"/>
        <v>15.6</v>
      </c>
      <c r="G31" s="208">
        <f t="shared" ca="1" si="7"/>
        <v>16.95</v>
      </c>
      <c r="H31" s="208">
        <f ca="1">H24</f>
        <v>17.850000000000001</v>
      </c>
      <c r="I31" s="208">
        <f ca="1">I24</f>
        <v>18.75</v>
      </c>
      <c r="J31" s="208">
        <f ca="1">J24</f>
        <v>17.850000000000001</v>
      </c>
    </row>
    <row r="32" spans="2:10" s="204" customFormat="1" ht="16.5" x14ac:dyDescent="0.3">
      <c r="B32" s="207">
        <f>IF(C25=0,"",C25)</f>
        <v>2.5</v>
      </c>
      <c r="D32" s="208">
        <f ca="1">C26</f>
        <v>22.25</v>
      </c>
      <c r="E32" s="208">
        <f t="shared" ref="E32:G32" ca="1" si="8">E26</f>
        <v>24.5</v>
      </c>
      <c r="F32" s="208">
        <f t="shared" ca="1" si="8"/>
        <v>26</v>
      </c>
      <c r="G32" s="208">
        <f t="shared" ca="1" si="8"/>
        <v>28.25</v>
      </c>
      <c r="H32" s="208">
        <f ca="1">H26</f>
        <v>29.75</v>
      </c>
      <c r="I32" s="208">
        <f ca="1">I26</f>
        <v>31.25</v>
      </c>
      <c r="J32" s="208">
        <f ca="1">J26</f>
        <v>29.75</v>
      </c>
    </row>
    <row r="33" spans="2:10" s="201" customFormat="1" ht="16.5" x14ac:dyDescent="0.3">
      <c r="B33" s="209"/>
      <c r="C33" s="209"/>
      <c r="D33" s="209"/>
      <c r="E33" s="209"/>
      <c r="F33" s="209"/>
      <c r="G33" s="209"/>
      <c r="H33" s="209"/>
      <c r="I33" s="209"/>
      <c r="J33" s="209"/>
    </row>
    <row r="34" spans="2:10" s="201" customFormat="1" ht="16.5" x14ac:dyDescent="0.3">
      <c r="B34" s="203"/>
      <c r="C34" s="203"/>
      <c r="D34" s="203"/>
      <c r="E34" s="203"/>
      <c r="F34" s="203"/>
      <c r="G34" s="203"/>
      <c r="H34" s="203"/>
      <c r="I34" s="203"/>
      <c r="J34" s="203"/>
    </row>
    <row r="35" spans="2:10" s="201" customFormat="1" ht="16.5" x14ac:dyDescent="0.3"/>
    <row r="36" spans="2:10" s="201" customFormat="1" ht="16.5" x14ac:dyDescent="0.3"/>
    <row r="37" spans="2:10" s="201" customFormat="1" ht="16.5" x14ac:dyDescent="0.3"/>
    <row r="38" spans="2:10" s="201" customFormat="1" ht="16.5" x14ac:dyDescent="0.3"/>
    <row r="39" spans="2:10" s="201" customFormat="1" ht="16.5" x14ac:dyDescent="0.3"/>
    <row r="40" spans="2:10" s="201" customFormat="1" ht="72.599999999999994" customHeight="1" x14ac:dyDescent="0.3"/>
    <row r="41" spans="2:10" s="201" customFormat="1" ht="22.5" hidden="1" customHeight="1" x14ac:dyDescent="0.3"/>
    <row r="42" spans="2:10" s="201" customFormat="1" ht="43.5" customHeight="1" x14ac:dyDescent="0.3">
      <c r="B42" s="269" t="s">
        <v>159</v>
      </c>
    </row>
    <row r="43" spans="2:10" s="201" customFormat="1" ht="39.6" customHeight="1" x14ac:dyDescent="0.3">
      <c r="B43" s="493" t="s">
        <v>162</v>
      </c>
      <c r="C43" s="1206" t="s">
        <v>349</v>
      </c>
      <c r="D43" s="1206"/>
      <c r="E43" s="1206"/>
    </row>
    <row r="44" spans="2:10" s="201" customFormat="1" ht="39.6" customHeight="1" x14ac:dyDescent="0.3">
      <c r="B44" s="493" t="s">
        <v>164</v>
      </c>
      <c r="C44" s="1207">
        <v>10</v>
      </c>
      <c r="D44" s="1207"/>
      <c r="E44" s="1207"/>
    </row>
    <row r="45" spans="2:10" s="201" customFormat="1" ht="16.5" hidden="1" x14ac:dyDescent="0.3">
      <c r="B45" s="48" t="s">
        <v>163</v>
      </c>
      <c r="C45" s="1208">
        <f ca="1">DATEDIF(TODAY(),E8,"Y")</f>
        <v>10</v>
      </c>
      <c r="D45" s="1208"/>
      <c r="E45" s="1208"/>
      <c r="F45" s="210"/>
    </row>
    <row r="46" spans="2:10" ht="15" customHeight="1" x14ac:dyDescent="0.3">
      <c r="B46" s="211"/>
      <c r="C46" s="212"/>
      <c r="D46" s="212"/>
      <c r="E46" s="213"/>
      <c r="F46" s="214"/>
      <c r="G46" s="211"/>
      <c r="H46" s="211"/>
      <c r="I46" s="211"/>
      <c r="J46" s="211"/>
    </row>
    <row r="47" spans="2:10" ht="41.45" customHeight="1" x14ac:dyDescent="0.3">
      <c r="B47" s="745" t="s">
        <v>274</v>
      </c>
      <c r="C47" s="1204" t="s">
        <v>160</v>
      </c>
      <c r="D47" s="1205"/>
      <c r="E47" s="746" t="s">
        <v>360</v>
      </c>
      <c r="F47" s="747" t="s">
        <v>44</v>
      </c>
      <c r="G47" s="748" t="s">
        <v>161</v>
      </c>
      <c r="H47" s="494" t="s">
        <v>361</v>
      </c>
      <c r="I47" s="696" t="s">
        <v>362</v>
      </c>
      <c r="J47" s="495" t="s">
        <v>348</v>
      </c>
    </row>
    <row r="48" spans="2:10" ht="35.1" customHeight="1" x14ac:dyDescent="0.3">
      <c r="B48" s="734">
        <f>C21</f>
        <v>1</v>
      </c>
      <c r="C48" s="1198">
        <f ca="1">$J$20</f>
        <v>10</v>
      </c>
      <c r="D48" s="1199"/>
      <c r="E48" s="737">
        <f ca="1">MIN(C48,C44)</f>
        <v>10</v>
      </c>
      <c r="F48" s="738">
        <f ca="1">J22</f>
        <v>11.9</v>
      </c>
      <c r="G48" s="739">
        <f ca="1">IFERROR(F48/MIN($C$44,C48)/12*10000,0)</f>
        <v>991.66666666666663</v>
      </c>
      <c r="H48" s="517">
        <v>200</v>
      </c>
      <c r="I48" s="697">
        <v>3</v>
      </c>
      <c r="J48" s="731">
        <f ca="1">(H48*12*MIN($C$44,C48))/10000</f>
        <v>2.4</v>
      </c>
    </row>
    <row r="49" spans="2:10" ht="35.1" customHeight="1" x14ac:dyDescent="0.3">
      <c r="B49" s="735">
        <f>C23</f>
        <v>1.5</v>
      </c>
      <c r="C49" s="1200">
        <f t="shared" ref="C49:C50" ca="1" si="9">$J$20</f>
        <v>10</v>
      </c>
      <c r="D49" s="1201"/>
      <c r="E49" s="740">
        <f t="shared" ref="E49:E50" ca="1" si="10">MIN(C49,$C$44)</f>
        <v>10</v>
      </c>
      <c r="F49" s="741">
        <f ca="1">J24</f>
        <v>17.850000000000001</v>
      </c>
      <c r="G49" s="739">
        <f ca="1">IFERROR(F49/MIN($C$44,C49)/12*10000,0)</f>
        <v>1487.5000000000002</v>
      </c>
      <c r="H49" s="518">
        <v>300</v>
      </c>
      <c r="I49" s="697"/>
      <c r="J49" s="732">
        <f ca="1">(H49*12*MIN($C$44,C49))/10000</f>
        <v>3.6</v>
      </c>
    </row>
    <row r="50" spans="2:10" ht="35.1" customHeight="1" x14ac:dyDescent="0.3">
      <c r="B50" s="736">
        <f>C25</f>
        <v>2.5</v>
      </c>
      <c r="C50" s="1202">
        <f t="shared" ca="1" si="9"/>
        <v>10</v>
      </c>
      <c r="D50" s="1203"/>
      <c r="E50" s="742">
        <f t="shared" ca="1" si="10"/>
        <v>10</v>
      </c>
      <c r="F50" s="743">
        <f ca="1">J26</f>
        <v>29.75</v>
      </c>
      <c r="G50" s="744">
        <f ca="1">IFERROR(F50/MIN($C$44,C50)/12*10000,0)</f>
        <v>2479.1666666666665</v>
      </c>
      <c r="H50" s="519">
        <v>500</v>
      </c>
      <c r="I50" s="698"/>
      <c r="J50" s="733">
        <f ca="1">(H50*12*MIN($C$44,C50))/10000</f>
        <v>6</v>
      </c>
    </row>
    <row r="51" spans="2:10" ht="15" customHeight="1" x14ac:dyDescent="0.3">
      <c r="B51" s="200"/>
    </row>
  </sheetData>
  <sheetProtection algorithmName="SHA-512" hashValue="s4D108N/2EeNZyJyzrALGi/Ek2QUUgY4po1Uhi10FV4olXplWKOsiPcexSYnxAwN5n5/J2HE4gJiAOuwshF0Jg==" saltValue="KKUCa6o817AydkkqUdnPqQ==" spinCount="100000" sheet="1" selectLockedCells="1"/>
  <mergeCells count="38">
    <mergeCell ref="C19:D19"/>
    <mergeCell ref="B6:D6"/>
    <mergeCell ref="E6:F6"/>
    <mergeCell ref="E14:F14"/>
    <mergeCell ref="E7:F7"/>
    <mergeCell ref="E8:F8"/>
    <mergeCell ref="E9:F9"/>
    <mergeCell ref="E10:F10"/>
    <mergeCell ref="E12:F12"/>
    <mergeCell ref="B11:D11"/>
    <mergeCell ref="E11:F11"/>
    <mergeCell ref="B15:D15"/>
    <mergeCell ref="E15:F15"/>
    <mergeCell ref="B3:J3"/>
    <mergeCell ref="C21:D21"/>
    <mergeCell ref="C22:D22"/>
    <mergeCell ref="C23:D23"/>
    <mergeCell ref="C24:D24"/>
    <mergeCell ref="B13:D13"/>
    <mergeCell ref="B14:D14"/>
    <mergeCell ref="B18:B20"/>
    <mergeCell ref="C18:D18"/>
    <mergeCell ref="C20:D20"/>
    <mergeCell ref="B7:D7"/>
    <mergeCell ref="B8:D8"/>
    <mergeCell ref="B9:D9"/>
    <mergeCell ref="B10:D10"/>
    <mergeCell ref="B12:D12"/>
    <mergeCell ref="E13:F13"/>
    <mergeCell ref="C26:D26"/>
    <mergeCell ref="C25:D25"/>
    <mergeCell ref="C48:D48"/>
    <mergeCell ref="C49:D49"/>
    <mergeCell ref="C50:D50"/>
    <mergeCell ref="C47:D47"/>
    <mergeCell ref="C43:E43"/>
    <mergeCell ref="C44:E44"/>
    <mergeCell ref="C45:E45"/>
  </mergeCells>
  <phoneticPr fontId="4" type="noConversion"/>
  <conditionalFormatting sqref="E7:E15">
    <cfRule type="cellIs" dxfId="94" priority="8" operator="equal">
      <formula>0</formula>
    </cfRule>
  </conditionalFormatting>
  <conditionalFormatting sqref="J18">
    <cfRule type="cellIs" dxfId="93" priority="7" operator="equal">
      <formula>0</formula>
    </cfRule>
  </conditionalFormatting>
  <conditionalFormatting sqref="C21:I26">
    <cfRule type="cellIs" dxfId="92" priority="6" operator="equal">
      <formula>0</formula>
    </cfRule>
  </conditionalFormatting>
  <conditionalFormatting sqref="J21:J26">
    <cfRule type="cellIs" dxfId="91" priority="5" operator="equal">
      <formula>0</formula>
    </cfRule>
  </conditionalFormatting>
  <conditionalFormatting sqref="B48:G50">
    <cfRule type="cellIs" dxfId="90" priority="4" operator="equal">
      <formula>0</formula>
    </cfRule>
  </conditionalFormatting>
  <conditionalFormatting sqref="J48:J50">
    <cfRule type="cellIs" dxfId="89" priority="3" operator="equal">
      <formula>0</formula>
    </cfRule>
  </conditionalFormatting>
  <conditionalFormatting sqref="B30:B32">
    <cfRule type="cellIs" dxfId="88" priority="2" operator="equal">
      <formula>0</formula>
    </cfRule>
  </conditionalFormatting>
  <conditionalFormatting sqref="E6">
    <cfRule type="cellIs" dxfId="87" priority="1" operator="equal">
      <formula>0</formula>
    </cfRule>
  </conditionalFormatting>
  <printOptions horizontalCentered="1"/>
  <pageMargins left="0.51181102362204722" right="0.51181102362204722" top="0.55118110236220474" bottom="0" header="0.31496062992125984" footer="0.31496062992125984"/>
  <pageSetup paperSize="9" scale="6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autoPageBreaks="0" fitToPage="1"/>
  </sheetPr>
  <dimension ref="A1:P32"/>
  <sheetViews>
    <sheetView showGridLines="0" showRowColHeaders="0" zoomScale="90" zoomScaleNormal="90" workbookViewId="0">
      <pane ySplit="3" topLeftCell="A4" activePane="bottomLeft" state="frozen"/>
      <selection pane="bottomLeft" activeCell="F38" sqref="F38"/>
    </sheetView>
  </sheetViews>
  <sheetFormatPr defaultRowHeight="15" customHeight="1" x14ac:dyDescent="0.3"/>
  <cols>
    <col min="1" max="1" width="3.125" style="64" customWidth="1"/>
    <col min="2" max="2" width="29.375" style="64" customWidth="1"/>
    <col min="3" max="5" width="29.625" style="64" customWidth="1"/>
    <col min="6" max="6" width="13.625" style="64" customWidth="1"/>
    <col min="7" max="7" width="11.625" style="64" customWidth="1"/>
    <col min="8" max="8" width="11.125" style="64" customWidth="1"/>
    <col min="9" max="9" width="9" style="64" customWidth="1"/>
    <col min="10" max="10" width="9.125" style="64" hidden="1" customWidth="1"/>
    <col min="11" max="11" width="9.625" style="64" hidden="1" customWidth="1"/>
    <col min="12" max="12" width="12.125" style="64" hidden="1" customWidth="1"/>
    <col min="13" max="13" width="0" style="64" hidden="1" customWidth="1"/>
    <col min="14" max="14" width="15.5" style="64" hidden="1" customWidth="1"/>
    <col min="15" max="15" width="9.125" style="64" hidden="1" customWidth="1"/>
    <col min="16" max="16" width="13.5" style="64" hidden="1" customWidth="1"/>
    <col min="17" max="242" width="9" style="64"/>
    <col min="243" max="243" width="1.5" style="64" customWidth="1"/>
    <col min="244" max="247" width="12.875" style="64" customWidth="1"/>
    <col min="248" max="248" width="12.625" style="64" customWidth="1"/>
    <col min="249" max="252" width="12.875" style="64" customWidth="1"/>
    <col min="253" max="254" width="11.5" style="64" customWidth="1"/>
    <col min="255" max="255" width="11.625" style="64" bestFit="1" customWidth="1"/>
    <col min="256" max="256" width="9" style="64"/>
    <col min="257" max="257" width="9.125" style="64" bestFit="1" customWidth="1"/>
    <col min="258" max="498" width="9" style="64"/>
    <col min="499" max="499" width="1.5" style="64" customWidth="1"/>
    <col min="500" max="503" width="12.875" style="64" customWidth="1"/>
    <col min="504" max="504" width="12.625" style="64" customWidth="1"/>
    <col min="505" max="508" width="12.875" style="64" customWidth="1"/>
    <col min="509" max="510" width="11.5" style="64" customWidth="1"/>
    <col min="511" max="511" width="11.625" style="64" bestFit="1" customWidth="1"/>
    <col min="512" max="512" width="9" style="64"/>
    <col min="513" max="513" width="9.125" style="64" bestFit="1" customWidth="1"/>
    <col min="514" max="754" width="9" style="64"/>
    <col min="755" max="755" width="1.5" style="64" customWidth="1"/>
    <col min="756" max="759" width="12.875" style="64" customWidth="1"/>
    <col min="760" max="760" width="12.625" style="64" customWidth="1"/>
    <col min="761" max="764" width="12.875" style="64" customWidth="1"/>
    <col min="765" max="766" width="11.5" style="64" customWidth="1"/>
    <col min="767" max="767" width="11.625" style="64" bestFit="1" customWidth="1"/>
    <col min="768" max="768" width="9" style="64"/>
    <col min="769" max="769" width="9.125" style="64" bestFit="1" customWidth="1"/>
    <col min="770" max="1010" width="9" style="64"/>
    <col min="1011" max="1011" width="1.5" style="64" customWidth="1"/>
    <col min="1012" max="1015" width="12.875" style="64" customWidth="1"/>
    <col min="1016" max="1016" width="12.625" style="64" customWidth="1"/>
    <col min="1017" max="1020" width="12.875" style="64" customWidth="1"/>
    <col min="1021" max="1022" width="11.5" style="64" customWidth="1"/>
    <col min="1023" max="1023" width="11.625" style="64" bestFit="1" customWidth="1"/>
    <col min="1024" max="1024" width="9" style="64"/>
    <col min="1025" max="1025" width="9.125" style="64" bestFit="1" customWidth="1"/>
    <col min="1026" max="1266" width="9" style="64"/>
    <col min="1267" max="1267" width="1.5" style="64" customWidth="1"/>
    <col min="1268" max="1271" width="12.875" style="64" customWidth="1"/>
    <col min="1272" max="1272" width="12.625" style="64" customWidth="1"/>
    <col min="1273" max="1276" width="12.875" style="64" customWidth="1"/>
    <col min="1277" max="1278" width="11.5" style="64" customWidth="1"/>
    <col min="1279" max="1279" width="11.625" style="64" bestFit="1" customWidth="1"/>
    <col min="1280" max="1280" width="9" style="64"/>
    <col min="1281" max="1281" width="9.125" style="64" bestFit="1" customWidth="1"/>
    <col min="1282" max="1522" width="9" style="64"/>
    <col min="1523" max="1523" width="1.5" style="64" customWidth="1"/>
    <col min="1524" max="1527" width="12.875" style="64" customWidth="1"/>
    <col min="1528" max="1528" width="12.625" style="64" customWidth="1"/>
    <col min="1529" max="1532" width="12.875" style="64" customWidth="1"/>
    <col min="1533" max="1534" width="11.5" style="64" customWidth="1"/>
    <col min="1535" max="1535" width="11.625" style="64" bestFit="1" customWidth="1"/>
    <col min="1536" max="1536" width="9" style="64"/>
    <col min="1537" max="1537" width="9.125" style="64" bestFit="1" customWidth="1"/>
    <col min="1538" max="1778" width="9" style="64"/>
    <col min="1779" max="1779" width="1.5" style="64" customWidth="1"/>
    <col min="1780" max="1783" width="12.875" style="64" customWidth="1"/>
    <col min="1784" max="1784" width="12.625" style="64" customWidth="1"/>
    <col min="1785" max="1788" width="12.875" style="64" customWidth="1"/>
    <col min="1789" max="1790" width="11.5" style="64" customWidth="1"/>
    <col min="1791" max="1791" width="11.625" style="64" bestFit="1" customWidth="1"/>
    <col min="1792" max="1792" width="9" style="64"/>
    <col min="1793" max="1793" width="9.125" style="64" bestFit="1" customWidth="1"/>
    <col min="1794" max="2034" width="9" style="64"/>
    <col min="2035" max="2035" width="1.5" style="64" customWidth="1"/>
    <col min="2036" max="2039" width="12.875" style="64" customWidth="1"/>
    <col min="2040" max="2040" width="12.625" style="64" customWidth="1"/>
    <col min="2041" max="2044" width="12.875" style="64" customWidth="1"/>
    <col min="2045" max="2046" width="11.5" style="64" customWidth="1"/>
    <col min="2047" max="2047" width="11.625" style="64" bestFit="1" customWidth="1"/>
    <col min="2048" max="2048" width="9" style="64"/>
    <col min="2049" max="2049" width="9.125" style="64" bestFit="1" customWidth="1"/>
    <col min="2050" max="2290" width="9" style="64"/>
    <col min="2291" max="2291" width="1.5" style="64" customWidth="1"/>
    <col min="2292" max="2295" width="12.875" style="64" customWidth="1"/>
    <col min="2296" max="2296" width="12.625" style="64" customWidth="1"/>
    <col min="2297" max="2300" width="12.875" style="64" customWidth="1"/>
    <col min="2301" max="2302" width="11.5" style="64" customWidth="1"/>
    <col min="2303" max="2303" width="11.625" style="64" bestFit="1" customWidth="1"/>
    <col min="2304" max="2304" width="9" style="64"/>
    <col min="2305" max="2305" width="9.125" style="64" bestFit="1" customWidth="1"/>
    <col min="2306" max="2546" width="9" style="64"/>
    <col min="2547" max="2547" width="1.5" style="64" customWidth="1"/>
    <col min="2548" max="2551" width="12.875" style="64" customWidth="1"/>
    <col min="2552" max="2552" width="12.625" style="64" customWidth="1"/>
    <col min="2553" max="2556" width="12.875" style="64" customWidth="1"/>
    <col min="2557" max="2558" width="11.5" style="64" customWidth="1"/>
    <col min="2559" max="2559" width="11.625" style="64" bestFit="1" customWidth="1"/>
    <col min="2560" max="2560" width="9" style="64"/>
    <col min="2561" max="2561" width="9.125" style="64" bestFit="1" customWidth="1"/>
    <col min="2562" max="2802" width="9" style="64"/>
    <col min="2803" max="2803" width="1.5" style="64" customWidth="1"/>
    <col min="2804" max="2807" width="12.875" style="64" customWidth="1"/>
    <col min="2808" max="2808" width="12.625" style="64" customWidth="1"/>
    <col min="2809" max="2812" width="12.875" style="64" customWidth="1"/>
    <col min="2813" max="2814" width="11.5" style="64" customWidth="1"/>
    <col min="2815" max="2815" width="11.625" style="64" bestFit="1" customWidth="1"/>
    <col min="2816" max="2816" width="9" style="64"/>
    <col min="2817" max="2817" width="9.125" style="64" bestFit="1" customWidth="1"/>
    <col min="2818" max="3058" width="9" style="64"/>
    <col min="3059" max="3059" width="1.5" style="64" customWidth="1"/>
    <col min="3060" max="3063" width="12.875" style="64" customWidth="1"/>
    <col min="3064" max="3064" width="12.625" style="64" customWidth="1"/>
    <col min="3065" max="3068" width="12.875" style="64" customWidth="1"/>
    <col min="3069" max="3070" width="11.5" style="64" customWidth="1"/>
    <col min="3071" max="3071" width="11.625" style="64" bestFit="1" customWidth="1"/>
    <col min="3072" max="3072" width="9" style="64"/>
    <col min="3073" max="3073" width="9.125" style="64" bestFit="1" customWidth="1"/>
    <col min="3074" max="3314" width="9" style="64"/>
    <col min="3315" max="3315" width="1.5" style="64" customWidth="1"/>
    <col min="3316" max="3319" width="12.875" style="64" customWidth="1"/>
    <col min="3320" max="3320" width="12.625" style="64" customWidth="1"/>
    <col min="3321" max="3324" width="12.875" style="64" customWidth="1"/>
    <col min="3325" max="3326" width="11.5" style="64" customWidth="1"/>
    <col min="3327" max="3327" width="11.625" style="64" bestFit="1" customWidth="1"/>
    <col min="3328" max="3328" width="9" style="64"/>
    <col min="3329" max="3329" width="9.125" style="64" bestFit="1" customWidth="1"/>
    <col min="3330" max="3570" width="9" style="64"/>
    <col min="3571" max="3571" width="1.5" style="64" customWidth="1"/>
    <col min="3572" max="3575" width="12.875" style="64" customWidth="1"/>
    <col min="3576" max="3576" width="12.625" style="64" customWidth="1"/>
    <col min="3577" max="3580" width="12.875" style="64" customWidth="1"/>
    <col min="3581" max="3582" width="11.5" style="64" customWidth="1"/>
    <col min="3583" max="3583" width="11.625" style="64" bestFit="1" customWidth="1"/>
    <col min="3584" max="3584" width="9" style="64"/>
    <col min="3585" max="3585" width="9.125" style="64" bestFit="1" customWidth="1"/>
    <col min="3586" max="3826" width="9" style="64"/>
    <col min="3827" max="3827" width="1.5" style="64" customWidth="1"/>
    <col min="3828" max="3831" width="12.875" style="64" customWidth="1"/>
    <col min="3832" max="3832" width="12.625" style="64" customWidth="1"/>
    <col min="3833" max="3836" width="12.875" style="64" customWidth="1"/>
    <col min="3837" max="3838" width="11.5" style="64" customWidth="1"/>
    <col min="3839" max="3839" width="11.625" style="64" bestFit="1" customWidth="1"/>
    <col min="3840" max="3840" width="9" style="64"/>
    <col min="3841" max="3841" width="9.125" style="64" bestFit="1" customWidth="1"/>
    <col min="3842" max="4082" width="9" style="64"/>
    <col min="4083" max="4083" width="1.5" style="64" customWidth="1"/>
    <col min="4084" max="4087" width="12.875" style="64" customWidth="1"/>
    <col min="4088" max="4088" width="12.625" style="64" customWidth="1"/>
    <col min="4089" max="4092" width="12.875" style="64" customWidth="1"/>
    <col min="4093" max="4094" width="11.5" style="64" customWidth="1"/>
    <col min="4095" max="4095" width="11.625" style="64" bestFit="1" customWidth="1"/>
    <col min="4096" max="4096" width="9" style="64"/>
    <col min="4097" max="4097" width="9.125" style="64" bestFit="1" customWidth="1"/>
    <col min="4098" max="4338" width="9" style="64"/>
    <col min="4339" max="4339" width="1.5" style="64" customWidth="1"/>
    <col min="4340" max="4343" width="12.875" style="64" customWidth="1"/>
    <col min="4344" max="4344" width="12.625" style="64" customWidth="1"/>
    <col min="4345" max="4348" width="12.875" style="64" customWidth="1"/>
    <col min="4349" max="4350" width="11.5" style="64" customWidth="1"/>
    <col min="4351" max="4351" width="11.625" style="64" bestFit="1" customWidth="1"/>
    <col min="4352" max="4352" width="9" style="64"/>
    <col min="4353" max="4353" width="9.125" style="64" bestFit="1" customWidth="1"/>
    <col min="4354" max="4594" width="9" style="64"/>
    <col min="4595" max="4595" width="1.5" style="64" customWidth="1"/>
    <col min="4596" max="4599" width="12.875" style="64" customWidth="1"/>
    <col min="4600" max="4600" width="12.625" style="64" customWidth="1"/>
    <col min="4601" max="4604" width="12.875" style="64" customWidth="1"/>
    <col min="4605" max="4606" width="11.5" style="64" customWidth="1"/>
    <col min="4607" max="4607" width="11.625" style="64" bestFit="1" customWidth="1"/>
    <col min="4608" max="4608" width="9" style="64"/>
    <col min="4609" max="4609" width="9.125" style="64" bestFit="1" customWidth="1"/>
    <col min="4610" max="4850" width="9" style="64"/>
    <col min="4851" max="4851" width="1.5" style="64" customWidth="1"/>
    <col min="4852" max="4855" width="12.875" style="64" customWidth="1"/>
    <col min="4856" max="4856" width="12.625" style="64" customWidth="1"/>
    <col min="4857" max="4860" width="12.875" style="64" customWidth="1"/>
    <col min="4861" max="4862" width="11.5" style="64" customWidth="1"/>
    <col min="4863" max="4863" width="11.625" style="64" bestFit="1" customWidth="1"/>
    <col min="4864" max="4864" width="9" style="64"/>
    <col min="4865" max="4865" width="9.125" style="64" bestFit="1" customWidth="1"/>
    <col min="4866" max="5106" width="9" style="64"/>
    <col min="5107" max="5107" width="1.5" style="64" customWidth="1"/>
    <col min="5108" max="5111" width="12.875" style="64" customWidth="1"/>
    <col min="5112" max="5112" width="12.625" style="64" customWidth="1"/>
    <col min="5113" max="5116" width="12.875" style="64" customWidth="1"/>
    <col min="5117" max="5118" width="11.5" style="64" customWidth="1"/>
    <col min="5119" max="5119" width="11.625" style="64" bestFit="1" customWidth="1"/>
    <col min="5120" max="5120" width="9" style="64"/>
    <col min="5121" max="5121" width="9.125" style="64" bestFit="1" customWidth="1"/>
    <col min="5122" max="5362" width="9" style="64"/>
    <col min="5363" max="5363" width="1.5" style="64" customWidth="1"/>
    <col min="5364" max="5367" width="12.875" style="64" customWidth="1"/>
    <col min="5368" max="5368" width="12.625" style="64" customWidth="1"/>
    <col min="5369" max="5372" width="12.875" style="64" customWidth="1"/>
    <col min="5373" max="5374" width="11.5" style="64" customWidth="1"/>
    <col min="5375" max="5375" width="11.625" style="64" bestFit="1" customWidth="1"/>
    <col min="5376" max="5376" width="9" style="64"/>
    <col min="5377" max="5377" width="9.125" style="64" bestFit="1" customWidth="1"/>
    <col min="5378" max="5618" width="9" style="64"/>
    <col min="5619" max="5619" width="1.5" style="64" customWidth="1"/>
    <col min="5620" max="5623" width="12.875" style="64" customWidth="1"/>
    <col min="5624" max="5624" width="12.625" style="64" customWidth="1"/>
    <col min="5625" max="5628" width="12.875" style="64" customWidth="1"/>
    <col min="5629" max="5630" width="11.5" style="64" customWidth="1"/>
    <col min="5631" max="5631" width="11.625" style="64" bestFit="1" customWidth="1"/>
    <col min="5632" max="5632" width="9" style="64"/>
    <col min="5633" max="5633" width="9.125" style="64" bestFit="1" customWidth="1"/>
    <col min="5634" max="5874" width="9" style="64"/>
    <col min="5875" max="5875" width="1.5" style="64" customWidth="1"/>
    <col min="5876" max="5879" width="12.875" style="64" customWidth="1"/>
    <col min="5880" max="5880" width="12.625" style="64" customWidth="1"/>
    <col min="5881" max="5884" width="12.875" style="64" customWidth="1"/>
    <col min="5885" max="5886" width="11.5" style="64" customWidth="1"/>
    <col min="5887" max="5887" width="11.625" style="64" bestFit="1" customWidth="1"/>
    <col min="5888" max="5888" width="9" style="64"/>
    <col min="5889" max="5889" width="9.125" style="64" bestFit="1" customWidth="1"/>
    <col min="5890" max="6130" width="9" style="64"/>
    <col min="6131" max="6131" width="1.5" style="64" customWidth="1"/>
    <col min="6132" max="6135" width="12.875" style="64" customWidth="1"/>
    <col min="6136" max="6136" width="12.625" style="64" customWidth="1"/>
    <col min="6137" max="6140" width="12.875" style="64" customWidth="1"/>
    <col min="6141" max="6142" width="11.5" style="64" customWidth="1"/>
    <col min="6143" max="6143" width="11.625" style="64" bestFit="1" customWidth="1"/>
    <col min="6144" max="6144" width="9" style="64"/>
    <col min="6145" max="6145" width="9.125" style="64" bestFit="1" customWidth="1"/>
    <col min="6146" max="6386" width="9" style="64"/>
    <col min="6387" max="6387" width="1.5" style="64" customWidth="1"/>
    <col min="6388" max="6391" width="12.875" style="64" customWidth="1"/>
    <col min="6392" max="6392" width="12.625" style="64" customWidth="1"/>
    <col min="6393" max="6396" width="12.875" style="64" customWidth="1"/>
    <col min="6397" max="6398" width="11.5" style="64" customWidth="1"/>
    <col min="6399" max="6399" width="11.625" style="64" bestFit="1" customWidth="1"/>
    <col min="6400" max="6400" width="9" style="64"/>
    <col min="6401" max="6401" width="9.125" style="64" bestFit="1" customWidth="1"/>
    <col min="6402" max="6642" width="9" style="64"/>
    <col min="6643" max="6643" width="1.5" style="64" customWidth="1"/>
    <col min="6644" max="6647" width="12.875" style="64" customWidth="1"/>
    <col min="6648" max="6648" width="12.625" style="64" customWidth="1"/>
    <col min="6649" max="6652" width="12.875" style="64" customWidth="1"/>
    <col min="6653" max="6654" width="11.5" style="64" customWidth="1"/>
    <col min="6655" max="6655" width="11.625" style="64" bestFit="1" customWidth="1"/>
    <col min="6656" max="6656" width="9" style="64"/>
    <col min="6657" max="6657" width="9.125" style="64" bestFit="1" customWidth="1"/>
    <col min="6658" max="6898" width="9" style="64"/>
    <col min="6899" max="6899" width="1.5" style="64" customWidth="1"/>
    <col min="6900" max="6903" width="12.875" style="64" customWidth="1"/>
    <col min="6904" max="6904" width="12.625" style="64" customWidth="1"/>
    <col min="6905" max="6908" width="12.875" style="64" customWidth="1"/>
    <col min="6909" max="6910" width="11.5" style="64" customWidth="1"/>
    <col min="6911" max="6911" width="11.625" style="64" bestFit="1" customWidth="1"/>
    <col min="6912" max="6912" width="9" style="64"/>
    <col min="6913" max="6913" width="9.125" style="64" bestFit="1" customWidth="1"/>
    <col min="6914" max="7154" width="9" style="64"/>
    <col min="7155" max="7155" width="1.5" style="64" customWidth="1"/>
    <col min="7156" max="7159" width="12.875" style="64" customWidth="1"/>
    <col min="7160" max="7160" width="12.625" style="64" customWidth="1"/>
    <col min="7161" max="7164" width="12.875" style="64" customWidth="1"/>
    <col min="7165" max="7166" width="11.5" style="64" customWidth="1"/>
    <col min="7167" max="7167" width="11.625" style="64" bestFit="1" customWidth="1"/>
    <col min="7168" max="7168" width="9" style="64"/>
    <col min="7169" max="7169" width="9.125" style="64" bestFit="1" customWidth="1"/>
    <col min="7170" max="7410" width="9" style="64"/>
    <col min="7411" max="7411" width="1.5" style="64" customWidth="1"/>
    <col min="7412" max="7415" width="12.875" style="64" customWidth="1"/>
    <col min="7416" max="7416" width="12.625" style="64" customWidth="1"/>
    <col min="7417" max="7420" width="12.875" style="64" customWidth="1"/>
    <col min="7421" max="7422" width="11.5" style="64" customWidth="1"/>
    <col min="7423" max="7423" width="11.625" style="64" bestFit="1" customWidth="1"/>
    <col min="7424" max="7424" width="9" style="64"/>
    <col min="7425" max="7425" width="9.125" style="64" bestFit="1" customWidth="1"/>
    <col min="7426" max="7666" width="9" style="64"/>
    <col min="7667" max="7667" width="1.5" style="64" customWidth="1"/>
    <col min="7668" max="7671" width="12.875" style="64" customWidth="1"/>
    <col min="7672" max="7672" width="12.625" style="64" customWidth="1"/>
    <col min="7673" max="7676" width="12.875" style="64" customWidth="1"/>
    <col min="7677" max="7678" width="11.5" style="64" customWidth="1"/>
    <col min="7679" max="7679" width="11.625" style="64" bestFit="1" customWidth="1"/>
    <col min="7680" max="7680" width="9" style="64"/>
    <col min="7681" max="7681" width="9.125" style="64" bestFit="1" customWidth="1"/>
    <col min="7682" max="7922" width="9" style="64"/>
    <col min="7923" max="7923" width="1.5" style="64" customWidth="1"/>
    <col min="7924" max="7927" width="12.875" style="64" customWidth="1"/>
    <col min="7928" max="7928" width="12.625" style="64" customWidth="1"/>
    <col min="7929" max="7932" width="12.875" style="64" customWidth="1"/>
    <col min="7933" max="7934" width="11.5" style="64" customWidth="1"/>
    <col min="7935" max="7935" width="11.625" style="64" bestFit="1" customWidth="1"/>
    <col min="7936" max="7936" width="9" style="64"/>
    <col min="7937" max="7937" width="9.125" style="64" bestFit="1" customWidth="1"/>
    <col min="7938" max="8178" width="9" style="64"/>
    <col min="8179" max="8179" width="1.5" style="64" customWidth="1"/>
    <col min="8180" max="8183" width="12.875" style="64" customWidth="1"/>
    <col min="8184" max="8184" width="12.625" style="64" customWidth="1"/>
    <col min="8185" max="8188" width="12.875" style="64" customWidth="1"/>
    <col min="8189" max="8190" width="11.5" style="64" customWidth="1"/>
    <col min="8191" max="8191" width="11.625" style="64" bestFit="1" customWidth="1"/>
    <col min="8192" max="8192" width="9" style="64"/>
    <col min="8193" max="8193" width="9.125" style="64" bestFit="1" customWidth="1"/>
    <col min="8194" max="8434" width="9" style="64"/>
    <col min="8435" max="8435" width="1.5" style="64" customWidth="1"/>
    <col min="8436" max="8439" width="12.875" style="64" customWidth="1"/>
    <col min="8440" max="8440" width="12.625" style="64" customWidth="1"/>
    <col min="8441" max="8444" width="12.875" style="64" customWidth="1"/>
    <col min="8445" max="8446" width="11.5" style="64" customWidth="1"/>
    <col min="8447" max="8447" width="11.625" style="64" bestFit="1" customWidth="1"/>
    <col min="8448" max="8448" width="9" style="64"/>
    <col min="8449" max="8449" width="9.125" style="64" bestFit="1" customWidth="1"/>
    <col min="8450" max="8690" width="9" style="64"/>
    <col min="8691" max="8691" width="1.5" style="64" customWidth="1"/>
    <col min="8692" max="8695" width="12.875" style="64" customWidth="1"/>
    <col min="8696" max="8696" width="12.625" style="64" customWidth="1"/>
    <col min="8697" max="8700" width="12.875" style="64" customWidth="1"/>
    <col min="8701" max="8702" width="11.5" style="64" customWidth="1"/>
    <col min="8703" max="8703" width="11.625" style="64" bestFit="1" customWidth="1"/>
    <col min="8704" max="8704" width="9" style="64"/>
    <col min="8705" max="8705" width="9.125" style="64" bestFit="1" customWidth="1"/>
    <col min="8706" max="8946" width="9" style="64"/>
    <col min="8947" max="8947" width="1.5" style="64" customWidth="1"/>
    <col min="8948" max="8951" width="12.875" style="64" customWidth="1"/>
    <col min="8952" max="8952" width="12.625" style="64" customWidth="1"/>
    <col min="8953" max="8956" width="12.875" style="64" customWidth="1"/>
    <col min="8957" max="8958" width="11.5" style="64" customWidth="1"/>
    <col min="8959" max="8959" width="11.625" style="64" bestFit="1" customWidth="1"/>
    <col min="8960" max="8960" width="9" style="64"/>
    <col min="8961" max="8961" width="9.125" style="64" bestFit="1" customWidth="1"/>
    <col min="8962" max="9202" width="9" style="64"/>
    <col min="9203" max="9203" width="1.5" style="64" customWidth="1"/>
    <col min="9204" max="9207" width="12.875" style="64" customWidth="1"/>
    <col min="9208" max="9208" width="12.625" style="64" customWidth="1"/>
    <col min="9209" max="9212" width="12.875" style="64" customWidth="1"/>
    <col min="9213" max="9214" width="11.5" style="64" customWidth="1"/>
    <col min="9215" max="9215" width="11.625" style="64" bestFit="1" customWidth="1"/>
    <col min="9216" max="9216" width="9" style="64"/>
    <col min="9217" max="9217" width="9.125" style="64" bestFit="1" customWidth="1"/>
    <col min="9218" max="9458" width="9" style="64"/>
    <col min="9459" max="9459" width="1.5" style="64" customWidth="1"/>
    <col min="9460" max="9463" width="12.875" style="64" customWidth="1"/>
    <col min="9464" max="9464" width="12.625" style="64" customWidth="1"/>
    <col min="9465" max="9468" width="12.875" style="64" customWidth="1"/>
    <col min="9469" max="9470" width="11.5" style="64" customWidth="1"/>
    <col min="9471" max="9471" width="11.625" style="64" bestFit="1" customWidth="1"/>
    <col min="9472" max="9472" width="9" style="64"/>
    <col min="9473" max="9473" width="9.125" style="64" bestFit="1" customWidth="1"/>
    <col min="9474" max="9714" width="9" style="64"/>
    <col min="9715" max="9715" width="1.5" style="64" customWidth="1"/>
    <col min="9716" max="9719" width="12.875" style="64" customWidth="1"/>
    <col min="9720" max="9720" width="12.625" style="64" customWidth="1"/>
    <col min="9721" max="9724" width="12.875" style="64" customWidth="1"/>
    <col min="9725" max="9726" width="11.5" style="64" customWidth="1"/>
    <col min="9727" max="9727" width="11.625" style="64" bestFit="1" customWidth="1"/>
    <col min="9728" max="9728" width="9" style="64"/>
    <col min="9729" max="9729" width="9.125" style="64" bestFit="1" customWidth="1"/>
    <col min="9730" max="9970" width="9" style="64"/>
    <col min="9971" max="9971" width="1.5" style="64" customWidth="1"/>
    <col min="9972" max="9975" width="12.875" style="64" customWidth="1"/>
    <col min="9976" max="9976" width="12.625" style="64" customWidth="1"/>
    <col min="9977" max="9980" width="12.875" style="64" customWidth="1"/>
    <col min="9981" max="9982" width="11.5" style="64" customWidth="1"/>
    <col min="9983" max="9983" width="11.625" style="64" bestFit="1" customWidth="1"/>
    <col min="9984" max="9984" width="9" style="64"/>
    <col min="9985" max="9985" width="9.125" style="64" bestFit="1" customWidth="1"/>
    <col min="9986" max="10226" width="9" style="64"/>
    <col min="10227" max="10227" width="1.5" style="64" customWidth="1"/>
    <col min="10228" max="10231" width="12.875" style="64" customWidth="1"/>
    <col min="10232" max="10232" width="12.625" style="64" customWidth="1"/>
    <col min="10233" max="10236" width="12.875" style="64" customWidth="1"/>
    <col min="10237" max="10238" width="11.5" style="64" customWidth="1"/>
    <col min="10239" max="10239" width="11.625" style="64" bestFit="1" customWidth="1"/>
    <col min="10240" max="10240" width="9" style="64"/>
    <col min="10241" max="10241" width="9.125" style="64" bestFit="1" customWidth="1"/>
    <col min="10242" max="10482" width="9" style="64"/>
    <col min="10483" max="10483" width="1.5" style="64" customWidth="1"/>
    <col min="10484" max="10487" width="12.875" style="64" customWidth="1"/>
    <col min="10488" max="10488" width="12.625" style="64" customWidth="1"/>
    <col min="10489" max="10492" width="12.875" style="64" customWidth="1"/>
    <col min="10493" max="10494" width="11.5" style="64" customWidth="1"/>
    <col min="10495" max="10495" width="11.625" style="64" bestFit="1" customWidth="1"/>
    <col min="10496" max="10496" width="9" style="64"/>
    <col min="10497" max="10497" width="9.125" style="64" bestFit="1" customWidth="1"/>
    <col min="10498" max="10738" width="9" style="64"/>
    <col min="10739" max="10739" width="1.5" style="64" customWidth="1"/>
    <col min="10740" max="10743" width="12.875" style="64" customWidth="1"/>
    <col min="10744" max="10744" width="12.625" style="64" customWidth="1"/>
    <col min="10745" max="10748" width="12.875" style="64" customWidth="1"/>
    <col min="10749" max="10750" width="11.5" style="64" customWidth="1"/>
    <col min="10751" max="10751" width="11.625" style="64" bestFit="1" customWidth="1"/>
    <col min="10752" max="10752" width="9" style="64"/>
    <col min="10753" max="10753" width="9.125" style="64" bestFit="1" customWidth="1"/>
    <col min="10754" max="10994" width="9" style="64"/>
    <col min="10995" max="10995" width="1.5" style="64" customWidth="1"/>
    <col min="10996" max="10999" width="12.875" style="64" customWidth="1"/>
    <col min="11000" max="11000" width="12.625" style="64" customWidth="1"/>
    <col min="11001" max="11004" width="12.875" style="64" customWidth="1"/>
    <col min="11005" max="11006" width="11.5" style="64" customWidth="1"/>
    <col min="11007" max="11007" width="11.625" style="64" bestFit="1" customWidth="1"/>
    <col min="11008" max="11008" width="9" style="64"/>
    <col min="11009" max="11009" width="9.125" style="64" bestFit="1" customWidth="1"/>
    <col min="11010" max="11250" width="9" style="64"/>
    <col min="11251" max="11251" width="1.5" style="64" customWidth="1"/>
    <col min="11252" max="11255" width="12.875" style="64" customWidth="1"/>
    <col min="11256" max="11256" width="12.625" style="64" customWidth="1"/>
    <col min="11257" max="11260" width="12.875" style="64" customWidth="1"/>
    <col min="11261" max="11262" width="11.5" style="64" customWidth="1"/>
    <col min="11263" max="11263" width="11.625" style="64" bestFit="1" customWidth="1"/>
    <col min="11264" max="11264" width="9" style="64"/>
    <col min="11265" max="11265" width="9.125" style="64" bestFit="1" customWidth="1"/>
    <col min="11266" max="11506" width="9" style="64"/>
    <col min="11507" max="11507" width="1.5" style="64" customWidth="1"/>
    <col min="11508" max="11511" width="12.875" style="64" customWidth="1"/>
    <col min="11512" max="11512" width="12.625" style="64" customWidth="1"/>
    <col min="11513" max="11516" width="12.875" style="64" customWidth="1"/>
    <col min="11517" max="11518" width="11.5" style="64" customWidth="1"/>
    <col min="11519" max="11519" width="11.625" style="64" bestFit="1" customWidth="1"/>
    <col min="11520" max="11520" width="9" style="64"/>
    <col min="11521" max="11521" width="9.125" style="64" bestFit="1" customWidth="1"/>
    <col min="11522" max="11762" width="9" style="64"/>
    <col min="11763" max="11763" width="1.5" style="64" customWidth="1"/>
    <col min="11764" max="11767" width="12.875" style="64" customWidth="1"/>
    <col min="11768" max="11768" width="12.625" style="64" customWidth="1"/>
    <col min="11769" max="11772" width="12.875" style="64" customWidth="1"/>
    <col min="11773" max="11774" width="11.5" style="64" customWidth="1"/>
    <col min="11775" max="11775" width="11.625" style="64" bestFit="1" customWidth="1"/>
    <col min="11776" max="11776" width="9" style="64"/>
    <col min="11777" max="11777" width="9.125" style="64" bestFit="1" customWidth="1"/>
    <col min="11778" max="12018" width="9" style="64"/>
    <col min="12019" max="12019" width="1.5" style="64" customWidth="1"/>
    <col min="12020" max="12023" width="12.875" style="64" customWidth="1"/>
    <col min="12024" max="12024" width="12.625" style="64" customWidth="1"/>
    <col min="12025" max="12028" width="12.875" style="64" customWidth="1"/>
    <col min="12029" max="12030" width="11.5" style="64" customWidth="1"/>
    <col min="12031" max="12031" width="11.625" style="64" bestFit="1" customWidth="1"/>
    <col min="12032" max="12032" width="9" style="64"/>
    <col min="12033" max="12033" width="9.125" style="64" bestFit="1" customWidth="1"/>
    <col min="12034" max="12274" width="9" style="64"/>
    <col min="12275" max="12275" width="1.5" style="64" customWidth="1"/>
    <col min="12276" max="12279" width="12.875" style="64" customWidth="1"/>
    <col min="12280" max="12280" width="12.625" style="64" customWidth="1"/>
    <col min="12281" max="12284" width="12.875" style="64" customWidth="1"/>
    <col min="12285" max="12286" width="11.5" style="64" customWidth="1"/>
    <col min="12287" max="12287" width="11.625" style="64" bestFit="1" customWidth="1"/>
    <col min="12288" max="12288" width="9" style="64"/>
    <col min="12289" max="12289" width="9.125" style="64" bestFit="1" customWidth="1"/>
    <col min="12290" max="12530" width="9" style="64"/>
    <col min="12531" max="12531" width="1.5" style="64" customWidth="1"/>
    <col min="12532" max="12535" width="12.875" style="64" customWidth="1"/>
    <col min="12536" max="12536" width="12.625" style="64" customWidth="1"/>
    <col min="12537" max="12540" width="12.875" style="64" customWidth="1"/>
    <col min="12541" max="12542" width="11.5" style="64" customWidth="1"/>
    <col min="12543" max="12543" width="11.625" style="64" bestFit="1" customWidth="1"/>
    <col min="12544" max="12544" width="9" style="64"/>
    <col min="12545" max="12545" width="9.125" style="64" bestFit="1" customWidth="1"/>
    <col min="12546" max="12786" width="9" style="64"/>
    <col min="12787" max="12787" width="1.5" style="64" customWidth="1"/>
    <col min="12788" max="12791" width="12.875" style="64" customWidth="1"/>
    <col min="12792" max="12792" width="12.625" style="64" customWidth="1"/>
    <col min="12793" max="12796" width="12.875" style="64" customWidth="1"/>
    <col min="12797" max="12798" width="11.5" style="64" customWidth="1"/>
    <col min="12799" max="12799" width="11.625" style="64" bestFit="1" customWidth="1"/>
    <col min="12800" max="12800" width="9" style="64"/>
    <col min="12801" max="12801" width="9.125" style="64" bestFit="1" customWidth="1"/>
    <col min="12802" max="13042" width="9" style="64"/>
    <col min="13043" max="13043" width="1.5" style="64" customWidth="1"/>
    <col min="13044" max="13047" width="12.875" style="64" customWidth="1"/>
    <col min="13048" max="13048" width="12.625" style="64" customWidth="1"/>
    <col min="13049" max="13052" width="12.875" style="64" customWidth="1"/>
    <col min="13053" max="13054" width="11.5" style="64" customWidth="1"/>
    <col min="13055" max="13055" width="11.625" style="64" bestFit="1" customWidth="1"/>
    <col min="13056" max="13056" width="9" style="64"/>
    <col min="13057" max="13057" width="9.125" style="64" bestFit="1" customWidth="1"/>
    <col min="13058" max="13298" width="9" style="64"/>
    <col min="13299" max="13299" width="1.5" style="64" customWidth="1"/>
    <col min="13300" max="13303" width="12.875" style="64" customWidth="1"/>
    <col min="13304" max="13304" width="12.625" style="64" customWidth="1"/>
    <col min="13305" max="13308" width="12.875" style="64" customWidth="1"/>
    <col min="13309" max="13310" width="11.5" style="64" customWidth="1"/>
    <col min="13311" max="13311" width="11.625" style="64" bestFit="1" customWidth="1"/>
    <col min="13312" max="13312" width="9" style="64"/>
    <col min="13313" max="13313" width="9.125" style="64" bestFit="1" customWidth="1"/>
    <col min="13314" max="13554" width="9" style="64"/>
    <col min="13555" max="13555" width="1.5" style="64" customWidth="1"/>
    <col min="13556" max="13559" width="12.875" style="64" customWidth="1"/>
    <col min="13560" max="13560" width="12.625" style="64" customWidth="1"/>
    <col min="13561" max="13564" width="12.875" style="64" customWidth="1"/>
    <col min="13565" max="13566" width="11.5" style="64" customWidth="1"/>
    <col min="13567" max="13567" width="11.625" style="64" bestFit="1" customWidth="1"/>
    <col min="13568" max="13568" width="9" style="64"/>
    <col min="13569" max="13569" width="9.125" style="64" bestFit="1" customWidth="1"/>
    <col min="13570" max="13810" width="9" style="64"/>
    <col min="13811" max="13811" width="1.5" style="64" customWidth="1"/>
    <col min="13812" max="13815" width="12.875" style="64" customWidth="1"/>
    <col min="13816" max="13816" width="12.625" style="64" customWidth="1"/>
    <col min="13817" max="13820" width="12.875" style="64" customWidth="1"/>
    <col min="13821" max="13822" width="11.5" style="64" customWidth="1"/>
    <col min="13823" max="13823" width="11.625" style="64" bestFit="1" customWidth="1"/>
    <col min="13824" max="13824" width="9" style="64"/>
    <col min="13825" max="13825" width="9.125" style="64" bestFit="1" customWidth="1"/>
    <col min="13826" max="14066" width="9" style="64"/>
    <col min="14067" max="14067" width="1.5" style="64" customWidth="1"/>
    <col min="14068" max="14071" width="12.875" style="64" customWidth="1"/>
    <col min="14072" max="14072" width="12.625" style="64" customWidth="1"/>
    <col min="14073" max="14076" width="12.875" style="64" customWidth="1"/>
    <col min="14077" max="14078" width="11.5" style="64" customWidth="1"/>
    <col min="14079" max="14079" width="11.625" style="64" bestFit="1" customWidth="1"/>
    <col min="14080" max="14080" width="9" style="64"/>
    <col min="14081" max="14081" width="9.125" style="64" bestFit="1" customWidth="1"/>
    <col min="14082" max="14322" width="9" style="64"/>
    <col min="14323" max="14323" width="1.5" style="64" customWidth="1"/>
    <col min="14324" max="14327" width="12.875" style="64" customWidth="1"/>
    <col min="14328" max="14328" width="12.625" style="64" customWidth="1"/>
    <col min="14329" max="14332" width="12.875" style="64" customWidth="1"/>
    <col min="14333" max="14334" width="11.5" style="64" customWidth="1"/>
    <col min="14335" max="14335" width="11.625" style="64" bestFit="1" customWidth="1"/>
    <col min="14336" max="14336" width="9" style="64"/>
    <col min="14337" max="14337" width="9.125" style="64" bestFit="1" customWidth="1"/>
    <col min="14338" max="14578" width="9" style="64"/>
    <col min="14579" max="14579" width="1.5" style="64" customWidth="1"/>
    <col min="14580" max="14583" width="12.875" style="64" customWidth="1"/>
    <col min="14584" max="14584" width="12.625" style="64" customWidth="1"/>
    <col min="14585" max="14588" width="12.875" style="64" customWidth="1"/>
    <col min="14589" max="14590" width="11.5" style="64" customWidth="1"/>
    <col min="14591" max="14591" width="11.625" style="64" bestFit="1" customWidth="1"/>
    <col min="14592" max="14592" width="9" style="64"/>
    <col min="14593" max="14593" width="9.125" style="64" bestFit="1" customWidth="1"/>
    <col min="14594" max="14834" width="9" style="64"/>
    <col min="14835" max="14835" width="1.5" style="64" customWidth="1"/>
    <col min="14836" max="14839" width="12.875" style="64" customWidth="1"/>
    <col min="14840" max="14840" width="12.625" style="64" customWidth="1"/>
    <col min="14841" max="14844" width="12.875" style="64" customWidth="1"/>
    <col min="14845" max="14846" width="11.5" style="64" customWidth="1"/>
    <col min="14847" max="14847" width="11.625" style="64" bestFit="1" customWidth="1"/>
    <col min="14848" max="14848" width="9" style="64"/>
    <col min="14849" max="14849" width="9.125" style="64" bestFit="1" customWidth="1"/>
    <col min="14850" max="15090" width="9" style="64"/>
    <col min="15091" max="15091" width="1.5" style="64" customWidth="1"/>
    <col min="15092" max="15095" width="12.875" style="64" customWidth="1"/>
    <col min="15096" max="15096" width="12.625" style="64" customWidth="1"/>
    <col min="15097" max="15100" width="12.875" style="64" customWidth="1"/>
    <col min="15101" max="15102" width="11.5" style="64" customWidth="1"/>
    <col min="15103" max="15103" width="11.625" style="64" bestFit="1" customWidth="1"/>
    <col min="15104" max="15104" width="9" style="64"/>
    <col min="15105" max="15105" width="9.125" style="64" bestFit="1" customWidth="1"/>
    <col min="15106" max="15346" width="9" style="64"/>
    <col min="15347" max="15347" width="1.5" style="64" customWidth="1"/>
    <col min="15348" max="15351" width="12.875" style="64" customWidth="1"/>
    <col min="15352" max="15352" width="12.625" style="64" customWidth="1"/>
    <col min="15353" max="15356" width="12.875" style="64" customWidth="1"/>
    <col min="15357" max="15358" width="11.5" style="64" customWidth="1"/>
    <col min="15359" max="15359" width="11.625" style="64" bestFit="1" customWidth="1"/>
    <col min="15360" max="15360" width="9" style="64"/>
    <col min="15361" max="15361" width="9.125" style="64" bestFit="1" customWidth="1"/>
    <col min="15362" max="15602" width="9" style="64"/>
    <col min="15603" max="15603" width="1.5" style="64" customWidth="1"/>
    <col min="15604" max="15607" width="12.875" style="64" customWidth="1"/>
    <col min="15608" max="15608" width="12.625" style="64" customWidth="1"/>
    <col min="15609" max="15612" width="12.875" style="64" customWidth="1"/>
    <col min="15613" max="15614" width="11.5" style="64" customWidth="1"/>
    <col min="15615" max="15615" width="11.625" style="64" bestFit="1" customWidth="1"/>
    <col min="15616" max="15616" width="9" style="64"/>
    <col min="15617" max="15617" width="9.125" style="64" bestFit="1" customWidth="1"/>
    <col min="15618" max="15858" width="9" style="64"/>
    <col min="15859" max="15859" width="1.5" style="64" customWidth="1"/>
    <col min="15860" max="15863" width="12.875" style="64" customWidth="1"/>
    <col min="15864" max="15864" width="12.625" style="64" customWidth="1"/>
    <col min="15865" max="15868" width="12.875" style="64" customWidth="1"/>
    <col min="15869" max="15870" width="11.5" style="64" customWidth="1"/>
    <col min="15871" max="15871" width="11.625" style="64" bestFit="1" customWidth="1"/>
    <col min="15872" max="15872" width="9" style="64"/>
    <col min="15873" max="15873" width="9.125" style="64" bestFit="1" customWidth="1"/>
    <col min="15874" max="16114" width="9" style="64"/>
    <col min="16115" max="16115" width="1.5" style="64" customWidth="1"/>
    <col min="16116" max="16119" width="12.875" style="64" customWidth="1"/>
    <col min="16120" max="16120" width="12.625" style="64" customWidth="1"/>
    <col min="16121" max="16124" width="12.875" style="64" customWidth="1"/>
    <col min="16125" max="16126" width="11.5" style="64" customWidth="1"/>
    <col min="16127" max="16127" width="11.625" style="64" bestFit="1" customWidth="1"/>
    <col min="16128" max="16128" width="9" style="64"/>
    <col min="16129" max="16129" width="9.125" style="64" bestFit="1" customWidth="1"/>
    <col min="16130" max="16384" width="9" style="64"/>
  </cols>
  <sheetData>
    <row r="1" spans="2:7" ht="117.6" customHeight="1" x14ac:dyDescent="0.3"/>
    <row r="2" spans="2:7" ht="17.100000000000001" customHeight="1" thickBot="1" x14ac:dyDescent="0.35"/>
    <row r="3" spans="2:7" ht="75" customHeight="1" thickBot="1" x14ac:dyDescent="0.35">
      <c r="B3" s="1163" t="s">
        <v>165</v>
      </c>
      <c r="C3" s="1164"/>
      <c r="D3" s="1164"/>
      <c r="E3" s="1165"/>
      <c r="F3" s="167"/>
    </row>
    <row r="4" spans="2:7" ht="23.45" customHeight="1" x14ac:dyDescent="0.3">
      <c r="B4" s="67"/>
      <c r="C4" s="67"/>
      <c r="E4" s="79"/>
    </row>
    <row r="5" spans="2:7" ht="44.45" customHeight="1" x14ac:dyDescent="0.3">
      <c r="B5" s="270" t="s">
        <v>175</v>
      </c>
      <c r="C5" s="168"/>
      <c r="D5" s="74"/>
      <c r="E5" s="169"/>
    </row>
    <row r="6" spans="2:7" ht="32.1" customHeight="1" x14ac:dyDescent="0.3">
      <c r="B6" s="520" t="s">
        <v>174</v>
      </c>
      <c r="C6" s="521" t="s">
        <v>31</v>
      </c>
      <c r="D6" s="522" t="s">
        <v>40</v>
      </c>
      <c r="E6" s="523" t="s">
        <v>25</v>
      </c>
    </row>
    <row r="7" spans="2:7" ht="25.5" customHeight="1" x14ac:dyDescent="0.3">
      <c r="B7" s="271" t="s">
        <v>23</v>
      </c>
      <c r="C7" s="271" t="s">
        <v>37</v>
      </c>
      <c r="D7" s="272" t="s">
        <v>37</v>
      </c>
      <c r="E7" s="272" t="s">
        <v>168</v>
      </c>
    </row>
    <row r="8" spans="2:7" ht="25.5" customHeight="1" thickBot="1" x14ac:dyDescent="0.35">
      <c r="B8" s="273" t="s">
        <v>11</v>
      </c>
      <c r="C8" s="274">
        <f>E8</f>
        <v>10.02</v>
      </c>
      <c r="D8" s="274">
        <f>E8</f>
        <v>10.02</v>
      </c>
      <c r="E8" s="275">
        <f>'3-1. 세금계산상세'!C9/100000000</f>
        <v>10.02</v>
      </c>
    </row>
    <row r="9" spans="2:7" ht="25.5" customHeight="1" thickTop="1" x14ac:dyDescent="0.3">
      <c r="B9" s="276" t="s">
        <v>5</v>
      </c>
      <c r="C9" s="277">
        <f>('3-1. 세금계산상세'!C42+'3-1. 세금계산상세'!C43)/100000000</f>
        <v>4.11158</v>
      </c>
      <c r="D9" s="278">
        <f>('3-1. 세금계산상세'!D41*1.1+'3-1. 세금계산상세'!D42+'3-1. 세금계산상세'!D43)/100000000</f>
        <v>3.512839</v>
      </c>
      <c r="E9" s="278">
        <f>IFERROR('3-1. 세금계산상세'!C19/100000000,0)</f>
        <v>1.1381562000000001</v>
      </c>
      <c r="G9" s="170"/>
    </row>
    <row r="10" spans="2:7" ht="25.5" customHeight="1" x14ac:dyDescent="0.3">
      <c r="B10" s="279" t="s">
        <v>10</v>
      </c>
      <c r="C10" s="280">
        <f>'3-1. 세금계산상세'!C44/100000000</f>
        <v>0.43057181999999999</v>
      </c>
      <c r="D10" s="281">
        <f>'3-1. 세금계산상세'!D44/100000000</f>
        <v>0.5294758763779972</v>
      </c>
      <c r="E10" s="281"/>
    </row>
    <row r="11" spans="2:7" ht="27.95" customHeight="1" x14ac:dyDescent="0.3">
      <c r="B11" s="282" t="s">
        <v>22</v>
      </c>
      <c r="C11" s="283">
        <f>SUM(C9:C10)</f>
        <v>4.54215182</v>
      </c>
      <c r="D11" s="283">
        <f>SUM(D9:D10)</f>
        <v>4.042314876377997</v>
      </c>
      <c r="E11" s="284">
        <f>IFERROR(E9+E10,0)</f>
        <v>1.1381562000000001</v>
      </c>
    </row>
    <row r="12" spans="2:7" ht="27.95" hidden="1" customHeight="1" x14ac:dyDescent="0.3">
      <c r="B12" s="285" t="s">
        <v>24</v>
      </c>
      <c r="C12" s="286">
        <f>IFERROR(C11/C8,0)</f>
        <v>0.4533085648702595</v>
      </c>
      <c r="D12" s="286">
        <f t="shared" ref="D12:E12" si="0">IFERROR(D11/D8,0)</f>
        <v>0.40342463836107756</v>
      </c>
      <c r="E12" s="286">
        <f t="shared" si="0"/>
        <v>0.11358844311377246</v>
      </c>
    </row>
    <row r="13" spans="2:7" ht="38.450000000000003" customHeight="1" x14ac:dyDescent="0.3">
      <c r="B13" s="525" t="s">
        <v>27</v>
      </c>
      <c r="C13" s="524">
        <f>C11-E11</f>
        <v>3.4039956199999999</v>
      </c>
      <c r="D13" s="524">
        <f>D11-E11</f>
        <v>2.904158676377997</v>
      </c>
      <c r="E13" s="287"/>
    </row>
    <row r="14" spans="2:7" ht="72.95" customHeight="1" x14ac:dyDescent="0.3">
      <c r="B14" s="171"/>
      <c r="C14" s="172"/>
      <c r="D14" s="172"/>
      <c r="E14" s="173"/>
    </row>
    <row r="15" spans="2:7" ht="47.25" customHeight="1" x14ac:dyDescent="0.3">
      <c r="B15" s="174"/>
      <c r="C15" s="175" t="s">
        <v>169</v>
      </c>
      <c r="D15" s="175" t="s">
        <v>170</v>
      </c>
      <c r="E15" s="176" t="s">
        <v>171</v>
      </c>
    </row>
    <row r="16" spans="2:7" ht="21" customHeight="1" x14ac:dyDescent="0.3">
      <c r="B16" s="174" t="s">
        <v>172</v>
      </c>
      <c r="C16" s="175">
        <f>C11</f>
        <v>4.54215182</v>
      </c>
      <c r="D16" s="175">
        <f>D11</f>
        <v>4.042314876377997</v>
      </c>
      <c r="E16" s="175">
        <f>E11</f>
        <v>1.1381562000000001</v>
      </c>
    </row>
    <row r="17" spans="1:16" ht="21" customHeight="1" x14ac:dyDescent="0.3">
      <c r="B17" s="174" t="s">
        <v>173</v>
      </c>
      <c r="C17" s="175">
        <f>C8-C11</f>
        <v>5.4778481799999996</v>
      </c>
      <c r="D17" s="175">
        <f>D8-D11</f>
        <v>5.9776851236220025</v>
      </c>
      <c r="E17" s="175">
        <f>E8-E11</f>
        <v>8.8818437999999986</v>
      </c>
    </row>
    <row r="18" spans="1:16" ht="21" customHeight="1" x14ac:dyDescent="0.3">
      <c r="B18" s="171"/>
      <c r="C18" s="177"/>
      <c r="D18" s="177"/>
      <c r="E18" s="176"/>
    </row>
    <row r="19" spans="1:16" ht="21" customHeight="1" x14ac:dyDescent="0.3">
      <c r="B19" s="171"/>
      <c r="C19" s="177"/>
      <c r="D19" s="177"/>
      <c r="E19" s="176"/>
    </row>
    <row r="20" spans="1:16" ht="21" customHeight="1" x14ac:dyDescent="0.3">
      <c r="B20" s="171"/>
      <c r="C20" s="172"/>
      <c r="D20" s="172"/>
      <c r="E20" s="173"/>
    </row>
    <row r="21" spans="1:16" ht="21" hidden="1" customHeight="1" x14ac:dyDescent="0.3">
      <c r="B21" s="171"/>
      <c r="C21" s="172"/>
      <c r="D21" s="172"/>
      <c r="E21" s="173"/>
    </row>
    <row r="22" spans="1:16" ht="21" hidden="1" customHeight="1" x14ac:dyDescent="0.3">
      <c r="B22" s="178" t="s">
        <v>39</v>
      </c>
      <c r="C22" s="179"/>
      <c r="D22" s="180"/>
      <c r="E22" s="181"/>
    </row>
    <row r="23" spans="1:16" ht="21" hidden="1" customHeight="1" x14ac:dyDescent="0.3">
      <c r="B23" s="182" t="s">
        <v>151</v>
      </c>
      <c r="C23" s="93">
        <f>입사일자</f>
        <v>34465</v>
      </c>
      <c r="D23" s="92" t="s">
        <v>137</v>
      </c>
      <c r="E23" s="94">
        <f>DATEDIF(C23,C24,"M")+IF(DATEDIF(C23,C24,"MD")&gt;0,1,0)</f>
        <v>476</v>
      </c>
    </row>
    <row r="24" spans="1:16" ht="24" hidden="1" customHeight="1" x14ac:dyDescent="0.3">
      <c r="B24" s="183" t="s">
        <v>134</v>
      </c>
      <c r="C24" s="96">
        <f>퇴직시점</f>
        <v>48944</v>
      </c>
      <c r="D24" s="95" t="s">
        <v>138</v>
      </c>
      <c r="E24" s="184">
        <f>ROUNDUP(E23/12,0)</f>
        <v>40</v>
      </c>
      <c r="F24" s="185"/>
    </row>
    <row r="25" spans="1:16" ht="18" hidden="1" customHeight="1" x14ac:dyDescent="0.3">
      <c r="B25" s="183" t="s">
        <v>144</v>
      </c>
      <c r="C25" s="186">
        <f>기준일이전규정상연봉</f>
        <v>100000000</v>
      </c>
      <c r="D25" s="187" t="s">
        <v>139</v>
      </c>
      <c r="E25" s="188">
        <v>40909</v>
      </c>
      <c r="F25" s="79"/>
      <c r="J25" s="30" t="s">
        <v>46</v>
      </c>
      <c r="L25" s="149"/>
      <c r="M25" s="149"/>
      <c r="N25" s="30" t="s">
        <v>47</v>
      </c>
      <c r="P25" s="65"/>
    </row>
    <row r="26" spans="1:16" ht="18" hidden="1" customHeight="1" x14ac:dyDescent="0.3">
      <c r="B26" s="183" t="s">
        <v>145</v>
      </c>
      <c r="C26" s="186">
        <f>기준일이전실제연봉</f>
        <v>50000000</v>
      </c>
      <c r="D26" s="95" t="s">
        <v>147</v>
      </c>
      <c r="E26" s="100">
        <f>IF(C23&lt;한도변경기준_2011년,(DATEDIF(C23,한도변경기준_2011년-1,"M")+IF(DATEDIF(C23,한도변경기준_2011년-1,"MD")&gt;0,1,0)),0)</f>
        <v>212</v>
      </c>
      <c r="F26" s="189"/>
      <c r="J26" s="190" t="s">
        <v>48</v>
      </c>
      <c r="K26" s="190" t="s">
        <v>49</v>
      </c>
      <c r="L26" s="190" t="s">
        <v>50</v>
      </c>
      <c r="N26" s="190" t="s">
        <v>38</v>
      </c>
      <c r="O26" s="190" t="s">
        <v>1</v>
      </c>
      <c r="P26" s="190" t="s">
        <v>50</v>
      </c>
    </row>
    <row r="27" spans="1:16" ht="18" hidden="1" customHeight="1" x14ac:dyDescent="0.3">
      <c r="B27" s="183" t="s">
        <v>146</v>
      </c>
      <c r="C27" s="186">
        <f>퇴직시점연봉</f>
        <v>100000000</v>
      </c>
      <c r="D27" s="95" t="s">
        <v>148</v>
      </c>
      <c r="E27" s="123">
        <f>E23-E26</f>
        <v>264</v>
      </c>
      <c r="F27" s="189"/>
      <c r="J27" s="191">
        <v>5</v>
      </c>
      <c r="K27" s="192">
        <v>300000</v>
      </c>
      <c r="L27" s="192"/>
      <c r="N27" s="192">
        <v>12000000</v>
      </c>
      <c r="O27" s="193">
        <v>0.06</v>
      </c>
      <c r="P27" s="73"/>
    </row>
    <row r="28" spans="1:16" ht="18" hidden="1" customHeight="1" x14ac:dyDescent="0.3">
      <c r="B28" s="183" t="s">
        <v>108</v>
      </c>
      <c r="C28" s="194">
        <f>지급배수1</f>
        <v>3</v>
      </c>
      <c r="D28" s="97" t="s">
        <v>149</v>
      </c>
      <c r="E28" s="184">
        <f>E26/12</f>
        <v>17.666666666666668</v>
      </c>
      <c r="F28" s="189"/>
      <c r="J28" s="191">
        <v>10</v>
      </c>
      <c r="K28" s="192">
        <v>500000</v>
      </c>
      <c r="L28" s="192">
        <v>1500000</v>
      </c>
      <c r="N28" s="195">
        <v>46000000</v>
      </c>
      <c r="O28" s="193">
        <v>0.15</v>
      </c>
      <c r="P28" s="192">
        <v>1080000</v>
      </c>
    </row>
    <row r="29" spans="1:16" s="65" customFormat="1" ht="18" hidden="1" customHeight="1" x14ac:dyDescent="0.3">
      <c r="A29" s="64"/>
      <c r="B29" s="196" t="s">
        <v>109</v>
      </c>
      <c r="C29" s="197">
        <f>지급배수2</f>
        <v>3</v>
      </c>
      <c r="D29" s="198" t="s">
        <v>150</v>
      </c>
      <c r="E29" s="199">
        <f>E27/12</f>
        <v>22</v>
      </c>
      <c r="J29" s="191">
        <v>20</v>
      </c>
      <c r="K29" s="192">
        <v>800000</v>
      </c>
      <c r="L29" s="192">
        <v>4000000</v>
      </c>
      <c r="M29" s="64"/>
      <c r="N29" s="195">
        <v>88000000</v>
      </c>
      <c r="O29" s="193">
        <v>0.24</v>
      </c>
      <c r="P29" s="192">
        <v>5220000</v>
      </c>
    </row>
    <row r="30" spans="1:16" ht="47.1" customHeight="1" x14ac:dyDescent="0.3"/>
    <row r="31" spans="1:16" ht="93" customHeight="1" x14ac:dyDescent="0.3"/>
    <row r="32" spans="1:16" ht="33" customHeight="1" x14ac:dyDescent="0.3">
      <c r="B32" s="264" t="s">
        <v>219</v>
      </c>
    </row>
  </sheetData>
  <sheetProtection algorithmName="SHA-512" hashValue="rzLwPVtwnjLpDhpOovYovFyqV6mu6ylWU541m7i14lwWdXqpMeJAi3wz0Co87/8TkDF90KUxq5MadrrKvG5zYg==" saltValue="a3EslwiXHExFdubcB7++DA==" spinCount="100000" sheet="1" objects="1" scenarios="1" selectLockedCells="1"/>
  <mergeCells count="1">
    <mergeCell ref="B3:E3"/>
  </mergeCells>
  <phoneticPr fontId="4" type="noConversion"/>
  <conditionalFormatting sqref="E28">
    <cfRule type="cellIs" dxfId="86" priority="8" operator="equal">
      <formula>0</formula>
    </cfRule>
  </conditionalFormatting>
  <conditionalFormatting sqref="C8:E10">
    <cfRule type="cellIs" dxfId="85" priority="3" operator="equal">
      <formula>0</formula>
    </cfRule>
  </conditionalFormatting>
  <conditionalFormatting sqref="C11:E12">
    <cfRule type="cellIs" dxfId="84" priority="2" operator="equal">
      <formula>0</formula>
    </cfRule>
  </conditionalFormatting>
  <conditionalFormatting sqref="C13:D13">
    <cfRule type="cellIs" dxfId="83" priority="1" operator="equal">
      <formula>0</formula>
    </cfRule>
  </conditionalFormatting>
  <printOptions horizontalCentered="1"/>
  <pageMargins left="0.51181102362204722" right="0.51181102362204722" top="0.55118110236220474" bottom="0" header="0.31496062992125984" footer="0.31496062992125984"/>
  <pageSetup paperSize="9" scale="72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>
    <pageSetUpPr autoPageBreaks="0" fitToPage="1"/>
  </sheetPr>
  <dimension ref="A1:WVI58"/>
  <sheetViews>
    <sheetView showGridLines="0" showRowColHeaders="0" zoomScale="90" zoomScaleNormal="90" workbookViewId="0">
      <pane ySplit="3" topLeftCell="A23" activePane="bottomLeft" state="frozen"/>
      <selection pane="bottomLeft" activeCell="D24" sqref="D24"/>
    </sheetView>
  </sheetViews>
  <sheetFormatPr defaultColWidth="8.625" defaultRowHeight="16.5" x14ac:dyDescent="0.3"/>
  <cols>
    <col min="1" max="1" width="3.125" style="1" customWidth="1"/>
    <col min="2" max="2" width="42.875" style="1" customWidth="1"/>
    <col min="3" max="4" width="29.125" style="1" customWidth="1"/>
    <col min="5" max="5" width="11.625" style="1" bestFit="1" customWidth="1"/>
    <col min="6" max="16384" width="8.625" style="1"/>
  </cols>
  <sheetData>
    <row r="1" spans="1:16129" ht="117" customHeight="1" x14ac:dyDescent="0.3"/>
    <row r="2" spans="1:16129" ht="17.100000000000001" customHeight="1" thickBot="1" x14ac:dyDescent="0.35"/>
    <row r="3" spans="1:16129" s="53" customFormat="1" ht="69.95" customHeight="1" thickBot="1" x14ac:dyDescent="0.35">
      <c r="A3" s="4"/>
      <c r="B3" s="1234" t="s">
        <v>293</v>
      </c>
      <c r="C3" s="1235"/>
      <c r="D3" s="1236"/>
      <c r="E3" s="44"/>
      <c r="F3" s="4"/>
      <c r="J3" s="3"/>
      <c r="K3" s="3"/>
      <c r="L3" s="3"/>
      <c r="M3" s="4"/>
      <c r="N3" s="7"/>
      <c r="O3" s="18"/>
      <c r="P3" s="7"/>
    </row>
    <row r="4" spans="1:16129" s="53" customFormat="1" ht="7.5" customHeight="1" x14ac:dyDescent="0.3">
      <c r="A4" s="4"/>
      <c r="B4" s="62"/>
      <c r="C4" s="4"/>
      <c r="E4" s="44"/>
      <c r="F4" s="4"/>
      <c r="J4" s="3"/>
      <c r="K4" s="3"/>
      <c r="L4" s="3"/>
      <c r="M4" s="4"/>
      <c r="N4" s="7"/>
      <c r="O4" s="18"/>
      <c r="P4" s="7"/>
    </row>
    <row r="5" spans="1:16129" s="53" customFormat="1" ht="39" customHeight="1" x14ac:dyDescent="0.3">
      <c r="A5" s="4"/>
      <c r="B5" s="288" t="s">
        <v>286</v>
      </c>
      <c r="C5" s="545" t="s">
        <v>262</v>
      </c>
      <c r="D5" s="43"/>
      <c r="E5" s="44"/>
      <c r="F5" s="4"/>
      <c r="J5" s="3"/>
      <c r="K5" s="3"/>
      <c r="L5" s="3"/>
      <c r="M5" s="4"/>
      <c r="N5" s="7"/>
      <c r="O5" s="18"/>
      <c r="P5" s="7"/>
    </row>
    <row r="6" spans="1:16129" s="53" customFormat="1" ht="26.45" customHeight="1" x14ac:dyDescent="0.3">
      <c r="A6" s="4"/>
      <c r="B6" s="526" t="s">
        <v>218</v>
      </c>
      <c r="C6" s="527" t="s">
        <v>217</v>
      </c>
      <c r="D6" s="45"/>
    </row>
    <row r="7" spans="1:16129" s="53" customFormat="1" ht="23.45" customHeight="1" x14ac:dyDescent="0.3">
      <c r="A7" s="4"/>
      <c r="B7" s="1124" t="s">
        <v>111</v>
      </c>
      <c r="C7" s="1021">
        <f>'1-2. 예상퇴직금계산'!C34</f>
        <v>1190000000</v>
      </c>
      <c r="D7" s="54"/>
    </row>
    <row r="8" spans="1:16129" s="53" customFormat="1" ht="23.45" customHeight="1" x14ac:dyDescent="0.3">
      <c r="A8" s="4"/>
      <c r="B8" s="530" t="s">
        <v>119</v>
      </c>
      <c r="C8" s="1022">
        <f>'1-2. 예상퇴직금계산'!C35</f>
        <v>188000000</v>
      </c>
      <c r="D8" s="54"/>
    </row>
    <row r="9" spans="1:16129" s="53" customFormat="1" ht="26.1" customHeight="1" x14ac:dyDescent="0.3">
      <c r="A9" s="4"/>
      <c r="B9" s="528" t="s">
        <v>59</v>
      </c>
      <c r="C9" s="529">
        <f>'1-2. 예상퇴직금계산'!C36</f>
        <v>1002000000</v>
      </c>
      <c r="D9" s="54"/>
    </row>
    <row r="10" spans="1:16129" s="53" customFormat="1" ht="26.1" customHeight="1" x14ac:dyDescent="0.3">
      <c r="A10" s="4"/>
      <c r="B10" s="530" t="s">
        <v>2</v>
      </c>
      <c r="C10" s="1023">
        <f>퇴직소득근속연수공제</f>
        <v>99000000</v>
      </c>
      <c r="D10" s="15"/>
    </row>
    <row r="11" spans="1:16129" s="53" customFormat="1" ht="26.1" customHeight="1" x14ac:dyDescent="0.3">
      <c r="A11" s="4"/>
      <c r="B11" s="530" t="s">
        <v>97</v>
      </c>
      <c r="C11" s="531">
        <f>C9-C10</f>
        <v>903000000</v>
      </c>
      <c r="D11" s="15"/>
    </row>
    <row r="12" spans="1:16129" s="53" customFormat="1" ht="26.1" customHeight="1" x14ac:dyDescent="0.3">
      <c r="A12" s="4"/>
      <c r="B12" s="530" t="s">
        <v>98</v>
      </c>
      <c r="C12" s="1025">
        <f>IFERROR(C11*(12/전체근속연수),0)</f>
        <v>273176470.58823532</v>
      </c>
      <c r="D12" s="9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  <c r="ALZ12" s="4"/>
      <c r="AMA12" s="4"/>
      <c r="AMB12" s="4"/>
      <c r="AMC12" s="4"/>
      <c r="AMD12" s="4"/>
      <c r="AME12" s="4"/>
      <c r="AMF12" s="4"/>
      <c r="AMG12" s="4"/>
      <c r="AMH12" s="4"/>
      <c r="AMI12" s="4"/>
      <c r="AMJ12" s="4"/>
      <c r="AMK12" s="4"/>
      <c r="AML12" s="4"/>
      <c r="AMM12" s="4"/>
      <c r="AMN12" s="4"/>
      <c r="AMO12" s="4"/>
      <c r="AMP12" s="4"/>
      <c r="AMQ12" s="4"/>
      <c r="AMR12" s="4"/>
      <c r="AMS12" s="4"/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  <c r="ASV12" s="4"/>
      <c r="ASW12" s="4"/>
      <c r="ASX12" s="4"/>
      <c r="ASY12" s="4"/>
      <c r="ASZ12" s="4"/>
      <c r="ATA12" s="4"/>
      <c r="ATB12" s="4"/>
      <c r="ATC12" s="4"/>
      <c r="ATD12" s="4"/>
      <c r="ATE12" s="4"/>
      <c r="ATF12" s="4"/>
      <c r="ATG12" s="4"/>
      <c r="ATH12" s="4"/>
      <c r="ATI12" s="4"/>
      <c r="ATJ12" s="4"/>
      <c r="ATK12" s="4"/>
      <c r="ATL12" s="4"/>
      <c r="ATM12" s="4"/>
      <c r="ATN12" s="4"/>
      <c r="ATO12" s="4"/>
      <c r="ATP12" s="4"/>
      <c r="ATQ12" s="4"/>
      <c r="ATR12" s="4"/>
      <c r="ATS12" s="4"/>
      <c r="ATT12" s="4"/>
      <c r="ATU12" s="4"/>
      <c r="ATV12" s="4"/>
      <c r="ATW12" s="4"/>
      <c r="ATX12" s="4"/>
      <c r="ATY12" s="4"/>
      <c r="ATZ12" s="4"/>
      <c r="AUA12" s="4"/>
      <c r="AUB12" s="4"/>
      <c r="AUC12" s="4"/>
      <c r="AUD12" s="4"/>
      <c r="AUE12" s="4"/>
      <c r="AUF12" s="4"/>
      <c r="AUG12" s="4"/>
      <c r="AUH12" s="4"/>
      <c r="AUI12" s="4"/>
      <c r="AUJ12" s="4"/>
      <c r="AUK12" s="4"/>
      <c r="AUL12" s="4"/>
      <c r="AUM12" s="4"/>
      <c r="AUN12" s="4"/>
      <c r="AUO12" s="4"/>
      <c r="AUP12" s="4"/>
      <c r="AUQ12" s="4"/>
      <c r="AUR12" s="4"/>
      <c r="AUS12" s="4"/>
      <c r="AUT12" s="4"/>
      <c r="AUU12" s="4"/>
      <c r="AUV12" s="4"/>
      <c r="AUW12" s="4"/>
      <c r="AUX12" s="4"/>
      <c r="AUY12" s="4"/>
      <c r="AUZ12" s="4"/>
      <c r="AVA12" s="4"/>
      <c r="AVB12" s="4"/>
      <c r="AVC12" s="4"/>
      <c r="AVD12" s="4"/>
      <c r="AVE12" s="4"/>
      <c r="AVF12" s="4"/>
      <c r="AVG12" s="4"/>
      <c r="AVH12" s="4"/>
      <c r="AVI12" s="4"/>
      <c r="AVJ12" s="4"/>
      <c r="AVK12" s="4"/>
      <c r="AVL12" s="4"/>
      <c r="AVM12" s="4"/>
      <c r="AVN12" s="4"/>
      <c r="AVO12" s="4"/>
      <c r="AVP12" s="4"/>
      <c r="AVQ12" s="4"/>
      <c r="AVR12" s="4"/>
      <c r="AVS12" s="4"/>
      <c r="AVT12" s="4"/>
      <c r="AVU12" s="4"/>
      <c r="AVV12" s="4"/>
      <c r="AVW12" s="4"/>
      <c r="AVX12" s="4"/>
      <c r="AVY12" s="4"/>
      <c r="AVZ12" s="4"/>
      <c r="AWA12" s="4"/>
      <c r="AWB12" s="4"/>
      <c r="AWC12" s="4"/>
      <c r="AWD12" s="4"/>
      <c r="AWE12" s="4"/>
      <c r="AWF12" s="4"/>
      <c r="AWG12" s="4"/>
      <c r="AWH12" s="4"/>
      <c r="AWI12" s="4"/>
      <c r="AWJ12" s="4"/>
      <c r="AWK12" s="4"/>
      <c r="AWL12" s="4"/>
      <c r="AWM12" s="4"/>
      <c r="AWN12" s="4"/>
      <c r="AWO12" s="4"/>
      <c r="AWP12" s="4"/>
      <c r="AWQ12" s="4"/>
      <c r="AWR12" s="4"/>
      <c r="AWS12" s="4"/>
      <c r="AWT12" s="4"/>
      <c r="AWU12" s="4"/>
      <c r="AWV12" s="4"/>
      <c r="AWW12" s="4"/>
      <c r="AWX12" s="4"/>
      <c r="AWY12" s="4"/>
      <c r="AWZ12" s="4"/>
      <c r="AXA12" s="4"/>
      <c r="AXB12" s="4"/>
      <c r="AXC12" s="4"/>
      <c r="AXD12" s="4"/>
      <c r="AXE12" s="4"/>
      <c r="AXF12" s="4"/>
      <c r="AXG12" s="4"/>
      <c r="AXH12" s="4"/>
      <c r="AXI12" s="4"/>
      <c r="AXJ12" s="4"/>
      <c r="AXK12" s="4"/>
      <c r="AXL12" s="4"/>
      <c r="AXM12" s="4"/>
      <c r="AXN12" s="4"/>
      <c r="AXO12" s="4"/>
      <c r="AXP12" s="4"/>
      <c r="AXQ12" s="4"/>
      <c r="AXR12" s="4"/>
      <c r="AXS12" s="4"/>
      <c r="AXT12" s="4"/>
      <c r="AXU12" s="4"/>
      <c r="AXV12" s="4"/>
      <c r="AXW12" s="4"/>
      <c r="AXX12" s="4"/>
      <c r="AXY12" s="4"/>
      <c r="AXZ12" s="4"/>
      <c r="AYA12" s="4"/>
      <c r="AYB12" s="4"/>
      <c r="AYC12" s="4"/>
      <c r="AYD12" s="4"/>
      <c r="AYE12" s="4"/>
      <c r="AYF12" s="4"/>
      <c r="AYG12" s="4"/>
      <c r="AYH12" s="4"/>
      <c r="AYI12" s="4"/>
      <c r="AYJ12" s="4"/>
      <c r="AYK12" s="4"/>
      <c r="AYL12" s="4"/>
      <c r="AYM12" s="4"/>
      <c r="AYN12" s="4"/>
      <c r="AYO12" s="4"/>
      <c r="AYP12" s="4"/>
      <c r="AYQ12" s="4"/>
      <c r="AYR12" s="4"/>
      <c r="AYS12" s="4"/>
      <c r="AYT12" s="4"/>
      <c r="AYU12" s="4"/>
      <c r="AYV12" s="4"/>
      <c r="AYW12" s="4"/>
      <c r="AYX12" s="4"/>
      <c r="AYY12" s="4"/>
      <c r="AYZ12" s="4"/>
      <c r="AZA12" s="4"/>
      <c r="AZB12" s="4"/>
      <c r="AZC12" s="4"/>
      <c r="AZD12" s="4"/>
      <c r="AZE12" s="4"/>
      <c r="AZF12" s="4"/>
      <c r="AZG12" s="4"/>
      <c r="AZH12" s="4"/>
      <c r="AZI12" s="4"/>
      <c r="AZJ12" s="4"/>
      <c r="AZK12" s="4"/>
      <c r="AZL12" s="4"/>
      <c r="AZM12" s="4"/>
      <c r="AZN12" s="4"/>
      <c r="AZO12" s="4"/>
      <c r="AZP12" s="4"/>
      <c r="AZQ12" s="4"/>
      <c r="AZR12" s="4"/>
      <c r="AZS12" s="4"/>
      <c r="AZT12" s="4"/>
      <c r="AZU12" s="4"/>
      <c r="AZV12" s="4"/>
      <c r="AZW12" s="4"/>
      <c r="AZX12" s="4"/>
      <c r="AZY12" s="4"/>
      <c r="AZZ12" s="4"/>
      <c r="BAA12" s="4"/>
      <c r="BAB12" s="4"/>
      <c r="BAC12" s="4"/>
      <c r="BAD12" s="4"/>
      <c r="BAE12" s="4"/>
      <c r="BAF12" s="4"/>
      <c r="BAG12" s="4"/>
      <c r="BAH12" s="4"/>
      <c r="BAI12" s="4"/>
      <c r="BAJ12" s="4"/>
      <c r="BAK12" s="4"/>
      <c r="BAL12" s="4"/>
      <c r="BAM12" s="4"/>
      <c r="BAN12" s="4"/>
      <c r="BAO12" s="4"/>
      <c r="BAP12" s="4"/>
      <c r="BAQ12" s="4"/>
      <c r="BAR12" s="4"/>
      <c r="BAS12" s="4"/>
      <c r="BAT12" s="4"/>
      <c r="BAU12" s="4"/>
      <c r="BAV12" s="4"/>
      <c r="BAW12" s="4"/>
      <c r="BAX12" s="4"/>
      <c r="BAY12" s="4"/>
      <c r="BAZ12" s="4"/>
      <c r="BBA12" s="4"/>
      <c r="BBB12" s="4"/>
      <c r="BBC12" s="4"/>
      <c r="BBD12" s="4"/>
      <c r="BBE12" s="4"/>
      <c r="BBF12" s="4"/>
      <c r="BBG12" s="4"/>
      <c r="BBH12" s="4"/>
      <c r="BBI12" s="4"/>
      <c r="BBJ12" s="4"/>
      <c r="BBK12" s="4"/>
      <c r="BBL12" s="4"/>
      <c r="BBM12" s="4"/>
      <c r="BBN12" s="4"/>
      <c r="BBO12" s="4"/>
      <c r="BBP12" s="4"/>
      <c r="BBQ12" s="4"/>
      <c r="BBR12" s="4"/>
      <c r="BBS12" s="4"/>
      <c r="BBT12" s="4"/>
      <c r="BBU12" s="4"/>
      <c r="BBV12" s="4"/>
      <c r="BBW12" s="4"/>
      <c r="BBX12" s="4"/>
      <c r="BBY12" s="4"/>
      <c r="BBZ12" s="4"/>
      <c r="BCA12" s="4"/>
      <c r="BCB12" s="4"/>
      <c r="BCC12" s="4"/>
      <c r="BCD12" s="4"/>
      <c r="BCE12" s="4"/>
      <c r="BCF12" s="4"/>
      <c r="BCG12" s="4"/>
      <c r="BCH12" s="4"/>
      <c r="BCI12" s="4"/>
      <c r="BCJ12" s="4"/>
      <c r="BCK12" s="4"/>
      <c r="BCL12" s="4"/>
      <c r="BCM12" s="4"/>
      <c r="BCN12" s="4"/>
      <c r="BCO12" s="4"/>
      <c r="BCP12" s="4"/>
      <c r="BCQ12" s="4"/>
      <c r="BCR12" s="4"/>
      <c r="BCS12" s="4"/>
      <c r="BCT12" s="4"/>
      <c r="BCU12" s="4"/>
      <c r="BCV12" s="4"/>
      <c r="BCW12" s="4"/>
      <c r="BCX12" s="4"/>
      <c r="BCY12" s="4"/>
      <c r="BCZ12" s="4"/>
      <c r="BDA12" s="4"/>
      <c r="BDB12" s="4"/>
      <c r="BDC12" s="4"/>
      <c r="BDD12" s="4"/>
      <c r="BDE12" s="4"/>
      <c r="BDF12" s="4"/>
      <c r="BDG12" s="4"/>
      <c r="BDH12" s="4"/>
      <c r="BDI12" s="4"/>
      <c r="BDJ12" s="4"/>
      <c r="BDK12" s="4"/>
      <c r="BDL12" s="4"/>
      <c r="BDM12" s="4"/>
      <c r="BDN12" s="4"/>
      <c r="BDO12" s="4"/>
      <c r="BDP12" s="4"/>
      <c r="BDQ12" s="4"/>
      <c r="BDR12" s="4"/>
      <c r="BDS12" s="4"/>
      <c r="BDT12" s="4"/>
      <c r="BDU12" s="4"/>
      <c r="BDV12" s="4"/>
      <c r="BDW12" s="4"/>
      <c r="BDX12" s="4"/>
      <c r="BDY12" s="4"/>
      <c r="BDZ12" s="4"/>
      <c r="BEA12" s="4"/>
      <c r="BEB12" s="4"/>
      <c r="BEC12" s="4"/>
      <c r="BED12" s="4"/>
      <c r="BEE12" s="4"/>
      <c r="BEF12" s="4"/>
      <c r="BEG12" s="4"/>
      <c r="BEH12" s="4"/>
      <c r="BEI12" s="4"/>
      <c r="BEJ12" s="4"/>
      <c r="BEK12" s="4"/>
      <c r="BEL12" s="4"/>
      <c r="BEM12" s="4"/>
      <c r="BEN12" s="4"/>
      <c r="BEO12" s="4"/>
      <c r="BEP12" s="4"/>
      <c r="BEQ12" s="4"/>
      <c r="BER12" s="4"/>
      <c r="BES12" s="4"/>
      <c r="BET12" s="4"/>
      <c r="BEU12" s="4"/>
      <c r="BEV12" s="4"/>
      <c r="BEW12" s="4"/>
      <c r="BEX12" s="4"/>
      <c r="BEY12" s="4"/>
      <c r="BEZ12" s="4"/>
      <c r="BFA12" s="4"/>
      <c r="BFB12" s="4"/>
      <c r="BFC12" s="4"/>
      <c r="BFD12" s="4"/>
      <c r="BFE12" s="4"/>
      <c r="BFF12" s="4"/>
      <c r="BFG12" s="4"/>
      <c r="BFH12" s="4"/>
      <c r="BFI12" s="4"/>
      <c r="BFJ12" s="4"/>
      <c r="BFK12" s="4"/>
      <c r="BFL12" s="4"/>
      <c r="BFM12" s="4"/>
      <c r="BFN12" s="4"/>
      <c r="BFO12" s="4"/>
      <c r="BFP12" s="4"/>
      <c r="BFQ12" s="4"/>
      <c r="BFR12" s="4"/>
      <c r="BFS12" s="4"/>
      <c r="BFT12" s="4"/>
      <c r="BFU12" s="4"/>
      <c r="BFV12" s="4"/>
      <c r="BFW12" s="4"/>
      <c r="BFX12" s="4"/>
      <c r="BFY12" s="4"/>
      <c r="BFZ12" s="4"/>
      <c r="BGA12" s="4"/>
      <c r="BGB12" s="4"/>
      <c r="BGC12" s="4"/>
      <c r="BGD12" s="4"/>
      <c r="BGE12" s="4"/>
      <c r="BGF12" s="4"/>
      <c r="BGG12" s="4"/>
      <c r="BGH12" s="4"/>
      <c r="BGI12" s="4"/>
      <c r="BGJ12" s="4"/>
      <c r="BGK12" s="4"/>
      <c r="BGL12" s="4"/>
      <c r="BGM12" s="4"/>
      <c r="BGN12" s="4"/>
      <c r="BGO12" s="4"/>
      <c r="BGP12" s="4"/>
      <c r="BGQ12" s="4"/>
      <c r="BGR12" s="4"/>
      <c r="BGS12" s="4"/>
      <c r="BGT12" s="4"/>
      <c r="BGU12" s="4"/>
      <c r="BGV12" s="4"/>
      <c r="BGW12" s="4"/>
      <c r="BGX12" s="4"/>
      <c r="BGY12" s="4"/>
      <c r="BGZ12" s="4"/>
      <c r="BHA12" s="4"/>
      <c r="BHB12" s="4"/>
      <c r="BHC12" s="4"/>
      <c r="BHD12" s="4"/>
      <c r="BHE12" s="4"/>
      <c r="BHF12" s="4"/>
      <c r="BHG12" s="4"/>
      <c r="BHH12" s="4"/>
      <c r="BHI12" s="4"/>
      <c r="BHJ12" s="4"/>
      <c r="BHK12" s="4"/>
      <c r="BHL12" s="4"/>
      <c r="BHM12" s="4"/>
      <c r="BHN12" s="4"/>
      <c r="BHO12" s="4"/>
      <c r="BHP12" s="4"/>
      <c r="BHQ12" s="4"/>
      <c r="BHR12" s="4"/>
      <c r="BHS12" s="4"/>
      <c r="BHT12" s="4"/>
      <c r="BHU12" s="4"/>
      <c r="BHV12" s="4"/>
      <c r="BHW12" s="4"/>
      <c r="BHX12" s="4"/>
      <c r="BHY12" s="4"/>
      <c r="BHZ12" s="4"/>
      <c r="BIA12" s="4"/>
      <c r="BIB12" s="4"/>
      <c r="BIC12" s="4"/>
      <c r="BID12" s="4"/>
      <c r="BIE12" s="4"/>
      <c r="BIF12" s="4"/>
      <c r="BIG12" s="4"/>
      <c r="BIH12" s="4"/>
      <c r="BII12" s="4"/>
      <c r="BIJ12" s="4"/>
      <c r="BIK12" s="4"/>
      <c r="BIL12" s="4"/>
      <c r="BIM12" s="4"/>
      <c r="BIN12" s="4"/>
      <c r="BIO12" s="4"/>
      <c r="BIP12" s="4"/>
      <c r="BIQ12" s="4"/>
      <c r="BIR12" s="4"/>
      <c r="BIS12" s="4"/>
      <c r="BIT12" s="4"/>
      <c r="BIU12" s="4"/>
      <c r="BIV12" s="4"/>
      <c r="BIW12" s="4"/>
      <c r="BIX12" s="4"/>
      <c r="BIY12" s="4"/>
      <c r="BIZ12" s="4"/>
      <c r="BJA12" s="4"/>
      <c r="BJB12" s="4"/>
      <c r="BJC12" s="4"/>
      <c r="BJD12" s="4"/>
      <c r="BJE12" s="4"/>
      <c r="BJF12" s="4"/>
      <c r="BJG12" s="4"/>
      <c r="BJH12" s="4"/>
      <c r="BJI12" s="4"/>
      <c r="BJJ12" s="4"/>
      <c r="BJK12" s="4"/>
      <c r="BJL12" s="4"/>
      <c r="BJM12" s="4"/>
      <c r="BJN12" s="4"/>
      <c r="BJO12" s="4"/>
      <c r="BJP12" s="4"/>
      <c r="BJQ12" s="4"/>
      <c r="BJR12" s="4"/>
      <c r="BJS12" s="4"/>
      <c r="BJT12" s="4"/>
      <c r="BJU12" s="4"/>
      <c r="BJV12" s="4"/>
      <c r="BJW12" s="4"/>
      <c r="BJX12" s="4"/>
      <c r="BJY12" s="4"/>
      <c r="BJZ12" s="4"/>
      <c r="BKA12" s="4"/>
      <c r="BKB12" s="4"/>
      <c r="BKC12" s="4"/>
      <c r="BKD12" s="4"/>
      <c r="BKE12" s="4"/>
      <c r="BKF12" s="4"/>
      <c r="BKG12" s="4"/>
      <c r="BKH12" s="4"/>
      <c r="BKI12" s="4"/>
      <c r="BKJ12" s="4"/>
      <c r="BKK12" s="4"/>
      <c r="BKL12" s="4"/>
      <c r="BKM12" s="4"/>
      <c r="BKN12" s="4"/>
      <c r="BKO12" s="4"/>
      <c r="BKP12" s="4"/>
      <c r="BKQ12" s="4"/>
      <c r="BKR12" s="4"/>
      <c r="BKS12" s="4"/>
      <c r="BKT12" s="4"/>
      <c r="BKU12" s="4"/>
      <c r="BKV12" s="4"/>
      <c r="BKW12" s="4"/>
      <c r="BKX12" s="4"/>
      <c r="BKY12" s="4"/>
      <c r="BKZ12" s="4"/>
      <c r="BLA12" s="4"/>
      <c r="BLB12" s="4"/>
      <c r="BLC12" s="4"/>
      <c r="BLD12" s="4"/>
      <c r="BLE12" s="4"/>
      <c r="BLF12" s="4"/>
      <c r="BLG12" s="4"/>
      <c r="BLH12" s="4"/>
      <c r="BLI12" s="4"/>
      <c r="BLJ12" s="4"/>
      <c r="BLK12" s="4"/>
      <c r="BLL12" s="4"/>
      <c r="BLM12" s="4"/>
      <c r="BLN12" s="4"/>
      <c r="BLO12" s="4"/>
      <c r="BLP12" s="4"/>
      <c r="BLQ12" s="4"/>
      <c r="BLR12" s="4"/>
      <c r="BLS12" s="4"/>
      <c r="BLT12" s="4"/>
      <c r="BLU12" s="4"/>
      <c r="BLV12" s="4"/>
      <c r="BLW12" s="4"/>
      <c r="BLX12" s="4"/>
      <c r="BLY12" s="4"/>
      <c r="BLZ12" s="4"/>
      <c r="BMA12" s="4"/>
      <c r="BMB12" s="4"/>
      <c r="BMC12" s="4"/>
      <c r="BMD12" s="4"/>
      <c r="BME12" s="4"/>
      <c r="BMF12" s="4"/>
      <c r="BMG12" s="4"/>
      <c r="BMH12" s="4"/>
      <c r="BMI12" s="4"/>
      <c r="BMJ12" s="4"/>
      <c r="BMK12" s="4"/>
      <c r="BML12" s="4"/>
      <c r="BMM12" s="4"/>
      <c r="BMN12" s="4"/>
      <c r="BMO12" s="4"/>
      <c r="BMP12" s="4"/>
      <c r="BMQ12" s="4"/>
      <c r="BMR12" s="4"/>
      <c r="BMS12" s="4"/>
      <c r="BMT12" s="4"/>
      <c r="BMU12" s="4"/>
      <c r="BMV12" s="4"/>
      <c r="BMW12" s="4"/>
      <c r="BMX12" s="4"/>
      <c r="BMY12" s="4"/>
      <c r="BMZ12" s="4"/>
      <c r="BNA12" s="4"/>
      <c r="BNB12" s="4"/>
      <c r="BNC12" s="4"/>
      <c r="BND12" s="4"/>
      <c r="BNE12" s="4"/>
      <c r="BNF12" s="4"/>
      <c r="BNG12" s="4"/>
      <c r="BNH12" s="4"/>
      <c r="BNI12" s="4"/>
      <c r="BNJ12" s="4"/>
      <c r="BNK12" s="4"/>
      <c r="BNL12" s="4"/>
      <c r="BNM12" s="4"/>
      <c r="BNN12" s="4"/>
      <c r="BNO12" s="4"/>
      <c r="BNP12" s="4"/>
      <c r="BNQ12" s="4"/>
      <c r="BNR12" s="4"/>
      <c r="BNS12" s="4"/>
      <c r="BNT12" s="4"/>
      <c r="BNU12" s="4"/>
      <c r="BNV12" s="4"/>
      <c r="BNW12" s="4"/>
      <c r="BNX12" s="4"/>
      <c r="BNY12" s="4"/>
      <c r="BNZ12" s="4"/>
      <c r="BOA12" s="4"/>
      <c r="BOB12" s="4"/>
      <c r="BOC12" s="4"/>
      <c r="BOD12" s="4"/>
      <c r="BOE12" s="4"/>
      <c r="BOF12" s="4"/>
      <c r="BOG12" s="4"/>
      <c r="BOH12" s="4"/>
      <c r="BOI12" s="4"/>
      <c r="BOJ12" s="4"/>
      <c r="BOK12" s="4"/>
      <c r="BOL12" s="4"/>
      <c r="BOM12" s="4"/>
      <c r="BON12" s="4"/>
      <c r="BOO12" s="4"/>
      <c r="BOP12" s="4"/>
      <c r="BOQ12" s="4"/>
      <c r="BOR12" s="4"/>
      <c r="BOS12" s="4"/>
      <c r="BOT12" s="4"/>
      <c r="BOU12" s="4"/>
      <c r="BOV12" s="4"/>
      <c r="BOW12" s="4"/>
      <c r="BOX12" s="4"/>
      <c r="BOY12" s="4"/>
      <c r="BOZ12" s="4"/>
      <c r="BPA12" s="4"/>
      <c r="BPB12" s="4"/>
      <c r="BPC12" s="4"/>
      <c r="BPD12" s="4"/>
      <c r="BPE12" s="4"/>
      <c r="BPF12" s="4"/>
      <c r="BPG12" s="4"/>
      <c r="BPH12" s="4"/>
      <c r="BPI12" s="4"/>
      <c r="BPJ12" s="4"/>
      <c r="BPK12" s="4"/>
      <c r="BPL12" s="4"/>
      <c r="BPM12" s="4"/>
      <c r="BPN12" s="4"/>
      <c r="BPO12" s="4"/>
      <c r="BPP12" s="4"/>
      <c r="BPQ12" s="4"/>
      <c r="BPR12" s="4"/>
      <c r="BPS12" s="4"/>
      <c r="BPT12" s="4"/>
      <c r="BPU12" s="4"/>
      <c r="BPV12" s="4"/>
      <c r="BPW12" s="4"/>
      <c r="BPX12" s="4"/>
      <c r="BPY12" s="4"/>
      <c r="BPZ12" s="4"/>
      <c r="BQA12" s="4"/>
      <c r="BQB12" s="4"/>
      <c r="BQC12" s="4"/>
      <c r="BQD12" s="4"/>
      <c r="BQE12" s="4"/>
      <c r="BQF12" s="4"/>
      <c r="BQG12" s="4"/>
      <c r="BQH12" s="4"/>
      <c r="BQI12" s="4"/>
      <c r="BQJ12" s="4"/>
      <c r="BQK12" s="4"/>
      <c r="BQL12" s="4"/>
      <c r="BQM12" s="4"/>
      <c r="BQN12" s="4"/>
      <c r="BQO12" s="4"/>
      <c r="BQP12" s="4"/>
      <c r="BQQ12" s="4"/>
      <c r="BQR12" s="4"/>
      <c r="BQS12" s="4"/>
      <c r="BQT12" s="4"/>
      <c r="BQU12" s="4"/>
      <c r="BQV12" s="4"/>
      <c r="BQW12" s="4"/>
      <c r="BQX12" s="4"/>
      <c r="BQY12" s="4"/>
      <c r="BQZ12" s="4"/>
      <c r="BRA12" s="4"/>
      <c r="BRB12" s="4"/>
      <c r="BRC12" s="4"/>
      <c r="BRD12" s="4"/>
      <c r="BRE12" s="4"/>
      <c r="BRF12" s="4"/>
      <c r="BRG12" s="4"/>
      <c r="BRH12" s="4"/>
      <c r="BRI12" s="4"/>
      <c r="BRJ12" s="4"/>
      <c r="BRK12" s="4"/>
      <c r="BRL12" s="4"/>
      <c r="BRM12" s="4"/>
      <c r="BRN12" s="4"/>
      <c r="BRO12" s="4"/>
      <c r="BRP12" s="4"/>
      <c r="BRQ12" s="4"/>
      <c r="BRR12" s="4"/>
      <c r="BRS12" s="4"/>
      <c r="BRT12" s="4"/>
      <c r="BRU12" s="4"/>
      <c r="BRV12" s="4"/>
      <c r="BRW12" s="4"/>
      <c r="BRX12" s="4"/>
      <c r="BRY12" s="4"/>
      <c r="BRZ12" s="4"/>
      <c r="BSA12" s="4"/>
      <c r="BSB12" s="4"/>
      <c r="BSC12" s="4"/>
      <c r="BSD12" s="4"/>
      <c r="BSE12" s="4"/>
      <c r="BSF12" s="4"/>
      <c r="BSG12" s="4"/>
      <c r="BSH12" s="4"/>
      <c r="BSI12" s="4"/>
      <c r="BSJ12" s="4"/>
      <c r="BSK12" s="4"/>
      <c r="BSL12" s="4"/>
      <c r="BSM12" s="4"/>
      <c r="BSN12" s="4"/>
      <c r="BSO12" s="4"/>
      <c r="BSP12" s="4"/>
      <c r="BSQ12" s="4"/>
      <c r="BSR12" s="4"/>
      <c r="BSS12" s="4"/>
      <c r="BST12" s="4"/>
      <c r="BSU12" s="4"/>
      <c r="BSV12" s="4"/>
      <c r="BSW12" s="4"/>
      <c r="BSX12" s="4"/>
      <c r="BSY12" s="4"/>
      <c r="BSZ12" s="4"/>
      <c r="BTA12" s="4"/>
      <c r="BTB12" s="4"/>
      <c r="BTC12" s="4"/>
      <c r="BTD12" s="4"/>
      <c r="BTE12" s="4"/>
      <c r="BTF12" s="4"/>
      <c r="BTG12" s="4"/>
      <c r="BTH12" s="4"/>
      <c r="BTI12" s="4"/>
      <c r="BTJ12" s="4"/>
      <c r="BTK12" s="4"/>
      <c r="BTL12" s="4"/>
      <c r="BTM12" s="4"/>
      <c r="BTN12" s="4"/>
      <c r="BTO12" s="4"/>
      <c r="BTP12" s="4"/>
      <c r="BTQ12" s="4"/>
      <c r="BTR12" s="4"/>
      <c r="BTS12" s="4"/>
      <c r="BTT12" s="4"/>
      <c r="BTU12" s="4"/>
      <c r="BTV12" s="4"/>
      <c r="BTW12" s="4"/>
      <c r="BTX12" s="4"/>
      <c r="BTY12" s="4"/>
      <c r="BTZ12" s="4"/>
      <c r="BUA12" s="4"/>
      <c r="BUB12" s="4"/>
      <c r="BUC12" s="4"/>
      <c r="BUD12" s="4"/>
      <c r="BUE12" s="4"/>
      <c r="BUF12" s="4"/>
      <c r="BUG12" s="4"/>
      <c r="BUH12" s="4"/>
      <c r="BUI12" s="4"/>
      <c r="BUJ12" s="4"/>
      <c r="BUK12" s="4"/>
      <c r="BUL12" s="4"/>
      <c r="BUM12" s="4"/>
      <c r="BUN12" s="4"/>
      <c r="BUO12" s="4"/>
      <c r="BUP12" s="4"/>
      <c r="BUQ12" s="4"/>
      <c r="BUR12" s="4"/>
      <c r="BUS12" s="4"/>
      <c r="BUT12" s="4"/>
      <c r="BUU12" s="4"/>
      <c r="BUV12" s="4"/>
      <c r="BUW12" s="4"/>
      <c r="BUX12" s="4"/>
      <c r="BUY12" s="4"/>
      <c r="BUZ12" s="4"/>
      <c r="BVA12" s="4"/>
      <c r="BVB12" s="4"/>
      <c r="BVC12" s="4"/>
      <c r="BVD12" s="4"/>
      <c r="BVE12" s="4"/>
      <c r="BVF12" s="4"/>
      <c r="BVG12" s="4"/>
      <c r="BVH12" s="4"/>
      <c r="BVI12" s="4"/>
      <c r="BVJ12" s="4"/>
      <c r="BVK12" s="4"/>
      <c r="BVL12" s="4"/>
      <c r="BVM12" s="4"/>
      <c r="BVN12" s="4"/>
      <c r="BVO12" s="4"/>
      <c r="BVP12" s="4"/>
      <c r="BVQ12" s="4"/>
      <c r="BVR12" s="4"/>
      <c r="BVS12" s="4"/>
      <c r="BVT12" s="4"/>
      <c r="BVU12" s="4"/>
      <c r="BVV12" s="4"/>
      <c r="BVW12" s="4"/>
      <c r="BVX12" s="4"/>
      <c r="BVY12" s="4"/>
      <c r="BVZ12" s="4"/>
      <c r="BWA12" s="4"/>
      <c r="BWB12" s="4"/>
      <c r="BWC12" s="4"/>
      <c r="BWD12" s="4"/>
      <c r="BWE12" s="4"/>
      <c r="BWF12" s="4"/>
      <c r="BWG12" s="4"/>
      <c r="BWH12" s="4"/>
      <c r="BWI12" s="4"/>
      <c r="BWJ12" s="4"/>
      <c r="BWK12" s="4"/>
      <c r="BWL12" s="4"/>
      <c r="BWM12" s="4"/>
      <c r="BWN12" s="4"/>
      <c r="BWO12" s="4"/>
      <c r="BWP12" s="4"/>
      <c r="BWQ12" s="4"/>
      <c r="BWR12" s="4"/>
      <c r="BWS12" s="4"/>
      <c r="BWT12" s="4"/>
      <c r="BWU12" s="4"/>
      <c r="BWV12" s="4"/>
      <c r="BWW12" s="4"/>
      <c r="BWX12" s="4"/>
      <c r="BWY12" s="4"/>
      <c r="BWZ12" s="4"/>
      <c r="BXA12" s="4"/>
      <c r="BXB12" s="4"/>
      <c r="BXC12" s="4"/>
      <c r="BXD12" s="4"/>
      <c r="BXE12" s="4"/>
      <c r="BXF12" s="4"/>
      <c r="BXG12" s="4"/>
      <c r="BXH12" s="4"/>
      <c r="BXI12" s="4"/>
      <c r="BXJ12" s="4"/>
      <c r="BXK12" s="4"/>
      <c r="BXL12" s="4"/>
      <c r="BXM12" s="4"/>
      <c r="BXN12" s="4"/>
      <c r="BXO12" s="4"/>
      <c r="BXP12" s="4"/>
      <c r="BXQ12" s="4"/>
      <c r="BXR12" s="4"/>
      <c r="BXS12" s="4"/>
      <c r="BXT12" s="4"/>
      <c r="BXU12" s="4"/>
      <c r="BXV12" s="4"/>
      <c r="BXW12" s="4"/>
      <c r="BXX12" s="4"/>
      <c r="BXY12" s="4"/>
      <c r="BXZ12" s="4"/>
      <c r="BYA12" s="4"/>
      <c r="BYB12" s="4"/>
      <c r="BYC12" s="4"/>
      <c r="BYD12" s="4"/>
      <c r="BYE12" s="4"/>
      <c r="BYF12" s="4"/>
      <c r="BYG12" s="4"/>
      <c r="BYH12" s="4"/>
      <c r="BYI12" s="4"/>
      <c r="BYJ12" s="4"/>
      <c r="BYK12" s="4"/>
      <c r="BYL12" s="4"/>
      <c r="BYM12" s="4"/>
      <c r="BYN12" s="4"/>
      <c r="BYO12" s="4"/>
      <c r="BYP12" s="4"/>
      <c r="BYQ12" s="4"/>
      <c r="BYR12" s="4"/>
      <c r="BYS12" s="4"/>
      <c r="BYT12" s="4"/>
      <c r="BYU12" s="4"/>
      <c r="BYV12" s="4"/>
      <c r="BYW12" s="4"/>
      <c r="BYX12" s="4"/>
      <c r="BYY12" s="4"/>
      <c r="BYZ12" s="4"/>
      <c r="BZA12" s="4"/>
      <c r="BZB12" s="4"/>
      <c r="BZC12" s="4"/>
      <c r="BZD12" s="4"/>
      <c r="BZE12" s="4"/>
      <c r="BZF12" s="4"/>
      <c r="BZG12" s="4"/>
      <c r="BZH12" s="4"/>
      <c r="BZI12" s="4"/>
      <c r="BZJ12" s="4"/>
      <c r="BZK12" s="4"/>
      <c r="BZL12" s="4"/>
      <c r="BZM12" s="4"/>
      <c r="BZN12" s="4"/>
      <c r="BZO12" s="4"/>
      <c r="BZP12" s="4"/>
      <c r="BZQ12" s="4"/>
      <c r="BZR12" s="4"/>
      <c r="BZS12" s="4"/>
      <c r="BZT12" s="4"/>
      <c r="BZU12" s="4"/>
      <c r="BZV12" s="4"/>
      <c r="BZW12" s="4"/>
      <c r="BZX12" s="4"/>
      <c r="BZY12" s="4"/>
      <c r="BZZ12" s="4"/>
      <c r="CAA12" s="4"/>
      <c r="CAB12" s="4"/>
      <c r="CAC12" s="4"/>
      <c r="CAD12" s="4"/>
      <c r="CAE12" s="4"/>
      <c r="CAF12" s="4"/>
      <c r="CAG12" s="4"/>
      <c r="CAH12" s="4"/>
      <c r="CAI12" s="4"/>
      <c r="CAJ12" s="4"/>
      <c r="CAK12" s="4"/>
      <c r="CAL12" s="4"/>
      <c r="CAM12" s="4"/>
      <c r="CAN12" s="4"/>
      <c r="CAO12" s="4"/>
      <c r="CAP12" s="4"/>
      <c r="CAQ12" s="4"/>
      <c r="CAR12" s="4"/>
      <c r="CAS12" s="4"/>
      <c r="CAT12" s="4"/>
      <c r="CAU12" s="4"/>
      <c r="CAV12" s="4"/>
      <c r="CAW12" s="4"/>
      <c r="CAX12" s="4"/>
      <c r="CAY12" s="4"/>
      <c r="CAZ12" s="4"/>
      <c r="CBA12" s="4"/>
      <c r="CBB12" s="4"/>
      <c r="CBC12" s="4"/>
      <c r="CBD12" s="4"/>
      <c r="CBE12" s="4"/>
      <c r="CBF12" s="4"/>
      <c r="CBG12" s="4"/>
      <c r="CBH12" s="4"/>
      <c r="CBI12" s="4"/>
      <c r="CBJ12" s="4"/>
      <c r="CBK12" s="4"/>
      <c r="CBL12" s="4"/>
      <c r="CBM12" s="4"/>
      <c r="CBN12" s="4"/>
      <c r="CBO12" s="4"/>
      <c r="CBP12" s="4"/>
      <c r="CBQ12" s="4"/>
      <c r="CBR12" s="4"/>
      <c r="CBS12" s="4"/>
      <c r="CBT12" s="4"/>
      <c r="CBU12" s="4"/>
      <c r="CBV12" s="4"/>
      <c r="CBW12" s="4"/>
      <c r="CBX12" s="4"/>
      <c r="CBY12" s="4"/>
      <c r="CBZ12" s="4"/>
      <c r="CCA12" s="4"/>
      <c r="CCB12" s="4"/>
      <c r="CCC12" s="4"/>
      <c r="CCD12" s="4"/>
      <c r="CCE12" s="4"/>
      <c r="CCF12" s="4"/>
      <c r="CCG12" s="4"/>
      <c r="CCH12" s="4"/>
      <c r="CCI12" s="4"/>
      <c r="CCJ12" s="4"/>
      <c r="CCK12" s="4"/>
      <c r="CCL12" s="4"/>
      <c r="CCM12" s="4"/>
      <c r="CCN12" s="4"/>
      <c r="CCO12" s="4"/>
      <c r="CCP12" s="4"/>
      <c r="CCQ12" s="4"/>
      <c r="CCR12" s="4"/>
      <c r="CCS12" s="4"/>
      <c r="CCT12" s="4"/>
      <c r="CCU12" s="4"/>
      <c r="CCV12" s="4"/>
      <c r="CCW12" s="4"/>
      <c r="CCX12" s="4"/>
      <c r="CCY12" s="4"/>
      <c r="CCZ12" s="4"/>
      <c r="CDA12" s="4"/>
      <c r="CDB12" s="4"/>
      <c r="CDC12" s="4"/>
      <c r="CDD12" s="4"/>
      <c r="CDE12" s="4"/>
      <c r="CDF12" s="4"/>
      <c r="CDG12" s="4"/>
      <c r="CDH12" s="4"/>
      <c r="CDI12" s="4"/>
      <c r="CDJ12" s="4"/>
      <c r="CDK12" s="4"/>
      <c r="CDL12" s="4"/>
      <c r="CDM12" s="4"/>
      <c r="CDN12" s="4"/>
      <c r="CDO12" s="4"/>
      <c r="CDP12" s="4"/>
      <c r="CDQ12" s="4"/>
      <c r="CDR12" s="4"/>
      <c r="CDS12" s="4"/>
      <c r="CDT12" s="4"/>
      <c r="CDU12" s="4"/>
      <c r="CDV12" s="4"/>
      <c r="CDW12" s="4"/>
      <c r="CDX12" s="4"/>
      <c r="CDY12" s="4"/>
      <c r="CDZ12" s="4"/>
      <c r="CEA12" s="4"/>
      <c r="CEB12" s="4"/>
      <c r="CEC12" s="4"/>
      <c r="CED12" s="4"/>
      <c r="CEE12" s="4"/>
      <c r="CEF12" s="4"/>
      <c r="CEG12" s="4"/>
      <c r="CEH12" s="4"/>
      <c r="CEI12" s="4"/>
      <c r="CEJ12" s="4"/>
      <c r="CEK12" s="4"/>
      <c r="CEL12" s="4"/>
      <c r="CEM12" s="4"/>
      <c r="CEN12" s="4"/>
      <c r="CEO12" s="4"/>
      <c r="CEP12" s="4"/>
      <c r="CEQ12" s="4"/>
      <c r="CER12" s="4"/>
      <c r="CES12" s="4"/>
      <c r="CET12" s="4"/>
      <c r="CEU12" s="4"/>
      <c r="CEV12" s="4"/>
      <c r="CEW12" s="4"/>
      <c r="CEX12" s="4"/>
      <c r="CEY12" s="4"/>
      <c r="CEZ12" s="4"/>
      <c r="CFA12" s="4"/>
      <c r="CFB12" s="4"/>
      <c r="CFC12" s="4"/>
      <c r="CFD12" s="4"/>
      <c r="CFE12" s="4"/>
      <c r="CFF12" s="4"/>
      <c r="CFG12" s="4"/>
      <c r="CFH12" s="4"/>
      <c r="CFI12" s="4"/>
      <c r="CFJ12" s="4"/>
      <c r="CFK12" s="4"/>
      <c r="CFL12" s="4"/>
      <c r="CFM12" s="4"/>
      <c r="CFN12" s="4"/>
      <c r="CFO12" s="4"/>
      <c r="CFP12" s="4"/>
      <c r="CFQ12" s="4"/>
      <c r="CFR12" s="4"/>
      <c r="CFS12" s="4"/>
      <c r="CFT12" s="4"/>
      <c r="CFU12" s="4"/>
      <c r="CFV12" s="4"/>
      <c r="CFW12" s="4"/>
      <c r="CFX12" s="4"/>
      <c r="CFY12" s="4"/>
      <c r="CFZ12" s="4"/>
      <c r="CGA12" s="4"/>
      <c r="CGB12" s="4"/>
      <c r="CGC12" s="4"/>
      <c r="CGD12" s="4"/>
      <c r="CGE12" s="4"/>
      <c r="CGF12" s="4"/>
      <c r="CGG12" s="4"/>
      <c r="CGH12" s="4"/>
      <c r="CGI12" s="4"/>
      <c r="CGJ12" s="4"/>
      <c r="CGK12" s="4"/>
      <c r="CGL12" s="4"/>
      <c r="CGM12" s="4"/>
      <c r="CGN12" s="4"/>
      <c r="CGO12" s="4"/>
      <c r="CGP12" s="4"/>
      <c r="CGQ12" s="4"/>
      <c r="CGR12" s="4"/>
      <c r="CGS12" s="4"/>
      <c r="CGT12" s="4"/>
      <c r="CGU12" s="4"/>
      <c r="CGV12" s="4"/>
      <c r="CGW12" s="4"/>
      <c r="CGX12" s="4"/>
      <c r="CGY12" s="4"/>
      <c r="CGZ12" s="4"/>
      <c r="CHA12" s="4"/>
      <c r="CHB12" s="4"/>
      <c r="CHC12" s="4"/>
      <c r="CHD12" s="4"/>
      <c r="CHE12" s="4"/>
      <c r="CHF12" s="4"/>
      <c r="CHG12" s="4"/>
      <c r="CHH12" s="4"/>
      <c r="CHI12" s="4"/>
      <c r="CHJ12" s="4"/>
      <c r="CHK12" s="4"/>
      <c r="CHL12" s="4"/>
      <c r="CHM12" s="4"/>
      <c r="CHN12" s="4"/>
      <c r="CHO12" s="4"/>
      <c r="CHP12" s="4"/>
      <c r="CHQ12" s="4"/>
      <c r="CHR12" s="4"/>
      <c r="CHS12" s="4"/>
      <c r="CHT12" s="4"/>
      <c r="CHU12" s="4"/>
      <c r="CHV12" s="4"/>
      <c r="CHW12" s="4"/>
      <c r="CHX12" s="4"/>
      <c r="CHY12" s="4"/>
      <c r="CHZ12" s="4"/>
      <c r="CIA12" s="4"/>
      <c r="CIB12" s="4"/>
      <c r="CIC12" s="4"/>
      <c r="CID12" s="4"/>
      <c r="CIE12" s="4"/>
      <c r="CIF12" s="4"/>
      <c r="CIG12" s="4"/>
      <c r="CIH12" s="4"/>
      <c r="CII12" s="4"/>
      <c r="CIJ12" s="4"/>
      <c r="CIK12" s="4"/>
      <c r="CIL12" s="4"/>
      <c r="CIM12" s="4"/>
      <c r="CIN12" s="4"/>
      <c r="CIO12" s="4"/>
      <c r="CIP12" s="4"/>
      <c r="CIQ12" s="4"/>
      <c r="CIR12" s="4"/>
      <c r="CIS12" s="4"/>
      <c r="CIT12" s="4"/>
      <c r="CIU12" s="4"/>
      <c r="CIV12" s="4"/>
      <c r="CIW12" s="4"/>
      <c r="CIX12" s="4"/>
      <c r="CIY12" s="4"/>
      <c r="CIZ12" s="4"/>
      <c r="CJA12" s="4"/>
      <c r="CJB12" s="4"/>
      <c r="CJC12" s="4"/>
      <c r="CJD12" s="4"/>
      <c r="CJE12" s="4"/>
      <c r="CJF12" s="4"/>
      <c r="CJG12" s="4"/>
      <c r="CJH12" s="4"/>
      <c r="CJI12" s="4"/>
      <c r="CJJ12" s="4"/>
      <c r="CJK12" s="4"/>
      <c r="CJL12" s="4"/>
      <c r="CJM12" s="4"/>
      <c r="CJN12" s="4"/>
      <c r="CJO12" s="4"/>
      <c r="CJP12" s="4"/>
      <c r="CJQ12" s="4"/>
      <c r="CJR12" s="4"/>
      <c r="CJS12" s="4"/>
      <c r="CJT12" s="4"/>
      <c r="CJU12" s="4"/>
      <c r="CJV12" s="4"/>
      <c r="CJW12" s="4"/>
      <c r="CJX12" s="4"/>
      <c r="CJY12" s="4"/>
      <c r="CJZ12" s="4"/>
      <c r="CKA12" s="4"/>
      <c r="CKB12" s="4"/>
      <c r="CKC12" s="4"/>
      <c r="CKD12" s="4"/>
      <c r="CKE12" s="4"/>
      <c r="CKF12" s="4"/>
      <c r="CKG12" s="4"/>
      <c r="CKH12" s="4"/>
      <c r="CKI12" s="4"/>
      <c r="CKJ12" s="4"/>
      <c r="CKK12" s="4"/>
      <c r="CKL12" s="4"/>
      <c r="CKM12" s="4"/>
      <c r="CKN12" s="4"/>
      <c r="CKO12" s="4"/>
      <c r="CKP12" s="4"/>
      <c r="CKQ12" s="4"/>
      <c r="CKR12" s="4"/>
      <c r="CKS12" s="4"/>
      <c r="CKT12" s="4"/>
      <c r="CKU12" s="4"/>
      <c r="CKV12" s="4"/>
      <c r="CKW12" s="4"/>
      <c r="CKX12" s="4"/>
      <c r="CKY12" s="4"/>
      <c r="CKZ12" s="4"/>
      <c r="CLA12" s="4"/>
      <c r="CLB12" s="4"/>
      <c r="CLC12" s="4"/>
      <c r="CLD12" s="4"/>
      <c r="CLE12" s="4"/>
      <c r="CLF12" s="4"/>
      <c r="CLG12" s="4"/>
      <c r="CLH12" s="4"/>
      <c r="CLI12" s="4"/>
      <c r="CLJ12" s="4"/>
      <c r="CLK12" s="4"/>
      <c r="CLL12" s="4"/>
      <c r="CLM12" s="4"/>
      <c r="CLN12" s="4"/>
      <c r="CLO12" s="4"/>
      <c r="CLP12" s="4"/>
      <c r="CLQ12" s="4"/>
      <c r="CLR12" s="4"/>
      <c r="CLS12" s="4"/>
      <c r="CLT12" s="4"/>
      <c r="CLU12" s="4"/>
      <c r="CLV12" s="4"/>
      <c r="CLW12" s="4"/>
      <c r="CLX12" s="4"/>
      <c r="CLY12" s="4"/>
      <c r="CLZ12" s="4"/>
      <c r="CMA12" s="4"/>
      <c r="CMB12" s="4"/>
      <c r="CMC12" s="4"/>
      <c r="CMD12" s="4"/>
      <c r="CME12" s="4"/>
      <c r="CMF12" s="4"/>
      <c r="CMG12" s="4"/>
      <c r="CMH12" s="4"/>
      <c r="CMI12" s="4"/>
      <c r="CMJ12" s="4"/>
      <c r="CMK12" s="4"/>
      <c r="CML12" s="4"/>
      <c r="CMM12" s="4"/>
      <c r="CMN12" s="4"/>
      <c r="CMO12" s="4"/>
      <c r="CMP12" s="4"/>
      <c r="CMQ12" s="4"/>
      <c r="CMR12" s="4"/>
      <c r="CMS12" s="4"/>
      <c r="CMT12" s="4"/>
      <c r="CMU12" s="4"/>
      <c r="CMV12" s="4"/>
      <c r="CMW12" s="4"/>
      <c r="CMX12" s="4"/>
      <c r="CMY12" s="4"/>
      <c r="CMZ12" s="4"/>
      <c r="CNA12" s="4"/>
      <c r="CNB12" s="4"/>
      <c r="CNC12" s="4"/>
      <c r="CND12" s="4"/>
      <c r="CNE12" s="4"/>
      <c r="CNF12" s="4"/>
      <c r="CNG12" s="4"/>
      <c r="CNH12" s="4"/>
      <c r="CNI12" s="4"/>
      <c r="CNJ12" s="4"/>
      <c r="CNK12" s="4"/>
      <c r="CNL12" s="4"/>
      <c r="CNM12" s="4"/>
      <c r="CNN12" s="4"/>
      <c r="CNO12" s="4"/>
      <c r="CNP12" s="4"/>
      <c r="CNQ12" s="4"/>
      <c r="CNR12" s="4"/>
      <c r="CNS12" s="4"/>
      <c r="CNT12" s="4"/>
      <c r="CNU12" s="4"/>
      <c r="CNV12" s="4"/>
      <c r="CNW12" s="4"/>
      <c r="CNX12" s="4"/>
      <c r="CNY12" s="4"/>
      <c r="CNZ12" s="4"/>
      <c r="COA12" s="4"/>
      <c r="COB12" s="4"/>
      <c r="COC12" s="4"/>
      <c r="COD12" s="4"/>
      <c r="COE12" s="4"/>
      <c r="COF12" s="4"/>
      <c r="COG12" s="4"/>
      <c r="COH12" s="4"/>
      <c r="COI12" s="4"/>
      <c r="COJ12" s="4"/>
      <c r="COK12" s="4"/>
      <c r="COL12" s="4"/>
      <c r="COM12" s="4"/>
      <c r="CON12" s="4"/>
      <c r="COO12" s="4"/>
      <c r="COP12" s="4"/>
      <c r="COQ12" s="4"/>
      <c r="COR12" s="4"/>
      <c r="COS12" s="4"/>
      <c r="COT12" s="4"/>
      <c r="COU12" s="4"/>
      <c r="COV12" s="4"/>
      <c r="COW12" s="4"/>
      <c r="COX12" s="4"/>
      <c r="COY12" s="4"/>
      <c r="COZ12" s="4"/>
      <c r="CPA12" s="4"/>
      <c r="CPB12" s="4"/>
      <c r="CPC12" s="4"/>
      <c r="CPD12" s="4"/>
      <c r="CPE12" s="4"/>
      <c r="CPF12" s="4"/>
      <c r="CPG12" s="4"/>
      <c r="CPH12" s="4"/>
      <c r="CPI12" s="4"/>
      <c r="CPJ12" s="4"/>
      <c r="CPK12" s="4"/>
      <c r="CPL12" s="4"/>
      <c r="CPM12" s="4"/>
      <c r="CPN12" s="4"/>
      <c r="CPO12" s="4"/>
      <c r="CPP12" s="4"/>
      <c r="CPQ12" s="4"/>
      <c r="CPR12" s="4"/>
      <c r="CPS12" s="4"/>
      <c r="CPT12" s="4"/>
      <c r="CPU12" s="4"/>
      <c r="CPV12" s="4"/>
      <c r="CPW12" s="4"/>
      <c r="CPX12" s="4"/>
      <c r="CPY12" s="4"/>
      <c r="CPZ12" s="4"/>
      <c r="CQA12" s="4"/>
      <c r="CQB12" s="4"/>
      <c r="CQC12" s="4"/>
      <c r="CQD12" s="4"/>
      <c r="CQE12" s="4"/>
      <c r="CQF12" s="4"/>
      <c r="CQG12" s="4"/>
      <c r="CQH12" s="4"/>
      <c r="CQI12" s="4"/>
      <c r="CQJ12" s="4"/>
      <c r="CQK12" s="4"/>
      <c r="CQL12" s="4"/>
      <c r="CQM12" s="4"/>
      <c r="CQN12" s="4"/>
      <c r="CQO12" s="4"/>
      <c r="CQP12" s="4"/>
      <c r="CQQ12" s="4"/>
      <c r="CQR12" s="4"/>
      <c r="CQS12" s="4"/>
      <c r="CQT12" s="4"/>
      <c r="CQU12" s="4"/>
      <c r="CQV12" s="4"/>
      <c r="CQW12" s="4"/>
      <c r="CQX12" s="4"/>
      <c r="CQY12" s="4"/>
      <c r="CQZ12" s="4"/>
      <c r="CRA12" s="4"/>
      <c r="CRB12" s="4"/>
      <c r="CRC12" s="4"/>
      <c r="CRD12" s="4"/>
      <c r="CRE12" s="4"/>
      <c r="CRF12" s="4"/>
      <c r="CRG12" s="4"/>
      <c r="CRH12" s="4"/>
      <c r="CRI12" s="4"/>
      <c r="CRJ12" s="4"/>
      <c r="CRK12" s="4"/>
      <c r="CRL12" s="4"/>
      <c r="CRM12" s="4"/>
      <c r="CRN12" s="4"/>
      <c r="CRO12" s="4"/>
      <c r="CRP12" s="4"/>
      <c r="CRQ12" s="4"/>
      <c r="CRR12" s="4"/>
      <c r="CRS12" s="4"/>
      <c r="CRT12" s="4"/>
      <c r="CRU12" s="4"/>
      <c r="CRV12" s="4"/>
      <c r="CRW12" s="4"/>
      <c r="CRX12" s="4"/>
      <c r="CRY12" s="4"/>
      <c r="CRZ12" s="4"/>
      <c r="CSA12" s="4"/>
      <c r="CSB12" s="4"/>
      <c r="CSC12" s="4"/>
      <c r="CSD12" s="4"/>
      <c r="CSE12" s="4"/>
      <c r="CSF12" s="4"/>
      <c r="CSG12" s="4"/>
      <c r="CSH12" s="4"/>
      <c r="CSI12" s="4"/>
      <c r="CSJ12" s="4"/>
      <c r="CSK12" s="4"/>
      <c r="CSL12" s="4"/>
      <c r="CSM12" s="4"/>
      <c r="CSN12" s="4"/>
      <c r="CSO12" s="4"/>
      <c r="CSP12" s="4"/>
      <c r="CSQ12" s="4"/>
      <c r="CSR12" s="4"/>
      <c r="CSS12" s="4"/>
      <c r="CST12" s="4"/>
      <c r="CSU12" s="4"/>
      <c r="CSV12" s="4"/>
      <c r="CSW12" s="4"/>
      <c r="CSX12" s="4"/>
      <c r="CSY12" s="4"/>
      <c r="CSZ12" s="4"/>
      <c r="CTA12" s="4"/>
      <c r="CTB12" s="4"/>
      <c r="CTC12" s="4"/>
      <c r="CTD12" s="4"/>
      <c r="CTE12" s="4"/>
      <c r="CTF12" s="4"/>
      <c r="CTG12" s="4"/>
      <c r="CTH12" s="4"/>
      <c r="CTI12" s="4"/>
      <c r="CTJ12" s="4"/>
      <c r="CTK12" s="4"/>
      <c r="CTL12" s="4"/>
      <c r="CTM12" s="4"/>
      <c r="CTN12" s="4"/>
      <c r="CTO12" s="4"/>
      <c r="CTP12" s="4"/>
      <c r="CTQ12" s="4"/>
      <c r="CTR12" s="4"/>
      <c r="CTS12" s="4"/>
      <c r="CTT12" s="4"/>
      <c r="CTU12" s="4"/>
      <c r="CTV12" s="4"/>
      <c r="CTW12" s="4"/>
      <c r="CTX12" s="4"/>
      <c r="CTY12" s="4"/>
      <c r="CTZ12" s="4"/>
      <c r="CUA12" s="4"/>
      <c r="CUB12" s="4"/>
      <c r="CUC12" s="4"/>
      <c r="CUD12" s="4"/>
      <c r="CUE12" s="4"/>
      <c r="CUF12" s="4"/>
      <c r="CUG12" s="4"/>
      <c r="CUH12" s="4"/>
      <c r="CUI12" s="4"/>
      <c r="CUJ12" s="4"/>
      <c r="CUK12" s="4"/>
      <c r="CUL12" s="4"/>
      <c r="CUM12" s="4"/>
      <c r="CUN12" s="4"/>
      <c r="CUO12" s="4"/>
      <c r="CUP12" s="4"/>
      <c r="CUQ12" s="4"/>
      <c r="CUR12" s="4"/>
      <c r="CUS12" s="4"/>
      <c r="CUT12" s="4"/>
      <c r="CUU12" s="4"/>
      <c r="CUV12" s="4"/>
      <c r="CUW12" s="4"/>
      <c r="CUX12" s="4"/>
      <c r="CUY12" s="4"/>
      <c r="CUZ12" s="4"/>
      <c r="CVA12" s="4"/>
      <c r="CVB12" s="4"/>
      <c r="CVC12" s="4"/>
      <c r="CVD12" s="4"/>
      <c r="CVE12" s="4"/>
      <c r="CVF12" s="4"/>
      <c r="CVG12" s="4"/>
      <c r="CVH12" s="4"/>
      <c r="CVI12" s="4"/>
      <c r="CVJ12" s="4"/>
      <c r="CVK12" s="4"/>
      <c r="CVL12" s="4"/>
      <c r="CVM12" s="4"/>
      <c r="CVN12" s="4"/>
      <c r="CVO12" s="4"/>
      <c r="CVP12" s="4"/>
      <c r="CVQ12" s="4"/>
      <c r="CVR12" s="4"/>
      <c r="CVS12" s="4"/>
      <c r="CVT12" s="4"/>
      <c r="CVU12" s="4"/>
      <c r="CVV12" s="4"/>
      <c r="CVW12" s="4"/>
      <c r="CVX12" s="4"/>
      <c r="CVY12" s="4"/>
      <c r="CVZ12" s="4"/>
      <c r="CWA12" s="4"/>
      <c r="CWB12" s="4"/>
      <c r="CWC12" s="4"/>
      <c r="CWD12" s="4"/>
      <c r="CWE12" s="4"/>
      <c r="CWF12" s="4"/>
      <c r="CWG12" s="4"/>
      <c r="CWH12" s="4"/>
      <c r="CWI12" s="4"/>
      <c r="CWJ12" s="4"/>
      <c r="CWK12" s="4"/>
      <c r="CWL12" s="4"/>
      <c r="CWM12" s="4"/>
      <c r="CWN12" s="4"/>
      <c r="CWO12" s="4"/>
      <c r="CWP12" s="4"/>
      <c r="CWQ12" s="4"/>
      <c r="CWR12" s="4"/>
      <c r="CWS12" s="4"/>
      <c r="CWT12" s="4"/>
      <c r="CWU12" s="4"/>
      <c r="CWV12" s="4"/>
      <c r="CWW12" s="4"/>
      <c r="CWX12" s="4"/>
      <c r="CWY12" s="4"/>
      <c r="CWZ12" s="4"/>
      <c r="CXA12" s="4"/>
      <c r="CXB12" s="4"/>
      <c r="CXC12" s="4"/>
      <c r="CXD12" s="4"/>
      <c r="CXE12" s="4"/>
      <c r="CXF12" s="4"/>
      <c r="CXG12" s="4"/>
      <c r="CXH12" s="4"/>
      <c r="CXI12" s="4"/>
      <c r="CXJ12" s="4"/>
      <c r="CXK12" s="4"/>
      <c r="CXL12" s="4"/>
      <c r="CXM12" s="4"/>
      <c r="CXN12" s="4"/>
      <c r="CXO12" s="4"/>
      <c r="CXP12" s="4"/>
      <c r="CXQ12" s="4"/>
      <c r="CXR12" s="4"/>
      <c r="CXS12" s="4"/>
      <c r="CXT12" s="4"/>
      <c r="CXU12" s="4"/>
      <c r="CXV12" s="4"/>
      <c r="CXW12" s="4"/>
      <c r="CXX12" s="4"/>
      <c r="CXY12" s="4"/>
      <c r="CXZ12" s="4"/>
      <c r="CYA12" s="4"/>
      <c r="CYB12" s="4"/>
      <c r="CYC12" s="4"/>
      <c r="CYD12" s="4"/>
      <c r="CYE12" s="4"/>
      <c r="CYF12" s="4"/>
      <c r="CYG12" s="4"/>
      <c r="CYH12" s="4"/>
      <c r="CYI12" s="4"/>
      <c r="CYJ12" s="4"/>
      <c r="CYK12" s="4"/>
      <c r="CYL12" s="4"/>
      <c r="CYM12" s="4"/>
      <c r="CYN12" s="4"/>
      <c r="CYO12" s="4"/>
      <c r="CYP12" s="4"/>
      <c r="CYQ12" s="4"/>
      <c r="CYR12" s="4"/>
      <c r="CYS12" s="4"/>
      <c r="CYT12" s="4"/>
      <c r="CYU12" s="4"/>
      <c r="CYV12" s="4"/>
      <c r="CYW12" s="4"/>
      <c r="CYX12" s="4"/>
      <c r="CYY12" s="4"/>
      <c r="CYZ12" s="4"/>
      <c r="CZA12" s="4"/>
      <c r="CZB12" s="4"/>
      <c r="CZC12" s="4"/>
      <c r="CZD12" s="4"/>
      <c r="CZE12" s="4"/>
      <c r="CZF12" s="4"/>
      <c r="CZG12" s="4"/>
      <c r="CZH12" s="4"/>
      <c r="CZI12" s="4"/>
      <c r="CZJ12" s="4"/>
      <c r="CZK12" s="4"/>
      <c r="CZL12" s="4"/>
      <c r="CZM12" s="4"/>
      <c r="CZN12" s="4"/>
      <c r="CZO12" s="4"/>
      <c r="CZP12" s="4"/>
      <c r="CZQ12" s="4"/>
      <c r="CZR12" s="4"/>
      <c r="CZS12" s="4"/>
      <c r="CZT12" s="4"/>
      <c r="CZU12" s="4"/>
      <c r="CZV12" s="4"/>
      <c r="CZW12" s="4"/>
      <c r="CZX12" s="4"/>
      <c r="CZY12" s="4"/>
      <c r="CZZ12" s="4"/>
      <c r="DAA12" s="4"/>
      <c r="DAB12" s="4"/>
      <c r="DAC12" s="4"/>
      <c r="DAD12" s="4"/>
      <c r="DAE12" s="4"/>
      <c r="DAF12" s="4"/>
      <c r="DAG12" s="4"/>
      <c r="DAH12" s="4"/>
      <c r="DAI12" s="4"/>
      <c r="DAJ12" s="4"/>
      <c r="DAK12" s="4"/>
      <c r="DAL12" s="4"/>
      <c r="DAM12" s="4"/>
      <c r="DAN12" s="4"/>
      <c r="DAO12" s="4"/>
      <c r="DAP12" s="4"/>
      <c r="DAQ12" s="4"/>
      <c r="DAR12" s="4"/>
      <c r="DAS12" s="4"/>
      <c r="DAT12" s="4"/>
      <c r="DAU12" s="4"/>
      <c r="DAV12" s="4"/>
      <c r="DAW12" s="4"/>
      <c r="DAX12" s="4"/>
      <c r="DAY12" s="4"/>
      <c r="DAZ12" s="4"/>
      <c r="DBA12" s="4"/>
      <c r="DBB12" s="4"/>
      <c r="DBC12" s="4"/>
      <c r="DBD12" s="4"/>
      <c r="DBE12" s="4"/>
      <c r="DBF12" s="4"/>
      <c r="DBG12" s="4"/>
      <c r="DBH12" s="4"/>
      <c r="DBI12" s="4"/>
      <c r="DBJ12" s="4"/>
      <c r="DBK12" s="4"/>
      <c r="DBL12" s="4"/>
      <c r="DBM12" s="4"/>
      <c r="DBN12" s="4"/>
      <c r="DBO12" s="4"/>
      <c r="DBP12" s="4"/>
      <c r="DBQ12" s="4"/>
      <c r="DBR12" s="4"/>
      <c r="DBS12" s="4"/>
      <c r="DBT12" s="4"/>
      <c r="DBU12" s="4"/>
      <c r="DBV12" s="4"/>
      <c r="DBW12" s="4"/>
      <c r="DBX12" s="4"/>
      <c r="DBY12" s="4"/>
      <c r="DBZ12" s="4"/>
      <c r="DCA12" s="4"/>
      <c r="DCB12" s="4"/>
      <c r="DCC12" s="4"/>
      <c r="DCD12" s="4"/>
      <c r="DCE12" s="4"/>
      <c r="DCF12" s="4"/>
      <c r="DCG12" s="4"/>
      <c r="DCH12" s="4"/>
      <c r="DCI12" s="4"/>
      <c r="DCJ12" s="4"/>
      <c r="DCK12" s="4"/>
      <c r="DCL12" s="4"/>
      <c r="DCM12" s="4"/>
      <c r="DCN12" s="4"/>
      <c r="DCO12" s="4"/>
      <c r="DCP12" s="4"/>
      <c r="DCQ12" s="4"/>
      <c r="DCR12" s="4"/>
      <c r="DCS12" s="4"/>
      <c r="DCT12" s="4"/>
      <c r="DCU12" s="4"/>
      <c r="DCV12" s="4"/>
      <c r="DCW12" s="4"/>
      <c r="DCX12" s="4"/>
      <c r="DCY12" s="4"/>
      <c r="DCZ12" s="4"/>
      <c r="DDA12" s="4"/>
      <c r="DDB12" s="4"/>
      <c r="DDC12" s="4"/>
      <c r="DDD12" s="4"/>
      <c r="DDE12" s="4"/>
      <c r="DDF12" s="4"/>
      <c r="DDG12" s="4"/>
      <c r="DDH12" s="4"/>
      <c r="DDI12" s="4"/>
      <c r="DDJ12" s="4"/>
      <c r="DDK12" s="4"/>
      <c r="DDL12" s="4"/>
      <c r="DDM12" s="4"/>
      <c r="DDN12" s="4"/>
      <c r="DDO12" s="4"/>
      <c r="DDP12" s="4"/>
      <c r="DDQ12" s="4"/>
      <c r="DDR12" s="4"/>
      <c r="DDS12" s="4"/>
      <c r="DDT12" s="4"/>
      <c r="DDU12" s="4"/>
      <c r="DDV12" s="4"/>
      <c r="DDW12" s="4"/>
      <c r="DDX12" s="4"/>
      <c r="DDY12" s="4"/>
      <c r="DDZ12" s="4"/>
      <c r="DEA12" s="4"/>
      <c r="DEB12" s="4"/>
      <c r="DEC12" s="4"/>
      <c r="DED12" s="4"/>
      <c r="DEE12" s="4"/>
      <c r="DEF12" s="4"/>
      <c r="DEG12" s="4"/>
      <c r="DEH12" s="4"/>
      <c r="DEI12" s="4"/>
      <c r="DEJ12" s="4"/>
      <c r="DEK12" s="4"/>
      <c r="DEL12" s="4"/>
      <c r="DEM12" s="4"/>
      <c r="DEN12" s="4"/>
      <c r="DEO12" s="4"/>
      <c r="DEP12" s="4"/>
      <c r="DEQ12" s="4"/>
      <c r="DER12" s="4"/>
      <c r="DES12" s="4"/>
      <c r="DET12" s="4"/>
      <c r="DEU12" s="4"/>
      <c r="DEV12" s="4"/>
      <c r="DEW12" s="4"/>
      <c r="DEX12" s="4"/>
      <c r="DEY12" s="4"/>
      <c r="DEZ12" s="4"/>
      <c r="DFA12" s="4"/>
      <c r="DFB12" s="4"/>
      <c r="DFC12" s="4"/>
      <c r="DFD12" s="4"/>
      <c r="DFE12" s="4"/>
      <c r="DFF12" s="4"/>
      <c r="DFG12" s="4"/>
      <c r="DFH12" s="4"/>
      <c r="DFI12" s="4"/>
      <c r="DFJ12" s="4"/>
      <c r="DFK12" s="4"/>
      <c r="DFL12" s="4"/>
      <c r="DFM12" s="4"/>
      <c r="DFN12" s="4"/>
      <c r="DFO12" s="4"/>
      <c r="DFP12" s="4"/>
      <c r="DFQ12" s="4"/>
      <c r="DFR12" s="4"/>
      <c r="DFS12" s="4"/>
      <c r="DFT12" s="4"/>
      <c r="DFU12" s="4"/>
      <c r="DFV12" s="4"/>
      <c r="DFW12" s="4"/>
      <c r="DFX12" s="4"/>
      <c r="DFY12" s="4"/>
      <c r="DFZ12" s="4"/>
      <c r="DGA12" s="4"/>
      <c r="DGB12" s="4"/>
      <c r="DGC12" s="4"/>
      <c r="DGD12" s="4"/>
      <c r="DGE12" s="4"/>
      <c r="DGF12" s="4"/>
      <c r="DGG12" s="4"/>
      <c r="DGH12" s="4"/>
      <c r="DGI12" s="4"/>
      <c r="DGJ12" s="4"/>
      <c r="DGK12" s="4"/>
      <c r="DGL12" s="4"/>
      <c r="DGM12" s="4"/>
      <c r="DGN12" s="4"/>
      <c r="DGO12" s="4"/>
      <c r="DGP12" s="4"/>
      <c r="DGQ12" s="4"/>
      <c r="DGR12" s="4"/>
      <c r="DGS12" s="4"/>
      <c r="DGT12" s="4"/>
      <c r="DGU12" s="4"/>
      <c r="DGV12" s="4"/>
      <c r="DGW12" s="4"/>
      <c r="DGX12" s="4"/>
      <c r="DGY12" s="4"/>
      <c r="DGZ12" s="4"/>
      <c r="DHA12" s="4"/>
      <c r="DHB12" s="4"/>
      <c r="DHC12" s="4"/>
      <c r="DHD12" s="4"/>
      <c r="DHE12" s="4"/>
      <c r="DHF12" s="4"/>
      <c r="DHG12" s="4"/>
      <c r="DHH12" s="4"/>
      <c r="DHI12" s="4"/>
      <c r="DHJ12" s="4"/>
      <c r="DHK12" s="4"/>
      <c r="DHL12" s="4"/>
      <c r="DHM12" s="4"/>
      <c r="DHN12" s="4"/>
      <c r="DHO12" s="4"/>
      <c r="DHP12" s="4"/>
      <c r="DHQ12" s="4"/>
      <c r="DHR12" s="4"/>
      <c r="DHS12" s="4"/>
      <c r="DHT12" s="4"/>
      <c r="DHU12" s="4"/>
      <c r="DHV12" s="4"/>
      <c r="DHW12" s="4"/>
      <c r="DHX12" s="4"/>
      <c r="DHY12" s="4"/>
      <c r="DHZ12" s="4"/>
      <c r="DIA12" s="4"/>
      <c r="DIB12" s="4"/>
      <c r="DIC12" s="4"/>
      <c r="DID12" s="4"/>
      <c r="DIE12" s="4"/>
      <c r="DIF12" s="4"/>
      <c r="DIG12" s="4"/>
      <c r="DIH12" s="4"/>
      <c r="DII12" s="4"/>
      <c r="DIJ12" s="4"/>
      <c r="DIK12" s="4"/>
      <c r="DIL12" s="4"/>
      <c r="DIM12" s="4"/>
      <c r="DIN12" s="4"/>
      <c r="DIO12" s="4"/>
      <c r="DIP12" s="4"/>
      <c r="DIQ12" s="4"/>
      <c r="DIR12" s="4"/>
      <c r="DIS12" s="4"/>
      <c r="DIT12" s="4"/>
      <c r="DIU12" s="4"/>
      <c r="DIV12" s="4"/>
      <c r="DIW12" s="4"/>
      <c r="DIX12" s="4"/>
      <c r="DIY12" s="4"/>
      <c r="DIZ12" s="4"/>
      <c r="DJA12" s="4"/>
      <c r="DJB12" s="4"/>
      <c r="DJC12" s="4"/>
      <c r="DJD12" s="4"/>
      <c r="DJE12" s="4"/>
      <c r="DJF12" s="4"/>
      <c r="DJG12" s="4"/>
      <c r="DJH12" s="4"/>
      <c r="DJI12" s="4"/>
      <c r="DJJ12" s="4"/>
      <c r="DJK12" s="4"/>
      <c r="DJL12" s="4"/>
      <c r="DJM12" s="4"/>
      <c r="DJN12" s="4"/>
      <c r="DJO12" s="4"/>
      <c r="DJP12" s="4"/>
      <c r="DJQ12" s="4"/>
      <c r="DJR12" s="4"/>
      <c r="DJS12" s="4"/>
      <c r="DJT12" s="4"/>
      <c r="DJU12" s="4"/>
      <c r="DJV12" s="4"/>
      <c r="DJW12" s="4"/>
      <c r="DJX12" s="4"/>
      <c r="DJY12" s="4"/>
      <c r="DJZ12" s="4"/>
      <c r="DKA12" s="4"/>
      <c r="DKB12" s="4"/>
      <c r="DKC12" s="4"/>
      <c r="DKD12" s="4"/>
      <c r="DKE12" s="4"/>
      <c r="DKF12" s="4"/>
      <c r="DKG12" s="4"/>
      <c r="DKH12" s="4"/>
      <c r="DKI12" s="4"/>
      <c r="DKJ12" s="4"/>
      <c r="DKK12" s="4"/>
      <c r="DKL12" s="4"/>
      <c r="DKM12" s="4"/>
      <c r="DKN12" s="4"/>
      <c r="DKO12" s="4"/>
      <c r="DKP12" s="4"/>
      <c r="DKQ12" s="4"/>
      <c r="DKR12" s="4"/>
      <c r="DKS12" s="4"/>
      <c r="DKT12" s="4"/>
      <c r="DKU12" s="4"/>
      <c r="DKV12" s="4"/>
      <c r="DKW12" s="4"/>
      <c r="DKX12" s="4"/>
      <c r="DKY12" s="4"/>
      <c r="DKZ12" s="4"/>
      <c r="DLA12" s="4"/>
      <c r="DLB12" s="4"/>
      <c r="DLC12" s="4"/>
      <c r="DLD12" s="4"/>
      <c r="DLE12" s="4"/>
      <c r="DLF12" s="4"/>
      <c r="DLG12" s="4"/>
      <c r="DLH12" s="4"/>
      <c r="DLI12" s="4"/>
      <c r="DLJ12" s="4"/>
      <c r="DLK12" s="4"/>
      <c r="DLL12" s="4"/>
      <c r="DLM12" s="4"/>
      <c r="DLN12" s="4"/>
      <c r="DLO12" s="4"/>
      <c r="DLP12" s="4"/>
      <c r="DLQ12" s="4"/>
      <c r="DLR12" s="4"/>
      <c r="DLS12" s="4"/>
      <c r="DLT12" s="4"/>
      <c r="DLU12" s="4"/>
      <c r="DLV12" s="4"/>
      <c r="DLW12" s="4"/>
      <c r="DLX12" s="4"/>
      <c r="DLY12" s="4"/>
      <c r="DLZ12" s="4"/>
      <c r="DMA12" s="4"/>
      <c r="DMB12" s="4"/>
      <c r="DMC12" s="4"/>
      <c r="DMD12" s="4"/>
      <c r="DME12" s="4"/>
      <c r="DMF12" s="4"/>
      <c r="DMG12" s="4"/>
      <c r="DMH12" s="4"/>
      <c r="DMI12" s="4"/>
      <c r="DMJ12" s="4"/>
      <c r="DMK12" s="4"/>
      <c r="DML12" s="4"/>
      <c r="DMM12" s="4"/>
      <c r="DMN12" s="4"/>
      <c r="DMO12" s="4"/>
      <c r="DMP12" s="4"/>
      <c r="DMQ12" s="4"/>
      <c r="DMR12" s="4"/>
      <c r="DMS12" s="4"/>
      <c r="DMT12" s="4"/>
      <c r="DMU12" s="4"/>
      <c r="DMV12" s="4"/>
      <c r="DMW12" s="4"/>
      <c r="DMX12" s="4"/>
      <c r="DMY12" s="4"/>
      <c r="DMZ12" s="4"/>
      <c r="DNA12" s="4"/>
      <c r="DNB12" s="4"/>
      <c r="DNC12" s="4"/>
      <c r="DND12" s="4"/>
      <c r="DNE12" s="4"/>
      <c r="DNF12" s="4"/>
      <c r="DNG12" s="4"/>
      <c r="DNH12" s="4"/>
      <c r="DNI12" s="4"/>
      <c r="DNJ12" s="4"/>
      <c r="DNK12" s="4"/>
      <c r="DNL12" s="4"/>
      <c r="DNM12" s="4"/>
      <c r="DNN12" s="4"/>
      <c r="DNO12" s="4"/>
      <c r="DNP12" s="4"/>
      <c r="DNQ12" s="4"/>
      <c r="DNR12" s="4"/>
      <c r="DNS12" s="4"/>
      <c r="DNT12" s="4"/>
      <c r="DNU12" s="4"/>
      <c r="DNV12" s="4"/>
      <c r="DNW12" s="4"/>
      <c r="DNX12" s="4"/>
      <c r="DNY12" s="4"/>
      <c r="DNZ12" s="4"/>
      <c r="DOA12" s="4"/>
      <c r="DOB12" s="4"/>
      <c r="DOC12" s="4"/>
      <c r="DOD12" s="4"/>
      <c r="DOE12" s="4"/>
      <c r="DOF12" s="4"/>
      <c r="DOG12" s="4"/>
      <c r="DOH12" s="4"/>
      <c r="DOI12" s="4"/>
      <c r="DOJ12" s="4"/>
      <c r="DOK12" s="4"/>
      <c r="DOL12" s="4"/>
      <c r="DOM12" s="4"/>
      <c r="DON12" s="4"/>
      <c r="DOO12" s="4"/>
      <c r="DOP12" s="4"/>
      <c r="DOQ12" s="4"/>
      <c r="DOR12" s="4"/>
      <c r="DOS12" s="4"/>
      <c r="DOT12" s="4"/>
      <c r="DOU12" s="4"/>
      <c r="DOV12" s="4"/>
      <c r="DOW12" s="4"/>
      <c r="DOX12" s="4"/>
      <c r="DOY12" s="4"/>
      <c r="DOZ12" s="4"/>
      <c r="DPA12" s="4"/>
      <c r="DPB12" s="4"/>
      <c r="DPC12" s="4"/>
      <c r="DPD12" s="4"/>
      <c r="DPE12" s="4"/>
      <c r="DPF12" s="4"/>
      <c r="DPG12" s="4"/>
      <c r="DPH12" s="4"/>
      <c r="DPI12" s="4"/>
      <c r="DPJ12" s="4"/>
      <c r="DPK12" s="4"/>
      <c r="DPL12" s="4"/>
      <c r="DPM12" s="4"/>
      <c r="DPN12" s="4"/>
      <c r="DPO12" s="4"/>
      <c r="DPP12" s="4"/>
      <c r="DPQ12" s="4"/>
      <c r="DPR12" s="4"/>
      <c r="DPS12" s="4"/>
      <c r="DPT12" s="4"/>
      <c r="DPU12" s="4"/>
      <c r="DPV12" s="4"/>
      <c r="DPW12" s="4"/>
      <c r="DPX12" s="4"/>
      <c r="DPY12" s="4"/>
      <c r="DPZ12" s="4"/>
      <c r="DQA12" s="4"/>
      <c r="DQB12" s="4"/>
      <c r="DQC12" s="4"/>
      <c r="DQD12" s="4"/>
      <c r="DQE12" s="4"/>
      <c r="DQF12" s="4"/>
      <c r="DQG12" s="4"/>
      <c r="DQH12" s="4"/>
      <c r="DQI12" s="4"/>
      <c r="DQJ12" s="4"/>
      <c r="DQK12" s="4"/>
      <c r="DQL12" s="4"/>
      <c r="DQM12" s="4"/>
      <c r="DQN12" s="4"/>
      <c r="DQO12" s="4"/>
      <c r="DQP12" s="4"/>
      <c r="DQQ12" s="4"/>
      <c r="DQR12" s="4"/>
      <c r="DQS12" s="4"/>
      <c r="DQT12" s="4"/>
      <c r="DQU12" s="4"/>
      <c r="DQV12" s="4"/>
      <c r="DQW12" s="4"/>
      <c r="DQX12" s="4"/>
      <c r="DQY12" s="4"/>
      <c r="DQZ12" s="4"/>
      <c r="DRA12" s="4"/>
      <c r="DRB12" s="4"/>
      <c r="DRC12" s="4"/>
      <c r="DRD12" s="4"/>
      <c r="DRE12" s="4"/>
      <c r="DRF12" s="4"/>
      <c r="DRG12" s="4"/>
      <c r="DRH12" s="4"/>
      <c r="DRI12" s="4"/>
      <c r="DRJ12" s="4"/>
      <c r="DRK12" s="4"/>
      <c r="DRL12" s="4"/>
      <c r="DRM12" s="4"/>
      <c r="DRN12" s="4"/>
      <c r="DRO12" s="4"/>
      <c r="DRP12" s="4"/>
      <c r="DRQ12" s="4"/>
      <c r="DRR12" s="4"/>
      <c r="DRS12" s="4"/>
      <c r="DRT12" s="4"/>
      <c r="DRU12" s="4"/>
      <c r="DRV12" s="4"/>
      <c r="DRW12" s="4"/>
      <c r="DRX12" s="4"/>
      <c r="DRY12" s="4"/>
      <c r="DRZ12" s="4"/>
      <c r="DSA12" s="4"/>
      <c r="DSB12" s="4"/>
      <c r="DSC12" s="4"/>
      <c r="DSD12" s="4"/>
      <c r="DSE12" s="4"/>
      <c r="DSF12" s="4"/>
      <c r="DSG12" s="4"/>
      <c r="DSH12" s="4"/>
      <c r="DSI12" s="4"/>
      <c r="DSJ12" s="4"/>
      <c r="DSK12" s="4"/>
      <c r="DSL12" s="4"/>
      <c r="DSM12" s="4"/>
      <c r="DSN12" s="4"/>
      <c r="DSO12" s="4"/>
      <c r="DSP12" s="4"/>
      <c r="DSQ12" s="4"/>
      <c r="DSR12" s="4"/>
      <c r="DSS12" s="4"/>
      <c r="DST12" s="4"/>
      <c r="DSU12" s="4"/>
      <c r="DSV12" s="4"/>
      <c r="DSW12" s="4"/>
      <c r="DSX12" s="4"/>
      <c r="DSY12" s="4"/>
      <c r="DSZ12" s="4"/>
      <c r="DTA12" s="4"/>
      <c r="DTB12" s="4"/>
      <c r="DTC12" s="4"/>
      <c r="DTD12" s="4"/>
      <c r="DTE12" s="4"/>
      <c r="DTF12" s="4"/>
      <c r="DTG12" s="4"/>
      <c r="DTH12" s="4"/>
      <c r="DTI12" s="4"/>
      <c r="DTJ12" s="4"/>
      <c r="DTK12" s="4"/>
      <c r="DTL12" s="4"/>
      <c r="DTM12" s="4"/>
      <c r="DTN12" s="4"/>
      <c r="DTO12" s="4"/>
      <c r="DTP12" s="4"/>
      <c r="DTQ12" s="4"/>
      <c r="DTR12" s="4"/>
      <c r="DTS12" s="4"/>
      <c r="DTT12" s="4"/>
      <c r="DTU12" s="4"/>
      <c r="DTV12" s="4"/>
      <c r="DTW12" s="4"/>
      <c r="DTX12" s="4"/>
      <c r="DTY12" s="4"/>
      <c r="DTZ12" s="4"/>
      <c r="DUA12" s="4"/>
      <c r="DUB12" s="4"/>
      <c r="DUC12" s="4"/>
      <c r="DUD12" s="4"/>
      <c r="DUE12" s="4"/>
      <c r="DUF12" s="4"/>
      <c r="DUG12" s="4"/>
      <c r="DUH12" s="4"/>
      <c r="DUI12" s="4"/>
      <c r="DUJ12" s="4"/>
      <c r="DUK12" s="4"/>
      <c r="DUL12" s="4"/>
      <c r="DUM12" s="4"/>
      <c r="DUN12" s="4"/>
      <c r="DUO12" s="4"/>
      <c r="DUP12" s="4"/>
      <c r="DUQ12" s="4"/>
      <c r="DUR12" s="4"/>
      <c r="DUS12" s="4"/>
      <c r="DUT12" s="4"/>
      <c r="DUU12" s="4"/>
      <c r="DUV12" s="4"/>
      <c r="DUW12" s="4"/>
      <c r="DUX12" s="4"/>
      <c r="DUY12" s="4"/>
      <c r="DUZ12" s="4"/>
      <c r="DVA12" s="4"/>
      <c r="DVB12" s="4"/>
      <c r="DVC12" s="4"/>
      <c r="DVD12" s="4"/>
      <c r="DVE12" s="4"/>
      <c r="DVF12" s="4"/>
      <c r="DVG12" s="4"/>
      <c r="DVH12" s="4"/>
      <c r="DVI12" s="4"/>
      <c r="DVJ12" s="4"/>
      <c r="DVK12" s="4"/>
      <c r="DVL12" s="4"/>
      <c r="DVM12" s="4"/>
      <c r="DVN12" s="4"/>
      <c r="DVO12" s="4"/>
      <c r="DVP12" s="4"/>
      <c r="DVQ12" s="4"/>
      <c r="DVR12" s="4"/>
      <c r="DVS12" s="4"/>
      <c r="DVT12" s="4"/>
      <c r="DVU12" s="4"/>
      <c r="DVV12" s="4"/>
      <c r="DVW12" s="4"/>
      <c r="DVX12" s="4"/>
      <c r="DVY12" s="4"/>
      <c r="DVZ12" s="4"/>
      <c r="DWA12" s="4"/>
      <c r="DWB12" s="4"/>
      <c r="DWC12" s="4"/>
      <c r="DWD12" s="4"/>
      <c r="DWE12" s="4"/>
      <c r="DWF12" s="4"/>
      <c r="DWG12" s="4"/>
      <c r="DWH12" s="4"/>
      <c r="DWI12" s="4"/>
      <c r="DWJ12" s="4"/>
      <c r="DWK12" s="4"/>
      <c r="DWL12" s="4"/>
      <c r="DWM12" s="4"/>
      <c r="DWN12" s="4"/>
      <c r="DWO12" s="4"/>
      <c r="DWP12" s="4"/>
      <c r="DWQ12" s="4"/>
      <c r="DWR12" s="4"/>
      <c r="DWS12" s="4"/>
      <c r="DWT12" s="4"/>
      <c r="DWU12" s="4"/>
      <c r="DWV12" s="4"/>
      <c r="DWW12" s="4"/>
      <c r="DWX12" s="4"/>
      <c r="DWY12" s="4"/>
      <c r="DWZ12" s="4"/>
      <c r="DXA12" s="4"/>
      <c r="DXB12" s="4"/>
      <c r="DXC12" s="4"/>
      <c r="DXD12" s="4"/>
      <c r="DXE12" s="4"/>
      <c r="DXF12" s="4"/>
      <c r="DXG12" s="4"/>
      <c r="DXH12" s="4"/>
      <c r="DXI12" s="4"/>
      <c r="DXJ12" s="4"/>
      <c r="DXK12" s="4"/>
      <c r="DXL12" s="4"/>
      <c r="DXM12" s="4"/>
      <c r="DXN12" s="4"/>
      <c r="DXO12" s="4"/>
      <c r="DXP12" s="4"/>
      <c r="DXQ12" s="4"/>
      <c r="DXR12" s="4"/>
      <c r="DXS12" s="4"/>
      <c r="DXT12" s="4"/>
      <c r="DXU12" s="4"/>
      <c r="DXV12" s="4"/>
      <c r="DXW12" s="4"/>
      <c r="DXX12" s="4"/>
      <c r="DXY12" s="4"/>
      <c r="DXZ12" s="4"/>
      <c r="DYA12" s="4"/>
      <c r="DYB12" s="4"/>
      <c r="DYC12" s="4"/>
      <c r="DYD12" s="4"/>
      <c r="DYE12" s="4"/>
      <c r="DYF12" s="4"/>
      <c r="DYG12" s="4"/>
      <c r="DYH12" s="4"/>
      <c r="DYI12" s="4"/>
      <c r="DYJ12" s="4"/>
      <c r="DYK12" s="4"/>
      <c r="DYL12" s="4"/>
      <c r="DYM12" s="4"/>
      <c r="DYN12" s="4"/>
      <c r="DYO12" s="4"/>
      <c r="DYP12" s="4"/>
      <c r="DYQ12" s="4"/>
      <c r="DYR12" s="4"/>
      <c r="DYS12" s="4"/>
      <c r="DYT12" s="4"/>
      <c r="DYU12" s="4"/>
      <c r="DYV12" s="4"/>
      <c r="DYW12" s="4"/>
      <c r="DYX12" s="4"/>
      <c r="DYY12" s="4"/>
      <c r="DYZ12" s="4"/>
      <c r="DZA12" s="4"/>
      <c r="DZB12" s="4"/>
      <c r="DZC12" s="4"/>
      <c r="DZD12" s="4"/>
      <c r="DZE12" s="4"/>
      <c r="DZF12" s="4"/>
      <c r="DZG12" s="4"/>
      <c r="DZH12" s="4"/>
      <c r="DZI12" s="4"/>
      <c r="DZJ12" s="4"/>
      <c r="DZK12" s="4"/>
      <c r="DZL12" s="4"/>
      <c r="DZM12" s="4"/>
      <c r="DZN12" s="4"/>
      <c r="DZO12" s="4"/>
      <c r="DZP12" s="4"/>
      <c r="DZQ12" s="4"/>
      <c r="DZR12" s="4"/>
      <c r="DZS12" s="4"/>
      <c r="DZT12" s="4"/>
      <c r="DZU12" s="4"/>
      <c r="DZV12" s="4"/>
      <c r="DZW12" s="4"/>
      <c r="DZX12" s="4"/>
      <c r="DZY12" s="4"/>
      <c r="DZZ12" s="4"/>
      <c r="EAA12" s="4"/>
      <c r="EAB12" s="4"/>
      <c r="EAC12" s="4"/>
      <c r="EAD12" s="4"/>
      <c r="EAE12" s="4"/>
      <c r="EAF12" s="4"/>
      <c r="EAG12" s="4"/>
      <c r="EAH12" s="4"/>
      <c r="EAI12" s="4"/>
      <c r="EAJ12" s="4"/>
      <c r="EAK12" s="4"/>
      <c r="EAL12" s="4"/>
      <c r="EAM12" s="4"/>
      <c r="EAN12" s="4"/>
      <c r="EAO12" s="4"/>
      <c r="EAP12" s="4"/>
      <c r="EAQ12" s="4"/>
      <c r="EAR12" s="4"/>
      <c r="EAS12" s="4"/>
      <c r="EAT12" s="4"/>
      <c r="EAU12" s="4"/>
      <c r="EAV12" s="4"/>
      <c r="EAW12" s="4"/>
      <c r="EAX12" s="4"/>
      <c r="EAY12" s="4"/>
      <c r="EAZ12" s="4"/>
      <c r="EBA12" s="4"/>
      <c r="EBB12" s="4"/>
      <c r="EBC12" s="4"/>
      <c r="EBD12" s="4"/>
      <c r="EBE12" s="4"/>
      <c r="EBF12" s="4"/>
      <c r="EBG12" s="4"/>
      <c r="EBH12" s="4"/>
      <c r="EBI12" s="4"/>
      <c r="EBJ12" s="4"/>
      <c r="EBK12" s="4"/>
      <c r="EBL12" s="4"/>
      <c r="EBM12" s="4"/>
      <c r="EBN12" s="4"/>
      <c r="EBO12" s="4"/>
      <c r="EBP12" s="4"/>
      <c r="EBQ12" s="4"/>
      <c r="EBR12" s="4"/>
      <c r="EBS12" s="4"/>
      <c r="EBT12" s="4"/>
      <c r="EBU12" s="4"/>
      <c r="EBV12" s="4"/>
      <c r="EBW12" s="4"/>
      <c r="EBX12" s="4"/>
      <c r="EBY12" s="4"/>
      <c r="EBZ12" s="4"/>
      <c r="ECA12" s="4"/>
      <c r="ECB12" s="4"/>
      <c r="ECC12" s="4"/>
      <c r="ECD12" s="4"/>
      <c r="ECE12" s="4"/>
      <c r="ECF12" s="4"/>
      <c r="ECG12" s="4"/>
      <c r="ECH12" s="4"/>
      <c r="ECI12" s="4"/>
      <c r="ECJ12" s="4"/>
      <c r="ECK12" s="4"/>
      <c r="ECL12" s="4"/>
      <c r="ECM12" s="4"/>
      <c r="ECN12" s="4"/>
      <c r="ECO12" s="4"/>
      <c r="ECP12" s="4"/>
      <c r="ECQ12" s="4"/>
      <c r="ECR12" s="4"/>
      <c r="ECS12" s="4"/>
      <c r="ECT12" s="4"/>
      <c r="ECU12" s="4"/>
      <c r="ECV12" s="4"/>
      <c r="ECW12" s="4"/>
      <c r="ECX12" s="4"/>
      <c r="ECY12" s="4"/>
      <c r="ECZ12" s="4"/>
      <c r="EDA12" s="4"/>
      <c r="EDB12" s="4"/>
      <c r="EDC12" s="4"/>
      <c r="EDD12" s="4"/>
      <c r="EDE12" s="4"/>
      <c r="EDF12" s="4"/>
      <c r="EDG12" s="4"/>
      <c r="EDH12" s="4"/>
      <c r="EDI12" s="4"/>
      <c r="EDJ12" s="4"/>
      <c r="EDK12" s="4"/>
      <c r="EDL12" s="4"/>
      <c r="EDM12" s="4"/>
      <c r="EDN12" s="4"/>
      <c r="EDO12" s="4"/>
      <c r="EDP12" s="4"/>
      <c r="EDQ12" s="4"/>
      <c r="EDR12" s="4"/>
      <c r="EDS12" s="4"/>
      <c r="EDT12" s="4"/>
      <c r="EDU12" s="4"/>
      <c r="EDV12" s="4"/>
      <c r="EDW12" s="4"/>
      <c r="EDX12" s="4"/>
      <c r="EDY12" s="4"/>
      <c r="EDZ12" s="4"/>
      <c r="EEA12" s="4"/>
      <c r="EEB12" s="4"/>
      <c r="EEC12" s="4"/>
      <c r="EED12" s="4"/>
      <c r="EEE12" s="4"/>
      <c r="EEF12" s="4"/>
      <c r="EEG12" s="4"/>
      <c r="EEH12" s="4"/>
      <c r="EEI12" s="4"/>
      <c r="EEJ12" s="4"/>
      <c r="EEK12" s="4"/>
      <c r="EEL12" s="4"/>
      <c r="EEM12" s="4"/>
      <c r="EEN12" s="4"/>
      <c r="EEO12" s="4"/>
      <c r="EEP12" s="4"/>
      <c r="EEQ12" s="4"/>
      <c r="EER12" s="4"/>
      <c r="EES12" s="4"/>
      <c r="EET12" s="4"/>
      <c r="EEU12" s="4"/>
      <c r="EEV12" s="4"/>
      <c r="EEW12" s="4"/>
      <c r="EEX12" s="4"/>
      <c r="EEY12" s="4"/>
      <c r="EEZ12" s="4"/>
      <c r="EFA12" s="4"/>
      <c r="EFB12" s="4"/>
      <c r="EFC12" s="4"/>
      <c r="EFD12" s="4"/>
      <c r="EFE12" s="4"/>
      <c r="EFF12" s="4"/>
      <c r="EFG12" s="4"/>
      <c r="EFH12" s="4"/>
      <c r="EFI12" s="4"/>
      <c r="EFJ12" s="4"/>
      <c r="EFK12" s="4"/>
      <c r="EFL12" s="4"/>
      <c r="EFM12" s="4"/>
      <c r="EFN12" s="4"/>
      <c r="EFO12" s="4"/>
      <c r="EFP12" s="4"/>
      <c r="EFQ12" s="4"/>
      <c r="EFR12" s="4"/>
      <c r="EFS12" s="4"/>
      <c r="EFT12" s="4"/>
      <c r="EFU12" s="4"/>
      <c r="EFV12" s="4"/>
      <c r="EFW12" s="4"/>
      <c r="EFX12" s="4"/>
      <c r="EFY12" s="4"/>
      <c r="EFZ12" s="4"/>
      <c r="EGA12" s="4"/>
      <c r="EGB12" s="4"/>
      <c r="EGC12" s="4"/>
      <c r="EGD12" s="4"/>
      <c r="EGE12" s="4"/>
      <c r="EGF12" s="4"/>
      <c r="EGG12" s="4"/>
      <c r="EGH12" s="4"/>
      <c r="EGI12" s="4"/>
      <c r="EGJ12" s="4"/>
      <c r="EGK12" s="4"/>
      <c r="EGL12" s="4"/>
      <c r="EGM12" s="4"/>
      <c r="EGN12" s="4"/>
      <c r="EGO12" s="4"/>
      <c r="EGP12" s="4"/>
      <c r="EGQ12" s="4"/>
      <c r="EGR12" s="4"/>
      <c r="EGS12" s="4"/>
      <c r="EGT12" s="4"/>
      <c r="EGU12" s="4"/>
      <c r="EGV12" s="4"/>
      <c r="EGW12" s="4"/>
      <c r="EGX12" s="4"/>
      <c r="EGY12" s="4"/>
      <c r="EGZ12" s="4"/>
      <c r="EHA12" s="4"/>
      <c r="EHB12" s="4"/>
      <c r="EHC12" s="4"/>
      <c r="EHD12" s="4"/>
      <c r="EHE12" s="4"/>
      <c r="EHF12" s="4"/>
      <c r="EHG12" s="4"/>
      <c r="EHH12" s="4"/>
      <c r="EHI12" s="4"/>
      <c r="EHJ12" s="4"/>
      <c r="EHK12" s="4"/>
      <c r="EHL12" s="4"/>
      <c r="EHM12" s="4"/>
      <c r="EHN12" s="4"/>
      <c r="EHO12" s="4"/>
      <c r="EHP12" s="4"/>
      <c r="EHQ12" s="4"/>
      <c r="EHR12" s="4"/>
      <c r="EHS12" s="4"/>
      <c r="EHT12" s="4"/>
      <c r="EHU12" s="4"/>
      <c r="EHV12" s="4"/>
      <c r="EHW12" s="4"/>
      <c r="EHX12" s="4"/>
      <c r="EHY12" s="4"/>
      <c r="EHZ12" s="4"/>
      <c r="EIA12" s="4"/>
      <c r="EIB12" s="4"/>
      <c r="EIC12" s="4"/>
      <c r="EID12" s="4"/>
      <c r="EIE12" s="4"/>
      <c r="EIF12" s="4"/>
      <c r="EIG12" s="4"/>
      <c r="EIH12" s="4"/>
      <c r="EII12" s="4"/>
      <c r="EIJ12" s="4"/>
      <c r="EIK12" s="4"/>
      <c r="EIL12" s="4"/>
      <c r="EIM12" s="4"/>
      <c r="EIN12" s="4"/>
      <c r="EIO12" s="4"/>
      <c r="EIP12" s="4"/>
      <c r="EIQ12" s="4"/>
      <c r="EIR12" s="4"/>
      <c r="EIS12" s="4"/>
      <c r="EIT12" s="4"/>
      <c r="EIU12" s="4"/>
      <c r="EIV12" s="4"/>
      <c r="EIW12" s="4"/>
      <c r="EIX12" s="4"/>
      <c r="EIY12" s="4"/>
      <c r="EIZ12" s="4"/>
      <c r="EJA12" s="4"/>
      <c r="EJB12" s="4"/>
      <c r="EJC12" s="4"/>
      <c r="EJD12" s="4"/>
      <c r="EJE12" s="4"/>
      <c r="EJF12" s="4"/>
      <c r="EJG12" s="4"/>
      <c r="EJH12" s="4"/>
      <c r="EJI12" s="4"/>
      <c r="EJJ12" s="4"/>
      <c r="EJK12" s="4"/>
      <c r="EJL12" s="4"/>
      <c r="EJM12" s="4"/>
      <c r="EJN12" s="4"/>
      <c r="EJO12" s="4"/>
      <c r="EJP12" s="4"/>
      <c r="EJQ12" s="4"/>
      <c r="EJR12" s="4"/>
      <c r="EJS12" s="4"/>
      <c r="EJT12" s="4"/>
      <c r="EJU12" s="4"/>
      <c r="EJV12" s="4"/>
      <c r="EJW12" s="4"/>
      <c r="EJX12" s="4"/>
      <c r="EJY12" s="4"/>
      <c r="EJZ12" s="4"/>
      <c r="EKA12" s="4"/>
      <c r="EKB12" s="4"/>
      <c r="EKC12" s="4"/>
      <c r="EKD12" s="4"/>
      <c r="EKE12" s="4"/>
      <c r="EKF12" s="4"/>
      <c r="EKG12" s="4"/>
      <c r="EKH12" s="4"/>
      <c r="EKI12" s="4"/>
      <c r="EKJ12" s="4"/>
      <c r="EKK12" s="4"/>
      <c r="EKL12" s="4"/>
      <c r="EKM12" s="4"/>
      <c r="EKN12" s="4"/>
      <c r="EKO12" s="4"/>
      <c r="EKP12" s="4"/>
      <c r="EKQ12" s="4"/>
      <c r="EKR12" s="4"/>
      <c r="EKS12" s="4"/>
      <c r="EKT12" s="4"/>
      <c r="EKU12" s="4"/>
      <c r="EKV12" s="4"/>
      <c r="EKW12" s="4"/>
      <c r="EKX12" s="4"/>
      <c r="EKY12" s="4"/>
      <c r="EKZ12" s="4"/>
      <c r="ELA12" s="4"/>
      <c r="ELB12" s="4"/>
      <c r="ELC12" s="4"/>
      <c r="ELD12" s="4"/>
      <c r="ELE12" s="4"/>
      <c r="ELF12" s="4"/>
      <c r="ELG12" s="4"/>
      <c r="ELH12" s="4"/>
      <c r="ELI12" s="4"/>
      <c r="ELJ12" s="4"/>
      <c r="ELK12" s="4"/>
      <c r="ELL12" s="4"/>
      <c r="ELM12" s="4"/>
      <c r="ELN12" s="4"/>
      <c r="ELO12" s="4"/>
      <c r="ELP12" s="4"/>
      <c r="ELQ12" s="4"/>
      <c r="ELR12" s="4"/>
      <c r="ELS12" s="4"/>
      <c r="ELT12" s="4"/>
      <c r="ELU12" s="4"/>
      <c r="ELV12" s="4"/>
      <c r="ELW12" s="4"/>
      <c r="ELX12" s="4"/>
      <c r="ELY12" s="4"/>
      <c r="ELZ12" s="4"/>
      <c r="EMA12" s="4"/>
      <c r="EMB12" s="4"/>
      <c r="EMC12" s="4"/>
      <c r="EMD12" s="4"/>
      <c r="EME12" s="4"/>
      <c r="EMF12" s="4"/>
      <c r="EMG12" s="4"/>
      <c r="EMH12" s="4"/>
      <c r="EMI12" s="4"/>
      <c r="EMJ12" s="4"/>
      <c r="EMK12" s="4"/>
      <c r="EML12" s="4"/>
      <c r="EMM12" s="4"/>
      <c r="EMN12" s="4"/>
      <c r="EMO12" s="4"/>
      <c r="EMP12" s="4"/>
      <c r="EMQ12" s="4"/>
      <c r="EMR12" s="4"/>
      <c r="EMS12" s="4"/>
      <c r="EMT12" s="4"/>
      <c r="EMU12" s="4"/>
      <c r="EMV12" s="4"/>
      <c r="EMW12" s="4"/>
      <c r="EMX12" s="4"/>
      <c r="EMY12" s="4"/>
      <c r="EMZ12" s="4"/>
      <c r="ENA12" s="4"/>
      <c r="ENB12" s="4"/>
      <c r="ENC12" s="4"/>
      <c r="END12" s="4"/>
      <c r="ENE12" s="4"/>
      <c r="ENF12" s="4"/>
      <c r="ENG12" s="4"/>
      <c r="ENH12" s="4"/>
      <c r="ENI12" s="4"/>
      <c r="ENJ12" s="4"/>
      <c r="ENK12" s="4"/>
      <c r="ENL12" s="4"/>
      <c r="ENM12" s="4"/>
      <c r="ENN12" s="4"/>
      <c r="ENO12" s="4"/>
      <c r="ENP12" s="4"/>
      <c r="ENQ12" s="4"/>
      <c r="ENR12" s="4"/>
      <c r="ENS12" s="4"/>
      <c r="ENT12" s="4"/>
      <c r="ENU12" s="4"/>
      <c r="ENV12" s="4"/>
      <c r="ENW12" s="4"/>
      <c r="ENX12" s="4"/>
      <c r="ENY12" s="4"/>
      <c r="ENZ12" s="4"/>
      <c r="EOA12" s="4"/>
      <c r="EOB12" s="4"/>
      <c r="EOC12" s="4"/>
      <c r="EOD12" s="4"/>
      <c r="EOE12" s="4"/>
      <c r="EOF12" s="4"/>
      <c r="EOG12" s="4"/>
      <c r="EOH12" s="4"/>
      <c r="EOI12" s="4"/>
      <c r="EOJ12" s="4"/>
      <c r="EOK12" s="4"/>
      <c r="EOL12" s="4"/>
      <c r="EOM12" s="4"/>
      <c r="EON12" s="4"/>
      <c r="EOO12" s="4"/>
      <c r="EOP12" s="4"/>
      <c r="EOQ12" s="4"/>
      <c r="EOR12" s="4"/>
      <c r="EOS12" s="4"/>
      <c r="EOT12" s="4"/>
      <c r="EOU12" s="4"/>
      <c r="EOV12" s="4"/>
      <c r="EOW12" s="4"/>
      <c r="EOX12" s="4"/>
      <c r="EOY12" s="4"/>
      <c r="EOZ12" s="4"/>
      <c r="EPA12" s="4"/>
      <c r="EPB12" s="4"/>
      <c r="EPC12" s="4"/>
      <c r="EPD12" s="4"/>
      <c r="EPE12" s="4"/>
      <c r="EPF12" s="4"/>
      <c r="EPG12" s="4"/>
      <c r="EPH12" s="4"/>
      <c r="EPI12" s="4"/>
      <c r="EPJ12" s="4"/>
      <c r="EPK12" s="4"/>
      <c r="EPL12" s="4"/>
      <c r="EPM12" s="4"/>
      <c r="EPN12" s="4"/>
      <c r="EPO12" s="4"/>
      <c r="EPP12" s="4"/>
      <c r="EPQ12" s="4"/>
      <c r="EPR12" s="4"/>
      <c r="EPS12" s="4"/>
      <c r="EPT12" s="4"/>
      <c r="EPU12" s="4"/>
      <c r="EPV12" s="4"/>
      <c r="EPW12" s="4"/>
      <c r="EPX12" s="4"/>
      <c r="EPY12" s="4"/>
      <c r="EPZ12" s="4"/>
      <c r="EQA12" s="4"/>
      <c r="EQB12" s="4"/>
      <c r="EQC12" s="4"/>
      <c r="EQD12" s="4"/>
      <c r="EQE12" s="4"/>
      <c r="EQF12" s="4"/>
      <c r="EQG12" s="4"/>
      <c r="EQH12" s="4"/>
      <c r="EQI12" s="4"/>
      <c r="EQJ12" s="4"/>
      <c r="EQK12" s="4"/>
      <c r="EQL12" s="4"/>
      <c r="EQM12" s="4"/>
      <c r="EQN12" s="4"/>
      <c r="EQO12" s="4"/>
      <c r="EQP12" s="4"/>
      <c r="EQQ12" s="4"/>
      <c r="EQR12" s="4"/>
      <c r="EQS12" s="4"/>
      <c r="EQT12" s="4"/>
      <c r="EQU12" s="4"/>
      <c r="EQV12" s="4"/>
      <c r="EQW12" s="4"/>
      <c r="EQX12" s="4"/>
      <c r="EQY12" s="4"/>
      <c r="EQZ12" s="4"/>
      <c r="ERA12" s="4"/>
      <c r="ERB12" s="4"/>
      <c r="ERC12" s="4"/>
      <c r="ERD12" s="4"/>
      <c r="ERE12" s="4"/>
      <c r="ERF12" s="4"/>
      <c r="ERG12" s="4"/>
      <c r="ERH12" s="4"/>
      <c r="ERI12" s="4"/>
      <c r="ERJ12" s="4"/>
      <c r="ERK12" s="4"/>
      <c r="ERL12" s="4"/>
      <c r="ERM12" s="4"/>
      <c r="ERN12" s="4"/>
      <c r="ERO12" s="4"/>
      <c r="ERP12" s="4"/>
      <c r="ERQ12" s="4"/>
      <c r="ERR12" s="4"/>
      <c r="ERS12" s="4"/>
      <c r="ERT12" s="4"/>
      <c r="ERU12" s="4"/>
      <c r="ERV12" s="4"/>
      <c r="ERW12" s="4"/>
      <c r="ERX12" s="4"/>
      <c r="ERY12" s="4"/>
      <c r="ERZ12" s="4"/>
      <c r="ESA12" s="4"/>
      <c r="ESB12" s="4"/>
      <c r="ESC12" s="4"/>
      <c r="ESD12" s="4"/>
      <c r="ESE12" s="4"/>
      <c r="ESF12" s="4"/>
      <c r="ESG12" s="4"/>
      <c r="ESH12" s="4"/>
      <c r="ESI12" s="4"/>
      <c r="ESJ12" s="4"/>
      <c r="ESK12" s="4"/>
      <c r="ESL12" s="4"/>
      <c r="ESM12" s="4"/>
      <c r="ESN12" s="4"/>
      <c r="ESO12" s="4"/>
      <c r="ESP12" s="4"/>
      <c r="ESQ12" s="4"/>
      <c r="ESR12" s="4"/>
      <c r="ESS12" s="4"/>
      <c r="EST12" s="4"/>
      <c r="ESU12" s="4"/>
      <c r="ESV12" s="4"/>
      <c r="ESW12" s="4"/>
      <c r="ESX12" s="4"/>
      <c r="ESY12" s="4"/>
      <c r="ESZ12" s="4"/>
      <c r="ETA12" s="4"/>
      <c r="ETB12" s="4"/>
      <c r="ETC12" s="4"/>
      <c r="ETD12" s="4"/>
      <c r="ETE12" s="4"/>
      <c r="ETF12" s="4"/>
      <c r="ETG12" s="4"/>
      <c r="ETH12" s="4"/>
      <c r="ETI12" s="4"/>
      <c r="ETJ12" s="4"/>
      <c r="ETK12" s="4"/>
      <c r="ETL12" s="4"/>
      <c r="ETM12" s="4"/>
      <c r="ETN12" s="4"/>
      <c r="ETO12" s="4"/>
      <c r="ETP12" s="4"/>
      <c r="ETQ12" s="4"/>
      <c r="ETR12" s="4"/>
      <c r="ETS12" s="4"/>
      <c r="ETT12" s="4"/>
      <c r="ETU12" s="4"/>
      <c r="ETV12" s="4"/>
      <c r="ETW12" s="4"/>
      <c r="ETX12" s="4"/>
      <c r="ETY12" s="4"/>
      <c r="ETZ12" s="4"/>
      <c r="EUA12" s="4"/>
      <c r="EUB12" s="4"/>
      <c r="EUC12" s="4"/>
      <c r="EUD12" s="4"/>
      <c r="EUE12" s="4"/>
      <c r="EUF12" s="4"/>
      <c r="EUG12" s="4"/>
      <c r="EUH12" s="4"/>
      <c r="EUI12" s="4"/>
      <c r="EUJ12" s="4"/>
      <c r="EUK12" s="4"/>
      <c r="EUL12" s="4"/>
      <c r="EUM12" s="4"/>
      <c r="EUN12" s="4"/>
      <c r="EUO12" s="4"/>
      <c r="EUP12" s="4"/>
      <c r="EUQ12" s="4"/>
      <c r="EUR12" s="4"/>
      <c r="EUS12" s="4"/>
      <c r="EUT12" s="4"/>
      <c r="EUU12" s="4"/>
      <c r="EUV12" s="4"/>
      <c r="EUW12" s="4"/>
      <c r="EUX12" s="4"/>
      <c r="EUY12" s="4"/>
      <c r="EUZ12" s="4"/>
      <c r="EVA12" s="4"/>
      <c r="EVB12" s="4"/>
      <c r="EVC12" s="4"/>
      <c r="EVD12" s="4"/>
      <c r="EVE12" s="4"/>
      <c r="EVF12" s="4"/>
      <c r="EVG12" s="4"/>
      <c r="EVH12" s="4"/>
      <c r="EVI12" s="4"/>
      <c r="EVJ12" s="4"/>
      <c r="EVK12" s="4"/>
      <c r="EVL12" s="4"/>
      <c r="EVM12" s="4"/>
      <c r="EVN12" s="4"/>
      <c r="EVO12" s="4"/>
      <c r="EVP12" s="4"/>
      <c r="EVQ12" s="4"/>
      <c r="EVR12" s="4"/>
      <c r="EVS12" s="4"/>
      <c r="EVT12" s="4"/>
      <c r="EVU12" s="4"/>
      <c r="EVV12" s="4"/>
      <c r="EVW12" s="4"/>
      <c r="EVX12" s="4"/>
      <c r="EVY12" s="4"/>
      <c r="EVZ12" s="4"/>
      <c r="EWA12" s="4"/>
      <c r="EWB12" s="4"/>
      <c r="EWC12" s="4"/>
      <c r="EWD12" s="4"/>
      <c r="EWE12" s="4"/>
      <c r="EWF12" s="4"/>
      <c r="EWG12" s="4"/>
      <c r="EWH12" s="4"/>
      <c r="EWI12" s="4"/>
      <c r="EWJ12" s="4"/>
      <c r="EWK12" s="4"/>
      <c r="EWL12" s="4"/>
      <c r="EWM12" s="4"/>
      <c r="EWN12" s="4"/>
      <c r="EWO12" s="4"/>
      <c r="EWP12" s="4"/>
      <c r="EWQ12" s="4"/>
      <c r="EWR12" s="4"/>
      <c r="EWS12" s="4"/>
      <c r="EWT12" s="4"/>
      <c r="EWU12" s="4"/>
      <c r="EWV12" s="4"/>
      <c r="EWW12" s="4"/>
      <c r="EWX12" s="4"/>
      <c r="EWY12" s="4"/>
      <c r="EWZ12" s="4"/>
      <c r="EXA12" s="4"/>
      <c r="EXB12" s="4"/>
      <c r="EXC12" s="4"/>
      <c r="EXD12" s="4"/>
      <c r="EXE12" s="4"/>
      <c r="EXF12" s="4"/>
      <c r="EXG12" s="4"/>
      <c r="EXH12" s="4"/>
      <c r="EXI12" s="4"/>
      <c r="EXJ12" s="4"/>
      <c r="EXK12" s="4"/>
      <c r="EXL12" s="4"/>
      <c r="EXM12" s="4"/>
      <c r="EXN12" s="4"/>
      <c r="EXO12" s="4"/>
      <c r="EXP12" s="4"/>
      <c r="EXQ12" s="4"/>
      <c r="EXR12" s="4"/>
      <c r="EXS12" s="4"/>
      <c r="EXT12" s="4"/>
      <c r="EXU12" s="4"/>
      <c r="EXV12" s="4"/>
      <c r="EXW12" s="4"/>
      <c r="EXX12" s="4"/>
      <c r="EXY12" s="4"/>
      <c r="EXZ12" s="4"/>
      <c r="EYA12" s="4"/>
      <c r="EYB12" s="4"/>
      <c r="EYC12" s="4"/>
      <c r="EYD12" s="4"/>
      <c r="EYE12" s="4"/>
      <c r="EYF12" s="4"/>
      <c r="EYG12" s="4"/>
      <c r="EYH12" s="4"/>
      <c r="EYI12" s="4"/>
      <c r="EYJ12" s="4"/>
      <c r="EYK12" s="4"/>
      <c r="EYL12" s="4"/>
      <c r="EYM12" s="4"/>
      <c r="EYN12" s="4"/>
      <c r="EYO12" s="4"/>
      <c r="EYP12" s="4"/>
      <c r="EYQ12" s="4"/>
      <c r="EYR12" s="4"/>
      <c r="EYS12" s="4"/>
      <c r="EYT12" s="4"/>
      <c r="EYU12" s="4"/>
      <c r="EYV12" s="4"/>
      <c r="EYW12" s="4"/>
      <c r="EYX12" s="4"/>
      <c r="EYY12" s="4"/>
      <c r="EYZ12" s="4"/>
      <c r="EZA12" s="4"/>
      <c r="EZB12" s="4"/>
      <c r="EZC12" s="4"/>
      <c r="EZD12" s="4"/>
      <c r="EZE12" s="4"/>
      <c r="EZF12" s="4"/>
      <c r="EZG12" s="4"/>
      <c r="EZH12" s="4"/>
      <c r="EZI12" s="4"/>
      <c r="EZJ12" s="4"/>
      <c r="EZK12" s="4"/>
      <c r="EZL12" s="4"/>
      <c r="EZM12" s="4"/>
      <c r="EZN12" s="4"/>
      <c r="EZO12" s="4"/>
      <c r="EZP12" s="4"/>
      <c r="EZQ12" s="4"/>
      <c r="EZR12" s="4"/>
      <c r="EZS12" s="4"/>
      <c r="EZT12" s="4"/>
      <c r="EZU12" s="4"/>
      <c r="EZV12" s="4"/>
      <c r="EZW12" s="4"/>
      <c r="EZX12" s="4"/>
      <c r="EZY12" s="4"/>
      <c r="EZZ12" s="4"/>
      <c r="FAA12" s="4"/>
      <c r="FAB12" s="4"/>
      <c r="FAC12" s="4"/>
      <c r="FAD12" s="4"/>
      <c r="FAE12" s="4"/>
      <c r="FAF12" s="4"/>
      <c r="FAG12" s="4"/>
      <c r="FAH12" s="4"/>
      <c r="FAI12" s="4"/>
      <c r="FAJ12" s="4"/>
      <c r="FAK12" s="4"/>
      <c r="FAL12" s="4"/>
      <c r="FAM12" s="4"/>
      <c r="FAN12" s="4"/>
      <c r="FAO12" s="4"/>
      <c r="FAP12" s="4"/>
      <c r="FAQ12" s="4"/>
      <c r="FAR12" s="4"/>
      <c r="FAS12" s="4"/>
      <c r="FAT12" s="4"/>
      <c r="FAU12" s="4"/>
      <c r="FAV12" s="4"/>
      <c r="FAW12" s="4"/>
      <c r="FAX12" s="4"/>
      <c r="FAY12" s="4"/>
      <c r="FAZ12" s="4"/>
      <c r="FBA12" s="4"/>
      <c r="FBB12" s="4"/>
      <c r="FBC12" s="4"/>
      <c r="FBD12" s="4"/>
      <c r="FBE12" s="4"/>
      <c r="FBF12" s="4"/>
      <c r="FBG12" s="4"/>
      <c r="FBH12" s="4"/>
      <c r="FBI12" s="4"/>
      <c r="FBJ12" s="4"/>
      <c r="FBK12" s="4"/>
      <c r="FBL12" s="4"/>
      <c r="FBM12" s="4"/>
      <c r="FBN12" s="4"/>
      <c r="FBO12" s="4"/>
      <c r="FBP12" s="4"/>
      <c r="FBQ12" s="4"/>
      <c r="FBR12" s="4"/>
      <c r="FBS12" s="4"/>
      <c r="FBT12" s="4"/>
      <c r="FBU12" s="4"/>
      <c r="FBV12" s="4"/>
      <c r="FBW12" s="4"/>
      <c r="FBX12" s="4"/>
      <c r="FBY12" s="4"/>
      <c r="FBZ12" s="4"/>
      <c r="FCA12" s="4"/>
      <c r="FCB12" s="4"/>
      <c r="FCC12" s="4"/>
      <c r="FCD12" s="4"/>
      <c r="FCE12" s="4"/>
      <c r="FCF12" s="4"/>
      <c r="FCG12" s="4"/>
      <c r="FCH12" s="4"/>
      <c r="FCI12" s="4"/>
      <c r="FCJ12" s="4"/>
      <c r="FCK12" s="4"/>
      <c r="FCL12" s="4"/>
      <c r="FCM12" s="4"/>
      <c r="FCN12" s="4"/>
      <c r="FCO12" s="4"/>
      <c r="FCP12" s="4"/>
      <c r="FCQ12" s="4"/>
      <c r="FCR12" s="4"/>
      <c r="FCS12" s="4"/>
      <c r="FCT12" s="4"/>
      <c r="FCU12" s="4"/>
      <c r="FCV12" s="4"/>
      <c r="FCW12" s="4"/>
      <c r="FCX12" s="4"/>
      <c r="FCY12" s="4"/>
      <c r="FCZ12" s="4"/>
      <c r="FDA12" s="4"/>
      <c r="FDB12" s="4"/>
      <c r="FDC12" s="4"/>
      <c r="FDD12" s="4"/>
      <c r="FDE12" s="4"/>
      <c r="FDF12" s="4"/>
      <c r="FDG12" s="4"/>
      <c r="FDH12" s="4"/>
      <c r="FDI12" s="4"/>
      <c r="FDJ12" s="4"/>
      <c r="FDK12" s="4"/>
      <c r="FDL12" s="4"/>
      <c r="FDM12" s="4"/>
      <c r="FDN12" s="4"/>
      <c r="FDO12" s="4"/>
      <c r="FDP12" s="4"/>
      <c r="FDQ12" s="4"/>
      <c r="FDR12" s="4"/>
      <c r="FDS12" s="4"/>
      <c r="FDT12" s="4"/>
      <c r="FDU12" s="4"/>
      <c r="FDV12" s="4"/>
      <c r="FDW12" s="4"/>
      <c r="FDX12" s="4"/>
      <c r="FDY12" s="4"/>
      <c r="FDZ12" s="4"/>
      <c r="FEA12" s="4"/>
      <c r="FEB12" s="4"/>
      <c r="FEC12" s="4"/>
      <c r="FED12" s="4"/>
      <c r="FEE12" s="4"/>
      <c r="FEF12" s="4"/>
      <c r="FEG12" s="4"/>
      <c r="FEH12" s="4"/>
      <c r="FEI12" s="4"/>
      <c r="FEJ12" s="4"/>
      <c r="FEK12" s="4"/>
      <c r="FEL12" s="4"/>
      <c r="FEM12" s="4"/>
      <c r="FEN12" s="4"/>
      <c r="FEO12" s="4"/>
      <c r="FEP12" s="4"/>
      <c r="FEQ12" s="4"/>
      <c r="FER12" s="4"/>
      <c r="FES12" s="4"/>
      <c r="FET12" s="4"/>
      <c r="FEU12" s="4"/>
      <c r="FEV12" s="4"/>
      <c r="FEW12" s="4"/>
      <c r="FEX12" s="4"/>
      <c r="FEY12" s="4"/>
      <c r="FEZ12" s="4"/>
      <c r="FFA12" s="4"/>
      <c r="FFB12" s="4"/>
      <c r="FFC12" s="4"/>
      <c r="FFD12" s="4"/>
      <c r="FFE12" s="4"/>
      <c r="FFF12" s="4"/>
      <c r="FFG12" s="4"/>
      <c r="FFH12" s="4"/>
      <c r="FFI12" s="4"/>
      <c r="FFJ12" s="4"/>
      <c r="FFK12" s="4"/>
      <c r="FFL12" s="4"/>
      <c r="FFM12" s="4"/>
      <c r="FFN12" s="4"/>
      <c r="FFO12" s="4"/>
      <c r="FFP12" s="4"/>
      <c r="FFQ12" s="4"/>
      <c r="FFR12" s="4"/>
      <c r="FFS12" s="4"/>
      <c r="FFT12" s="4"/>
      <c r="FFU12" s="4"/>
      <c r="FFV12" s="4"/>
      <c r="FFW12" s="4"/>
      <c r="FFX12" s="4"/>
      <c r="FFY12" s="4"/>
      <c r="FFZ12" s="4"/>
      <c r="FGA12" s="4"/>
      <c r="FGB12" s="4"/>
      <c r="FGC12" s="4"/>
      <c r="FGD12" s="4"/>
      <c r="FGE12" s="4"/>
      <c r="FGF12" s="4"/>
      <c r="FGG12" s="4"/>
      <c r="FGH12" s="4"/>
      <c r="FGI12" s="4"/>
      <c r="FGJ12" s="4"/>
      <c r="FGK12" s="4"/>
      <c r="FGL12" s="4"/>
      <c r="FGM12" s="4"/>
      <c r="FGN12" s="4"/>
      <c r="FGO12" s="4"/>
      <c r="FGP12" s="4"/>
      <c r="FGQ12" s="4"/>
      <c r="FGR12" s="4"/>
      <c r="FGS12" s="4"/>
      <c r="FGT12" s="4"/>
      <c r="FGU12" s="4"/>
      <c r="FGV12" s="4"/>
      <c r="FGW12" s="4"/>
      <c r="FGX12" s="4"/>
      <c r="FGY12" s="4"/>
      <c r="FGZ12" s="4"/>
      <c r="FHA12" s="4"/>
      <c r="FHB12" s="4"/>
      <c r="FHC12" s="4"/>
      <c r="FHD12" s="4"/>
      <c r="FHE12" s="4"/>
      <c r="FHF12" s="4"/>
      <c r="FHG12" s="4"/>
      <c r="FHH12" s="4"/>
      <c r="FHI12" s="4"/>
      <c r="FHJ12" s="4"/>
      <c r="FHK12" s="4"/>
      <c r="FHL12" s="4"/>
      <c r="FHM12" s="4"/>
      <c r="FHN12" s="4"/>
      <c r="FHO12" s="4"/>
      <c r="FHP12" s="4"/>
      <c r="FHQ12" s="4"/>
      <c r="FHR12" s="4"/>
      <c r="FHS12" s="4"/>
      <c r="FHT12" s="4"/>
      <c r="FHU12" s="4"/>
      <c r="FHV12" s="4"/>
      <c r="FHW12" s="4"/>
      <c r="FHX12" s="4"/>
      <c r="FHY12" s="4"/>
      <c r="FHZ12" s="4"/>
      <c r="FIA12" s="4"/>
      <c r="FIB12" s="4"/>
      <c r="FIC12" s="4"/>
      <c r="FID12" s="4"/>
      <c r="FIE12" s="4"/>
      <c r="FIF12" s="4"/>
      <c r="FIG12" s="4"/>
      <c r="FIH12" s="4"/>
      <c r="FII12" s="4"/>
      <c r="FIJ12" s="4"/>
      <c r="FIK12" s="4"/>
      <c r="FIL12" s="4"/>
      <c r="FIM12" s="4"/>
      <c r="FIN12" s="4"/>
      <c r="FIO12" s="4"/>
      <c r="FIP12" s="4"/>
      <c r="FIQ12" s="4"/>
      <c r="FIR12" s="4"/>
      <c r="FIS12" s="4"/>
      <c r="FIT12" s="4"/>
      <c r="FIU12" s="4"/>
      <c r="FIV12" s="4"/>
      <c r="FIW12" s="4"/>
      <c r="FIX12" s="4"/>
      <c r="FIY12" s="4"/>
      <c r="FIZ12" s="4"/>
      <c r="FJA12" s="4"/>
      <c r="FJB12" s="4"/>
      <c r="FJC12" s="4"/>
      <c r="FJD12" s="4"/>
      <c r="FJE12" s="4"/>
      <c r="FJF12" s="4"/>
      <c r="FJG12" s="4"/>
      <c r="FJH12" s="4"/>
      <c r="FJI12" s="4"/>
      <c r="FJJ12" s="4"/>
      <c r="FJK12" s="4"/>
      <c r="FJL12" s="4"/>
      <c r="FJM12" s="4"/>
      <c r="FJN12" s="4"/>
      <c r="FJO12" s="4"/>
      <c r="FJP12" s="4"/>
      <c r="FJQ12" s="4"/>
      <c r="FJR12" s="4"/>
      <c r="FJS12" s="4"/>
      <c r="FJT12" s="4"/>
      <c r="FJU12" s="4"/>
      <c r="FJV12" s="4"/>
      <c r="FJW12" s="4"/>
      <c r="FJX12" s="4"/>
      <c r="FJY12" s="4"/>
      <c r="FJZ12" s="4"/>
      <c r="FKA12" s="4"/>
      <c r="FKB12" s="4"/>
      <c r="FKC12" s="4"/>
      <c r="FKD12" s="4"/>
      <c r="FKE12" s="4"/>
      <c r="FKF12" s="4"/>
      <c r="FKG12" s="4"/>
      <c r="FKH12" s="4"/>
      <c r="FKI12" s="4"/>
      <c r="FKJ12" s="4"/>
      <c r="FKK12" s="4"/>
      <c r="FKL12" s="4"/>
      <c r="FKM12" s="4"/>
      <c r="FKN12" s="4"/>
      <c r="FKO12" s="4"/>
      <c r="FKP12" s="4"/>
      <c r="FKQ12" s="4"/>
      <c r="FKR12" s="4"/>
      <c r="FKS12" s="4"/>
      <c r="FKT12" s="4"/>
      <c r="FKU12" s="4"/>
      <c r="FKV12" s="4"/>
      <c r="FKW12" s="4"/>
      <c r="FKX12" s="4"/>
      <c r="FKY12" s="4"/>
      <c r="FKZ12" s="4"/>
      <c r="FLA12" s="4"/>
      <c r="FLB12" s="4"/>
      <c r="FLC12" s="4"/>
      <c r="FLD12" s="4"/>
      <c r="FLE12" s="4"/>
      <c r="FLF12" s="4"/>
      <c r="FLG12" s="4"/>
      <c r="FLH12" s="4"/>
      <c r="FLI12" s="4"/>
      <c r="FLJ12" s="4"/>
      <c r="FLK12" s="4"/>
      <c r="FLL12" s="4"/>
      <c r="FLM12" s="4"/>
      <c r="FLN12" s="4"/>
      <c r="FLO12" s="4"/>
      <c r="FLP12" s="4"/>
      <c r="FLQ12" s="4"/>
      <c r="FLR12" s="4"/>
      <c r="FLS12" s="4"/>
      <c r="FLT12" s="4"/>
      <c r="FLU12" s="4"/>
      <c r="FLV12" s="4"/>
      <c r="FLW12" s="4"/>
      <c r="FLX12" s="4"/>
      <c r="FLY12" s="4"/>
      <c r="FLZ12" s="4"/>
      <c r="FMA12" s="4"/>
      <c r="FMB12" s="4"/>
      <c r="FMC12" s="4"/>
      <c r="FMD12" s="4"/>
      <c r="FME12" s="4"/>
      <c r="FMF12" s="4"/>
      <c r="FMG12" s="4"/>
      <c r="FMH12" s="4"/>
      <c r="FMI12" s="4"/>
      <c r="FMJ12" s="4"/>
      <c r="FMK12" s="4"/>
      <c r="FML12" s="4"/>
      <c r="FMM12" s="4"/>
      <c r="FMN12" s="4"/>
      <c r="FMO12" s="4"/>
      <c r="FMP12" s="4"/>
      <c r="FMQ12" s="4"/>
      <c r="FMR12" s="4"/>
      <c r="FMS12" s="4"/>
      <c r="FMT12" s="4"/>
      <c r="FMU12" s="4"/>
      <c r="FMV12" s="4"/>
      <c r="FMW12" s="4"/>
      <c r="FMX12" s="4"/>
      <c r="FMY12" s="4"/>
      <c r="FMZ12" s="4"/>
      <c r="FNA12" s="4"/>
      <c r="FNB12" s="4"/>
      <c r="FNC12" s="4"/>
      <c r="FND12" s="4"/>
      <c r="FNE12" s="4"/>
      <c r="FNF12" s="4"/>
      <c r="FNG12" s="4"/>
      <c r="FNH12" s="4"/>
      <c r="FNI12" s="4"/>
      <c r="FNJ12" s="4"/>
      <c r="FNK12" s="4"/>
      <c r="FNL12" s="4"/>
      <c r="FNM12" s="4"/>
      <c r="FNN12" s="4"/>
      <c r="FNO12" s="4"/>
      <c r="FNP12" s="4"/>
      <c r="FNQ12" s="4"/>
      <c r="FNR12" s="4"/>
      <c r="FNS12" s="4"/>
      <c r="FNT12" s="4"/>
      <c r="FNU12" s="4"/>
      <c r="FNV12" s="4"/>
      <c r="FNW12" s="4"/>
      <c r="FNX12" s="4"/>
      <c r="FNY12" s="4"/>
      <c r="FNZ12" s="4"/>
      <c r="FOA12" s="4"/>
      <c r="FOB12" s="4"/>
      <c r="FOC12" s="4"/>
      <c r="FOD12" s="4"/>
      <c r="FOE12" s="4"/>
      <c r="FOF12" s="4"/>
      <c r="FOG12" s="4"/>
      <c r="FOH12" s="4"/>
      <c r="FOI12" s="4"/>
      <c r="FOJ12" s="4"/>
      <c r="FOK12" s="4"/>
      <c r="FOL12" s="4"/>
      <c r="FOM12" s="4"/>
      <c r="FON12" s="4"/>
      <c r="FOO12" s="4"/>
      <c r="FOP12" s="4"/>
      <c r="FOQ12" s="4"/>
      <c r="FOR12" s="4"/>
      <c r="FOS12" s="4"/>
      <c r="FOT12" s="4"/>
      <c r="FOU12" s="4"/>
      <c r="FOV12" s="4"/>
      <c r="FOW12" s="4"/>
      <c r="FOX12" s="4"/>
      <c r="FOY12" s="4"/>
      <c r="FOZ12" s="4"/>
      <c r="FPA12" s="4"/>
      <c r="FPB12" s="4"/>
      <c r="FPC12" s="4"/>
      <c r="FPD12" s="4"/>
      <c r="FPE12" s="4"/>
      <c r="FPF12" s="4"/>
      <c r="FPG12" s="4"/>
      <c r="FPH12" s="4"/>
      <c r="FPI12" s="4"/>
      <c r="FPJ12" s="4"/>
      <c r="FPK12" s="4"/>
      <c r="FPL12" s="4"/>
      <c r="FPM12" s="4"/>
      <c r="FPN12" s="4"/>
      <c r="FPO12" s="4"/>
      <c r="FPP12" s="4"/>
      <c r="FPQ12" s="4"/>
      <c r="FPR12" s="4"/>
      <c r="FPS12" s="4"/>
      <c r="FPT12" s="4"/>
      <c r="FPU12" s="4"/>
      <c r="FPV12" s="4"/>
      <c r="FPW12" s="4"/>
      <c r="FPX12" s="4"/>
      <c r="FPY12" s="4"/>
      <c r="FPZ12" s="4"/>
      <c r="FQA12" s="4"/>
      <c r="FQB12" s="4"/>
      <c r="FQC12" s="4"/>
      <c r="FQD12" s="4"/>
      <c r="FQE12" s="4"/>
      <c r="FQF12" s="4"/>
      <c r="FQG12" s="4"/>
      <c r="FQH12" s="4"/>
      <c r="FQI12" s="4"/>
      <c r="FQJ12" s="4"/>
      <c r="FQK12" s="4"/>
      <c r="FQL12" s="4"/>
      <c r="FQM12" s="4"/>
      <c r="FQN12" s="4"/>
      <c r="FQO12" s="4"/>
      <c r="FQP12" s="4"/>
      <c r="FQQ12" s="4"/>
      <c r="FQR12" s="4"/>
      <c r="FQS12" s="4"/>
      <c r="FQT12" s="4"/>
      <c r="FQU12" s="4"/>
      <c r="FQV12" s="4"/>
      <c r="FQW12" s="4"/>
      <c r="FQX12" s="4"/>
      <c r="FQY12" s="4"/>
      <c r="FQZ12" s="4"/>
      <c r="FRA12" s="4"/>
      <c r="FRB12" s="4"/>
      <c r="FRC12" s="4"/>
      <c r="FRD12" s="4"/>
      <c r="FRE12" s="4"/>
      <c r="FRF12" s="4"/>
      <c r="FRG12" s="4"/>
      <c r="FRH12" s="4"/>
      <c r="FRI12" s="4"/>
      <c r="FRJ12" s="4"/>
      <c r="FRK12" s="4"/>
      <c r="FRL12" s="4"/>
      <c r="FRM12" s="4"/>
      <c r="FRN12" s="4"/>
      <c r="FRO12" s="4"/>
      <c r="FRP12" s="4"/>
      <c r="FRQ12" s="4"/>
      <c r="FRR12" s="4"/>
      <c r="FRS12" s="4"/>
      <c r="FRT12" s="4"/>
      <c r="FRU12" s="4"/>
      <c r="FRV12" s="4"/>
      <c r="FRW12" s="4"/>
      <c r="FRX12" s="4"/>
      <c r="FRY12" s="4"/>
      <c r="FRZ12" s="4"/>
      <c r="FSA12" s="4"/>
      <c r="FSB12" s="4"/>
      <c r="FSC12" s="4"/>
      <c r="FSD12" s="4"/>
      <c r="FSE12" s="4"/>
      <c r="FSF12" s="4"/>
      <c r="FSG12" s="4"/>
      <c r="FSH12" s="4"/>
      <c r="FSI12" s="4"/>
      <c r="FSJ12" s="4"/>
      <c r="FSK12" s="4"/>
      <c r="FSL12" s="4"/>
      <c r="FSM12" s="4"/>
      <c r="FSN12" s="4"/>
      <c r="FSO12" s="4"/>
      <c r="FSP12" s="4"/>
      <c r="FSQ12" s="4"/>
      <c r="FSR12" s="4"/>
      <c r="FSS12" s="4"/>
      <c r="FST12" s="4"/>
      <c r="FSU12" s="4"/>
      <c r="FSV12" s="4"/>
      <c r="FSW12" s="4"/>
      <c r="FSX12" s="4"/>
      <c r="FSY12" s="4"/>
      <c r="FSZ12" s="4"/>
      <c r="FTA12" s="4"/>
      <c r="FTB12" s="4"/>
      <c r="FTC12" s="4"/>
      <c r="FTD12" s="4"/>
      <c r="FTE12" s="4"/>
      <c r="FTF12" s="4"/>
      <c r="FTG12" s="4"/>
      <c r="FTH12" s="4"/>
      <c r="FTI12" s="4"/>
      <c r="FTJ12" s="4"/>
      <c r="FTK12" s="4"/>
      <c r="FTL12" s="4"/>
      <c r="FTM12" s="4"/>
      <c r="FTN12" s="4"/>
      <c r="FTO12" s="4"/>
      <c r="FTP12" s="4"/>
      <c r="FTQ12" s="4"/>
      <c r="FTR12" s="4"/>
      <c r="FTS12" s="4"/>
      <c r="FTT12" s="4"/>
      <c r="FTU12" s="4"/>
      <c r="FTV12" s="4"/>
      <c r="FTW12" s="4"/>
      <c r="FTX12" s="4"/>
      <c r="FTY12" s="4"/>
      <c r="FTZ12" s="4"/>
      <c r="FUA12" s="4"/>
      <c r="FUB12" s="4"/>
      <c r="FUC12" s="4"/>
      <c r="FUD12" s="4"/>
      <c r="FUE12" s="4"/>
      <c r="FUF12" s="4"/>
      <c r="FUG12" s="4"/>
      <c r="FUH12" s="4"/>
      <c r="FUI12" s="4"/>
      <c r="FUJ12" s="4"/>
      <c r="FUK12" s="4"/>
      <c r="FUL12" s="4"/>
      <c r="FUM12" s="4"/>
      <c r="FUN12" s="4"/>
      <c r="FUO12" s="4"/>
      <c r="FUP12" s="4"/>
      <c r="FUQ12" s="4"/>
      <c r="FUR12" s="4"/>
      <c r="FUS12" s="4"/>
      <c r="FUT12" s="4"/>
      <c r="FUU12" s="4"/>
      <c r="FUV12" s="4"/>
      <c r="FUW12" s="4"/>
      <c r="FUX12" s="4"/>
      <c r="FUY12" s="4"/>
      <c r="FUZ12" s="4"/>
      <c r="FVA12" s="4"/>
      <c r="FVB12" s="4"/>
      <c r="FVC12" s="4"/>
      <c r="FVD12" s="4"/>
      <c r="FVE12" s="4"/>
      <c r="FVF12" s="4"/>
      <c r="FVG12" s="4"/>
      <c r="FVH12" s="4"/>
      <c r="FVI12" s="4"/>
      <c r="FVJ12" s="4"/>
      <c r="FVK12" s="4"/>
      <c r="FVL12" s="4"/>
      <c r="FVM12" s="4"/>
      <c r="FVN12" s="4"/>
      <c r="FVO12" s="4"/>
      <c r="FVP12" s="4"/>
      <c r="FVQ12" s="4"/>
      <c r="FVR12" s="4"/>
      <c r="FVS12" s="4"/>
      <c r="FVT12" s="4"/>
      <c r="FVU12" s="4"/>
      <c r="FVV12" s="4"/>
      <c r="FVW12" s="4"/>
      <c r="FVX12" s="4"/>
      <c r="FVY12" s="4"/>
      <c r="FVZ12" s="4"/>
      <c r="FWA12" s="4"/>
      <c r="FWB12" s="4"/>
      <c r="FWC12" s="4"/>
      <c r="FWD12" s="4"/>
      <c r="FWE12" s="4"/>
      <c r="FWF12" s="4"/>
      <c r="FWG12" s="4"/>
      <c r="FWH12" s="4"/>
      <c r="FWI12" s="4"/>
      <c r="FWJ12" s="4"/>
      <c r="FWK12" s="4"/>
      <c r="FWL12" s="4"/>
      <c r="FWM12" s="4"/>
      <c r="FWN12" s="4"/>
      <c r="FWO12" s="4"/>
      <c r="FWP12" s="4"/>
      <c r="FWQ12" s="4"/>
      <c r="FWR12" s="4"/>
      <c r="FWS12" s="4"/>
      <c r="FWT12" s="4"/>
      <c r="FWU12" s="4"/>
      <c r="FWV12" s="4"/>
      <c r="FWW12" s="4"/>
      <c r="FWX12" s="4"/>
      <c r="FWY12" s="4"/>
      <c r="FWZ12" s="4"/>
      <c r="FXA12" s="4"/>
      <c r="FXB12" s="4"/>
      <c r="FXC12" s="4"/>
      <c r="FXD12" s="4"/>
      <c r="FXE12" s="4"/>
      <c r="FXF12" s="4"/>
      <c r="FXG12" s="4"/>
      <c r="FXH12" s="4"/>
      <c r="FXI12" s="4"/>
      <c r="FXJ12" s="4"/>
      <c r="FXK12" s="4"/>
      <c r="FXL12" s="4"/>
      <c r="FXM12" s="4"/>
      <c r="FXN12" s="4"/>
      <c r="FXO12" s="4"/>
      <c r="FXP12" s="4"/>
      <c r="FXQ12" s="4"/>
      <c r="FXR12" s="4"/>
      <c r="FXS12" s="4"/>
      <c r="FXT12" s="4"/>
      <c r="FXU12" s="4"/>
      <c r="FXV12" s="4"/>
      <c r="FXW12" s="4"/>
      <c r="FXX12" s="4"/>
      <c r="FXY12" s="4"/>
      <c r="FXZ12" s="4"/>
      <c r="FYA12" s="4"/>
      <c r="FYB12" s="4"/>
      <c r="FYC12" s="4"/>
      <c r="FYD12" s="4"/>
      <c r="FYE12" s="4"/>
      <c r="FYF12" s="4"/>
      <c r="FYG12" s="4"/>
      <c r="FYH12" s="4"/>
      <c r="FYI12" s="4"/>
      <c r="FYJ12" s="4"/>
      <c r="FYK12" s="4"/>
      <c r="FYL12" s="4"/>
      <c r="FYM12" s="4"/>
      <c r="FYN12" s="4"/>
      <c r="FYO12" s="4"/>
      <c r="FYP12" s="4"/>
      <c r="FYQ12" s="4"/>
      <c r="FYR12" s="4"/>
      <c r="FYS12" s="4"/>
      <c r="FYT12" s="4"/>
      <c r="FYU12" s="4"/>
      <c r="FYV12" s="4"/>
      <c r="FYW12" s="4"/>
      <c r="FYX12" s="4"/>
      <c r="FYY12" s="4"/>
      <c r="FYZ12" s="4"/>
      <c r="FZA12" s="4"/>
      <c r="FZB12" s="4"/>
      <c r="FZC12" s="4"/>
      <c r="FZD12" s="4"/>
      <c r="FZE12" s="4"/>
      <c r="FZF12" s="4"/>
      <c r="FZG12" s="4"/>
      <c r="FZH12" s="4"/>
      <c r="FZI12" s="4"/>
      <c r="FZJ12" s="4"/>
      <c r="FZK12" s="4"/>
      <c r="FZL12" s="4"/>
      <c r="FZM12" s="4"/>
      <c r="FZN12" s="4"/>
      <c r="FZO12" s="4"/>
      <c r="FZP12" s="4"/>
      <c r="FZQ12" s="4"/>
      <c r="FZR12" s="4"/>
      <c r="FZS12" s="4"/>
      <c r="FZT12" s="4"/>
      <c r="FZU12" s="4"/>
      <c r="FZV12" s="4"/>
      <c r="FZW12" s="4"/>
      <c r="FZX12" s="4"/>
      <c r="FZY12" s="4"/>
      <c r="FZZ12" s="4"/>
      <c r="GAA12" s="4"/>
      <c r="GAB12" s="4"/>
      <c r="GAC12" s="4"/>
      <c r="GAD12" s="4"/>
      <c r="GAE12" s="4"/>
      <c r="GAF12" s="4"/>
      <c r="GAG12" s="4"/>
      <c r="GAH12" s="4"/>
      <c r="GAI12" s="4"/>
      <c r="GAJ12" s="4"/>
      <c r="GAK12" s="4"/>
      <c r="GAL12" s="4"/>
      <c r="GAM12" s="4"/>
      <c r="GAN12" s="4"/>
      <c r="GAO12" s="4"/>
      <c r="GAP12" s="4"/>
      <c r="GAQ12" s="4"/>
      <c r="GAR12" s="4"/>
      <c r="GAS12" s="4"/>
      <c r="GAT12" s="4"/>
      <c r="GAU12" s="4"/>
      <c r="GAV12" s="4"/>
      <c r="GAW12" s="4"/>
      <c r="GAX12" s="4"/>
      <c r="GAY12" s="4"/>
      <c r="GAZ12" s="4"/>
      <c r="GBA12" s="4"/>
      <c r="GBB12" s="4"/>
      <c r="GBC12" s="4"/>
      <c r="GBD12" s="4"/>
      <c r="GBE12" s="4"/>
      <c r="GBF12" s="4"/>
      <c r="GBG12" s="4"/>
      <c r="GBH12" s="4"/>
      <c r="GBI12" s="4"/>
      <c r="GBJ12" s="4"/>
      <c r="GBK12" s="4"/>
      <c r="GBL12" s="4"/>
      <c r="GBM12" s="4"/>
      <c r="GBN12" s="4"/>
      <c r="GBO12" s="4"/>
      <c r="GBP12" s="4"/>
      <c r="GBQ12" s="4"/>
      <c r="GBR12" s="4"/>
      <c r="GBS12" s="4"/>
      <c r="GBT12" s="4"/>
      <c r="GBU12" s="4"/>
      <c r="GBV12" s="4"/>
      <c r="GBW12" s="4"/>
      <c r="GBX12" s="4"/>
      <c r="GBY12" s="4"/>
      <c r="GBZ12" s="4"/>
      <c r="GCA12" s="4"/>
      <c r="GCB12" s="4"/>
      <c r="GCC12" s="4"/>
      <c r="GCD12" s="4"/>
      <c r="GCE12" s="4"/>
      <c r="GCF12" s="4"/>
      <c r="GCG12" s="4"/>
      <c r="GCH12" s="4"/>
      <c r="GCI12" s="4"/>
      <c r="GCJ12" s="4"/>
      <c r="GCK12" s="4"/>
      <c r="GCL12" s="4"/>
      <c r="GCM12" s="4"/>
      <c r="GCN12" s="4"/>
      <c r="GCO12" s="4"/>
      <c r="GCP12" s="4"/>
      <c r="GCQ12" s="4"/>
      <c r="GCR12" s="4"/>
      <c r="GCS12" s="4"/>
      <c r="GCT12" s="4"/>
      <c r="GCU12" s="4"/>
      <c r="GCV12" s="4"/>
      <c r="GCW12" s="4"/>
      <c r="GCX12" s="4"/>
      <c r="GCY12" s="4"/>
      <c r="GCZ12" s="4"/>
      <c r="GDA12" s="4"/>
      <c r="GDB12" s="4"/>
      <c r="GDC12" s="4"/>
      <c r="GDD12" s="4"/>
      <c r="GDE12" s="4"/>
      <c r="GDF12" s="4"/>
      <c r="GDG12" s="4"/>
      <c r="GDH12" s="4"/>
      <c r="GDI12" s="4"/>
      <c r="GDJ12" s="4"/>
      <c r="GDK12" s="4"/>
      <c r="GDL12" s="4"/>
      <c r="GDM12" s="4"/>
      <c r="GDN12" s="4"/>
      <c r="GDO12" s="4"/>
      <c r="GDP12" s="4"/>
      <c r="GDQ12" s="4"/>
      <c r="GDR12" s="4"/>
      <c r="GDS12" s="4"/>
      <c r="GDT12" s="4"/>
      <c r="GDU12" s="4"/>
      <c r="GDV12" s="4"/>
      <c r="GDW12" s="4"/>
      <c r="GDX12" s="4"/>
      <c r="GDY12" s="4"/>
      <c r="GDZ12" s="4"/>
      <c r="GEA12" s="4"/>
      <c r="GEB12" s="4"/>
      <c r="GEC12" s="4"/>
      <c r="GED12" s="4"/>
      <c r="GEE12" s="4"/>
      <c r="GEF12" s="4"/>
      <c r="GEG12" s="4"/>
      <c r="GEH12" s="4"/>
      <c r="GEI12" s="4"/>
      <c r="GEJ12" s="4"/>
      <c r="GEK12" s="4"/>
      <c r="GEL12" s="4"/>
      <c r="GEM12" s="4"/>
      <c r="GEN12" s="4"/>
      <c r="GEO12" s="4"/>
      <c r="GEP12" s="4"/>
      <c r="GEQ12" s="4"/>
      <c r="GER12" s="4"/>
      <c r="GES12" s="4"/>
      <c r="GET12" s="4"/>
      <c r="GEU12" s="4"/>
      <c r="GEV12" s="4"/>
      <c r="GEW12" s="4"/>
      <c r="GEX12" s="4"/>
      <c r="GEY12" s="4"/>
      <c r="GEZ12" s="4"/>
      <c r="GFA12" s="4"/>
      <c r="GFB12" s="4"/>
      <c r="GFC12" s="4"/>
      <c r="GFD12" s="4"/>
      <c r="GFE12" s="4"/>
      <c r="GFF12" s="4"/>
      <c r="GFG12" s="4"/>
      <c r="GFH12" s="4"/>
      <c r="GFI12" s="4"/>
      <c r="GFJ12" s="4"/>
      <c r="GFK12" s="4"/>
      <c r="GFL12" s="4"/>
      <c r="GFM12" s="4"/>
      <c r="GFN12" s="4"/>
      <c r="GFO12" s="4"/>
      <c r="GFP12" s="4"/>
      <c r="GFQ12" s="4"/>
      <c r="GFR12" s="4"/>
      <c r="GFS12" s="4"/>
      <c r="GFT12" s="4"/>
      <c r="GFU12" s="4"/>
      <c r="GFV12" s="4"/>
      <c r="GFW12" s="4"/>
      <c r="GFX12" s="4"/>
      <c r="GFY12" s="4"/>
      <c r="GFZ12" s="4"/>
      <c r="GGA12" s="4"/>
      <c r="GGB12" s="4"/>
      <c r="GGC12" s="4"/>
      <c r="GGD12" s="4"/>
      <c r="GGE12" s="4"/>
      <c r="GGF12" s="4"/>
      <c r="GGG12" s="4"/>
      <c r="GGH12" s="4"/>
      <c r="GGI12" s="4"/>
      <c r="GGJ12" s="4"/>
      <c r="GGK12" s="4"/>
      <c r="GGL12" s="4"/>
      <c r="GGM12" s="4"/>
      <c r="GGN12" s="4"/>
      <c r="GGO12" s="4"/>
      <c r="GGP12" s="4"/>
      <c r="GGQ12" s="4"/>
      <c r="GGR12" s="4"/>
      <c r="GGS12" s="4"/>
      <c r="GGT12" s="4"/>
      <c r="GGU12" s="4"/>
      <c r="GGV12" s="4"/>
      <c r="GGW12" s="4"/>
      <c r="GGX12" s="4"/>
      <c r="GGY12" s="4"/>
      <c r="GGZ12" s="4"/>
      <c r="GHA12" s="4"/>
      <c r="GHB12" s="4"/>
      <c r="GHC12" s="4"/>
      <c r="GHD12" s="4"/>
      <c r="GHE12" s="4"/>
      <c r="GHF12" s="4"/>
      <c r="GHG12" s="4"/>
      <c r="GHH12" s="4"/>
      <c r="GHI12" s="4"/>
      <c r="GHJ12" s="4"/>
      <c r="GHK12" s="4"/>
      <c r="GHL12" s="4"/>
      <c r="GHM12" s="4"/>
      <c r="GHN12" s="4"/>
      <c r="GHO12" s="4"/>
      <c r="GHP12" s="4"/>
      <c r="GHQ12" s="4"/>
      <c r="GHR12" s="4"/>
      <c r="GHS12" s="4"/>
      <c r="GHT12" s="4"/>
      <c r="GHU12" s="4"/>
      <c r="GHV12" s="4"/>
      <c r="GHW12" s="4"/>
      <c r="GHX12" s="4"/>
      <c r="GHY12" s="4"/>
      <c r="GHZ12" s="4"/>
      <c r="GIA12" s="4"/>
      <c r="GIB12" s="4"/>
      <c r="GIC12" s="4"/>
      <c r="GID12" s="4"/>
      <c r="GIE12" s="4"/>
      <c r="GIF12" s="4"/>
      <c r="GIG12" s="4"/>
      <c r="GIH12" s="4"/>
      <c r="GII12" s="4"/>
      <c r="GIJ12" s="4"/>
      <c r="GIK12" s="4"/>
      <c r="GIL12" s="4"/>
      <c r="GIM12" s="4"/>
      <c r="GIN12" s="4"/>
      <c r="GIO12" s="4"/>
      <c r="GIP12" s="4"/>
      <c r="GIQ12" s="4"/>
      <c r="GIR12" s="4"/>
      <c r="GIS12" s="4"/>
      <c r="GIT12" s="4"/>
      <c r="GIU12" s="4"/>
      <c r="GIV12" s="4"/>
      <c r="GIW12" s="4"/>
      <c r="GIX12" s="4"/>
      <c r="GIY12" s="4"/>
      <c r="GIZ12" s="4"/>
      <c r="GJA12" s="4"/>
      <c r="GJB12" s="4"/>
      <c r="GJC12" s="4"/>
      <c r="GJD12" s="4"/>
      <c r="GJE12" s="4"/>
      <c r="GJF12" s="4"/>
      <c r="GJG12" s="4"/>
      <c r="GJH12" s="4"/>
      <c r="GJI12" s="4"/>
      <c r="GJJ12" s="4"/>
      <c r="GJK12" s="4"/>
      <c r="GJL12" s="4"/>
      <c r="GJM12" s="4"/>
      <c r="GJN12" s="4"/>
      <c r="GJO12" s="4"/>
      <c r="GJP12" s="4"/>
      <c r="GJQ12" s="4"/>
      <c r="GJR12" s="4"/>
      <c r="GJS12" s="4"/>
      <c r="GJT12" s="4"/>
      <c r="GJU12" s="4"/>
      <c r="GJV12" s="4"/>
      <c r="GJW12" s="4"/>
      <c r="GJX12" s="4"/>
      <c r="GJY12" s="4"/>
      <c r="GJZ12" s="4"/>
      <c r="GKA12" s="4"/>
      <c r="GKB12" s="4"/>
      <c r="GKC12" s="4"/>
      <c r="GKD12" s="4"/>
      <c r="GKE12" s="4"/>
      <c r="GKF12" s="4"/>
      <c r="GKG12" s="4"/>
      <c r="GKH12" s="4"/>
      <c r="GKI12" s="4"/>
      <c r="GKJ12" s="4"/>
      <c r="GKK12" s="4"/>
      <c r="GKL12" s="4"/>
      <c r="GKM12" s="4"/>
      <c r="GKN12" s="4"/>
      <c r="GKO12" s="4"/>
      <c r="GKP12" s="4"/>
      <c r="GKQ12" s="4"/>
      <c r="GKR12" s="4"/>
      <c r="GKS12" s="4"/>
      <c r="GKT12" s="4"/>
      <c r="GKU12" s="4"/>
      <c r="GKV12" s="4"/>
      <c r="GKW12" s="4"/>
      <c r="GKX12" s="4"/>
      <c r="GKY12" s="4"/>
      <c r="GKZ12" s="4"/>
      <c r="GLA12" s="4"/>
      <c r="GLB12" s="4"/>
      <c r="GLC12" s="4"/>
      <c r="GLD12" s="4"/>
      <c r="GLE12" s="4"/>
      <c r="GLF12" s="4"/>
      <c r="GLG12" s="4"/>
      <c r="GLH12" s="4"/>
      <c r="GLI12" s="4"/>
      <c r="GLJ12" s="4"/>
      <c r="GLK12" s="4"/>
      <c r="GLL12" s="4"/>
      <c r="GLM12" s="4"/>
      <c r="GLN12" s="4"/>
      <c r="GLO12" s="4"/>
      <c r="GLP12" s="4"/>
      <c r="GLQ12" s="4"/>
      <c r="GLR12" s="4"/>
      <c r="GLS12" s="4"/>
      <c r="GLT12" s="4"/>
      <c r="GLU12" s="4"/>
      <c r="GLV12" s="4"/>
      <c r="GLW12" s="4"/>
      <c r="GLX12" s="4"/>
      <c r="GLY12" s="4"/>
      <c r="GLZ12" s="4"/>
      <c r="GMA12" s="4"/>
      <c r="GMB12" s="4"/>
      <c r="GMC12" s="4"/>
      <c r="GMD12" s="4"/>
      <c r="GME12" s="4"/>
      <c r="GMF12" s="4"/>
      <c r="GMG12" s="4"/>
      <c r="GMH12" s="4"/>
      <c r="GMI12" s="4"/>
      <c r="GMJ12" s="4"/>
      <c r="GMK12" s="4"/>
      <c r="GML12" s="4"/>
      <c r="GMM12" s="4"/>
      <c r="GMN12" s="4"/>
      <c r="GMO12" s="4"/>
      <c r="GMP12" s="4"/>
      <c r="GMQ12" s="4"/>
      <c r="GMR12" s="4"/>
      <c r="GMS12" s="4"/>
      <c r="GMT12" s="4"/>
      <c r="GMU12" s="4"/>
      <c r="GMV12" s="4"/>
      <c r="GMW12" s="4"/>
      <c r="GMX12" s="4"/>
      <c r="GMY12" s="4"/>
      <c r="GMZ12" s="4"/>
      <c r="GNA12" s="4"/>
      <c r="GNB12" s="4"/>
      <c r="GNC12" s="4"/>
      <c r="GND12" s="4"/>
      <c r="GNE12" s="4"/>
      <c r="GNF12" s="4"/>
      <c r="GNG12" s="4"/>
      <c r="GNH12" s="4"/>
      <c r="GNI12" s="4"/>
      <c r="GNJ12" s="4"/>
      <c r="GNK12" s="4"/>
      <c r="GNL12" s="4"/>
      <c r="GNM12" s="4"/>
      <c r="GNN12" s="4"/>
      <c r="GNO12" s="4"/>
      <c r="GNP12" s="4"/>
      <c r="GNQ12" s="4"/>
      <c r="GNR12" s="4"/>
      <c r="GNS12" s="4"/>
      <c r="GNT12" s="4"/>
      <c r="GNU12" s="4"/>
      <c r="GNV12" s="4"/>
      <c r="GNW12" s="4"/>
      <c r="GNX12" s="4"/>
      <c r="GNY12" s="4"/>
      <c r="GNZ12" s="4"/>
      <c r="GOA12" s="4"/>
      <c r="GOB12" s="4"/>
      <c r="GOC12" s="4"/>
      <c r="GOD12" s="4"/>
      <c r="GOE12" s="4"/>
      <c r="GOF12" s="4"/>
      <c r="GOG12" s="4"/>
      <c r="GOH12" s="4"/>
      <c r="GOI12" s="4"/>
      <c r="GOJ12" s="4"/>
      <c r="GOK12" s="4"/>
      <c r="GOL12" s="4"/>
      <c r="GOM12" s="4"/>
      <c r="GON12" s="4"/>
      <c r="GOO12" s="4"/>
      <c r="GOP12" s="4"/>
      <c r="GOQ12" s="4"/>
      <c r="GOR12" s="4"/>
      <c r="GOS12" s="4"/>
      <c r="GOT12" s="4"/>
      <c r="GOU12" s="4"/>
      <c r="GOV12" s="4"/>
      <c r="GOW12" s="4"/>
      <c r="GOX12" s="4"/>
      <c r="GOY12" s="4"/>
      <c r="GOZ12" s="4"/>
      <c r="GPA12" s="4"/>
      <c r="GPB12" s="4"/>
      <c r="GPC12" s="4"/>
      <c r="GPD12" s="4"/>
      <c r="GPE12" s="4"/>
      <c r="GPF12" s="4"/>
      <c r="GPG12" s="4"/>
      <c r="GPH12" s="4"/>
      <c r="GPI12" s="4"/>
      <c r="GPJ12" s="4"/>
      <c r="GPK12" s="4"/>
      <c r="GPL12" s="4"/>
      <c r="GPM12" s="4"/>
      <c r="GPN12" s="4"/>
      <c r="GPO12" s="4"/>
      <c r="GPP12" s="4"/>
      <c r="GPQ12" s="4"/>
      <c r="GPR12" s="4"/>
      <c r="GPS12" s="4"/>
      <c r="GPT12" s="4"/>
      <c r="GPU12" s="4"/>
      <c r="GPV12" s="4"/>
      <c r="GPW12" s="4"/>
      <c r="GPX12" s="4"/>
      <c r="GPY12" s="4"/>
      <c r="GPZ12" s="4"/>
      <c r="GQA12" s="4"/>
      <c r="GQB12" s="4"/>
      <c r="GQC12" s="4"/>
      <c r="GQD12" s="4"/>
      <c r="GQE12" s="4"/>
      <c r="GQF12" s="4"/>
      <c r="GQG12" s="4"/>
      <c r="GQH12" s="4"/>
      <c r="GQI12" s="4"/>
      <c r="GQJ12" s="4"/>
      <c r="GQK12" s="4"/>
      <c r="GQL12" s="4"/>
      <c r="GQM12" s="4"/>
      <c r="GQN12" s="4"/>
      <c r="GQO12" s="4"/>
      <c r="GQP12" s="4"/>
      <c r="GQQ12" s="4"/>
      <c r="GQR12" s="4"/>
      <c r="GQS12" s="4"/>
      <c r="GQT12" s="4"/>
      <c r="GQU12" s="4"/>
      <c r="GQV12" s="4"/>
      <c r="GQW12" s="4"/>
      <c r="GQX12" s="4"/>
      <c r="GQY12" s="4"/>
      <c r="GQZ12" s="4"/>
      <c r="GRA12" s="4"/>
      <c r="GRB12" s="4"/>
      <c r="GRC12" s="4"/>
      <c r="GRD12" s="4"/>
      <c r="GRE12" s="4"/>
      <c r="GRF12" s="4"/>
      <c r="GRG12" s="4"/>
      <c r="GRH12" s="4"/>
      <c r="GRI12" s="4"/>
      <c r="GRJ12" s="4"/>
      <c r="GRK12" s="4"/>
      <c r="GRL12" s="4"/>
      <c r="GRM12" s="4"/>
      <c r="GRN12" s="4"/>
      <c r="GRO12" s="4"/>
      <c r="GRP12" s="4"/>
      <c r="GRQ12" s="4"/>
      <c r="GRR12" s="4"/>
      <c r="GRS12" s="4"/>
      <c r="GRT12" s="4"/>
      <c r="GRU12" s="4"/>
      <c r="GRV12" s="4"/>
      <c r="GRW12" s="4"/>
      <c r="GRX12" s="4"/>
      <c r="GRY12" s="4"/>
      <c r="GRZ12" s="4"/>
      <c r="GSA12" s="4"/>
      <c r="GSB12" s="4"/>
      <c r="GSC12" s="4"/>
      <c r="GSD12" s="4"/>
      <c r="GSE12" s="4"/>
      <c r="GSF12" s="4"/>
      <c r="GSG12" s="4"/>
      <c r="GSH12" s="4"/>
      <c r="GSI12" s="4"/>
      <c r="GSJ12" s="4"/>
      <c r="GSK12" s="4"/>
      <c r="GSL12" s="4"/>
      <c r="GSM12" s="4"/>
      <c r="GSN12" s="4"/>
      <c r="GSO12" s="4"/>
      <c r="GSP12" s="4"/>
      <c r="GSQ12" s="4"/>
      <c r="GSR12" s="4"/>
      <c r="GSS12" s="4"/>
      <c r="GST12" s="4"/>
      <c r="GSU12" s="4"/>
      <c r="GSV12" s="4"/>
      <c r="GSW12" s="4"/>
      <c r="GSX12" s="4"/>
      <c r="GSY12" s="4"/>
      <c r="GSZ12" s="4"/>
      <c r="GTA12" s="4"/>
      <c r="GTB12" s="4"/>
      <c r="GTC12" s="4"/>
      <c r="GTD12" s="4"/>
      <c r="GTE12" s="4"/>
      <c r="GTF12" s="4"/>
      <c r="GTG12" s="4"/>
      <c r="GTH12" s="4"/>
      <c r="GTI12" s="4"/>
      <c r="GTJ12" s="4"/>
      <c r="GTK12" s="4"/>
      <c r="GTL12" s="4"/>
      <c r="GTM12" s="4"/>
      <c r="GTN12" s="4"/>
      <c r="GTO12" s="4"/>
      <c r="GTP12" s="4"/>
      <c r="GTQ12" s="4"/>
      <c r="GTR12" s="4"/>
      <c r="GTS12" s="4"/>
      <c r="GTT12" s="4"/>
      <c r="GTU12" s="4"/>
      <c r="GTV12" s="4"/>
      <c r="GTW12" s="4"/>
      <c r="GTX12" s="4"/>
      <c r="GTY12" s="4"/>
      <c r="GTZ12" s="4"/>
      <c r="GUA12" s="4"/>
      <c r="GUB12" s="4"/>
      <c r="GUC12" s="4"/>
      <c r="GUD12" s="4"/>
      <c r="GUE12" s="4"/>
      <c r="GUF12" s="4"/>
      <c r="GUG12" s="4"/>
      <c r="GUH12" s="4"/>
      <c r="GUI12" s="4"/>
      <c r="GUJ12" s="4"/>
      <c r="GUK12" s="4"/>
      <c r="GUL12" s="4"/>
      <c r="GUM12" s="4"/>
      <c r="GUN12" s="4"/>
      <c r="GUO12" s="4"/>
      <c r="GUP12" s="4"/>
      <c r="GUQ12" s="4"/>
      <c r="GUR12" s="4"/>
      <c r="GUS12" s="4"/>
      <c r="GUT12" s="4"/>
      <c r="GUU12" s="4"/>
      <c r="GUV12" s="4"/>
      <c r="GUW12" s="4"/>
      <c r="GUX12" s="4"/>
      <c r="GUY12" s="4"/>
      <c r="GUZ12" s="4"/>
      <c r="GVA12" s="4"/>
      <c r="GVB12" s="4"/>
      <c r="GVC12" s="4"/>
      <c r="GVD12" s="4"/>
      <c r="GVE12" s="4"/>
      <c r="GVF12" s="4"/>
      <c r="GVG12" s="4"/>
      <c r="GVH12" s="4"/>
      <c r="GVI12" s="4"/>
      <c r="GVJ12" s="4"/>
      <c r="GVK12" s="4"/>
      <c r="GVL12" s="4"/>
      <c r="GVM12" s="4"/>
      <c r="GVN12" s="4"/>
      <c r="GVO12" s="4"/>
      <c r="GVP12" s="4"/>
      <c r="GVQ12" s="4"/>
      <c r="GVR12" s="4"/>
      <c r="GVS12" s="4"/>
      <c r="GVT12" s="4"/>
      <c r="GVU12" s="4"/>
      <c r="GVV12" s="4"/>
      <c r="GVW12" s="4"/>
      <c r="GVX12" s="4"/>
      <c r="GVY12" s="4"/>
      <c r="GVZ12" s="4"/>
      <c r="GWA12" s="4"/>
      <c r="GWB12" s="4"/>
      <c r="GWC12" s="4"/>
      <c r="GWD12" s="4"/>
      <c r="GWE12" s="4"/>
      <c r="GWF12" s="4"/>
      <c r="GWG12" s="4"/>
      <c r="GWH12" s="4"/>
      <c r="GWI12" s="4"/>
      <c r="GWJ12" s="4"/>
      <c r="GWK12" s="4"/>
      <c r="GWL12" s="4"/>
      <c r="GWM12" s="4"/>
      <c r="GWN12" s="4"/>
      <c r="GWO12" s="4"/>
      <c r="GWP12" s="4"/>
      <c r="GWQ12" s="4"/>
      <c r="GWR12" s="4"/>
      <c r="GWS12" s="4"/>
      <c r="GWT12" s="4"/>
      <c r="GWU12" s="4"/>
      <c r="GWV12" s="4"/>
      <c r="GWW12" s="4"/>
      <c r="GWX12" s="4"/>
      <c r="GWY12" s="4"/>
      <c r="GWZ12" s="4"/>
      <c r="GXA12" s="4"/>
      <c r="GXB12" s="4"/>
      <c r="GXC12" s="4"/>
      <c r="GXD12" s="4"/>
      <c r="GXE12" s="4"/>
      <c r="GXF12" s="4"/>
      <c r="GXG12" s="4"/>
      <c r="GXH12" s="4"/>
      <c r="GXI12" s="4"/>
      <c r="GXJ12" s="4"/>
      <c r="GXK12" s="4"/>
      <c r="GXL12" s="4"/>
      <c r="GXM12" s="4"/>
      <c r="GXN12" s="4"/>
      <c r="GXO12" s="4"/>
      <c r="GXP12" s="4"/>
      <c r="GXQ12" s="4"/>
      <c r="GXR12" s="4"/>
      <c r="GXS12" s="4"/>
      <c r="GXT12" s="4"/>
      <c r="GXU12" s="4"/>
      <c r="GXV12" s="4"/>
      <c r="GXW12" s="4"/>
      <c r="GXX12" s="4"/>
      <c r="GXY12" s="4"/>
      <c r="GXZ12" s="4"/>
      <c r="GYA12" s="4"/>
      <c r="GYB12" s="4"/>
      <c r="GYC12" s="4"/>
      <c r="GYD12" s="4"/>
      <c r="GYE12" s="4"/>
      <c r="GYF12" s="4"/>
      <c r="GYG12" s="4"/>
      <c r="GYH12" s="4"/>
      <c r="GYI12" s="4"/>
      <c r="GYJ12" s="4"/>
      <c r="GYK12" s="4"/>
      <c r="GYL12" s="4"/>
      <c r="GYM12" s="4"/>
      <c r="GYN12" s="4"/>
      <c r="GYO12" s="4"/>
      <c r="GYP12" s="4"/>
      <c r="GYQ12" s="4"/>
      <c r="GYR12" s="4"/>
      <c r="GYS12" s="4"/>
      <c r="GYT12" s="4"/>
      <c r="GYU12" s="4"/>
      <c r="GYV12" s="4"/>
      <c r="GYW12" s="4"/>
      <c r="GYX12" s="4"/>
      <c r="GYY12" s="4"/>
      <c r="GYZ12" s="4"/>
      <c r="GZA12" s="4"/>
      <c r="GZB12" s="4"/>
      <c r="GZC12" s="4"/>
      <c r="GZD12" s="4"/>
      <c r="GZE12" s="4"/>
      <c r="GZF12" s="4"/>
      <c r="GZG12" s="4"/>
      <c r="GZH12" s="4"/>
      <c r="GZI12" s="4"/>
      <c r="GZJ12" s="4"/>
      <c r="GZK12" s="4"/>
      <c r="GZL12" s="4"/>
      <c r="GZM12" s="4"/>
      <c r="GZN12" s="4"/>
      <c r="GZO12" s="4"/>
      <c r="GZP12" s="4"/>
      <c r="GZQ12" s="4"/>
      <c r="GZR12" s="4"/>
      <c r="GZS12" s="4"/>
      <c r="GZT12" s="4"/>
      <c r="GZU12" s="4"/>
      <c r="GZV12" s="4"/>
      <c r="GZW12" s="4"/>
      <c r="GZX12" s="4"/>
      <c r="GZY12" s="4"/>
      <c r="GZZ12" s="4"/>
      <c r="HAA12" s="4"/>
      <c r="HAB12" s="4"/>
      <c r="HAC12" s="4"/>
      <c r="HAD12" s="4"/>
      <c r="HAE12" s="4"/>
      <c r="HAF12" s="4"/>
      <c r="HAG12" s="4"/>
      <c r="HAH12" s="4"/>
      <c r="HAI12" s="4"/>
      <c r="HAJ12" s="4"/>
      <c r="HAK12" s="4"/>
      <c r="HAL12" s="4"/>
      <c r="HAM12" s="4"/>
      <c r="HAN12" s="4"/>
      <c r="HAO12" s="4"/>
      <c r="HAP12" s="4"/>
      <c r="HAQ12" s="4"/>
      <c r="HAR12" s="4"/>
      <c r="HAS12" s="4"/>
      <c r="HAT12" s="4"/>
      <c r="HAU12" s="4"/>
      <c r="HAV12" s="4"/>
      <c r="HAW12" s="4"/>
      <c r="HAX12" s="4"/>
      <c r="HAY12" s="4"/>
      <c r="HAZ12" s="4"/>
      <c r="HBA12" s="4"/>
      <c r="HBB12" s="4"/>
      <c r="HBC12" s="4"/>
      <c r="HBD12" s="4"/>
      <c r="HBE12" s="4"/>
      <c r="HBF12" s="4"/>
      <c r="HBG12" s="4"/>
      <c r="HBH12" s="4"/>
      <c r="HBI12" s="4"/>
      <c r="HBJ12" s="4"/>
      <c r="HBK12" s="4"/>
      <c r="HBL12" s="4"/>
      <c r="HBM12" s="4"/>
      <c r="HBN12" s="4"/>
      <c r="HBO12" s="4"/>
      <c r="HBP12" s="4"/>
      <c r="HBQ12" s="4"/>
      <c r="HBR12" s="4"/>
      <c r="HBS12" s="4"/>
      <c r="HBT12" s="4"/>
      <c r="HBU12" s="4"/>
      <c r="HBV12" s="4"/>
      <c r="HBW12" s="4"/>
      <c r="HBX12" s="4"/>
      <c r="HBY12" s="4"/>
      <c r="HBZ12" s="4"/>
      <c r="HCA12" s="4"/>
      <c r="HCB12" s="4"/>
      <c r="HCC12" s="4"/>
      <c r="HCD12" s="4"/>
      <c r="HCE12" s="4"/>
      <c r="HCF12" s="4"/>
      <c r="HCG12" s="4"/>
      <c r="HCH12" s="4"/>
      <c r="HCI12" s="4"/>
      <c r="HCJ12" s="4"/>
      <c r="HCK12" s="4"/>
      <c r="HCL12" s="4"/>
      <c r="HCM12" s="4"/>
      <c r="HCN12" s="4"/>
      <c r="HCO12" s="4"/>
      <c r="HCP12" s="4"/>
      <c r="HCQ12" s="4"/>
      <c r="HCR12" s="4"/>
      <c r="HCS12" s="4"/>
      <c r="HCT12" s="4"/>
      <c r="HCU12" s="4"/>
      <c r="HCV12" s="4"/>
      <c r="HCW12" s="4"/>
      <c r="HCX12" s="4"/>
      <c r="HCY12" s="4"/>
      <c r="HCZ12" s="4"/>
      <c r="HDA12" s="4"/>
      <c r="HDB12" s="4"/>
      <c r="HDC12" s="4"/>
      <c r="HDD12" s="4"/>
      <c r="HDE12" s="4"/>
      <c r="HDF12" s="4"/>
      <c r="HDG12" s="4"/>
      <c r="HDH12" s="4"/>
      <c r="HDI12" s="4"/>
      <c r="HDJ12" s="4"/>
      <c r="HDK12" s="4"/>
      <c r="HDL12" s="4"/>
      <c r="HDM12" s="4"/>
      <c r="HDN12" s="4"/>
      <c r="HDO12" s="4"/>
      <c r="HDP12" s="4"/>
      <c r="HDQ12" s="4"/>
      <c r="HDR12" s="4"/>
      <c r="HDS12" s="4"/>
      <c r="HDT12" s="4"/>
      <c r="HDU12" s="4"/>
      <c r="HDV12" s="4"/>
      <c r="HDW12" s="4"/>
      <c r="HDX12" s="4"/>
      <c r="HDY12" s="4"/>
      <c r="HDZ12" s="4"/>
      <c r="HEA12" s="4"/>
      <c r="HEB12" s="4"/>
      <c r="HEC12" s="4"/>
      <c r="HED12" s="4"/>
      <c r="HEE12" s="4"/>
      <c r="HEF12" s="4"/>
      <c r="HEG12" s="4"/>
      <c r="HEH12" s="4"/>
      <c r="HEI12" s="4"/>
      <c r="HEJ12" s="4"/>
      <c r="HEK12" s="4"/>
      <c r="HEL12" s="4"/>
      <c r="HEM12" s="4"/>
      <c r="HEN12" s="4"/>
      <c r="HEO12" s="4"/>
      <c r="HEP12" s="4"/>
      <c r="HEQ12" s="4"/>
      <c r="HER12" s="4"/>
      <c r="HES12" s="4"/>
      <c r="HET12" s="4"/>
      <c r="HEU12" s="4"/>
      <c r="HEV12" s="4"/>
      <c r="HEW12" s="4"/>
      <c r="HEX12" s="4"/>
      <c r="HEY12" s="4"/>
      <c r="HEZ12" s="4"/>
      <c r="HFA12" s="4"/>
      <c r="HFB12" s="4"/>
      <c r="HFC12" s="4"/>
      <c r="HFD12" s="4"/>
      <c r="HFE12" s="4"/>
      <c r="HFF12" s="4"/>
      <c r="HFG12" s="4"/>
      <c r="HFH12" s="4"/>
      <c r="HFI12" s="4"/>
      <c r="HFJ12" s="4"/>
      <c r="HFK12" s="4"/>
      <c r="HFL12" s="4"/>
      <c r="HFM12" s="4"/>
      <c r="HFN12" s="4"/>
      <c r="HFO12" s="4"/>
      <c r="HFP12" s="4"/>
      <c r="HFQ12" s="4"/>
      <c r="HFR12" s="4"/>
      <c r="HFS12" s="4"/>
      <c r="HFT12" s="4"/>
      <c r="HFU12" s="4"/>
      <c r="HFV12" s="4"/>
      <c r="HFW12" s="4"/>
      <c r="HFX12" s="4"/>
      <c r="HFY12" s="4"/>
      <c r="HFZ12" s="4"/>
      <c r="HGA12" s="4"/>
      <c r="HGB12" s="4"/>
      <c r="HGC12" s="4"/>
      <c r="HGD12" s="4"/>
      <c r="HGE12" s="4"/>
      <c r="HGF12" s="4"/>
      <c r="HGG12" s="4"/>
      <c r="HGH12" s="4"/>
      <c r="HGI12" s="4"/>
      <c r="HGJ12" s="4"/>
      <c r="HGK12" s="4"/>
      <c r="HGL12" s="4"/>
      <c r="HGM12" s="4"/>
      <c r="HGN12" s="4"/>
      <c r="HGO12" s="4"/>
      <c r="HGP12" s="4"/>
      <c r="HGQ12" s="4"/>
      <c r="HGR12" s="4"/>
      <c r="HGS12" s="4"/>
      <c r="HGT12" s="4"/>
      <c r="HGU12" s="4"/>
      <c r="HGV12" s="4"/>
      <c r="HGW12" s="4"/>
      <c r="HGX12" s="4"/>
      <c r="HGY12" s="4"/>
      <c r="HGZ12" s="4"/>
      <c r="HHA12" s="4"/>
      <c r="HHB12" s="4"/>
      <c r="HHC12" s="4"/>
      <c r="HHD12" s="4"/>
      <c r="HHE12" s="4"/>
      <c r="HHF12" s="4"/>
      <c r="HHG12" s="4"/>
      <c r="HHH12" s="4"/>
      <c r="HHI12" s="4"/>
      <c r="HHJ12" s="4"/>
      <c r="HHK12" s="4"/>
      <c r="HHL12" s="4"/>
      <c r="HHM12" s="4"/>
      <c r="HHN12" s="4"/>
      <c r="HHO12" s="4"/>
      <c r="HHP12" s="4"/>
      <c r="HHQ12" s="4"/>
      <c r="HHR12" s="4"/>
      <c r="HHS12" s="4"/>
      <c r="HHT12" s="4"/>
      <c r="HHU12" s="4"/>
      <c r="HHV12" s="4"/>
      <c r="HHW12" s="4"/>
      <c r="HHX12" s="4"/>
      <c r="HHY12" s="4"/>
      <c r="HHZ12" s="4"/>
      <c r="HIA12" s="4"/>
      <c r="HIB12" s="4"/>
      <c r="HIC12" s="4"/>
      <c r="HID12" s="4"/>
      <c r="HIE12" s="4"/>
      <c r="HIF12" s="4"/>
      <c r="HIG12" s="4"/>
      <c r="HIH12" s="4"/>
      <c r="HII12" s="4"/>
      <c r="HIJ12" s="4"/>
      <c r="HIK12" s="4"/>
      <c r="HIL12" s="4"/>
      <c r="HIM12" s="4"/>
      <c r="HIN12" s="4"/>
      <c r="HIO12" s="4"/>
      <c r="HIP12" s="4"/>
      <c r="HIQ12" s="4"/>
      <c r="HIR12" s="4"/>
      <c r="HIS12" s="4"/>
      <c r="HIT12" s="4"/>
      <c r="HIU12" s="4"/>
      <c r="HIV12" s="4"/>
      <c r="HIW12" s="4"/>
      <c r="HIX12" s="4"/>
      <c r="HIY12" s="4"/>
      <c r="HIZ12" s="4"/>
      <c r="HJA12" s="4"/>
      <c r="HJB12" s="4"/>
      <c r="HJC12" s="4"/>
      <c r="HJD12" s="4"/>
      <c r="HJE12" s="4"/>
      <c r="HJF12" s="4"/>
      <c r="HJG12" s="4"/>
      <c r="HJH12" s="4"/>
      <c r="HJI12" s="4"/>
      <c r="HJJ12" s="4"/>
      <c r="HJK12" s="4"/>
      <c r="HJL12" s="4"/>
      <c r="HJM12" s="4"/>
      <c r="HJN12" s="4"/>
      <c r="HJO12" s="4"/>
      <c r="HJP12" s="4"/>
      <c r="HJQ12" s="4"/>
      <c r="HJR12" s="4"/>
      <c r="HJS12" s="4"/>
      <c r="HJT12" s="4"/>
      <c r="HJU12" s="4"/>
      <c r="HJV12" s="4"/>
      <c r="HJW12" s="4"/>
      <c r="HJX12" s="4"/>
      <c r="HJY12" s="4"/>
      <c r="HJZ12" s="4"/>
      <c r="HKA12" s="4"/>
      <c r="HKB12" s="4"/>
      <c r="HKC12" s="4"/>
      <c r="HKD12" s="4"/>
      <c r="HKE12" s="4"/>
      <c r="HKF12" s="4"/>
      <c r="HKG12" s="4"/>
      <c r="HKH12" s="4"/>
      <c r="HKI12" s="4"/>
      <c r="HKJ12" s="4"/>
      <c r="HKK12" s="4"/>
      <c r="HKL12" s="4"/>
      <c r="HKM12" s="4"/>
      <c r="HKN12" s="4"/>
      <c r="HKO12" s="4"/>
      <c r="HKP12" s="4"/>
      <c r="HKQ12" s="4"/>
      <c r="HKR12" s="4"/>
      <c r="HKS12" s="4"/>
      <c r="HKT12" s="4"/>
      <c r="HKU12" s="4"/>
      <c r="HKV12" s="4"/>
      <c r="HKW12" s="4"/>
      <c r="HKX12" s="4"/>
      <c r="HKY12" s="4"/>
      <c r="HKZ12" s="4"/>
      <c r="HLA12" s="4"/>
      <c r="HLB12" s="4"/>
      <c r="HLC12" s="4"/>
      <c r="HLD12" s="4"/>
      <c r="HLE12" s="4"/>
      <c r="HLF12" s="4"/>
      <c r="HLG12" s="4"/>
      <c r="HLH12" s="4"/>
      <c r="HLI12" s="4"/>
      <c r="HLJ12" s="4"/>
      <c r="HLK12" s="4"/>
      <c r="HLL12" s="4"/>
      <c r="HLM12" s="4"/>
      <c r="HLN12" s="4"/>
      <c r="HLO12" s="4"/>
      <c r="HLP12" s="4"/>
      <c r="HLQ12" s="4"/>
      <c r="HLR12" s="4"/>
      <c r="HLS12" s="4"/>
      <c r="HLT12" s="4"/>
      <c r="HLU12" s="4"/>
      <c r="HLV12" s="4"/>
      <c r="HLW12" s="4"/>
      <c r="HLX12" s="4"/>
      <c r="HLY12" s="4"/>
      <c r="HLZ12" s="4"/>
      <c r="HMA12" s="4"/>
      <c r="HMB12" s="4"/>
      <c r="HMC12" s="4"/>
      <c r="HMD12" s="4"/>
      <c r="HME12" s="4"/>
      <c r="HMF12" s="4"/>
      <c r="HMG12" s="4"/>
      <c r="HMH12" s="4"/>
      <c r="HMI12" s="4"/>
      <c r="HMJ12" s="4"/>
      <c r="HMK12" s="4"/>
      <c r="HML12" s="4"/>
      <c r="HMM12" s="4"/>
      <c r="HMN12" s="4"/>
      <c r="HMO12" s="4"/>
      <c r="HMP12" s="4"/>
      <c r="HMQ12" s="4"/>
      <c r="HMR12" s="4"/>
      <c r="HMS12" s="4"/>
      <c r="HMT12" s="4"/>
      <c r="HMU12" s="4"/>
      <c r="HMV12" s="4"/>
      <c r="HMW12" s="4"/>
      <c r="HMX12" s="4"/>
      <c r="HMY12" s="4"/>
      <c r="HMZ12" s="4"/>
      <c r="HNA12" s="4"/>
      <c r="HNB12" s="4"/>
      <c r="HNC12" s="4"/>
      <c r="HND12" s="4"/>
      <c r="HNE12" s="4"/>
      <c r="HNF12" s="4"/>
      <c r="HNG12" s="4"/>
      <c r="HNH12" s="4"/>
      <c r="HNI12" s="4"/>
      <c r="HNJ12" s="4"/>
      <c r="HNK12" s="4"/>
      <c r="HNL12" s="4"/>
      <c r="HNM12" s="4"/>
      <c r="HNN12" s="4"/>
      <c r="HNO12" s="4"/>
      <c r="HNP12" s="4"/>
      <c r="HNQ12" s="4"/>
      <c r="HNR12" s="4"/>
      <c r="HNS12" s="4"/>
      <c r="HNT12" s="4"/>
      <c r="HNU12" s="4"/>
      <c r="HNV12" s="4"/>
      <c r="HNW12" s="4"/>
      <c r="HNX12" s="4"/>
      <c r="HNY12" s="4"/>
      <c r="HNZ12" s="4"/>
      <c r="HOA12" s="4"/>
      <c r="HOB12" s="4"/>
      <c r="HOC12" s="4"/>
      <c r="HOD12" s="4"/>
      <c r="HOE12" s="4"/>
      <c r="HOF12" s="4"/>
      <c r="HOG12" s="4"/>
      <c r="HOH12" s="4"/>
      <c r="HOI12" s="4"/>
      <c r="HOJ12" s="4"/>
      <c r="HOK12" s="4"/>
      <c r="HOL12" s="4"/>
      <c r="HOM12" s="4"/>
      <c r="HON12" s="4"/>
      <c r="HOO12" s="4"/>
      <c r="HOP12" s="4"/>
      <c r="HOQ12" s="4"/>
      <c r="HOR12" s="4"/>
      <c r="HOS12" s="4"/>
      <c r="HOT12" s="4"/>
      <c r="HOU12" s="4"/>
      <c r="HOV12" s="4"/>
      <c r="HOW12" s="4"/>
      <c r="HOX12" s="4"/>
      <c r="HOY12" s="4"/>
      <c r="HOZ12" s="4"/>
      <c r="HPA12" s="4"/>
      <c r="HPB12" s="4"/>
      <c r="HPC12" s="4"/>
      <c r="HPD12" s="4"/>
      <c r="HPE12" s="4"/>
      <c r="HPF12" s="4"/>
      <c r="HPG12" s="4"/>
      <c r="HPH12" s="4"/>
      <c r="HPI12" s="4"/>
      <c r="HPJ12" s="4"/>
      <c r="HPK12" s="4"/>
      <c r="HPL12" s="4"/>
      <c r="HPM12" s="4"/>
      <c r="HPN12" s="4"/>
      <c r="HPO12" s="4"/>
      <c r="HPP12" s="4"/>
      <c r="HPQ12" s="4"/>
      <c r="HPR12" s="4"/>
      <c r="HPS12" s="4"/>
      <c r="HPT12" s="4"/>
      <c r="HPU12" s="4"/>
      <c r="HPV12" s="4"/>
      <c r="HPW12" s="4"/>
      <c r="HPX12" s="4"/>
      <c r="HPY12" s="4"/>
      <c r="HPZ12" s="4"/>
      <c r="HQA12" s="4"/>
      <c r="HQB12" s="4"/>
      <c r="HQC12" s="4"/>
      <c r="HQD12" s="4"/>
      <c r="HQE12" s="4"/>
      <c r="HQF12" s="4"/>
      <c r="HQG12" s="4"/>
      <c r="HQH12" s="4"/>
      <c r="HQI12" s="4"/>
      <c r="HQJ12" s="4"/>
      <c r="HQK12" s="4"/>
      <c r="HQL12" s="4"/>
      <c r="HQM12" s="4"/>
      <c r="HQN12" s="4"/>
      <c r="HQO12" s="4"/>
      <c r="HQP12" s="4"/>
      <c r="HQQ12" s="4"/>
      <c r="HQR12" s="4"/>
      <c r="HQS12" s="4"/>
      <c r="HQT12" s="4"/>
      <c r="HQU12" s="4"/>
      <c r="HQV12" s="4"/>
      <c r="HQW12" s="4"/>
      <c r="HQX12" s="4"/>
      <c r="HQY12" s="4"/>
      <c r="HQZ12" s="4"/>
      <c r="HRA12" s="4"/>
      <c r="HRB12" s="4"/>
      <c r="HRC12" s="4"/>
      <c r="HRD12" s="4"/>
      <c r="HRE12" s="4"/>
      <c r="HRF12" s="4"/>
      <c r="HRG12" s="4"/>
      <c r="HRH12" s="4"/>
      <c r="HRI12" s="4"/>
      <c r="HRJ12" s="4"/>
      <c r="HRK12" s="4"/>
      <c r="HRL12" s="4"/>
      <c r="HRM12" s="4"/>
      <c r="HRN12" s="4"/>
      <c r="HRO12" s="4"/>
      <c r="HRP12" s="4"/>
      <c r="HRQ12" s="4"/>
      <c r="HRR12" s="4"/>
      <c r="HRS12" s="4"/>
      <c r="HRT12" s="4"/>
      <c r="HRU12" s="4"/>
      <c r="HRV12" s="4"/>
      <c r="HRW12" s="4"/>
      <c r="HRX12" s="4"/>
      <c r="HRY12" s="4"/>
      <c r="HRZ12" s="4"/>
      <c r="HSA12" s="4"/>
      <c r="HSB12" s="4"/>
      <c r="HSC12" s="4"/>
      <c r="HSD12" s="4"/>
      <c r="HSE12" s="4"/>
      <c r="HSF12" s="4"/>
      <c r="HSG12" s="4"/>
      <c r="HSH12" s="4"/>
      <c r="HSI12" s="4"/>
      <c r="HSJ12" s="4"/>
      <c r="HSK12" s="4"/>
      <c r="HSL12" s="4"/>
      <c r="HSM12" s="4"/>
      <c r="HSN12" s="4"/>
      <c r="HSO12" s="4"/>
      <c r="HSP12" s="4"/>
      <c r="HSQ12" s="4"/>
      <c r="HSR12" s="4"/>
      <c r="HSS12" s="4"/>
      <c r="HST12" s="4"/>
      <c r="HSU12" s="4"/>
      <c r="HSV12" s="4"/>
      <c r="HSW12" s="4"/>
      <c r="HSX12" s="4"/>
      <c r="HSY12" s="4"/>
      <c r="HSZ12" s="4"/>
      <c r="HTA12" s="4"/>
      <c r="HTB12" s="4"/>
      <c r="HTC12" s="4"/>
      <c r="HTD12" s="4"/>
      <c r="HTE12" s="4"/>
      <c r="HTF12" s="4"/>
      <c r="HTG12" s="4"/>
      <c r="HTH12" s="4"/>
      <c r="HTI12" s="4"/>
      <c r="HTJ12" s="4"/>
      <c r="HTK12" s="4"/>
      <c r="HTL12" s="4"/>
      <c r="HTM12" s="4"/>
      <c r="HTN12" s="4"/>
      <c r="HTO12" s="4"/>
      <c r="HTP12" s="4"/>
      <c r="HTQ12" s="4"/>
      <c r="HTR12" s="4"/>
      <c r="HTS12" s="4"/>
      <c r="HTT12" s="4"/>
      <c r="HTU12" s="4"/>
      <c r="HTV12" s="4"/>
      <c r="HTW12" s="4"/>
      <c r="HTX12" s="4"/>
      <c r="HTY12" s="4"/>
      <c r="HTZ12" s="4"/>
      <c r="HUA12" s="4"/>
      <c r="HUB12" s="4"/>
      <c r="HUC12" s="4"/>
      <c r="HUD12" s="4"/>
      <c r="HUE12" s="4"/>
      <c r="HUF12" s="4"/>
      <c r="HUG12" s="4"/>
      <c r="HUH12" s="4"/>
      <c r="HUI12" s="4"/>
      <c r="HUJ12" s="4"/>
      <c r="HUK12" s="4"/>
      <c r="HUL12" s="4"/>
      <c r="HUM12" s="4"/>
      <c r="HUN12" s="4"/>
      <c r="HUO12" s="4"/>
      <c r="HUP12" s="4"/>
      <c r="HUQ12" s="4"/>
      <c r="HUR12" s="4"/>
      <c r="HUS12" s="4"/>
      <c r="HUT12" s="4"/>
      <c r="HUU12" s="4"/>
      <c r="HUV12" s="4"/>
      <c r="HUW12" s="4"/>
      <c r="HUX12" s="4"/>
      <c r="HUY12" s="4"/>
      <c r="HUZ12" s="4"/>
      <c r="HVA12" s="4"/>
      <c r="HVB12" s="4"/>
      <c r="HVC12" s="4"/>
      <c r="HVD12" s="4"/>
      <c r="HVE12" s="4"/>
      <c r="HVF12" s="4"/>
      <c r="HVG12" s="4"/>
      <c r="HVH12" s="4"/>
      <c r="HVI12" s="4"/>
      <c r="HVJ12" s="4"/>
      <c r="HVK12" s="4"/>
      <c r="HVL12" s="4"/>
      <c r="HVM12" s="4"/>
      <c r="HVN12" s="4"/>
      <c r="HVO12" s="4"/>
      <c r="HVP12" s="4"/>
      <c r="HVQ12" s="4"/>
      <c r="HVR12" s="4"/>
      <c r="HVS12" s="4"/>
      <c r="HVT12" s="4"/>
      <c r="HVU12" s="4"/>
      <c r="HVV12" s="4"/>
      <c r="HVW12" s="4"/>
      <c r="HVX12" s="4"/>
      <c r="HVY12" s="4"/>
      <c r="HVZ12" s="4"/>
      <c r="HWA12" s="4"/>
      <c r="HWB12" s="4"/>
      <c r="HWC12" s="4"/>
      <c r="HWD12" s="4"/>
      <c r="HWE12" s="4"/>
      <c r="HWF12" s="4"/>
      <c r="HWG12" s="4"/>
      <c r="HWH12" s="4"/>
      <c r="HWI12" s="4"/>
      <c r="HWJ12" s="4"/>
      <c r="HWK12" s="4"/>
      <c r="HWL12" s="4"/>
      <c r="HWM12" s="4"/>
      <c r="HWN12" s="4"/>
      <c r="HWO12" s="4"/>
      <c r="HWP12" s="4"/>
      <c r="HWQ12" s="4"/>
      <c r="HWR12" s="4"/>
      <c r="HWS12" s="4"/>
      <c r="HWT12" s="4"/>
      <c r="HWU12" s="4"/>
      <c r="HWV12" s="4"/>
      <c r="HWW12" s="4"/>
      <c r="HWX12" s="4"/>
      <c r="HWY12" s="4"/>
      <c r="HWZ12" s="4"/>
      <c r="HXA12" s="4"/>
      <c r="HXB12" s="4"/>
      <c r="HXC12" s="4"/>
      <c r="HXD12" s="4"/>
      <c r="HXE12" s="4"/>
      <c r="HXF12" s="4"/>
      <c r="HXG12" s="4"/>
      <c r="HXH12" s="4"/>
      <c r="HXI12" s="4"/>
      <c r="HXJ12" s="4"/>
      <c r="HXK12" s="4"/>
      <c r="HXL12" s="4"/>
      <c r="HXM12" s="4"/>
      <c r="HXN12" s="4"/>
      <c r="HXO12" s="4"/>
      <c r="HXP12" s="4"/>
      <c r="HXQ12" s="4"/>
      <c r="HXR12" s="4"/>
      <c r="HXS12" s="4"/>
      <c r="HXT12" s="4"/>
      <c r="HXU12" s="4"/>
      <c r="HXV12" s="4"/>
      <c r="HXW12" s="4"/>
      <c r="HXX12" s="4"/>
      <c r="HXY12" s="4"/>
      <c r="HXZ12" s="4"/>
      <c r="HYA12" s="4"/>
      <c r="HYB12" s="4"/>
      <c r="HYC12" s="4"/>
      <c r="HYD12" s="4"/>
      <c r="HYE12" s="4"/>
      <c r="HYF12" s="4"/>
      <c r="HYG12" s="4"/>
      <c r="HYH12" s="4"/>
      <c r="HYI12" s="4"/>
      <c r="HYJ12" s="4"/>
      <c r="HYK12" s="4"/>
      <c r="HYL12" s="4"/>
      <c r="HYM12" s="4"/>
      <c r="HYN12" s="4"/>
      <c r="HYO12" s="4"/>
      <c r="HYP12" s="4"/>
      <c r="HYQ12" s="4"/>
      <c r="HYR12" s="4"/>
      <c r="HYS12" s="4"/>
      <c r="HYT12" s="4"/>
      <c r="HYU12" s="4"/>
      <c r="HYV12" s="4"/>
      <c r="HYW12" s="4"/>
      <c r="HYX12" s="4"/>
      <c r="HYY12" s="4"/>
      <c r="HYZ12" s="4"/>
      <c r="HZA12" s="4"/>
      <c r="HZB12" s="4"/>
      <c r="HZC12" s="4"/>
      <c r="HZD12" s="4"/>
      <c r="HZE12" s="4"/>
      <c r="HZF12" s="4"/>
      <c r="HZG12" s="4"/>
      <c r="HZH12" s="4"/>
      <c r="HZI12" s="4"/>
      <c r="HZJ12" s="4"/>
      <c r="HZK12" s="4"/>
      <c r="HZL12" s="4"/>
      <c r="HZM12" s="4"/>
      <c r="HZN12" s="4"/>
      <c r="HZO12" s="4"/>
      <c r="HZP12" s="4"/>
      <c r="HZQ12" s="4"/>
      <c r="HZR12" s="4"/>
      <c r="HZS12" s="4"/>
      <c r="HZT12" s="4"/>
      <c r="HZU12" s="4"/>
      <c r="HZV12" s="4"/>
      <c r="HZW12" s="4"/>
      <c r="HZX12" s="4"/>
      <c r="HZY12" s="4"/>
      <c r="HZZ12" s="4"/>
      <c r="IAA12" s="4"/>
      <c r="IAB12" s="4"/>
      <c r="IAC12" s="4"/>
      <c r="IAD12" s="4"/>
      <c r="IAE12" s="4"/>
      <c r="IAF12" s="4"/>
      <c r="IAG12" s="4"/>
      <c r="IAH12" s="4"/>
      <c r="IAI12" s="4"/>
      <c r="IAJ12" s="4"/>
      <c r="IAK12" s="4"/>
      <c r="IAL12" s="4"/>
      <c r="IAM12" s="4"/>
      <c r="IAN12" s="4"/>
      <c r="IAO12" s="4"/>
      <c r="IAP12" s="4"/>
      <c r="IAQ12" s="4"/>
      <c r="IAR12" s="4"/>
      <c r="IAS12" s="4"/>
      <c r="IAT12" s="4"/>
      <c r="IAU12" s="4"/>
      <c r="IAV12" s="4"/>
      <c r="IAW12" s="4"/>
      <c r="IAX12" s="4"/>
      <c r="IAY12" s="4"/>
      <c r="IAZ12" s="4"/>
      <c r="IBA12" s="4"/>
      <c r="IBB12" s="4"/>
      <c r="IBC12" s="4"/>
      <c r="IBD12" s="4"/>
      <c r="IBE12" s="4"/>
      <c r="IBF12" s="4"/>
      <c r="IBG12" s="4"/>
      <c r="IBH12" s="4"/>
      <c r="IBI12" s="4"/>
      <c r="IBJ12" s="4"/>
      <c r="IBK12" s="4"/>
      <c r="IBL12" s="4"/>
      <c r="IBM12" s="4"/>
      <c r="IBN12" s="4"/>
      <c r="IBO12" s="4"/>
      <c r="IBP12" s="4"/>
      <c r="IBQ12" s="4"/>
      <c r="IBR12" s="4"/>
      <c r="IBS12" s="4"/>
      <c r="IBT12" s="4"/>
      <c r="IBU12" s="4"/>
      <c r="IBV12" s="4"/>
      <c r="IBW12" s="4"/>
      <c r="IBX12" s="4"/>
      <c r="IBY12" s="4"/>
      <c r="IBZ12" s="4"/>
      <c r="ICA12" s="4"/>
      <c r="ICB12" s="4"/>
      <c r="ICC12" s="4"/>
      <c r="ICD12" s="4"/>
      <c r="ICE12" s="4"/>
      <c r="ICF12" s="4"/>
      <c r="ICG12" s="4"/>
      <c r="ICH12" s="4"/>
      <c r="ICI12" s="4"/>
      <c r="ICJ12" s="4"/>
      <c r="ICK12" s="4"/>
      <c r="ICL12" s="4"/>
      <c r="ICM12" s="4"/>
      <c r="ICN12" s="4"/>
      <c r="ICO12" s="4"/>
      <c r="ICP12" s="4"/>
      <c r="ICQ12" s="4"/>
      <c r="ICR12" s="4"/>
      <c r="ICS12" s="4"/>
      <c r="ICT12" s="4"/>
      <c r="ICU12" s="4"/>
      <c r="ICV12" s="4"/>
      <c r="ICW12" s="4"/>
      <c r="ICX12" s="4"/>
      <c r="ICY12" s="4"/>
      <c r="ICZ12" s="4"/>
      <c r="IDA12" s="4"/>
      <c r="IDB12" s="4"/>
      <c r="IDC12" s="4"/>
      <c r="IDD12" s="4"/>
      <c r="IDE12" s="4"/>
      <c r="IDF12" s="4"/>
      <c r="IDG12" s="4"/>
      <c r="IDH12" s="4"/>
      <c r="IDI12" s="4"/>
      <c r="IDJ12" s="4"/>
      <c r="IDK12" s="4"/>
      <c r="IDL12" s="4"/>
      <c r="IDM12" s="4"/>
      <c r="IDN12" s="4"/>
      <c r="IDO12" s="4"/>
      <c r="IDP12" s="4"/>
      <c r="IDQ12" s="4"/>
      <c r="IDR12" s="4"/>
      <c r="IDS12" s="4"/>
      <c r="IDT12" s="4"/>
      <c r="IDU12" s="4"/>
      <c r="IDV12" s="4"/>
      <c r="IDW12" s="4"/>
      <c r="IDX12" s="4"/>
      <c r="IDY12" s="4"/>
      <c r="IDZ12" s="4"/>
      <c r="IEA12" s="4"/>
      <c r="IEB12" s="4"/>
      <c r="IEC12" s="4"/>
      <c r="IED12" s="4"/>
      <c r="IEE12" s="4"/>
      <c r="IEF12" s="4"/>
      <c r="IEG12" s="4"/>
      <c r="IEH12" s="4"/>
      <c r="IEI12" s="4"/>
      <c r="IEJ12" s="4"/>
      <c r="IEK12" s="4"/>
      <c r="IEL12" s="4"/>
      <c r="IEM12" s="4"/>
      <c r="IEN12" s="4"/>
      <c r="IEO12" s="4"/>
      <c r="IEP12" s="4"/>
      <c r="IEQ12" s="4"/>
      <c r="IER12" s="4"/>
      <c r="IES12" s="4"/>
      <c r="IET12" s="4"/>
      <c r="IEU12" s="4"/>
      <c r="IEV12" s="4"/>
      <c r="IEW12" s="4"/>
      <c r="IEX12" s="4"/>
      <c r="IEY12" s="4"/>
      <c r="IEZ12" s="4"/>
      <c r="IFA12" s="4"/>
      <c r="IFB12" s="4"/>
      <c r="IFC12" s="4"/>
      <c r="IFD12" s="4"/>
      <c r="IFE12" s="4"/>
      <c r="IFF12" s="4"/>
      <c r="IFG12" s="4"/>
      <c r="IFH12" s="4"/>
      <c r="IFI12" s="4"/>
      <c r="IFJ12" s="4"/>
      <c r="IFK12" s="4"/>
      <c r="IFL12" s="4"/>
      <c r="IFM12" s="4"/>
      <c r="IFN12" s="4"/>
      <c r="IFO12" s="4"/>
      <c r="IFP12" s="4"/>
      <c r="IFQ12" s="4"/>
      <c r="IFR12" s="4"/>
      <c r="IFS12" s="4"/>
      <c r="IFT12" s="4"/>
      <c r="IFU12" s="4"/>
      <c r="IFV12" s="4"/>
      <c r="IFW12" s="4"/>
      <c r="IFX12" s="4"/>
      <c r="IFY12" s="4"/>
      <c r="IFZ12" s="4"/>
      <c r="IGA12" s="4"/>
      <c r="IGB12" s="4"/>
      <c r="IGC12" s="4"/>
      <c r="IGD12" s="4"/>
      <c r="IGE12" s="4"/>
      <c r="IGF12" s="4"/>
      <c r="IGG12" s="4"/>
      <c r="IGH12" s="4"/>
      <c r="IGI12" s="4"/>
      <c r="IGJ12" s="4"/>
      <c r="IGK12" s="4"/>
      <c r="IGL12" s="4"/>
      <c r="IGM12" s="4"/>
      <c r="IGN12" s="4"/>
      <c r="IGO12" s="4"/>
      <c r="IGP12" s="4"/>
      <c r="IGQ12" s="4"/>
      <c r="IGR12" s="4"/>
      <c r="IGS12" s="4"/>
      <c r="IGT12" s="4"/>
      <c r="IGU12" s="4"/>
      <c r="IGV12" s="4"/>
      <c r="IGW12" s="4"/>
      <c r="IGX12" s="4"/>
      <c r="IGY12" s="4"/>
      <c r="IGZ12" s="4"/>
      <c r="IHA12" s="4"/>
      <c r="IHB12" s="4"/>
      <c r="IHC12" s="4"/>
      <c r="IHD12" s="4"/>
      <c r="IHE12" s="4"/>
      <c r="IHF12" s="4"/>
      <c r="IHG12" s="4"/>
      <c r="IHH12" s="4"/>
      <c r="IHI12" s="4"/>
      <c r="IHJ12" s="4"/>
      <c r="IHK12" s="4"/>
      <c r="IHL12" s="4"/>
      <c r="IHM12" s="4"/>
      <c r="IHN12" s="4"/>
      <c r="IHO12" s="4"/>
      <c r="IHP12" s="4"/>
      <c r="IHQ12" s="4"/>
      <c r="IHR12" s="4"/>
      <c r="IHS12" s="4"/>
      <c r="IHT12" s="4"/>
      <c r="IHU12" s="4"/>
      <c r="IHV12" s="4"/>
      <c r="IHW12" s="4"/>
      <c r="IHX12" s="4"/>
      <c r="IHY12" s="4"/>
      <c r="IHZ12" s="4"/>
      <c r="IIA12" s="4"/>
      <c r="IIB12" s="4"/>
      <c r="IIC12" s="4"/>
      <c r="IID12" s="4"/>
      <c r="IIE12" s="4"/>
      <c r="IIF12" s="4"/>
      <c r="IIG12" s="4"/>
      <c r="IIH12" s="4"/>
      <c r="III12" s="4"/>
      <c r="IIJ12" s="4"/>
      <c r="IIK12" s="4"/>
      <c r="IIL12" s="4"/>
      <c r="IIM12" s="4"/>
      <c r="IIN12" s="4"/>
      <c r="IIO12" s="4"/>
      <c r="IIP12" s="4"/>
      <c r="IIQ12" s="4"/>
      <c r="IIR12" s="4"/>
      <c r="IIS12" s="4"/>
      <c r="IIT12" s="4"/>
      <c r="IIU12" s="4"/>
      <c r="IIV12" s="4"/>
      <c r="IIW12" s="4"/>
      <c r="IIX12" s="4"/>
      <c r="IIY12" s="4"/>
      <c r="IIZ12" s="4"/>
      <c r="IJA12" s="4"/>
      <c r="IJB12" s="4"/>
      <c r="IJC12" s="4"/>
      <c r="IJD12" s="4"/>
      <c r="IJE12" s="4"/>
      <c r="IJF12" s="4"/>
      <c r="IJG12" s="4"/>
      <c r="IJH12" s="4"/>
      <c r="IJI12" s="4"/>
      <c r="IJJ12" s="4"/>
      <c r="IJK12" s="4"/>
      <c r="IJL12" s="4"/>
      <c r="IJM12" s="4"/>
      <c r="IJN12" s="4"/>
      <c r="IJO12" s="4"/>
      <c r="IJP12" s="4"/>
      <c r="IJQ12" s="4"/>
      <c r="IJR12" s="4"/>
      <c r="IJS12" s="4"/>
      <c r="IJT12" s="4"/>
      <c r="IJU12" s="4"/>
      <c r="IJV12" s="4"/>
      <c r="IJW12" s="4"/>
      <c r="IJX12" s="4"/>
      <c r="IJY12" s="4"/>
      <c r="IJZ12" s="4"/>
      <c r="IKA12" s="4"/>
      <c r="IKB12" s="4"/>
      <c r="IKC12" s="4"/>
      <c r="IKD12" s="4"/>
      <c r="IKE12" s="4"/>
      <c r="IKF12" s="4"/>
      <c r="IKG12" s="4"/>
      <c r="IKH12" s="4"/>
      <c r="IKI12" s="4"/>
      <c r="IKJ12" s="4"/>
      <c r="IKK12" s="4"/>
      <c r="IKL12" s="4"/>
      <c r="IKM12" s="4"/>
      <c r="IKN12" s="4"/>
      <c r="IKO12" s="4"/>
      <c r="IKP12" s="4"/>
      <c r="IKQ12" s="4"/>
      <c r="IKR12" s="4"/>
      <c r="IKS12" s="4"/>
      <c r="IKT12" s="4"/>
      <c r="IKU12" s="4"/>
      <c r="IKV12" s="4"/>
      <c r="IKW12" s="4"/>
      <c r="IKX12" s="4"/>
      <c r="IKY12" s="4"/>
      <c r="IKZ12" s="4"/>
      <c r="ILA12" s="4"/>
      <c r="ILB12" s="4"/>
      <c r="ILC12" s="4"/>
      <c r="ILD12" s="4"/>
      <c r="ILE12" s="4"/>
      <c r="ILF12" s="4"/>
      <c r="ILG12" s="4"/>
      <c r="ILH12" s="4"/>
      <c r="ILI12" s="4"/>
      <c r="ILJ12" s="4"/>
      <c r="ILK12" s="4"/>
      <c r="ILL12" s="4"/>
      <c r="ILM12" s="4"/>
      <c r="ILN12" s="4"/>
      <c r="ILO12" s="4"/>
      <c r="ILP12" s="4"/>
      <c r="ILQ12" s="4"/>
      <c r="ILR12" s="4"/>
      <c r="ILS12" s="4"/>
      <c r="ILT12" s="4"/>
      <c r="ILU12" s="4"/>
      <c r="ILV12" s="4"/>
      <c r="ILW12" s="4"/>
      <c r="ILX12" s="4"/>
      <c r="ILY12" s="4"/>
      <c r="ILZ12" s="4"/>
      <c r="IMA12" s="4"/>
      <c r="IMB12" s="4"/>
      <c r="IMC12" s="4"/>
      <c r="IMD12" s="4"/>
      <c r="IME12" s="4"/>
      <c r="IMF12" s="4"/>
      <c r="IMG12" s="4"/>
      <c r="IMH12" s="4"/>
      <c r="IMI12" s="4"/>
      <c r="IMJ12" s="4"/>
      <c r="IMK12" s="4"/>
      <c r="IML12" s="4"/>
      <c r="IMM12" s="4"/>
      <c r="IMN12" s="4"/>
      <c r="IMO12" s="4"/>
      <c r="IMP12" s="4"/>
      <c r="IMQ12" s="4"/>
      <c r="IMR12" s="4"/>
      <c r="IMS12" s="4"/>
      <c r="IMT12" s="4"/>
      <c r="IMU12" s="4"/>
      <c r="IMV12" s="4"/>
      <c r="IMW12" s="4"/>
      <c r="IMX12" s="4"/>
      <c r="IMY12" s="4"/>
      <c r="IMZ12" s="4"/>
      <c r="INA12" s="4"/>
      <c r="INB12" s="4"/>
      <c r="INC12" s="4"/>
      <c r="IND12" s="4"/>
      <c r="INE12" s="4"/>
      <c r="INF12" s="4"/>
      <c r="ING12" s="4"/>
      <c r="INH12" s="4"/>
      <c r="INI12" s="4"/>
      <c r="INJ12" s="4"/>
      <c r="INK12" s="4"/>
      <c r="INL12" s="4"/>
      <c r="INM12" s="4"/>
      <c r="INN12" s="4"/>
      <c r="INO12" s="4"/>
      <c r="INP12" s="4"/>
      <c r="INQ12" s="4"/>
      <c r="INR12" s="4"/>
      <c r="INS12" s="4"/>
      <c r="INT12" s="4"/>
      <c r="INU12" s="4"/>
      <c r="INV12" s="4"/>
      <c r="INW12" s="4"/>
      <c r="INX12" s="4"/>
      <c r="INY12" s="4"/>
      <c r="INZ12" s="4"/>
      <c r="IOA12" s="4"/>
      <c r="IOB12" s="4"/>
      <c r="IOC12" s="4"/>
      <c r="IOD12" s="4"/>
      <c r="IOE12" s="4"/>
      <c r="IOF12" s="4"/>
      <c r="IOG12" s="4"/>
      <c r="IOH12" s="4"/>
      <c r="IOI12" s="4"/>
      <c r="IOJ12" s="4"/>
      <c r="IOK12" s="4"/>
      <c r="IOL12" s="4"/>
      <c r="IOM12" s="4"/>
      <c r="ION12" s="4"/>
      <c r="IOO12" s="4"/>
      <c r="IOP12" s="4"/>
      <c r="IOQ12" s="4"/>
      <c r="IOR12" s="4"/>
      <c r="IOS12" s="4"/>
      <c r="IOT12" s="4"/>
      <c r="IOU12" s="4"/>
      <c r="IOV12" s="4"/>
      <c r="IOW12" s="4"/>
      <c r="IOX12" s="4"/>
      <c r="IOY12" s="4"/>
      <c r="IOZ12" s="4"/>
      <c r="IPA12" s="4"/>
      <c r="IPB12" s="4"/>
      <c r="IPC12" s="4"/>
      <c r="IPD12" s="4"/>
      <c r="IPE12" s="4"/>
      <c r="IPF12" s="4"/>
      <c r="IPG12" s="4"/>
      <c r="IPH12" s="4"/>
      <c r="IPI12" s="4"/>
      <c r="IPJ12" s="4"/>
      <c r="IPK12" s="4"/>
      <c r="IPL12" s="4"/>
      <c r="IPM12" s="4"/>
      <c r="IPN12" s="4"/>
      <c r="IPO12" s="4"/>
      <c r="IPP12" s="4"/>
      <c r="IPQ12" s="4"/>
      <c r="IPR12" s="4"/>
      <c r="IPS12" s="4"/>
      <c r="IPT12" s="4"/>
      <c r="IPU12" s="4"/>
      <c r="IPV12" s="4"/>
      <c r="IPW12" s="4"/>
      <c r="IPX12" s="4"/>
      <c r="IPY12" s="4"/>
      <c r="IPZ12" s="4"/>
      <c r="IQA12" s="4"/>
      <c r="IQB12" s="4"/>
      <c r="IQC12" s="4"/>
      <c r="IQD12" s="4"/>
      <c r="IQE12" s="4"/>
      <c r="IQF12" s="4"/>
      <c r="IQG12" s="4"/>
      <c r="IQH12" s="4"/>
      <c r="IQI12" s="4"/>
      <c r="IQJ12" s="4"/>
      <c r="IQK12" s="4"/>
      <c r="IQL12" s="4"/>
      <c r="IQM12" s="4"/>
      <c r="IQN12" s="4"/>
      <c r="IQO12" s="4"/>
      <c r="IQP12" s="4"/>
      <c r="IQQ12" s="4"/>
      <c r="IQR12" s="4"/>
      <c r="IQS12" s="4"/>
      <c r="IQT12" s="4"/>
      <c r="IQU12" s="4"/>
      <c r="IQV12" s="4"/>
      <c r="IQW12" s="4"/>
      <c r="IQX12" s="4"/>
      <c r="IQY12" s="4"/>
      <c r="IQZ12" s="4"/>
      <c r="IRA12" s="4"/>
      <c r="IRB12" s="4"/>
      <c r="IRC12" s="4"/>
      <c r="IRD12" s="4"/>
      <c r="IRE12" s="4"/>
      <c r="IRF12" s="4"/>
      <c r="IRG12" s="4"/>
      <c r="IRH12" s="4"/>
      <c r="IRI12" s="4"/>
      <c r="IRJ12" s="4"/>
      <c r="IRK12" s="4"/>
      <c r="IRL12" s="4"/>
      <c r="IRM12" s="4"/>
      <c r="IRN12" s="4"/>
      <c r="IRO12" s="4"/>
      <c r="IRP12" s="4"/>
      <c r="IRQ12" s="4"/>
      <c r="IRR12" s="4"/>
      <c r="IRS12" s="4"/>
      <c r="IRT12" s="4"/>
      <c r="IRU12" s="4"/>
      <c r="IRV12" s="4"/>
      <c r="IRW12" s="4"/>
      <c r="IRX12" s="4"/>
      <c r="IRY12" s="4"/>
      <c r="IRZ12" s="4"/>
      <c r="ISA12" s="4"/>
      <c r="ISB12" s="4"/>
      <c r="ISC12" s="4"/>
      <c r="ISD12" s="4"/>
      <c r="ISE12" s="4"/>
      <c r="ISF12" s="4"/>
      <c r="ISG12" s="4"/>
      <c r="ISH12" s="4"/>
      <c r="ISI12" s="4"/>
      <c r="ISJ12" s="4"/>
      <c r="ISK12" s="4"/>
      <c r="ISL12" s="4"/>
      <c r="ISM12" s="4"/>
      <c r="ISN12" s="4"/>
      <c r="ISO12" s="4"/>
      <c r="ISP12" s="4"/>
      <c r="ISQ12" s="4"/>
      <c r="ISR12" s="4"/>
      <c r="ISS12" s="4"/>
      <c r="IST12" s="4"/>
      <c r="ISU12" s="4"/>
      <c r="ISV12" s="4"/>
      <c r="ISW12" s="4"/>
      <c r="ISX12" s="4"/>
      <c r="ISY12" s="4"/>
      <c r="ISZ12" s="4"/>
      <c r="ITA12" s="4"/>
      <c r="ITB12" s="4"/>
      <c r="ITC12" s="4"/>
      <c r="ITD12" s="4"/>
      <c r="ITE12" s="4"/>
      <c r="ITF12" s="4"/>
      <c r="ITG12" s="4"/>
      <c r="ITH12" s="4"/>
      <c r="ITI12" s="4"/>
      <c r="ITJ12" s="4"/>
      <c r="ITK12" s="4"/>
      <c r="ITL12" s="4"/>
      <c r="ITM12" s="4"/>
      <c r="ITN12" s="4"/>
      <c r="ITO12" s="4"/>
      <c r="ITP12" s="4"/>
      <c r="ITQ12" s="4"/>
      <c r="ITR12" s="4"/>
      <c r="ITS12" s="4"/>
      <c r="ITT12" s="4"/>
      <c r="ITU12" s="4"/>
      <c r="ITV12" s="4"/>
      <c r="ITW12" s="4"/>
      <c r="ITX12" s="4"/>
      <c r="ITY12" s="4"/>
      <c r="ITZ12" s="4"/>
      <c r="IUA12" s="4"/>
      <c r="IUB12" s="4"/>
      <c r="IUC12" s="4"/>
      <c r="IUD12" s="4"/>
      <c r="IUE12" s="4"/>
      <c r="IUF12" s="4"/>
      <c r="IUG12" s="4"/>
      <c r="IUH12" s="4"/>
      <c r="IUI12" s="4"/>
      <c r="IUJ12" s="4"/>
      <c r="IUK12" s="4"/>
      <c r="IUL12" s="4"/>
      <c r="IUM12" s="4"/>
      <c r="IUN12" s="4"/>
      <c r="IUO12" s="4"/>
      <c r="IUP12" s="4"/>
      <c r="IUQ12" s="4"/>
      <c r="IUR12" s="4"/>
      <c r="IUS12" s="4"/>
      <c r="IUT12" s="4"/>
      <c r="IUU12" s="4"/>
      <c r="IUV12" s="4"/>
      <c r="IUW12" s="4"/>
      <c r="IUX12" s="4"/>
      <c r="IUY12" s="4"/>
      <c r="IUZ12" s="4"/>
      <c r="IVA12" s="4"/>
      <c r="IVB12" s="4"/>
      <c r="IVC12" s="4"/>
      <c r="IVD12" s="4"/>
      <c r="IVE12" s="4"/>
      <c r="IVF12" s="4"/>
      <c r="IVG12" s="4"/>
      <c r="IVH12" s="4"/>
      <c r="IVI12" s="4"/>
      <c r="IVJ12" s="4"/>
      <c r="IVK12" s="4"/>
      <c r="IVL12" s="4"/>
      <c r="IVM12" s="4"/>
      <c r="IVN12" s="4"/>
      <c r="IVO12" s="4"/>
      <c r="IVP12" s="4"/>
      <c r="IVQ12" s="4"/>
      <c r="IVR12" s="4"/>
      <c r="IVS12" s="4"/>
      <c r="IVT12" s="4"/>
      <c r="IVU12" s="4"/>
      <c r="IVV12" s="4"/>
      <c r="IVW12" s="4"/>
      <c r="IVX12" s="4"/>
      <c r="IVY12" s="4"/>
      <c r="IVZ12" s="4"/>
      <c r="IWA12" s="4"/>
      <c r="IWB12" s="4"/>
      <c r="IWC12" s="4"/>
      <c r="IWD12" s="4"/>
      <c r="IWE12" s="4"/>
      <c r="IWF12" s="4"/>
      <c r="IWG12" s="4"/>
      <c r="IWH12" s="4"/>
      <c r="IWI12" s="4"/>
      <c r="IWJ12" s="4"/>
      <c r="IWK12" s="4"/>
      <c r="IWL12" s="4"/>
      <c r="IWM12" s="4"/>
      <c r="IWN12" s="4"/>
      <c r="IWO12" s="4"/>
      <c r="IWP12" s="4"/>
      <c r="IWQ12" s="4"/>
      <c r="IWR12" s="4"/>
      <c r="IWS12" s="4"/>
      <c r="IWT12" s="4"/>
      <c r="IWU12" s="4"/>
      <c r="IWV12" s="4"/>
      <c r="IWW12" s="4"/>
      <c r="IWX12" s="4"/>
      <c r="IWY12" s="4"/>
      <c r="IWZ12" s="4"/>
      <c r="IXA12" s="4"/>
      <c r="IXB12" s="4"/>
      <c r="IXC12" s="4"/>
      <c r="IXD12" s="4"/>
      <c r="IXE12" s="4"/>
      <c r="IXF12" s="4"/>
      <c r="IXG12" s="4"/>
      <c r="IXH12" s="4"/>
      <c r="IXI12" s="4"/>
      <c r="IXJ12" s="4"/>
      <c r="IXK12" s="4"/>
      <c r="IXL12" s="4"/>
      <c r="IXM12" s="4"/>
      <c r="IXN12" s="4"/>
      <c r="IXO12" s="4"/>
      <c r="IXP12" s="4"/>
      <c r="IXQ12" s="4"/>
      <c r="IXR12" s="4"/>
      <c r="IXS12" s="4"/>
      <c r="IXT12" s="4"/>
      <c r="IXU12" s="4"/>
      <c r="IXV12" s="4"/>
      <c r="IXW12" s="4"/>
      <c r="IXX12" s="4"/>
      <c r="IXY12" s="4"/>
      <c r="IXZ12" s="4"/>
      <c r="IYA12" s="4"/>
      <c r="IYB12" s="4"/>
      <c r="IYC12" s="4"/>
      <c r="IYD12" s="4"/>
      <c r="IYE12" s="4"/>
      <c r="IYF12" s="4"/>
      <c r="IYG12" s="4"/>
      <c r="IYH12" s="4"/>
      <c r="IYI12" s="4"/>
      <c r="IYJ12" s="4"/>
      <c r="IYK12" s="4"/>
      <c r="IYL12" s="4"/>
      <c r="IYM12" s="4"/>
      <c r="IYN12" s="4"/>
      <c r="IYO12" s="4"/>
      <c r="IYP12" s="4"/>
      <c r="IYQ12" s="4"/>
      <c r="IYR12" s="4"/>
      <c r="IYS12" s="4"/>
      <c r="IYT12" s="4"/>
      <c r="IYU12" s="4"/>
      <c r="IYV12" s="4"/>
      <c r="IYW12" s="4"/>
      <c r="IYX12" s="4"/>
      <c r="IYY12" s="4"/>
      <c r="IYZ12" s="4"/>
      <c r="IZA12" s="4"/>
      <c r="IZB12" s="4"/>
      <c r="IZC12" s="4"/>
      <c r="IZD12" s="4"/>
      <c r="IZE12" s="4"/>
      <c r="IZF12" s="4"/>
      <c r="IZG12" s="4"/>
      <c r="IZH12" s="4"/>
      <c r="IZI12" s="4"/>
      <c r="IZJ12" s="4"/>
      <c r="IZK12" s="4"/>
      <c r="IZL12" s="4"/>
      <c r="IZM12" s="4"/>
      <c r="IZN12" s="4"/>
      <c r="IZO12" s="4"/>
      <c r="IZP12" s="4"/>
      <c r="IZQ12" s="4"/>
      <c r="IZR12" s="4"/>
      <c r="IZS12" s="4"/>
      <c r="IZT12" s="4"/>
      <c r="IZU12" s="4"/>
      <c r="IZV12" s="4"/>
      <c r="IZW12" s="4"/>
      <c r="IZX12" s="4"/>
      <c r="IZY12" s="4"/>
      <c r="IZZ12" s="4"/>
      <c r="JAA12" s="4"/>
      <c r="JAB12" s="4"/>
      <c r="JAC12" s="4"/>
      <c r="JAD12" s="4"/>
      <c r="JAE12" s="4"/>
      <c r="JAF12" s="4"/>
      <c r="JAG12" s="4"/>
      <c r="JAH12" s="4"/>
      <c r="JAI12" s="4"/>
      <c r="JAJ12" s="4"/>
      <c r="JAK12" s="4"/>
      <c r="JAL12" s="4"/>
      <c r="JAM12" s="4"/>
      <c r="JAN12" s="4"/>
      <c r="JAO12" s="4"/>
      <c r="JAP12" s="4"/>
      <c r="JAQ12" s="4"/>
      <c r="JAR12" s="4"/>
      <c r="JAS12" s="4"/>
      <c r="JAT12" s="4"/>
      <c r="JAU12" s="4"/>
      <c r="JAV12" s="4"/>
      <c r="JAW12" s="4"/>
      <c r="JAX12" s="4"/>
      <c r="JAY12" s="4"/>
      <c r="JAZ12" s="4"/>
      <c r="JBA12" s="4"/>
      <c r="JBB12" s="4"/>
      <c r="JBC12" s="4"/>
      <c r="JBD12" s="4"/>
      <c r="JBE12" s="4"/>
      <c r="JBF12" s="4"/>
      <c r="JBG12" s="4"/>
      <c r="JBH12" s="4"/>
      <c r="JBI12" s="4"/>
      <c r="JBJ12" s="4"/>
      <c r="JBK12" s="4"/>
      <c r="JBL12" s="4"/>
      <c r="JBM12" s="4"/>
      <c r="JBN12" s="4"/>
      <c r="JBO12" s="4"/>
      <c r="JBP12" s="4"/>
      <c r="JBQ12" s="4"/>
      <c r="JBR12" s="4"/>
      <c r="JBS12" s="4"/>
      <c r="JBT12" s="4"/>
      <c r="JBU12" s="4"/>
      <c r="JBV12" s="4"/>
      <c r="JBW12" s="4"/>
      <c r="JBX12" s="4"/>
      <c r="JBY12" s="4"/>
      <c r="JBZ12" s="4"/>
      <c r="JCA12" s="4"/>
      <c r="JCB12" s="4"/>
      <c r="JCC12" s="4"/>
      <c r="JCD12" s="4"/>
      <c r="JCE12" s="4"/>
      <c r="JCF12" s="4"/>
      <c r="JCG12" s="4"/>
      <c r="JCH12" s="4"/>
      <c r="JCI12" s="4"/>
      <c r="JCJ12" s="4"/>
      <c r="JCK12" s="4"/>
      <c r="JCL12" s="4"/>
      <c r="JCM12" s="4"/>
      <c r="JCN12" s="4"/>
      <c r="JCO12" s="4"/>
      <c r="JCP12" s="4"/>
      <c r="JCQ12" s="4"/>
      <c r="JCR12" s="4"/>
      <c r="JCS12" s="4"/>
      <c r="JCT12" s="4"/>
      <c r="JCU12" s="4"/>
      <c r="JCV12" s="4"/>
      <c r="JCW12" s="4"/>
      <c r="JCX12" s="4"/>
      <c r="JCY12" s="4"/>
      <c r="JCZ12" s="4"/>
      <c r="JDA12" s="4"/>
      <c r="JDB12" s="4"/>
      <c r="JDC12" s="4"/>
      <c r="JDD12" s="4"/>
      <c r="JDE12" s="4"/>
      <c r="JDF12" s="4"/>
      <c r="JDG12" s="4"/>
      <c r="JDH12" s="4"/>
      <c r="JDI12" s="4"/>
      <c r="JDJ12" s="4"/>
      <c r="JDK12" s="4"/>
      <c r="JDL12" s="4"/>
      <c r="JDM12" s="4"/>
      <c r="JDN12" s="4"/>
      <c r="JDO12" s="4"/>
      <c r="JDP12" s="4"/>
      <c r="JDQ12" s="4"/>
      <c r="JDR12" s="4"/>
      <c r="JDS12" s="4"/>
      <c r="JDT12" s="4"/>
      <c r="JDU12" s="4"/>
      <c r="JDV12" s="4"/>
      <c r="JDW12" s="4"/>
      <c r="JDX12" s="4"/>
      <c r="JDY12" s="4"/>
      <c r="JDZ12" s="4"/>
      <c r="JEA12" s="4"/>
      <c r="JEB12" s="4"/>
      <c r="JEC12" s="4"/>
      <c r="JED12" s="4"/>
      <c r="JEE12" s="4"/>
      <c r="JEF12" s="4"/>
      <c r="JEG12" s="4"/>
      <c r="JEH12" s="4"/>
      <c r="JEI12" s="4"/>
      <c r="JEJ12" s="4"/>
      <c r="JEK12" s="4"/>
      <c r="JEL12" s="4"/>
      <c r="JEM12" s="4"/>
      <c r="JEN12" s="4"/>
      <c r="JEO12" s="4"/>
      <c r="JEP12" s="4"/>
      <c r="JEQ12" s="4"/>
      <c r="JER12" s="4"/>
      <c r="JES12" s="4"/>
      <c r="JET12" s="4"/>
      <c r="JEU12" s="4"/>
      <c r="JEV12" s="4"/>
      <c r="JEW12" s="4"/>
      <c r="JEX12" s="4"/>
      <c r="JEY12" s="4"/>
      <c r="JEZ12" s="4"/>
      <c r="JFA12" s="4"/>
      <c r="JFB12" s="4"/>
      <c r="JFC12" s="4"/>
      <c r="JFD12" s="4"/>
      <c r="JFE12" s="4"/>
      <c r="JFF12" s="4"/>
      <c r="JFG12" s="4"/>
      <c r="JFH12" s="4"/>
      <c r="JFI12" s="4"/>
      <c r="JFJ12" s="4"/>
      <c r="JFK12" s="4"/>
      <c r="JFL12" s="4"/>
      <c r="JFM12" s="4"/>
      <c r="JFN12" s="4"/>
      <c r="JFO12" s="4"/>
      <c r="JFP12" s="4"/>
      <c r="JFQ12" s="4"/>
      <c r="JFR12" s="4"/>
      <c r="JFS12" s="4"/>
      <c r="JFT12" s="4"/>
      <c r="JFU12" s="4"/>
      <c r="JFV12" s="4"/>
      <c r="JFW12" s="4"/>
      <c r="JFX12" s="4"/>
      <c r="JFY12" s="4"/>
      <c r="JFZ12" s="4"/>
      <c r="JGA12" s="4"/>
      <c r="JGB12" s="4"/>
      <c r="JGC12" s="4"/>
      <c r="JGD12" s="4"/>
      <c r="JGE12" s="4"/>
      <c r="JGF12" s="4"/>
      <c r="JGG12" s="4"/>
      <c r="JGH12" s="4"/>
      <c r="JGI12" s="4"/>
      <c r="JGJ12" s="4"/>
      <c r="JGK12" s="4"/>
      <c r="JGL12" s="4"/>
      <c r="JGM12" s="4"/>
      <c r="JGN12" s="4"/>
      <c r="JGO12" s="4"/>
      <c r="JGP12" s="4"/>
      <c r="JGQ12" s="4"/>
      <c r="JGR12" s="4"/>
      <c r="JGS12" s="4"/>
      <c r="JGT12" s="4"/>
      <c r="JGU12" s="4"/>
      <c r="JGV12" s="4"/>
      <c r="JGW12" s="4"/>
      <c r="JGX12" s="4"/>
      <c r="JGY12" s="4"/>
      <c r="JGZ12" s="4"/>
      <c r="JHA12" s="4"/>
      <c r="JHB12" s="4"/>
      <c r="JHC12" s="4"/>
      <c r="JHD12" s="4"/>
      <c r="JHE12" s="4"/>
      <c r="JHF12" s="4"/>
      <c r="JHG12" s="4"/>
      <c r="JHH12" s="4"/>
      <c r="JHI12" s="4"/>
      <c r="JHJ12" s="4"/>
      <c r="JHK12" s="4"/>
      <c r="JHL12" s="4"/>
      <c r="JHM12" s="4"/>
      <c r="JHN12" s="4"/>
      <c r="JHO12" s="4"/>
      <c r="JHP12" s="4"/>
      <c r="JHQ12" s="4"/>
      <c r="JHR12" s="4"/>
      <c r="JHS12" s="4"/>
      <c r="JHT12" s="4"/>
      <c r="JHU12" s="4"/>
      <c r="JHV12" s="4"/>
      <c r="JHW12" s="4"/>
      <c r="JHX12" s="4"/>
      <c r="JHY12" s="4"/>
      <c r="JHZ12" s="4"/>
      <c r="JIA12" s="4"/>
      <c r="JIB12" s="4"/>
      <c r="JIC12" s="4"/>
      <c r="JID12" s="4"/>
      <c r="JIE12" s="4"/>
      <c r="JIF12" s="4"/>
      <c r="JIG12" s="4"/>
      <c r="JIH12" s="4"/>
      <c r="JII12" s="4"/>
      <c r="JIJ12" s="4"/>
      <c r="JIK12" s="4"/>
      <c r="JIL12" s="4"/>
      <c r="JIM12" s="4"/>
      <c r="JIN12" s="4"/>
      <c r="JIO12" s="4"/>
      <c r="JIP12" s="4"/>
      <c r="JIQ12" s="4"/>
      <c r="JIR12" s="4"/>
      <c r="JIS12" s="4"/>
      <c r="JIT12" s="4"/>
      <c r="JIU12" s="4"/>
      <c r="JIV12" s="4"/>
      <c r="JIW12" s="4"/>
      <c r="JIX12" s="4"/>
      <c r="JIY12" s="4"/>
      <c r="JIZ12" s="4"/>
      <c r="JJA12" s="4"/>
      <c r="JJB12" s="4"/>
      <c r="JJC12" s="4"/>
      <c r="JJD12" s="4"/>
      <c r="JJE12" s="4"/>
      <c r="JJF12" s="4"/>
      <c r="JJG12" s="4"/>
      <c r="JJH12" s="4"/>
      <c r="JJI12" s="4"/>
      <c r="JJJ12" s="4"/>
      <c r="JJK12" s="4"/>
      <c r="JJL12" s="4"/>
      <c r="JJM12" s="4"/>
      <c r="JJN12" s="4"/>
      <c r="JJO12" s="4"/>
      <c r="JJP12" s="4"/>
      <c r="JJQ12" s="4"/>
      <c r="JJR12" s="4"/>
      <c r="JJS12" s="4"/>
      <c r="JJT12" s="4"/>
      <c r="JJU12" s="4"/>
      <c r="JJV12" s="4"/>
      <c r="JJW12" s="4"/>
      <c r="JJX12" s="4"/>
      <c r="JJY12" s="4"/>
      <c r="JJZ12" s="4"/>
      <c r="JKA12" s="4"/>
      <c r="JKB12" s="4"/>
      <c r="JKC12" s="4"/>
      <c r="JKD12" s="4"/>
      <c r="JKE12" s="4"/>
      <c r="JKF12" s="4"/>
      <c r="JKG12" s="4"/>
      <c r="JKH12" s="4"/>
      <c r="JKI12" s="4"/>
      <c r="JKJ12" s="4"/>
      <c r="JKK12" s="4"/>
      <c r="JKL12" s="4"/>
      <c r="JKM12" s="4"/>
      <c r="JKN12" s="4"/>
      <c r="JKO12" s="4"/>
      <c r="JKP12" s="4"/>
      <c r="JKQ12" s="4"/>
      <c r="JKR12" s="4"/>
      <c r="JKS12" s="4"/>
      <c r="JKT12" s="4"/>
      <c r="JKU12" s="4"/>
      <c r="JKV12" s="4"/>
      <c r="JKW12" s="4"/>
      <c r="JKX12" s="4"/>
      <c r="JKY12" s="4"/>
      <c r="JKZ12" s="4"/>
      <c r="JLA12" s="4"/>
      <c r="JLB12" s="4"/>
      <c r="JLC12" s="4"/>
      <c r="JLD12" s="4"/>
      <c r="JLE12" s="4"/>
      <c r="JLF12" s="4"/>
      <c r="JLG12" s="4"/>
      <c r="JLH12" s="4"/>
      <c r="JLI12" s="4"/>
      <c r="JLJ12" s="4"/>
      <c r="JLK12" s="4"/>
      <c r="JLL12" s="4"/>
      <c r="JLM12" s="4"/>
      <c r="JLN12" s="4"/>
      <c r="JLO12" s="4"/>
      <c r="JLP12" s="4"/>
      <c r="JLQ12" s="4"/>
      <c r="JLR12" s="4"/>
      <c r="JLS12" s="4"/>
      <c r="JLT12" s="4"/>
      <c r="JLU12" s="4"/>
      <c r="JLV12" s="4"/>
      <c r="JLW12" s="4"/>
      <c r="JLX12" s="4"/>
      <c r="JLY12" s="4"/>
      <c r="JLZ12" s="4"/>
      <c r="JMA12" s="4"/>
      <c r="JMB12" s="4"/>
      <c r="JMC12" s="4"/>
      <c r="JMD12" s="4"/>
      <c r="JME12" s="4"/>
      <c r="JMF12" s="4"/>
      <c r="JMG12" s="4"/>
      <c r="JMH12" s="4"/>
      <c r="JMI12" s="4"/>
      <c r="JMJ12" s="4"/>
      <c r="JMK12" s="4"/>
      <c r="JML12" s="4"/>
      <c r="JMM12" s="4"/>
      <c r="JMN12" s="4"/>
      <c r="JMO12" s="4"/>
      <c r="JMP12" s="4"/>
      <c r="JMQ12" s="4"/>
      <c r="JMR12" s="4"/>
      <c r="JMS12" s="4"/>
      <c r="JMT12" s="4"/>
      <c r="JMU12" s="4"/>
      <c r="JMV12" s="4"/>
      <c r="JMW12" s="4"/>
      <c r="JMX12" s="4"/>
      <c r="JMY12" s="4"/>
      <c r="JMZ12" s="4"/>
      <c r="JNA12" s="4"/>
      <c r="JNB12" s="4"/>
      <c r="JNC12" s="4"/>
      <c r="JND12" s="4"/>
      <c r="JNE12" s="4"/>
      <c r="JNF12" s="4"/>
      <c r="JNG12" s="4"/>
      <c r="JNH12" s="4"/>
      <c r="JNI12" s="4"/>
      <c r="JNJ12" s="4"/>
      <c r="JNK12" s="4"/>
      <c r="JNL12" s="4"/>
      <c r="JNM12" s="4"/>
      <c r="JNN12" s="4"/>
      <c r="JNO12" s="4"/>
      <c r="JNP12" s="4"/>
      <c r="JNQ12" s="4"/>
      <c r="JNR12" s="4"/>
      <c r="JNS12" s="4"/>
      <c r="JNT12" s="4"/>
      <c r="JNU12" s="4"/>
      <c r="JNV12" s="4"/>
      <c r="JNW12" s="4"/>
      <c r="JNX12" s="4"/>
      <c r="JNY12" s="4"/>
      <c r="JNZ12" s="4"/>
      <c r="JOA12" s="4"/>
      <c r="JOB12" s="4"/>
      <c r="JOC12" s="4"/>
      <c r="JOD12" s="4"/>
      <c r="JOE12" s="4"/>
      <c r="JOF12" s="4"/>
      <c r="JOG12" s="4"/>
      <c r="JOH12" s="4"/>
      <c r="JOI12" s="4"/>
      <c r="JOJ12" s="4"/>
      <c r="JOK12" s="4"/>
      <c r="JOL12" s="4"/>
      <c r="JOM12" s="4"/>
      <c r="JON12" s="4"/>
      <c r="JOO12" s="4"/>
      <c r="JOP12" s="4"/>
      <c r="JOQ12" s="4"/>
      <c r="JOR12" s="4"/>
      <c r="JOS12" s="4"/>
      <c r="JOT12" s="4"/>
      <c r="JOU12" s="4"/>
      <c r="JOV12" s="4"/>
      <c r="JOW12" s="4"/>
      <c r="JOX12" s="4"/>
      <c r="JOY12" s="4"/>
      <c r="JOZ12" s="4"/>
      <c r="JPA12" s="4"/>
      <c r="JPB12" s="4"/>
      <c r="JPC12" s="4"/>
      <c r="JPD12" s="4"/>
      <c r="JPE12" s="4"/>
      <c r="JPF12" s="4"/>
      <c r="JPG12" s="4"/>
      <c r="JPH12" s="4"/>
      <c r="JPI12" s="4"/>
      <c r="JPJ12" s="4"/>
      <c r="JPK12" s="4"/>
      <c r="JPL12" s="4"/>
      <c r="JPM12" s="4"/>
      <c r="JPN12" s="4"/>
      <c r="JPO12" s="4"/>
      <c r="JPP12" s="4"/>
      <c r="JPQ12" s="4"/>
      <c r="JPR12" s="4"/>
      <c r="JPS12" s="4"/>
      <c r="JPT12" s="4"/>
      <c r="JPU12" s="4"/>
      <c r="JPV12" s="4"/>
      <c r="JPW12" s="4"/>
      <c r="JPX12" s="4"/>
      <c r="JPY12" s="4"/>
      <c r="JPZ12" s="4"/>
      <c r="JQA12" s="4"/>
      <c r="JQB12" s="4"/>
      <c r="JQC12" s="4"/>
      <c r="JQD12" s="4"/>
      <c r="JQE12" s="4"/>
      <c r="JQF12" s="4"/>
      <c r="JQG12" s="4"/>
      <c r="JQH12" s="4"/>
      <c r="JQI12" s="4"/>
      <c r="JQJ12" s="4"/>
      <c r="JQK12" s="4"/>
      <c r="JQL12" s="4"/>
      <c r="JQM12" s="4"/>
      <c r="JQN12" s="4"/>
      <c r="JQO12" s="4"/>
      <c r="JQP12" s="4"/>
      <c r="JQQ12" s="4"/>
      <c r="JQR12" s="4"/>
      <c r="JQS12" s="4"/>
      <c r="JQT12" s="4"/>
      <c r="JQU12" s="4"/>
      <c r="JQV12" s="4"/>
      <c r="JQW12" s="4"/>
      <c r="JQX12" s="4"/>
      <c r="JQY12" s="4"/>
      <c r="JQZ12" s="4"/>
      <c r="JRA12" s="4"/>
      <c r="JRB12" s="4"/>
      <c r="JRC12" s="4"/>
      <c r="JRD12" s="4"/>
      <c r="JRE12" s="4"/>
      <c r="JRF12" s="4"/>
      <c r="JRG12" s="4"/>
      <c r="JRH12" s="4"/>
      <c r="JRI12" s="4"/>
      <c r="JRJ12" s="4"/>
      <c r="JRK12" s="4"/>
      <c r="JRL12" s="4"/>
      <c r="JRM12" s="4"/>
      <c r="JRN12" s="4"/>
      <c r="JRO12" s="4"/>
      <c r="JRP12" s="4"/>
      <c r="JRQ12" s="4"/>
      <c r="JRR12" s="4"/>
      <c r="JRS12" s="4"/>
      <c r="JRT12" s="4"/>
      <c r="JRU12" s="4"/>
      <c r="JRV12" s="4"/>
      <c r="JRW12" s="4"/>
      <c r="JRX12" s="4"/>
      <c r="JRY12" s="4"/>
      <c r="JRZ12" s="4"/>
      <c r="JSA12" s="4"/>
      <c r="JSB12" s="4"/>
      <c r="JSC12" s="4"/>
      <c r="JSD12" s="4"/>
      <c r="JSE12" s="4"/>
      <c r="JSF12" s="4"/>
      <c r="JSG12" s="4"/>
      <c r="JSH12" s="4"/>
      <c r="JSI12" s="4"/>
      <c r="JSJ12" s="4"/>
      <c r="JSK12" s="4"/>
      <c r="JSL12" s="4"/>
      <c r="JSM12" s="4"/>
      <c r="JSN12" s="4"/>
      <c r="JSO12" s="4"/>
      <c r="JSP12" s="4"/>
      <c r="JSQ12" s="4"/>
      <c r="JSR12" s="4"/>
      <c r="JSS12" s="4"/>
      <c r="JST12" s="4"/>
      <c r="JSU12" s="4"/>
      <c r="JSV12" s="4"/>
      <c r="JSW12" s="4"/>
      <c r="JSX12" s="4"/>
      <c r="JSY12" s="4"/>
      <c r="JSZ12" s="4"/>
      <c r="JTA12" s="4"/>
      <c r="JTB12" s="4"/>
      <c r="JTC12" s="4"/>
      <c r="JTD12" s="4"/>
      <c r="JTE12" s="4"/>
      <c r="JTF12" s="4"/>
      <c r="JTG12" s="4"/>
      <c r="JTH12" s="4"/>
      <c r="JTI12" s="4"/>
      <c r="JTJ12" s="4"/>
      <c r="JTK12" s="4"/>
      <c r="JTL12" s="4"/>
      <c r="JTM12" s="4"/>
      <c r="JTN12" s="4"/>
      <c r="JTO12" s="4"/>
      <c r="JTP12" s="4"/>
      <c r="JTQ12" s="4"/>
      <c r="JTR12" s="4"/>
      <c r="JTS12" s="4"/>
      <c r="JTT12" s="4"/>
      <c r="JTU12" s="4"/>
      <c r="JTV12" s="4"/>
      <c r="JTW12" s="4"/>
      <c r="JTX12" s="4"/>
      <c r="JTY12" s="4"/>
      <c r="JTZ12" s="4"/>
      <c r="JUA12" s="4"/>
      <c r="JUB12" s="4"/>
      <c r="JUC12" s="4"/>
      <c r="JUD12" s="4"/>
      <c r="JUE12" s="4"/>
      <c r="JUF12" s="4"/>
      <c r="JUG12" s="4"/>
      <c r="JUH12" s="4"/>
      <c r="JUI12" s="4"/>
      <c r="JUJ12" s="4"/>
      <c r="JUK12" s="4"/>
      <c r="JUL12" s="4"/>
      <c r="JUM12" s="4"/>
      <c r="JUN12" s="4"/>
      <c r="JUO12" s="4"/>
      <c r="JUP12" s="4"/>
      <c r="JUQ12" s="4"/>
      <c r="JUR12" s="4"/>
      <c r="JUS12" s="4"/>
      <c r="JUT12" s="4"/>
      <c r="JUU12" s="4"/>
      <c r="JUV12" s="4"/>
      <c r="JUW12" s="4"/>
      <c r="JUX12" s="4"/>
      <c r="JUY12" s="4"/>
      <c r="JUZ12" s="4"/>
      <c r="JVA12" s="4"/>
      <c r="JVB12" s="4"/>
      <c r="JVC12" s="4"/>
      <c r="JVD12" s="4"/>
      <c r="JVE12" s="4"/>
      <c r="JVF12" s="4"/>
      <c r="JVG12" s="4"/>
      <c r="JVH12" s="4"/>
      <c r="JVI12" s="4"/>
      <c r="JVJ12" s="4"/>
      <c r="JVK12" s="4"/>
      <c r="JVL12" s="4"/>
      <c r="JVM12" s="4"/>
      <c r="JVN12" s="4"/>
      <c r="JVO12" s="4"/>
      <c r="JVP12" s="4"/>
      <c r="JVQ12" s="4"/>
      <c r="JVR12" s="4"/>
      <c r="JVS12" s="4"/>
      <c r="JVT12" s="4"/>
      <c r="JVU12" s="4"/>
      <c r="JVV12" s="4"/>
      <c r="JVW12" s="4"/>
      <c r="JVX12" s="4"/>
      <c r="JVY12" s="4"/>
      <c r="JVZ12" s="4"/>
      <c r="JWA12" s="4"/>
      <c r="JWB12" s="4"/>
      <c r="JWC12" s="4"/>
      <c r="JWD12" s="4"/>
      <c r="JWE12" s="4"/>
      <c r="JWF12" s="4"/>
      <c r="JWG12" s="4"/>
      <c r="JWH12" s="4"/>
      <c r="JWI12" s="4"/>
      <c r="JWJ12" s="4"/>
      <c r="JWK12" s="4"/>
      <c r="JWL12" s="4"/>
      <c r="JWM12" s="4"/>
      <c r="JWN12" s="4"/>
      <c r="JWO12" s="4"/>
      <c r="JWP12" s="4"/>
      <c r="JWQ12" s="4"/>
      <c r="JWR12" s="4"/>
      <c r="JWS12" s="4"/>
      <c r="JWT12" s="4"/>
      <c r="JWU12" s="4"/>
      <c r="JWV12" s="4"/>
      <c r="JWW12" s="4"/>
      <c r="JWX12" s="4"/>
      <c r="JWY12" s="4"/>
      <c r="JWZ12" s="4"/>
      <c r="JXA12" s="4"/>
      <c r="JXB12" s="4"/>
      <c r="JXC12" s="4"/>
      <c r="JXD12" s="4"/>
      <c r="JXE12" s="4"/>
      <c r="JXF12" s="4"/>
      <c r="JXG12" s="4"/>
      <c r="JXH12" s="4"/>
      <c r="JXI12" s="4"/>
      <c r="JXJ12" s="4"/>
      <c r="JXK12" s="4"/>
      <c r="JXL12" s="4"/>
      <c r="JXM12" s="4"/>
      <c r="JXN12" s="4"/>
      <c r="JXO12" s="4"/>
      <c r="JXP12" s="4"/>
      <c r="JXQ12" s="4"/>
      <c r="JXR12" s="4"/>
      <c r="JXS12" s="4"/>
      <c r="JXT12" s="4"/>
      <c r="JXU12" s="4"/>
      <c r="JXV12" s="4"/>
      <c r="JXW12" s="4"/>
      <c r="JXX12" s="4"/>
      <c r="JXY12" s="4"/>
      <c r="JXZ12" s="4"/>
      <c r="JYA12" s="4"/>
      <c r="JYB12" s="4"/>
      <c r="JYC12" s="4"/>
      <c r="JYD12" s="4"/>
      <c r="JYE12" s="4"/>
      <c r="JYF12" s="4"/>
      <c r="JYG12" s="4"/>
      <c r="JYH12" s="4"/>
      <c r="JYI12" s="4"/>
      <c r="JYJ12" s="4"/>
      <c r="JYK12" s="4"/>
      <c r="JYL12" s="4"/>
      <c r="JYM12" s="4"/>
      <c r="JYN12" s="4"/>
      <c r="JYO12" s="4"/>
      <c r="JYP12" s="4"/>
      <c r="JYQ12" s="4"/>
      <c r="JYR12" s="4"/>
      <c r="JYS12" s="4"/>
      <c r="JYT12" s="4"/>
      <c r="JYU12" s="4"/>
      <c r="JYV12" s="4"/>
      <c r="JYW12" s="4"/>
      <c r="JYX12" s="4"/>
      <c r="JYY12" s="4"/>
      <c r="JYZ12" s="4"/>
      <c r="JZA12" s="4"/>
      <c r="JZB12" s="4"/>
      <c r="JZC12" s="4"/>
      <c r="JZD12" s="4"/>
      <c r="JZE12" s="4"/>
      <c r="JZF12" s="4"/>
      <c r="JZG12" s="4"/>
      <c r="JZH12" s="4"/>
      <c r="JZI12" s="4"/>
      <c r="JZJ12" s="4"/>
      <c r="JZK12" s="4"/>
      <c r="JZL12" s="4"/>
      <c r="JZM12" s="4"/>
      <c r="JZN12" s="4"/>
      <c r="JZO12" s="4"/>
      <c r="JZP12" s="4"/>
      <c r="JZQ12" s="4"/>
      <c r="JZR12" s="4"/>
      <c r="JZS12" s="4"/>
      <c r="JZT12" s="4"/>
      <c r="JZU12" s="4"/>
      <c r="JZV12" s="4"/>
      <c r="JZW12" s="4"/>
      <c r="JZX12" s="4"/>
      <c r="JZY12" s="4"/>
      <c r="JZZ12" s="4"/>
      <c r="KAA12" s="4"/>
      <c r="KAB12" s="4"/>
      <c r="KAC12" s="4"/>
      <c r="KAD12" s="4"/>
      <c r="KAE12" s="4"/>
      <c r="KAF12" s="4"/>
      <c r="KAG12" s="4"/>
      <c r="KAH12" s="4"/>
      <c r="KAI12" s="4"/>
      <c r="KAJ12" s="4"/>
      <c r="KAK12" s="4"/>
      <c r="KAL12" s="4"/>
      <c r="KAM12" s="4"/>
      <c r="KAN12" s="4"/>
      <c r="KAO12" s="4"/>
      <c r="KAP12" s="4"/>
      <c r="KAQ12" s="4"/>
      <c r="KAR12" s="4"/>
      <c r="KAS12" s="4"/>
      <c r="KAT12" s="4"/>
      <c r="KAU12" s="4"/>
      <c r="KAV12" s="4"/>
      <c r="KAW12" s="4"/>
      <c r="KAX12" s="4"/>
      <c r="KAY12" s="4"/>
      <c r="KAZ12" s="4"/>
      <c r="KBA12" s="4"/>
      <c r="KBB12" s="4"/>
      <c r="KBC12" s="4"/>
      <c r="KBD12" s="4"/>
      <c r="KBE12" s="4"/>
      <c r="KBF12" s="4"/>
      <c r="KBG12" s="4"/>
      <c r="KBH12" s="4"/>
      <c r="KBI12" s="4"/>
      <c r="KBJ12" s="4"/>
      <c r="KBK12" s="4"/>
      <c r="KBL12" s="4"/>
      <c r="KBM12" s="4"/>
      <c r="KBN12" s="4"/>
      <c r="KBO12" s="4"/>
      <c r="KBP12" s="4"/>
      <c r="KBQ12" s="4"/>
      <c r="KBR12" s="4"/>
      <c r="KBS12" s="4"/>
      <c r="KBT12" s="4"/>
      <c r="KBU12" s="4"/>
      <c r="KBV12" s="4"/>
      <c r="KBW12" s="4"/>
      <c r="KBX12" s="4"/>
      <c r="KBY12" s="4"/>
      <c r="KBZ12" s="4"/>
      <c r="KCA12" s="4"/>
      <c r="KCB12" s="4"/>
      <c r="KCC12" s="4"/>
      <c r="KCD12" s="4"/>
      <c r="KCE12" s="4"/>
      <c r="KCF12" s="4"/>
      <c r="KCG12" s="4"/>
      <c r="KCH12" s="4"/>
      <c r="KCI12" s="4"/>
      <c r="KCJ12" s="4"/>
      <c r="KCK12" s="4"/>
      <c r="KCL12" s="4"/>
      <c r="KCM12" s="4"/>
      <c r="KCN12" s="4"/>
      <c r="KCO12" s="4"/>
      <c r="KCP12" s="4"/>
      <c r="KCQ12" s="4"/>
      <c r="KCR12" s="4"/>
      <c r="KCS12" s="4"/>
      <c r="KCT12" s="4"/>
      <c r="KCU12" s="4"/>
      <c r="KCV12" s="4"/>
      <c r="KCW12" s="4"/>
      <c r="KCX12" s="4"/>
      <c r="KCY12" s="4"/>
      <c r="KCZ12" s="4"/>
      <c r="KDA12" s="4"/>
      <c r="KDB12" s="4"/>
      <c r="KDC12" s="4"/>
      <c r="KDD12" s="4"/>
      <c r="KDE12" s="4"/>
      <c r="KDF12" s="4"/>
      <c r="KDG12" s="4"/>
      <c r="KDH12" s="4"/>
      <c r="KDI12" s="4"/>
      <c r="KDJ12" s="4"/>
      <c r="KDK12" s="4"/>
      <c r="KDL12" s="4"/>
      <c r="KDM12" s="4"/>
      <c r="KDN12" s="4"/>
      <c r="KDO12" s="4"/>
      <c r="KDP12" s="4"/>
      <c r="KDQ12" s="4"/>
      <c r="KDR12" s="4"/>
      <c r="KDS12" s="4"/>
      <c r="KDT12" s="4"/>
      <c r="KDU12" s="4"/>
      <c r="KDV12" s="4"/>
      <c r="KDW12" s="4"/>
      <c r="KDX12" s="4"/>
      <c r="KDY12" s="4"/>
      <c r="KDZ12" s="4"/>
      <c r="KEA12" s="4"/>
      <c r="KEB12" s="4"/>
      <c r="KEC12" s="4"/>
      <c r="KED12" s="4"/>
      <c r="KEE12" s="4"/>
      <c r="KEF12" s="4"/>
      <c r="KEG12" s="4"/>
      <c r="KEH12" s="4"/>
      <c r="KEI12" s="4"/>
      <c r="KEJ12" s="4"/>
      <c r="KEK12" s="4"/>
      <c r="KEL12" s="4"/>
      <c r="KEM12" s="4"/>
      <c r="KEN12" s="4"/>
      <c r="KEO12" s="4"/>
      <c r="KEP12" s="4"/>
      <c r="KEQ12" s="4"/>
      <c r="KER12" s="4"/>
      <c r="KES12" s="4"/>
      <c r="KET12" s="4"/>
      <c r="KEU12" s="4"/>
      <c r="KEV12" s="4"/>
      <c r="KEW12" s="4"/>
      <c r="KEX12" s="4"/>
      <c r="KEY12" s="4"/>
      <c r="KEZ12" s="4"/>
      <c r="KFA12" s="4"/>
      <c r="KFB12" s="4"/>
      <c r="KFC12" s="4"/>
      <c r="KFD12" s="4"/>
      <c r="KFE12" s="4"/>
      <c r="KFF12" s="4"/>
      <c r="KFG12" s="4"/>
      <c r="KFH12" s="4"/>
      <c r="KFI12" s="4"/>
      <c r="KFJ12" s="4"/>
      <c r="KFK12" s="4"/>
      <c r="KFL12" s="4"/>
      <c r="KFM12" s="4"/>
      <c r="KFN12" s="4"/>
      <c r="KFO12" s="4"/>
      <c r="KFP12" s="4"/>
      <c r="KFQ12" s="4"/>
      <c r="KFR12" s="4"/>
      <c r="KFS12" s="4"/>
      <c r="KFT12" s="4"/>
      <c r="KFU12" s="4"/>
      <c r="KFV12" s="4"/>
      <c r="KFW12" s="4"/>
      <c r="KFX12" s="4"/>
      <c r="KFY12" s="4"/>
      <c r="KFZ12" s="4"/>
      <c r="KGA12" s="4"/>
      <c r="KGB12" s="4"/>
      <c r="KGC12" s="4"/>
      <c r="KGD12" s="4"/>
      <c r="KGE12" s="4"/>
      <c r="KGF12" s="4"/>
      <c r="KGG12" s="4"/>
      <c r="KGH12" s="4"/>
      <c r="KGI12" s="4"/>
      <c r="KGJ12" s="4"/>
      <c r="KGK12" s="4"/>
      <c r="KGL12" s="4"/>
      <c r="KGM12" s="4"/>
      <c r="KGN12" s="4"/>
      <c r="KGO12" s="4"/>
      <c r="KGP12" s="4"/>
      <c r="KGQ12" s="4"/>
      <c r="KGR12" s="4"/>
      <c r="KGS12" s="4"/>
      <c r="KGT12" s="4"/>
      <c r="KGU12" s="4"/>
      <c r="KGV12" s="4"/>
      <c r="KGW12" s="4"/>
      <c r="KGX12" s="4"/>
      <c r="KGY12" s="4"/>
      <c r="KGZ12" s="4"/>
      <c r="KHA12" s="4"/>
      <c r="KHB12" s="4"/>
      <c r="KHC12" s="4"/>
      <c r="KHD12" s="4"/>
      <c r="KHE12" s="4"/>
      <c r="KHF12" s="4"/>
      <c r="KHG12" s="4"/>
      <c r="KHH12" s="4"/>
      <c r="KHI12" s="4"/>
      <c r="KHJ12" s="4"/>
      <c r="KHK12" s="4"/>
      <c r="KHL12" s="4"/>
      <c r="KHM12" s="4"/>
      <c r="KHN12" s="4"/>
      <c r="KHO12" s="4"/>
      <c r="KHP12" s="4"/>
      <c r="KHQ12" s="4"/>
      <c r="KHR12" s="4"/>
      <c r="KHS12" s="4"/>
      <c r="KHT12" s="4"/>
      <c r="KHU12" s="4"/>
      <c r="KHV12" s="4"/>
      <c r="KHW12" s="4"/>
      <c r="KHX12" s="4"/>
      <c r="KHY12" s="4"/>
      <c r="KHZ12" s="4"/>
      <c r="KIA12" s="4"/>
      <c r="KIB12" s="4"/>
      <c r="KIC12" s="4"/>
      <c r="KID12" s="4"/>
      <c r="KIE12" s="4"/>
      <c r="KIF12" s="4"/>
      <c r="KIG12" s="4"/>
      <c r="KIH12" s="4"/>
      <c r="KII12" s="4"/>
      <c r="KIJ12" s="4"/>
      <c r="KIK12" s="4"/>
      <c r="KIL12" s="4"/>
      <c r="KIM12" s="4"/>
      <c r="KIN12" s="4"/>
      <c r="KIO12" s="4"/>
      <c r="KIP12" s="4"/>
      <c r="KIQ12" s="4"/>
      <c r="KIR12" s="4"/>
      <c r="KIS12" s="4"/>
      <c r="KIT12" s="4"/>
      <c r="KIU12" s="4"/>
      <c r="KIV12" s="4"/>
      <c r="KIW12" s="4"/>
      <c r="KIX12" s="4"/>
      <c r="KIY12" s="4"/>
      <c r="KIZ12" s="4"/>
      <c r="KJA12" s="4"/>
      <c r="KJB12" s="4"/>
      <c r="KJC12" s="4"/>
      <c r="KJD12" s="4"/>
      <c r="KJE12" s="4"/>
      <c r="KJF12" s="4"/>
      <c r="KJG12" s="4"/>
      <c r="KJH12" s="4"/>
      <c r="KJI12" s="4"/>
      <c r="KJJ12" s="4"/>
      <c r="KJK12" s="4"/>
      <c r="KJL12" s="4"/>
      <c r="KJM12" s="4"/>
      <c r="KJN12" s="4"/>
      <c r="KJO12" s="4"/>
      <c r="KJP12" s="4"/>
      <c r="KJQ12" s="4"/>
      <c r="KJR12" s="4"/>
      <c r="KJS12" s="4"/>
      <c r="KJT12" s="4"/>
      <c r="KJU12" s="4"/>
      <c r="KJV12" s="4"/>
      <c r="KJW12" s="4"/>
      <c r="KJX12" s="4"/>
      <c r="KJY12" s="4"/>
      <c r="KJZ12" s="4"/>
      <c r="KKA12" s="4"/>
      <c r="KKB12" s="4"/>
      <c r="KKC12" s="4"/>
      <c r="KKD12" s="4"/>
      <c r="KKE12" s="4"/>
      <c r="KKF12" s="4"/>
      <c r="KKG12" s="4"/>
      <c r="KKH12" s="4"/>
      <c r="KKI12" s="4"/>
      <c r="KKJ12" s="4"/>
      <c r="KKK12" s="4"/>
      <c r="KKL12" s="4"/>
      <c r="KKM12" s="4"/>
      <c r="KKN12" s="4"/>
      <c r="KKO12" s="4"/>
      <c r="KKP12" s="4"/>
      <c r="KKQ12" s="4"/>
      <c r="KKR12" s="4"/>
      <c r="KKS12" s="4"/>
      <c r="KKT12" s="4"/>
      <c r="KKU12" s="4"/>
      <c r="KKV12" s="4"/>
      <c r="KKW12" s="4"/>
      <c r="KKX12" s="4"/>
      <c r="KKY12" s="4"/>
      <c r="KKZ12" s="4"/>
      <c r="KLA12" s="4"/>
      <c r="KLB12" s="4"/>
      <c r="KLC12" s="4"/>
      <c r="KLD12" s="4"/>
      <c r="KLE12" s="4"/>
      <c r="KLF12" s="4"/>
      <c r="KLG12" s="4"/>
      <c r="KLH12" s="4"/>
      <c r="KLI12" s="4"/>
      <c r="KLJ12" s="4"/>
      <c r="KLK12" s="4"/>
      <c r="KLL12" s="4"/>
      <c r="KLM12" s="4"/>
      <c r="KLN12" s="4"/>
      <c r="KLO12" s="4"/>
      <c r="KLP12" s="4"/>
      <c r="KLQ12" s="4"/>
      <c r="KLR12" s="4"/>
      <c r="KLS12" s="4"/>
      <c r="KLT12" s="4"/>
      <c r="KLU12" s="4"/>
      <c r="KLV12" s="4"/>
      <c r="KLW12" s="4"/>
      <c r="KLX12" s="4"/>
      <c r="KLY12" s="4"/>
      <c r="KLZ12" s="4"/>
      <c r="KMA12" s="4"/>
      <c r="KMB12" s="4"/>
      <c r="KMC12" s="4"/>
      <c r="KMD12" s="4"/>
      <c r="KME12" s="4"/>
      <c r="KMF12" s="4"/>
      <c r="KMG12" s="4"/>
      <c r="KMH12" s="4"/>
      <c r="KMI12" s="4"/>
      <c r="KMJ12" s="4"/>
      <c r="KMK12" s="4"/>
      <c r="KML12" s="4"/>
      <c r="KMM12" s="4"/>
      <c r="KMN12" s="4"/>
      <c r="KMO12" s="4"/>
      <c r="KMP12" s="4"/>
      <c r="KMQ12" s="4"/>
      <c r="KMR12" s="4"/>
      <c r="KMS12" s="4"/>
      <c r="KMT12" s="4"/>
      <c r="KMU12" s="4"/>
      <c r="KMV12" s="4"/>
      <c r="KMW12" s="4"/>
      <c r="KMX12" s="4"/>
      <c r="KMY12" s="4"/>
      <c r="KMZ12" s="4"/>
      <c r="KNA12" s="4"/>
      <c r="KNB12" s="4"/>
      <c r="KNC12" s="4"/>
      <c r="KND12" s="4"/>
      <c r="KNE12" s="4"/>
      <c r="KNF12" s="4"/>
      <c r="KNG12" s="4"/>
      <c r="KNH12" s="4"/>
      <c r="KNI12" s="4"/>
      <c r="KNJ12" s="4"/>
      <c r="KNK12" s="4"/>
      <c r="KNL12" s="4"/>
      <c r="KNM12" s="4"/>
      <c r="KNN12" s="4"/>
      <c r="KNO12" s="4"/>
      <c r="KNP12" s="4"/>
      <c r="KNQ12" s="4"/>
      <c r="KNR12" s="4"/>
      <c r="KNS12" s="4"/>
      <c r="KNT12" s="4"/>
      <c r="KNU12" s="4"/>
      <c r="KNV12" s="4"/>
      <c r="KNW12" s="4"/>
      <c r="KNX12" s="4"/>
      <c r="KNY12" s="4"/>
      <c r="KNZ12" s="4"/>
      <c r="KOA12" s="4"/>
      <c r="KOB12" s="4"/>
      <c r="KOC12" s="4"/>
      <c r="KOD12" s="4"/>
      <c r="KOE12" s="4"/>
      <c r="KOF12" s="4"/>
      <c r="KOG12" s="4"/>
      <c r="KOH12" s="4"/>
      <c r="KOI12" s="4"/>
      <c r="KOJ12" s="4"/>
      <c r="KOK12" s="4"/>
      <c r="KOL12" s="4"/>
      <c r="KOM12" s="4"/>
      <c r="KON12" s="4"/>
      <c r="KOO12" s="4"/>
      <c r="KOP12" s="4"/>
      <c r="KOQ12" s="4"/>
      <c r="KOR12" s="4"/>
      <c r="KOS12" s="4"/>
      <c r="KOT12" s="4"/>
      <c r="KOU12" s="4"/>
      <c r="KOV12" s="4"/>
      <c r="KOW12" s="4"/>
      <c r="KOX12" s="4"/>
      <c r="KOY12" s="4"/>
      <c r="KOZ12" s="4"/>
      <c r="KPA12" s="4"/>
      <c r="KPB12" s="4"/>
      <c r="KPC12" s="4"/>
      <c r="KPD12" s="4"/>
      <c r="KPE12" s="4"/>
      <c r="KPF12" s="4"/>
      <c r="KPG12" s="4"/>
      <c r="KPH12" s="4"/>
      <c r="KPI12" s="4"/>
      <c r="KPJ12" s="4"/>
      <c r="KPK12" s="4"/>
      <c r="KPL12" s="4"/>
      <c r="KPM12" s="4"/>
      <c r="KPN12" s="4"/>
      <c r="KPO12" s="4"/>
      <c r="KPP12" s="4"/>
      <c r="KPQ12" s="4"/>
      <c r="KPR12" s="4"/>
      <c r="KPS12" s="4"/>
      <c r="KPT12" s="4"/>
      <c r="KPU12" s="4"/>
      <c r="KPV12" s="4"/>
      <c r="KPW12" s="4"/>
      <c r="KPX12" s="4"/>
      <c r="KPY12" s="4"/>
      <c r="KPZ12" s="4"/>
      <c r="KQA12" s="4"/>
      <c r="KQB12" s="4"/>
      <c r="KQC12" s="4"/>
      <c r="KQD12" s="4"/>
      <c r="KQE12" s="4"/>
      <c r="KQF12" s="4"/>
      <c r="KQG12" s="4"/>
      <c r="KQH12" s="4"/>
      <c r="KQI12" s="4"/>
      <c r="KQJ12" s="4"/>
      <c r="KQK12" s="4"/>
      <c r="KQL12" s="4"/>
      <c r="KQM12" s="4"/>
      <c r="KQN12" s="4"/>
      <c r="KQO12" s="4"/>
      <c r="KQP12" s="4"/>
      <c r="KQQ12" s="4"/>
      <c r="KQR12" s="4"/>
      <c r="KQS12" s="4"/>
      <c r="KQT12" s="4"/>
      <c r="KQU12" s="4"/>
      <c r="KQV12" s="4"/>
      <c r="KQW12" s="4"/>
      <c r="KQX12" s="4"/>
      <c r="KQY12" s="4"/>
      <c r="KQZ12" s="4"/>
      <c r="KRA12" s="4"/>
      <c r="KRB12" s="4"/>
      <c r="KRC12" s="4"/>
      <c r="KRD12" s="4"/>
      <c r="KRE12" s="4"/>
      <c r="KRF12" s="4"/>
      <c r="KRG12" s="4"/>
      <c r="KRH12" s="4"/>
      <c r="KRI12" s="4"/>
      <c r="KRJ12" s="4"/>
      <c r="KRK12" s="4"/>
      <c r="KRL12" s="4"/>
      <c r="KRM12" s="4"/>
      <c r="KRN12" s="4"/>
      <c r="KRO12" s="4"/>
      <c r="KRP12" s="4"/>
      <c r="KRQ12" s="4"/>
      <c r="KRR12" s="4"/>
      <c r="KRS12" s="4"/>
      <c r="KRT12" s="4"/>
      <c r="KRU12" s="4"/>
      <c r="KRV12" s="4"/>
      <c r="KRW12" s="4"/>
      <c r="KRX12" s="4"/>
      <c r="KRY12" s="4"/>
      <c r="KRZ12" s="4"/>
      <c r="KSA12" s="4"/>
      <c r="KSB12" s="4"/>
      <c r="KSC12" s="4"/>
      <c r="KSD12" s="4"/>
      <c r="KSE12" s="4"/>
      <c r="KSF12" s="4"/>
      <c r="KSG12" s="4"/>
      <c r="KSH12" s="4"/>
      <c r="KSI12" s="4"/>
      <c r="KSJ12" s="4"/>
      <c r="KSK12" s="4"/>
      <c r="KSL12" s="4"/>
      <c r="KSM12" s="4"/>
      <c r="KSN12" s="4"/>
      <c r="KSO12" s="4"/>
      <c r="KSP12" s="4"/>
      <c r="KSQ12" s="4"/>
      <c r="KSR12" s="4"/>
      <c r="KSS12" s="4"/>
      <c r="KST12" s="4"/>
      <c r="KSU12" s="4"/>
      <c r="KSV12" s="4"/>
      <c r="KSW12" s="4"/>
      <c r="KSX12" s="4"/>
      <c r="KSY12" s="4"/>
      <c r="KSZ12" s="4"/>
      <c r="KTA12" s="4"/>
      <c r="KTB12" s="4"/>
      <c r="KTC12" s="4"/>
      <c r="KTD12" s="4"/>
      <c r="KTE12" s="4"/>
      <c r="KTF12" s="4"/>
      <c r="KTG12" s="4"/>
      <c r="KTH12" s="4"/>
      <c r="KTI12" s="4"/>
      <c r="KTJ12" s="4"/>
      <c r="KTK12" s="4"/>
      <c r="KTL12" s="4"/>
      <c r="KTM12" s="4"/>
      <c r="KTN12" s="4"/>
      <c r="KTO12" s="4"/>
      <c r="KTP12" s="4"/>
      <c r="KTQ12" s="4"/>
      <c r="KTR12" s="4"/>
      <c r="KTS12" s="4"/>
      <c r="KTT12" s="4"/>
      <c r="KTU12" s="4"/>
      <c r="KTV12" s="4"/>
      <c r="KTW12" s="4"/>
      <c r="KTX12" s="4"/>
      <c r="KTY12" s="4"/>
      <c r="KTZ12" s="4"/>
      <c r="KUA12" s="4"/>
      <c r="KUB12" s="4"/>
      <c r="KUC12" s="4"/>
      <c r="KUD12" s="4"/>
      <c r="KUE12" s="4"/>
      <c r="KUF12" s="4"/>
      <c r="KUG12" s="4"/>
      <c r="KUH12" s="4"/>
      <c r="KUI12" s="4"/>
      <c r="KUJ12" s="4"/>
      <c r="KUK12" s="4"/>
      <c r="KUL12" s="4"/>
      <c r="KUM12" s="4"/>
      <c r="KUN12" s="4"/>
      <c r="KUO12" s="4"/>
      <c r="KUP12" s="4"/>
      <c r="KUQ12" s="4"/>
      <c r="KUR12" s="4"/>
      <c r="KUS12" s="4"/>
      <c r="KUT12" s="4"/>
      <c r="KUU12" s="4"/>
      <c r="KUV12" s="4"/>
      <c r="KUW12" s="4"/>
      <c r="KUX12" s="4"/>
      <c r="KUY12" s="4"/>
      <c r="KUZ12" s="4"/>
      <c r="KVA12" s="4"/>
      <c r="KVB12" s="4"/>
      <c r="KVC12" s="4"/>
      <c r="KVD12" s="4"/>
      <c r="KVE12" s="4"/>
      <c r="KVF12" s="4"/>
      <c r="KVG12" s="4"/>
      <c r="KVH12" s="4"/>
      <c r="KVI12" s="4"/>
      <c r="KVJ12" s="4"/>
      <c r="KVK12" s="4"/>
      <c r="KVL12" s="4"/>
      <c r="KVM12" s="4"/>
      <c r="KVN12" s="4"/>
      <c r="KVO12" s="4"/>
      <c r="KVP12" s="4"/>
      <c r="KVQ12" s="4"/>
      <c r="KVR12" s="4"/>
      <c r="KVS12" s="4"/>
      <c r="KVT12" s="4"/>
      <c r="KVU12" s="4"/>
      <c r="KVV12" s="4"/>
      <c r="KVW12" s="4"/>
      <c r="KVX12" s="4"/>
      <c r="KVY12" s="4"/>
      <c r="KVZ12" s="4"/>
      <c r="KWA12" s="4"/>
      <c r="KWB12" s="4"/>
      <c r="KWC12" s="4"/>
      <c r="KWD12" s="4"/>
      <c r="KWE12" s="4"/>
      <c r="KWF12" s="4"/>
      <c r="KWG12" s="4"/>
      <c r="KWH12" s="4"/>
      <c r="KWI12" s="4"/>
      <c r="KWJ12" s="4"/>
      <c r="KWK12" s="4"/>
      <c r="KWL12" s="4"/>
      <c r="KWM12" s="4"/>
      <c r="KWN12" s="4"/>
      <c r="KWO12" s="4"/>
      <c r="KWP12" s="4"/>
      <c r="KWQ12" s="4"/>
      <c r="KWR12" s="4"/>
      <c r="KWS12" s="4"/>
      <c r="KWT12" s="4"/>
      <c r="KWU12" s="4"/>
      <c r="KWV12" s="4"/>
      <c r="KWW12" s="4"/>
      <c r="KWX12" s="4"/>
      <c r="KWY12" s="4"/>
      <c r="KWZ12" s="4"/>
      <c r="KXA12" s="4"/>
      <c r="KXB12" s="4"/>
      <c r="KXC12" s="4"/>
      <c r="KXD12" s="4"/>
      <c r="KXE12" s="4"/>
      <c r="KXF12" s="4"/>
      <c r="KXG12" s="4"/>
      <c r="KXH12" s="4"/>
      <c r="KXI12" s="4"/>
      <c r="KXJ12" s="4"/>
      <c r="KXK12" s="4"/>
      <c r="KXL12" s="4"/>
      <c r="KXM12" s="4"/>
      <c r="KXN12" s="4"/>
      <c r="KXO12" s="4"/>
      <c r="KXP12" s="4"/>
      <c r="KXQ12" s="4"/>
      <c r="KXR12" s="4"/>
      <c r="KXS12" s="4"/>
      <c r="KXT12" s="4"/>
      <c r="KXU12" s="4"/>
      <c r="KXV12" s="4"/>
      <c r="KXW12" s="4"/>
      <c r="KXX12" s="4"/>
      <c r="KXY12" s="4"/>
      <c r="KXZ12" s="4"/>
      <c r="KYA12" s="4"/>
      <c r="KYB12" s="4"/>
      <c r="KYC12" s="4"/>
      <c r="KYD12" s="4"/>
      <c r="KYE12" s="4"/>
      <c r="KYF12" s="4"/>
      <c r="KYG12" s="4"/>
      <c r="KYH12" s="4"/>
      <c r="KYI12" s="4"/>
      <c r="KYJ12" s="4"/>
      <c r="KYK12" s="4"/>
      <c r="KYL12" s="4"/>
      <c r="KYM12" s="4"/>
      <c r="KYN12" s="4"/>
      <c r="KYO12" s="4"/>
      <c r="KYP12" s="4"/>
      <c r="KYQ12" s="4"/>
      <c r="KYR12" s="4"/>
      <c r="KYS12" s="4"/>
      <c r="KYT12" s="4"/>
      <c r="KYU12" s="4"/>
      <c r="KYV12" s="4"/>
      <c r="KYW12" s="4"/>
      <c r="KYX12" s="4"/>
      <c r="KYY12" s="4"/>
      <c r="KYZ12" s="4"/>
      <c r="KZA12" s="4"/>
      <c r="KZB12" s="4"/>
      <c r="KZC12" s="4"/>
      <c r="KZD12" s="4"/>
      <c r="KZE12" s="4"/>
      <c r="KZF12" s="4"/>
      <c r="KZG12" s="4"/>
      <c r="KZH12" s="4"/>
      <c r="KZI12" s="4"/>
      <c r="KZJ12" s="4"/>
      <c r="KZK12" s="4"/>
      <c r="KZL12" s="4"/>
      <c r="KZM12" s="4"/>
      <c r="KZN12" s="4"/>
      <c r="KZO12" s="4"/>
      <c r="KZP12" s="4"/>
      <c r="KZQ12" s="4"/>
      <c r="KZR12" s="4"/>
      <c r="KZS12" s="4"/>
      <c r="KZT12" s="4"/>
      <c r="KZU12" s="4"/>
      <c r="KZV12" s="4"/>
      <c r="KZW12" s="4"/>
      <c r="KZX12" s="4"/>
      <c r="KZY12" s="4"/>
      <c r="KZZ12" s="4"/>
      <c r="LAA12" s="4"/>
      <c r="LAB12" s="4"/>
      <c r="LAC12" s="4"/>
      <c r="LAD12" s="4"/>
      <c r="LAE12" s="4"/>
      <c r="LAF12" s="4"/>
      <c r="LAG12" s="4"/>
      <c r="LAH12" s="4"/>
      <c r="LAI12" s="4"/>
      <c r="LAJ12" s="4"/>
      <c r="LAK12" s="4"/>
      <c r="LAL12" s="4"/>
      <c r="LAM12" s="4"/>
      <c r="LAN12" s="4"/>
      <c r="LAO12" s="4"/>
      <c r="LAP12" s="4"/>
      <c r="LAQ12" s="4"/>
      <c r="LAR12" s="4"/>
      <c r="LAS12" s="4"/>
      <c r="LAT12" s="4"/>
      <c r="LAU12" s="4"/>
      <c r="LAV12" s="4"/>
      <c r="LAW12" s="4"/>
      <c r="LAX12" s="4"/>
      <c r="LAY12" s="4"/>
      <c r="LAZ12" s="4"/>
      <c r="LBA12" s="4"/>
      <c r="LBB12" s="4"/>
      <c r="LBC12" s="4"/>
      <c r="LBD12" s="4"/>
      <c r="LBE12" s="4"/>
      <c r="LBF12" s="4"/>
      <c r="LBG12" s="4"/>
      <c r="LBH12" s="4"/>
      <c r="LBI12" s="4"/>
      <c r="LBJ12" s="4"/>
      <c r="LBK12" s="4"/>
      <c r="LBL12" s="4"/>
      <c r="LBM12" s="4"/>
      <c r="LBN12" s="4"/>
      <c r="LBO12" s="4"/>
      <c r="LBP12" s="4"/>
      <c r="LBQ12" s="4"/>
      <c r="LBR12" s="4"/>
      <c r="LBS12" s="4"/>
      <c r="LBT12" s="4"/>
      <c r="LBU12" s="4"/>
      <c r="LBV12" s="4"/>
      <c r="LBW12" s="4"/>
      <c r="LBX12" s="4"/>
      <c r="LBY12" s="4"/>
      <c r="LBZ12" s="4"/>
      <c r="LCA12" s="4"/>
      <c r="LCB12" s="4"/>
      <c r="LCC12" s="4"/>
      <c r="LCD12" s="4"/>
      <c r="LCE12" s="4"/>
      <c r="LCF12" s="4"/>
      <c r="LCG12" s="4"/>
      <c r="LCH12" s="4"/>
      <c r="LCI12" s="4"/>
      <c r="LCJ12" s="4"/>
      <c r="LCK12" s="4"/>
      <c r="LCL12" s="4"/>
      <c r="LCM12" s="4"/>
      <c r="LCN12" s="4"/>
      <c r="LCO12" s="4"/>
      <c r="LCP12" s="4"/>
      <c r="LCQ12" s="4"/>
      <c r="LCR12" s="4"/>
      <c r="LCS12" s="4"/>
      <c r="LCT12" s="4"/>
      <c r="LCU12" s="4"/>
      <c r="LCV12" s="4"/>
      <c r="LCW12" s="4"/>
      <c r="LCX12" s="4"/>
      <c r="LCY12" s="4"/>
      <c r="LCZ12" s="4"/>
      <c r="LDA12" s="4"/>
      <c r="LDB12" s="4"/>
      <c r="LDC12" s="4"/>
      <c r="LDD12" s="4"/>
      <c r="LDE12" s="4"/>
      <c r="LDF12" s="4"/>
      <c r="LDG12" s="4"/>
      <c r="LDH12" s="4"/>
      <c r="LDI12" s="4"/>
      <c r="LDJ12" s="4"/>
      <c r="LDK12" s="4"/>
      <c r="LDL12" s="4"/>
      <c r="LDM12" s="4"/>
      <c r="LDN12" s="4"/>
      <c r="LDO12" s="4"/>
      <c r="LDP12" s="4"/>
      <c r="LDQ12" s="4"/>
      <c r="LDR12" s="4"/>
      <c r="LDS12" s="4"/>
      <c r="LDT12" s="4"/>
      <c r="LDU12" s="4"/>
      <c r="LDV12" s="4"/>
      <c r="LDW12" s="4"/>
      <c r="LDX12" s="4"/>
      <c r="LDY12" s="4"/>
      <c r="LDZ12" s="4"/>
      <c r="LEA12" s="4"/>
      <c r="LEB12" s="4"/>
      <c r="LEC12" s="4"/>
      <c r="LED12" s="4"/>
      <c r="LEE12" s="4"/>
      <c r="LEF12" s="4"/>
      <c r="LEG12" s="4"/>
      <c r="LEH12" s="4"/>
      <c r="LEI12" s="4"/>
      <c r="LEJ12" s="4"/>
      <c r="LEK12" s="4"/>
      <c r="LEL12" s="4"/>
      <c r="LEM12" s="4"/>
      <c r="LEN12" s="4"/>
      <c r="LEO12" s="4"/>
      <c r="LEP12" s="4"/>
      <c r="LEQ12" s="4"/>
      <c r="LER12" s="4"/>
      <c r="LES12" s="4"/>
      <c r="LET12" s="4"/>
      <c r="LEU12" s="4"/>
      <c r="LEV12" s="4"/>
      <c r="LEW12" s="4"/>
      <c r="LEX12" s="4"/>
      <c r="LEY12" s="4"/>
      <c r="LEZ12" s="4"/>
      <c r="LFA12" s="4"/>
      <c r="LFB12" s="4"/>
      <c r="LFC12" s="4"/>
      <c r="LFD12" s="4"/>
      <c r="LFE12" s="4"/>
      <c r="LFF12" s="4"/>
      <c r="LFG12" s="4"/>
      <c r="LFH12" s="4"/>
      <c r="LFI12" s="4"/>
      <c r="LFJ12" s="4"/>
      <c r="LFK12" s="4"/>
      <c r="LFL12" s="4"/>
      <c r="LFM12" s="4"/>
      <c r="LFN12" s="4"/>
      <c r="LFO12" s="4"/>
      <c r="LFP12" s="4"/>
      <c r="LFQ12" s="4"/>
      <c r="LFR12" s="4"/>
      <c r="LFS12" s="4"/>
      <c r="LFT12" s="4"/>
      <c r="LFU12" s="4"/>
      <c r="LFV12" s="4"/>
      <c r="LFW12" s="4"/>
      <c r="LFX12" s="4"/>
      <c r="LFY12" s="4"/>
      <c r="LFZ12" s="4"/>
      <c r="LGA12" s="4"/>
      <c r="LGB12" s="4"/>
      <c r="LGC12" s="4"/>
      <c r="LGD12" s="4"/>
      <c r="LGE12" s="4"/>
      <c r="LGF12" s="4"/>
      <c r="LGG12" s="4"/>
      <c r="LGH12" s="4"/>
      <c r="LGI12" s="4"/>
      <c r="LGJ12" s="4"/>
      <c r="LGK12" s="4"/>
      <c r="LGL12" s="4"/>
      <c r="LGM12" s="4"/>
      <c r="LGN12" s="4"/>
      <c r="LGO12" s="4"/>
      <c r="LGP12" s="4"/>
      <c r="LGQ12" s="4"/>
      <c r="LGR12" s="4"/>
      <c r="LGS12" s="4"/>
      <c r="LGT12" s="4"/>
      <c r="LGU12" s="4"/>
      <c r="LGV12" s="4"/>
      <c r="LGW12" s="4"/>
      <c r="LGX12" s="4"/>
      <c r="LGY12" s="4"/>
      <c r="LGZ12" s="4"/>
      <c r="LHA12" s="4"/>
      <c r="LHB12" s="4"/>
      <c r="LHC12" s="4"/>
      <c r="LHD12" s="4"/>
      <c r="LHE12" s="4"/>
      <c r="LHF12" s="4"/>
      <c r="LHG12" s="4"/>
      <c r="LHH12" s="4"/>
      <c r="LHI12" s="4"/>
      <c r="LHJ12" s="4"/>
      <c r="LHK12" s="4"/>
      <c r="LHL12" s="4"/>
      <c r="LHM12" s="4"/>
      <c r="LHN12" s="4"/>
      <c r="LHO12" s="4"/>
      <c r="LHP12" s="4"/>
      <c r="LHQ12" s="4"/>
      <c r="LHR12" s="4"/>
      <c r="LHS12" s="4"/>
      <c r="LHT12" s="4"/>
      <c r="LHU12" s="4"/>
      <c r="LHV12" s="4"/>
      <c r="LHW12" s="4"/>
      <c r="LHX12" s="4"/>
      <c r="LHY12" s="4"/>
      <c r="LHZ12" s="4"/>
      <c r="LIA12" s="4"/>
      <c r="LIB12" s="4"/>
      <c r="LIC12" s="4"/>
      <c r="LID12" s="4"/>
      <c r="LIE12" s="4"/>
      <c r="LIF12" s="4"/>
      <c r="LIG12" s="4"/>
      <c r="LIH12" s="4"/>
      <c r="LII12" s="4"/>
      <c r="LIJ12" s="4"/>
      <c r="LIK12" s="4"/>
      <c r="LIL12" s="4"/>
      <c r="LIM12" s="4"/>
      <c r="LIN12" s="4"/>
      <c r="LIO12" s="4"/>
      <c r="LIP12" s="4"/>
      <c r="LIQ12" s="4"/>
      <c r="LIR12" s="4"/>
      <c r="LIS12" s="4"/>
      <c r="LIT12" s="4"/>
      <c r="LIU12" s="4"/>
      <c r="LIV12" s="4"/>
      <c r="LIW12" s="4"/>
      <c r="LIX12" s="4"/>
      <c r="LIY12" s="4"/>
      <c r="LIZ12" s="4"/>
      <c r="LJA12" s="4"/>
      <c r="LJB12" s="4"/>
      <c r="LJC12" s="4"/>
      <c r="LJD12" s="4"/>
      <c r="LJE12" s="4"/>
      <c r="LJF12" s="4"/>
      <c r="LJG12" s="4"/>
      <c r="LJH12" s="4"/>
      <c r="LJI12" s="4"/>
      <c r="LJJ12" s="4"/>
      <c r="LJK12" s="4"/>
      <c r="LJL12" s="4"/>
      <c r="LJM12" s="4"/>
      <c r="LJN12" s="4"/>
      <c r="LJO12" s="4"/>
      <c r="LJP12" s="4"/>
      <c r="LJQ12" s="4"/>
      <c r="LJR12" s="4"/>
      <c r="LJS12" s="4"/>
      <c r="LJT12" s="4"/>
      <c r="LJU12" s="4"/>
      <c r="LJV12" s="4"/>
      <c r="LJW12" s="4"/>
      <c r="LJX12" s="4"/>
      <c r="LJY12" s="4"/>
      <c r="LJZ12" s="4"/>
      <c r="LKA12" s="4"/>
      <c r="LKB12" s="4"/>
      <c r="LKC12" s="4"/>
      <c r="LKD12" s="4"/>
      <c r="LKE12" s="4"/>
      <c r="LKF12" s="4"/>
      <c r="LKG12" s="4"/>
      <c r="LKH12" s="4"/>
      <c r="LKI12" s="4"/>
      <c r="LKJ12" s="4"/>
      <c r="LKK12" s="4"/>
      <c r="LKL12" s="4"/>
      <c r="LKM12" s="4"/>
      <c r="LKN12" s="4"/>
      <c r="LKO12" s="4"/>
      <c r="LKP12" s="4"/>
      <c r="LKQ12" s="4"/>
      <c r="LKR12" s="4"/>
      <c r="LKS12" s="4"/>
      <c r="LKT12" s="4"/>
      <c r="LKU12" s="4"/>
      <c r="LKV12" s="4"/>
      <c r="LKW12" s="4"/>
      <c r="LKX12" s="4"/>
      <c r="LKY12" s="4"/>
      <c r="LKZ12" s="4"/>
      <c r="LLA12" s="4"/>
      <c r="LLB12" s="4"/>
      <c r="LLC12" s="4"/>
      <c r="LLD12" s="4"/>
      <c r="LLE12" s="4"/>
      <c r="LLF12" s="4"/>
      <c r="LLG12" s="4"/>
      <c r="LLH12" s="4"/>
      <c r="LLI12" s="4"/>
      <c r="LLJ12" s="4"/>
      <c r="LLK12" s="4"/>
      <c r="LLL12" s="4"/>
      <c r="LLM12" s="4"/>
      <c r="LLN12" s="4"/>
      <c r="LLO12" s="4"/>
      <c r="LLP12" s="4"/>
      <c r="LLQ12" s="4"/>
      <c r="LLR12" s="4"/>
      <c r="LLS12" s="4"/>
      <c r="LLT12" s="4"/>
      <c r="LLU12" s="4"/>
      <c r="LLV12" s="4"/>
      <c r="LLW12" s="4"/>
      <c r="LLX12" s="4"/>
      <c r="LLY12" s="4"/>
      <c r="LLZ12" s="4"/>
      <c r="LMA12" s="4"/>
      <c r="LMB12" s="4"/>
      <c r="LMC12" s="4"/>
      <c r="LMD12" s="4"/>
      <c r="LME12" s="4"/>
      <c r="LMF12" s="4"/>
      <c r="LMG12" s="4"/>
      <c r="LMH12" s="4"/>
      <c r="LMI12" s="4"/>
      <c r="LMJ12" s="4"/>
      <c r="LMK12" s="4"/>
      <c r="LML12" s="4"/>
      <c r="LMM12" s="4"/>
      <c r="LMN12" s="4"/>
      <c r="LMO12" s="4"/>
      <c r="LMP12" s="4"/>
      <c r="LMQ12" s="4"/>
      <c r="LMR12" s="4"/>
      <c r="LMS12" s="4"/>
      <c r="LMT12" s="4"/>
      <c r="LMU12" s="4"/>
      <c r="LMV12" s="4"/>
      <c r="LMW12" s="4"/>
      <c r="LMX12" s="4"/>
      <c r="LMY12" s="4"/>
      <c r="LMZ12" s="4"/>
      <c r="LNA12" s="4"/>
      <c r="LNB12" s="4"/>
      <c r="LNC12" s="4"/>
      <c r="LND12" s="4"/>
      <c r="LNE12" s="4"/>
      <c r="LNF12" s="4"/>
      <c r="LNG12" s="4"/>
      <c r="LNH12" s="4"/>
      <c r="LNI12" s="4"/>
      <c r="LNJ12" s="4"/>
      <c r="LNK12" s="4"/>
      <c r="LNL12" s="4"/>
      <c r="LNM12" s="4"/>
      <c r="LNN12" s="4"/>
      <c r="LNO12" s="4"/>
      <c r="LNP12" s="4"/>
      <c r="LNQ12" s="4"/>
      <c r="LNR12" s="4"/>
      <c r="LNS12" s="4"/>
      <c r="LNT12" s="4"/>
      <c r="LNU12" s="4"/>
      <c r="LNV12" s="4"/>
      <c r="LNW12" s="4"/>
      <c r="LNX12" s="4"/>
      <c r="LNY12" s="4"/>
      <c r="LNZ12" s="4"/>
      <c r="LOA12" s="4"/>
      <c r="LOB12" s="4"/>
      <c r="LOC12" s="4"/>
      <c r="LOD12" s="4"/>
      <c r="LOE12" s="4"/>
      <c r="LOF12" s="4"/>
      <c r="LOG12" s="4"/>
      <c r="LOH12" s="4"/>
      <c r="LOI12" s="4"/>
      <c r="LOJ12" s="4"/>
      <c r="LOK12" s="4"/>
      <c r="LOL12" s="4"/>
      <c r="LOM12" s="4"/>
      <c r="LON12" s="4"/>
      <c r="LOO12" s="4"/>
      <c r="LOP12" s="4"/>
      <c r="LOQ12" s="4"/>
      <c r="LOR12" s="4"/>
      <c r="LOS12" s="4"/>
      <c r="LOT12" s="4"/>
      <c r="LOU12" s="4"/>
      <c r="LOV12" s="4"/>
      <c r="LOW12" s="4"/>
      <c r="LOX12" s="4"/>
      <c r="LOY12" s="4"/>
      <c r="LOZ12" s="4"/>
      <c r="LPA12" s="4"/>
      <c r="LPB12" s="4"/>
      <c r="LPC12" s="4"/>
      <c r="LPD12" s="4"/>
      <c r="LPE12" s="4"/>
      <c r="LPF12" s="4"/>
      <c r="LPG12" s="4"/>
      <c r="LPH12" s="4"/>
      <c r="LPI12" s="4"/>
      <c r="LPJ12" s="4"/>
      <c r="LPK12" s="4"/>
      <c r="LPL12" s="4"/>
      <c r="LPM12" s="4"/>
      <c r="LPN12" s="4"/>
      <c r="LPO12" s="4"/>
      <c r="LPP12" s="4"/>
      <c r="LPQ12" s="4"/>
      <c r="LPR12" s="4"/>
      <c r="LPS12" s="4"/>
      <c r="LPT12" s="4"/>
      <c r="LPU12" s="4"/>
      <c r="LPV12" s="4"/>
      <c r="LPW12" s="4"/>
      <c r="LPX12" s="4"/>
      <c r="LPY12" s="4"/>
      <c r="LPZ12" s="4"/>
      <c r="LQA12" s="4"/>
      <c r="LQB12" s="4"/>
      <c r="LQC12" s="4"/>
      <c r="LQD12" s="4"/>
      <c r="LQE12" s="4"/>
      <c r="LQF12" s="4"/>
      <c r="LQG12" s="4"/>
      <c r="LQH12" s="4"/>
      <c r="LQI12" s="4"/>
      <c r="LQJ12" s="4"/>
      <c r="LQK12" s="4"/>
      <c r="LQL12" s="4"/>
      <c r="LQM12" s="4"/>
      <c r="LQN12" s="4"/>
      <c r="LQO12" s="4"/>
      <c r="LQP12" s="4"/>
      <c r="LQQ12" s="4"/>
      <c r="LQR12" s="4"/>
      <c r="LQS12" s="4"/>
      <c r="LQT12" s="4"/>
      <c r="LQU12" s="4"/>
      <c r="LQV12" s="4"/>
      <c r="LQW12" s="4"/>
      <c r="LQX12" s="4"/>
      <c r="LQY12" s="4"/>
      <c r="LQZ12" s="4"/>
      <c r="LRA12" s="4"/>
      <c r="LRB12" s="4"/>
      <c r="LRC12" s="4"/>
      <c r="LRD12" s="4"/>
      <c r="LRE12" s="4"/>
      <c r="LRF12" s="4"/>
      <c r="LRG12" s="4"/>
      <c r="LRH12" s="4"/>
      <c r="LRI12" s="4"/>
      <c r="LRJ12" s="4"/>
      <c r="LRK12" s="4"/>
      <c r="LRL12" s="4"/>
      <c r="LRM12" s="4"/>
      <c r="LRN12" s="4"/>
      <c r="LRO12" s="4"/>
      <c r="LRP12" s="4"/>
      <c r="LRQ12" s="4"/>
      <c r="LRR12" s="4"/>
      <c r="LRS12" s="4"/>
      <c r="LRT12" s="4"/>
      <c r="LRU12" s="4"/>
      <c r="LRV12" s="4"/>
      <c r="LRW12" s="4"/>
      <c r="LRX12" s="4"/>
      <c r="LRY12" s="4"/>
      <c r="LRZ12" s="4"/>
      <c r="LSA12" s="4"/>
      <c r="LSB12" s="4"/>
      <c r="LSC12" s="4"/>
      <c r="LSD12" s="4"/>
      <c r="LSE12" s="4"/>
      <c r="LSF12" s="4"/>
      <c r="LSG12" s="4"/>
      <c r="LSH12" s="4"/>
      <c r="LSI12" s="4"/>
      <c r="LSJ12" s="4"/>
      <c r="LSK12" s="4"/>
      <c r="LSL12" s="4"/>
      <c r="LSM12" s="4"/>
      <c r="LSN12" s="4"/>
      <c r="LSO12" s="4"/>
      <c r="LSP12" s="4"/>
      <c r="LSQ12" s="4"/>
      <c r="LSR12" s="4"/>
      <c r="LSS12" s="4"/>
      <c r="LST12" s="4"/>
      <c r="LSU12" s="4"/>
      <c r="LSV12" s="4"/>
      <c r="LSW12" s="4"/>
      <c r="LSX12" s="4"/>
      <c r="LSY12" s="4"/>
      <c r="LSZ12" s="4"/>
      <c r="LTA12" s="4"/>
      <c r="LTB12" s="4"/>
      <c r="LTC12" s="4"/>
      <c r="LTD12" s="4"/>
      <c r="LTE12" s="4"/>
      <c r="LTF12" s="4"/>
      <c r="LTG12" s="4"/>
      <c r="LTH12" s="4"/>
      <c r="LTI12" s="4"/>
      <c r="LTJ12" s="4"/>
      <c r="LTK12" s="4"/>
      <c r="LTL12" s="4"/>
      <c r="LTM12" s="4"/>
      <c r="LTN12" s="4"/>
      <c r="LTO12" s="4"/>
      <c r="LTP12" s="4"/>
      <c r="LTQ12" s="4"/>
      <c r="LTR12" s="4"/>
      <c r="LTS12" s="4"/>
      <c r="LTT12" s="4"/>
      <c r="LTU12" s="4"/>
      <c r="LTV12" s="4"/>
      <c r="LTW12" s="4"/>
      <c r="LTX12" s="4"/>
      <c r="LTY12" s="4"/>
      <c r="LTZ12" s="4"/>
      <c r="LUA12" s="4"/>
      <c r="LUB12" s="4"/>
      <c r="LUC12" s="4"/>
      <c r="LUD12" s="4"/>
      <c r="LUE12" s="4"/>
      <c r="LUF12" s="4"/>
      <c r="LUG12" s="4"/>
      <c r="LUH12" s="4"/>
      <c r="LUI12" s="4"/>
      <c r="LUJ12" s="4"/>
      <c r="LUK12" s="4"/>
      <c r="LUL12" s="4"/>
      <c r="LUM12" s="4"/>
      <c r="LUN12" s="4"/>
      <c r="LUO12" s="4"/>
      <c r="LUP12" s="4"/>
      <c r="LUQ12" s="4"/>
      <c r="LUR12" s="4"/>
      <c r="LUS12" s="4"/>
      <c r="LUT12" s="4"/>
      <c r="LUU12" s="4"/>
      <c r="LUV12" s="4"/>
      <c r="LUW12" s="4"/>
      <c r="LUX12" s="4"/>
      <c r="LUY12" s="4"/>
      <c r="LUZ12" s="4"/>
      <c r="LVA12" s="4"/>
      <c r="LVB12" s="4"/>
      <c r="LVC12" s="4"/>
      <c r="LVD12" s="4"/>
      <c r="LVE12" s="4"/>
      <c r="LVF12" s="4"/>
      <c r="LVG12" s="4"/>
      <c r="LVH12" s="4"/>
      <c r="LVI12" s="4"/>
      <c r="LVJ12" s="4"/>
      <c r="LVK12" s="4"/>
      <c r="LVL12" s="4"/>
      <c r="LVM12" s="4"/>
      <c r="LVN12" s="4"/>
      <c r="LVO12" s="4"/>
      <c r="LVP12" s="4"/>
      <c r="LVQ12" s="4"/>
      <c r="LVR12" s="4"/>
      <c r="LVS12" s="4"/>
      <c r="LVT12" s="4"/>
      <c r="LVU12" s="4"/>
      <c r="LVV12" s="4"/>
      <c r="LVW12" s="4"/>
      <c r="LVX12" s="4"/>
      <c r="LVY12" s="4"/>
      <c r="LVZ12" s="4"/>
      <c r="LWA12" s="4"/>
      <c r="LWB12" s="4"/>
      <c r="LWC12" s="4"/>
      <c r="LWD12" s="4"/>
      <c r="LWE12" s="4"/>
      <c r="LWF12" s="4"/>
      <c r="LWG12" s="4"/>
      <c r="LWH12" s="4"/>
      <c r="LWI12" s="4"/>
      <c r="LWJ12" s="4"/>
      <c r="LWK12" s="4"/>
      <c r="LWL12" s="4"/>
      <c r="LWM12" s="4"/>
      <c r="LWN12" s="4"/>
      <c r="LWO12" s="4"/>
      <c r="LWP12" s="4"/>
      <c r="LWQ12" s="4"/>
      <c r="LWR12" s="4"/>
      <c r="LWS12" s="4"/>
      <c r="LWT12" s="4"/>
      <c r="LWU12" s="4"/>
      <c r="LWV12" s="4"/>
      <c r="LWW12" s="4"/>
      <c r="LWX12" s="4"/>
      <c r="LWY12" s="4"/>
      <c r="LWZ12" s="4"/>
      <c r="LXA12" s="4"/>
      <c r="LXB12" s="4"/>
      <c r="LXC12" s="4"/>
      <c r="LXD12" s="4"/>
      <c r="LXE12" s="4"/>
      <c r="LXF12" s="4"/>
      <c r="LXG12" s="4"/>
      <c r="LXH12" s="4"/>
      <c r="LXI12" s="4"/>
      <c r="LXJ12" s="4"/>
      <c r="LXK12" s="4"/>
      <c r="LXL12" s="4"/>
      <c r="LXM12" s="4"/>
      <c r="LXN12" s="4"/>
      <c r="LXO12" s="4"/>
      <c r="LXP12" s="4"/>
      <c r="LXQ12" s="4"/>
      <c r="LXR12" s="4"/>
      <c r="LXS12" s="4"/>
      <c r="LXT12" s="4"/>
      <c r="LXU12" s="4"/>
      <c r="LXV12" s="4"/>
      <c r="LXW12" s="4"/>
      <c r="LXX12" s="4"/>
      <c r="LXY12" s="4"/>
      <c r="LXZ12" s="4"/>
      <c r="LYA12" s="4"/>
      <c r="LYB12" s="4"/>
      <c r="LYC12" s="4"/>
      <c r="LYD12" s="4"/>
      <c r="LYE12" s="4"/>
      <c r="LYF12" s="4"/>
      <c r="LYG12" s="4"/>
      <c r="LYH12" s="4"/>
      <c r="LYI12" s="4"/>
      <c r="LYJ12" s="4"/>
      <c r="LYK12" s="4"/>
      <c r="LYL12" s="4"/>
      <c r="LYM12" s="4"/>
      <c r="LYN12" s="4"/>
      <c r="LYO12" s="4"/>
      <c r="LYP12" s="4"/>
      <c r="LYQ12" s="4"/>
      <c r="LYR12" s="4"/>
      <c r="LYS12" s="4"/>
      <c r="LYT12" s="4"/>
      <c r="LYU12" s="4"/>
      <c r="LYV12" s="4"/>
      <c r="LYW12" s="4"/>
      <c r="LYX12" s="4"/>
      <c r="LYY12" s="4"/>
      <c r="LYZ12" s="4"/>
      <c r="LZA12" s="4"/>
      <c r="LZB12" s="4"/>
      <c r="LZC12" s="4"/>
      <c r="LZD12" s="4"/>
      <c r="LZE12" s="4"/>
      <c r="LZF12" s="4"/>
      <c r="LZG12" s="4"/>
      <c r="LZH12" s="4"/>
      <c r="LZI12" s="4"/>
      <c r="LZJ12" s="4"/>
      <c r="LZK12" s="4"/>
      <c r="LZL12" s="4"/>
      <c r="LZM12" s="4"/>
      <c r="LZN12" s="4"/>
      <c r="LZO12" s="4"/>
      <c r="LZP12" s="4"/>
      <c r="LZQ12" s="4"/>
      <c r="LZR12" s="4"/>
      <c r="LZS12" s="4"/>
      <c r="LZT12" s="4"/>
      <c r="LZU12" s="4"/>
      <c r="LZV12" s="4"/>
      <c r="LZW12" s="4"/>
      <c r="LZX12" s="4"/>
      <c r="LZY12" s="4"/>
      <c r="LZZ12" s="4"/>
      <c r="MAA12" s="4"/>
      <c r="MAB12" s="4"/>
      <c r="MAC12" s="4"/>
      <c r="MAD12" s="4"/>
      <c r="MAE12" s="4"/>
      <c r="MAF12" s="4"/>
      <c r="MAG12" s="4"/>
      <c r="MAH12" s="4"/>
      <c r="MAI12" s="4"/>
      <c r="MAJ12" s="4"/>
      <c r="MAK12" s="4"/>
      <c r="MAL12" s="4"/>
      <c r="MAM12" s="4"/>
      <c r="MAN12" s="4"/>
      <c r="MAO12" s="4"/>
      <c r="MAP12" s="4"/>
      <c r="MAQ12" s="4"/>
      <c r="MAR12" s="4"/>
      <c r="MAS12" s="4"/>
      <c r="MAT12" s="4"/>
      <c r="MAU12" s="4"/>
      <c r="MAV12" s="4"/>
      <c r="MAW12" s="4"/>
      <c r="MAX12" s="4"/>
      <c r="MAY12" s="4"/>
      <c r="MAZ12" s="4"/>
      <c r="MBA12" s="4"/>
      <c r="MBB12" s="4"/>
      <c r="MBC12" s="4"/>
      <c r="MBD12" s="4"/>
      <c r="MBE12" s="4"/>
      <c r="MBF12" s="4"/>
      <c r="MBG12" s="4"/>
      <c r="MBH12" s="4"/>
      <c r="MBI12" s="4"/>
      <c r="MBJ12" s="4"/>
      <c r="MBK12" s="4"/>
      <c r="MBL12" s="4"/>
      <c r="MBM12" s="4"/>
      <c r="MBN12" s="4"/>
      <c r="MBO12" s="4"/>
      <c r="MBP12" s="4"/>
      <c r="MBQ12" s="4"/>
      <c r="MBR12" s="4"/>
      <c r="MBS12" s="4"/>
      <c r="MBT12" s="4"/>
      <c r="MBU12" s="4"/>
      <c r="MBV12" s="4"/>
      <c r="MBW12" s="4"/>
      <c r="MBX12" s="4"/>
      <c r="MBY12" s="4"/>
      <c r="MBZ12" s="4"/>
      <c r="MCA12" s="4"/>
      <c r="MCB12" s="4"/>
      <c r="MCC12" s="4"/>
      <c r="MCD12" s="4"/>
      <c r="MCE12" s="4"/>
      <c r="MCF12" s="4"/>
      <c r="MCG12" s="4"/>
      <c r="MCH12" s="4"/>
      <c r="MCI12" s="4"/>
      <c r="MCJ12" s="4"/>
      <c r="MCK12" s="4"/>
      <c r="MCL12" s="4"/>
      <c r="MCM12" s="4"/>
      <c r="MCN12" s="4"/>
      <c r="MCO12" s="4"/>
      <c r="MCP12" s="4"/>
      <c r="MCQ12" s="4"/>
      <c r="MCR12" s="4"/>
      <c r="MCS12" s="4"/>
      <c r="MCT12" s="4"/>
      <c r="MCU12" s="4"/>
      <c r="MCV12" s="4"/>
      <c r="MCW12" s="4"/>
      <c r="MCX12" s="4"/>
      <c r="MCY12" s="4"/>
      <c r="MCZ12" s="4"/>
      <c r="MDA12" s="4"/>
      <c r="MDB12" s="4"/>
      <c r="MDC12" s="4"/>
      <c r="MDD12" s="4"/>
      <c r="MDE12" s="4"/>
      <c r="MDF12" s="4"/>
      <c r="MDG12" s="4"/>
      <c r="MDH12" s="4"/>
      <c r="MDI12" s="4"/>
      <c r="MDJ12" s="4"/>
      <c r="MDK12" s="4"/>
      <c r="MDL12" s="4"/>
      <c r="MDM12" s="4"/>
      <c r="MDN12" s="4"/>
      <c r="MDO12" s="4"/>
      <c r="MDP12" s="4"/>
      <c r="MDQ12" s="4"/>
      <c r="MDR12" s="4"/>
      <c r="MDS12" s="4"/>
      <c r="MDT12" s="4"/>
      <c r="MDU12" s="4"/>
      <c r="MDV12" s="4"/>
      <c r="MDW12" s="4"/>
      <c r="MDX12" s="4"/>
      <c r="MDY12" s="4"/>
      <c r="MDZ12" s="4"/>
      <c r="MEA12" s="4"/>
      <c r="MEB12" s="4"/>
      <c r="MEC12" s="4"/>
      <c r="MED12" s="4"/>
      <c r="MEE12" s="4"/>
      <c r="MEF12" s="4"/>
      <c r="MEG12" s="4"/>
      <c r="MEH12" s="4"/>
      <c r="MEI12" s="4"/>
      <c r="MEJ12" s="4"/>
      <c r="MEK12" s="4"/>
      <c r="MEL12" s="4"/>
      <c r="MEM12" s="4"/>
      <c r="MEN12" s="4"/>
      <c r="MEO12" s="4"/>
      <c r="MEP12" s="4"/>
      <c r="MEQ12" s="4"/>
      <c r="MER12" s="4"/>
      <c r="MES12" s="4"/>
      <c r="MET12" s="4"/>
      <c r="MEU12" s="4"/>
      <c r="MEV12" s="4"/>
      <c r="MEW12" s="4"/>
      <c r="MEX12" s="4"/>
      <c r="MEY12" s="4"/>
      <c r="MEZ12" s="4"/>
      <c r="MFA12" s="4"/>
      <c r="MFB12" s="4"/>
      <c r="MFC12" s="4"/>
      <c r="MFD12" s="4"/>
      <c r="MFE12" s="4"/>
      <c r="MFF12" s="4"/>
      <c r="MFG12" s="4"/>
      <c r="MFH12" s="4"/>
      <c r="MFI12" s="4"/>
      <c r="MFJ12" s="4"/>
      <c r="MFK12" s="4"/>
      <c r="MFL12" s="4"/>
      <c r="MFM12" s="4"/>
      <c r="MFN12" s="4"/>
      <c r="MFO12" s="4"/>
      <c r="MFP12" s="4"/>
      <c r="MFQ12" s="4"/>
      <c r="MFR12" s="4"/>
      <c r="MFS12" s="4"/>
      <c r="MFT12" s="4"/>
      <c r="MFU12" s="4"/>
      <c r="MFV12" s="4"/>
      <c r="MFW12" s="4"/>
      <c r="MFX12" s="4"/>
      <c r="MFY12" s="4"/>
      <c r="MFZ12" s="4"/>
      <c r="MGA12" s="4"/>
      <c r="MGB12" s="4"/>
      <c r="MGC12" s="4"/>
      <c r="MGD12" s="4"/>
      <c r="MGE12" s="4"/>
      <c r="MGF12" s="4"/>
      <c r="MGG12" s="4"/>
      <c r="MGH12" s="4"/>
      <c r="MGI12" s="4"/>
      <c r="MGJ12" s="4"/>
      <c r="MGK12" s="4"/>
      <c r="MGL12" s="4"/>
      <c r="MGM12" s="4"/>
      <c r="MGN12" s="4"/>
      <c r="MGO12" s="4"/>
      <c r="MGP12" s="4"/>
      <c r="MGQ12" s="4"/>
      <c r="MGR12" s="4"/>
      <c r="MGS12" s="4"/>
      <c r="MGT12" s="4"/>
      <c r="MGU12" s="4"/>
      <c r="MGV12" s="4"/>
      <c r="MGW12" s="4"/>
      <c r="MGX12" s="4"/>
      <c r="MGY12" s="4"/>
      <c r="MGZ12" s="4"/>
      <c r="MHA12" s="4"/>
      <c r="MHB12" s="4"/>
      <c r="MHC12" s="4"/>
      <c r="MHD12" s="4"/>
      <c r="MHE12" s="4"/>
      <c r="MHF12" s="4"/>
      <c r="MHG12" s="4"/>
      <c r="MHH12" s="4"/>
      <c r="MHI12" s="4"/>
      <c r="MHJ12" s="4"/>
      <c r="MHK12" s="4"/>
      <c r="MHL12" s="4"/>
      <c r="MHM12" s="4"/>
      <c r="MHN12" s="4"/>
      <c r="MHO12" s="4"/>
      <c r="MHP12" s="4"/>
      <c r="MHQ12" s="4"/>
      <c r="MHR12" s="4"/>
      <c r="MHS12" s="4"/>
      <c r="MHT12" s="4"/>
      <c r="MHU12" s="4"/>
      <c r="MHV12" s="4"/>
      <c r="MHW12" s="4"/>
      <c r="MHX12" s="4"/>
      <c r="MHY12" s="4"/>
      <c r="MHZ12" s="4"/>
      <c r="MIA12" s="4"/>
      <c r="MIB12" s="4"/>
      <c r="MIC12" s="4"/>
      <c r="MID12" s="4"/>
      <c r="MIE12" s="4"/>
      <c r="MIF12" s="4"/>
      <c r="MIG12" s="4"/>
      <c r="MIH12" s="4"/>
      <c r="MII12" s="4"/>
      <c r="MIJ12" s="4"/>
      <c r="MIK12" s="4"/>
      <c r="MIL12" s="4"/>
      <c r="MIM12" s="4"/>
      <c r="MIN12" s="4"/>
      <c r="MIO12" s="4"/>
      <c r="MIP12" s="4"/>
      <c r="MIQ12" s="4"/>
      <c r="MIR12" s="4"/>
      <c r="MIS12" s="4"/>
      <c r="MIT12" s="4"/>
      <c r="MIU12" s="4"/>
      <c r="MIV12" s="4"/>
      <c r="MIW12" s="4"/>
      <c r="MIX12" s="4"/>
      <c r="MIY12" s="4"/>
      <c r="MIZ12" s="4"/>
      <c r="MJA12" s="4"/>
      <c r="MJB12" s="4"/>
      <c r="MJC12" s="4"/>
      <c r="MJD12" s="4"/>
      <c r="MJE12" s="4"/>
      <c r="MJF12" s="4"/>
      <c r="MJG12" s="4"/>
      <c r="MJH12" s="4"/>
      <c r="MJI12" s="4"/>
      <c r="MJJ12" s="4"/>
      <c r="MJK12" s="4"/>
      <c r="MJL12" s="4"/>
      <c r="MJM12" s="4"/>
      <c r="MJN12" s="4"/>
      <c r="MJO12" s="4"/>
      <c r="MJP12" s="4"/>
      <c r="MJQ12" s="4"/>
      <c r="MJR12" s="4"/>
      <c r="MJS12" s="4"/>
      <c r="MJT12" s="4"/>
      <c r="MJU12" s="4"/>
      <c r="MJV12" s="4"/>
      <c r="MJW12" s="4"/>
      <c r="MJX12" s="4"/>
      <c r="MJY12" s="4"/>
      <c r="MJZ12" s="4"/>
      <c r="MKA12" s="4"/>
      <c r="MKB12" s="4"/>
      <c r="MKC12" s="4"/>
      <c r="MKD12" s="4"/>
      <c r="MKE12" s="4"/>
      <c r="MKF12" s="4"/>
      <c r="MKG12" s="4"/>
      <c r="MKH12" s="4"/>
      <c r="MKI12" s="4"/>
      <c r="MKJ12" s="4"/>
      <c r="MKK12" s="4"/>
      <c r="MKL12" s="4"/>
      <c r="MKM12" s="4"/>
      <c r="MKN12" s="4"/>
      <c r="MKO12" s="4"/>
      <c r="MKP12" s="4"/>
      <c r="MKQ12" s="4"/>
      <c r="MKR12" s="4"/>
      <c r="MKS12" s="4"/>
      <c r="MKT12" s="4"/>
      <c r="MKU12" s="4"/>
      <c r="MKV12" s="4"/>
      <c r="MKW12" s="4"/>
      <c r="MKX12" s="4"/>
      <c r="MKY12" s="4"/>
      <c r="MKZ12" s="4"/>
      <c r="MLA12" s="4"/>
      <c r="MLB12" s="4"/>
      <c r="MLC12" s="4"/>
      <c r="MLD12" s="4"/>
      <c r="MLE12" s="4"/>
      <c r="MLF12" s="4"/>
      <c r="MLG12" s="4"/>
      <c r="MLH12" s="4"/>
      <c r="MLI12" s="4"/>
      <c r="MLJ12" s="4"/>
      <c r="MLK12" s="4"/>
      <c r="MLL12" s="4"/>
      <c r="MLM12" s="4"/>
      <c r="MLN12" s="4"/>
      <c r="MLO12" s="4"/>
      <c r="MLP12" s="4"/>
      <c r="MLQ12" s="4"/>
      <c r="MLR12" s="4"/>
      <c r="MLS12" s="4"/>
      <c r="MLT12" s="4"/>
      <c r="MLU12" s="4"/>
      <c r="MLV12" s="4"/>
      <c r="MLW12" s="4"/>
      <c r="MLX12" s="4"/>
      <c r="MLY12" s="4"/>
      <c r="MLZ12" s="4"/>
      <c r="MMA12" s="4"/>
      <c r="MMB12" s="4"/>
      <c r="MMC12" s="4"/>
      <c r="MMD12" s="4"/>
      <c r="MME12" s="4"/>
      <c r="MMF12" s="4"/>
      <c r="MMG12" s="4"/>
      <c r="MMH12" s="4"/>
      <c r="MMI12" s="4"/>
      <c r="MMJ12" s="4"/>
      <c r="MMK12" s="4"/>
      <c r="MML12" s="4"/>
      <c r="MMM12" s="4"/>
      <c r="MMN12" s="4"/>
      <c r="MMO12" s="4"/>
      <c r="MMP12" s="4"/>
      <c r="MMQ12" s="4"/>
      <c r="MMR12" s="4"/>
      <c r="MMS12" s="4"/>
      <c r="MMT12" s="4"/>
      <c r="MMU12" s="4"/>
      <c r="MMV12" s="4"/>
      <c r="MMW12" s="4"/>
      <c r="MMX12" s="4"/>
      <c r="MMY12" s="4"/>
      <c r="MMZ12" s="4"/>
      <c r="MNA12" s="4"/>
      <c r="MNB12" s="4"/>
      <c r="MNC12" s="4"/>
      <c r="MND12" s="4"/>
      <c r="MNE12" s="4"/>
      <c r="MNF12" s="4"/>
      <c r="MNG12" s="4"/>
      <c r="MNH12" s="4"/>
      <c r="MNI12" s="4"/>
      <c r="MNJ12" s="4"/>
      <c r="MNK12" s="4"/>
      <c r="MNL12" s="4"/>
      <c r="MNM12" s="4"/>
      <c r="MNN12" s="4"/>
      <c r="MNO12" s="4"/>
      <c r="MNP12" s="4"/>
      <c r="MNQ12" s="4"/>
      <c r="MNR12" s="4"/>
      <c r="MNS12" s="4"/>
      <c r="MNT12" s="4"/>
      <c r="MNU12" s="4"/>
      <c r="MNV12" s="4"/>
      <c r="MNW12" s="4"/>
      <c r="MNX12" s="4"/>
      <c r="MNY12" s="4"/>
      <c r="MNZ12" s="4"/>
      <c r="MOA12" s="4"/>
      <c r="MOB12" s="4"/>
      <c r="MOC12" s="4"/>
      <c r="MOD12" s="4"/>
      <c r="MOE12" s="4"/>
      <c r="MOF12" s="4"/>
      <c r="MOG12" s="4"/>
      <c r="MOH12" s="4"/>
      <c r="MOI12" s="4"/>
      <c r="MOJ12" s="4"/>
      <c r="MOK12" s="4"/>
      <c r="MOL12" s="4"/>
      <c r="MOM12" s="4"/>
      <c r="MON12" s="4"/>
      <c r="MOO12" s="4"/>
      <c r="MOP12" s="4"/>
      <c r="MOQ12" s="4"/>
      <c r="MOR12" s="4"/>
      <c r="MOS12" s="4"/>
      <c r="MOT12" s="4"/>
      <c r="MOU12" s="4"/>
      <c r="MOV12" s="4"/>
      <c r="MOW12" s="4"/>
      <c r="MOX12" s="4"/>
      <c r="MOY12" s="4"/>
      <c r="MOZ12" s="4"/>
      <c r="MPA12" s="4"/>
      <c r="MPB12" s="4"/>
      <c r="MPC12" s="4"/>
      <c r="MPD12" s="4"/>
      <c r="MPE12" s="4"/>
      <c r="MPF12" s="4"/>
      <c r="MPG12" s="4"/>
      <c r="MPH12" s="4"/>
      <c r="MPI12" s="4"/>
      <c r="MPJ12" s="4"/>
      <c r="MPK12" s="4"/>
      <c r="MPL12" s="4"/>
      <c r="MPM12" s="4"/>
      <c r="MPN12" s="4"/>
      <c r="MPO12" s="4"/>
      <c r="MPP12" s="4"/>
      <c r="MPQ12" s="4"/>
      <c r="MPR12" s="4"/>
      <c r="MPS12" s="4"/>
      <c r="MPT12" s="4"/>
      <c r="MPU12" s="4"/>
      <c r="MPV12" s="4"/>
      <c r="MPW12" s="4"/>
      <c r="MPX12" s="4"/>
      <c r="MPY12" s="4"/>
      <c r="MPZ12" s="4"/>
      <c r="MQA12" s="4"/>
      <c r="MQB12" s="4"/>
      <c r="MQC12" s="4"/>
      <c r="MQD12" s="4"/>
      <c r="MQE12" s="4"/>
      <c r="MQF12" s="4"/>
      <c r="MQG12" s="4"/>
      <c r="MQH12" s="4"/>
      <c r="MQI12" s="4"/>
      <c r="MQJ12" s="4"/>
      <c r="MQK12" s="4"/>
      <c r="MQL12" s="4"/>
      <c r="MQM12" s="4"/>
      <c r="MQN12" s="4"/>
      <c r="MQO12" s="4"/>
      <c r="MQP12" s="4"/>
      <c r="MQQ12" s="4"/>
      <c r="MQR12" s="4"/>
      <c r="MQS12" s="4"/>
      <c r="MQT12" s="4"/>
      <c r="MQU12" s="4"/>
      <c r="MQV12" s="4"/>
      <c r="MQW12" s="4"/>
      <c r="MQX12" s="4"/>
      <c r="MQY12" s="4"/>
      <c r="MQZ12" s="4"/>
      <c r="MRA12" s="4"/>
      <c r="MRB12" s="4"/>
      <c r="MRC12" s="4"/>
      <c r="MRD12" s="4"/>
      <c r="MRE12" s="4"/>
      <c r="MRF12" s="4"/>
      <c r="MRG12" s="4"/>
      <c r="MRH12" s="4"/>
      <c r="MRI12" s="4"/>
      <c r="MRJ12" s="4"/>
      <c r="MRK12" s="4"/>
      <c r="MRL12" s="4"/>
      <c r="MRM12" s="4"/>
      <c r="MRN12" s="4"/>
      <c r="MRO12" s="4"/>
      <c r="MRP12" s="4"/>
      <c r="MRQ12" s="4"/>
      <c r="MRR12" s="4"/>
      <c r="MRS12" s="4"/>
      <c r="MRT12" s="4"/>
      <c r="MRU12" s="4"/>
      <c r="MRV12" s="4"/>
      <c r="MRW12" s="4"/>
      <c r="MRX12" s="4"/>
      <c r="MRY12" s="4"/>
      <c r="MRZ12" s="4"/>
      <c r="MSA12" s="4"/>
      <c r="MSB12" s="4"/>
      <c r="MSC12" s="4"/>
      <c r="MSD12" s="4"/>
      <c r="MSE12" s="4"/>
      <c r="MSF12" s="4"/>
      <c r="MSG12" s="4"/>
      <c r="MSH12" s="4"/>
      <c r="MSI12" s="4"/>
      <c r="MSJ12" s="4"/>
      <c r="MSK12" s="4"/>
      <c r="MSL12" s="4"/>
      <c r="MSM12" s="4"/>
      <c r="MSN12" s="4"/>
      <c r="MSO12" s="4"/>
      <c r="MSP12" s="4"/>
      <c r="MSQ12" s="4"/>
      <c r="MSR12" s="4"/>
      <c r="MSS12" s="4"/>
      <c r="MST12" s="4"/>
      <c r="MSU12" s="4"/>
      <c r="MSV12" s="4"/>
      <c r="MSW12" s="4"/>
      <c r="MSX12" s="4"/>
      <c r="MSY12" s="4"/>
      <c r="MSZ12" s="4"/>
      <c r="MTA12" s="4"/>
      <c r="MTB12" s="4"/>
      <c r="MTC12" s="4"/>
      <c r="MTD12" s="4"/>
      <c r="MTE12" s="4"/>
      <c r="MTF12" s="4"/>
      <c r="MTG12" s="4"/>
      <c r="MTH12" s="4"/>
      <c r="MTI12" s="4"/>
      <c r="MTJ12" s="4"/>
      <c r="MTK12" s="4"/>
      <c r="MTL12" s="4"/>
      <c r="MTM12" s="4"/>
      <c r="MTN12" s="4"/>
      <c r="MTO12" s="4"/>
      <c r="MTP12" s="4"/>
      <c r="MTQ12" s="4"/>
      <c r="MTR12" s="4"/>
      <c r="MTS12" s="4"/>
      <c r="MTT12" s="4"/>
      <c r="MTU12" s="4"/>
      <c r="MTV12" s="4"/>
      <c r="MTW12" s="4"/>
      <c r="MTX12" s="4"/>
      <c r="MTY12" s="4"/>
      <c r="MTZ12" s="4"/>
      <c r="MUA12" s="4"/>
      <c r="MUB12" s="4"/>
      <c r="MUC12" s="4"/>
      <c r="MUD12" s="4"/>
      <c r="MUE12" s="4"/>
      <c r="MUF12" s="4"/>
      <c r="MUG12" s="4"/>
      <c r="MUH12" s="4"/>
      <c r="MUI12" s="4"/>
      <c r="MUJ12" s="4"/>
      <c r="MUK12" s="4"/>
      <c r="MUL12" s="4"/>
      <c r="MUM12" s="4"/>
      <c r="MUN12" s="4"/>
      <c r="MUO12" s="4"/>
      <c r="MUP12" s="4"/>
      <c r="MUQ12" s="4"/>
      <c r="MUR12" s="4"/>
      <c r="MUS12" s="4"/>
      <c r="MUT12" s="4"/>
      <c r="MUU12" s="4"/>
      <c r="MUV12" s="4"/>
      <c r="MUW12" s="4"/>
      <c r="MUX12" s="4"/>
      <c r="MUY12" s="4"/>
      <c r="MUZ12" s="4"/>
      <c r="MVA12" s="4"/>
      <c r="MVB12" s="4"/>
      <c r="MVC12" s="4"/>
      <c r="MVD12" s="4"/>
      <c r="MVE12" s="4"/>
      <c r="MVF12" s="4"/>
      <c r="MVG12" s="4"/>
      <c r="MVH12" s="4"/>
      <c r="MVI12" s="4"/>
      <c r="MVJ12" s="4"/>
      <c r="MVK12" s="4"/>
      <c r="MVL12" s="4"/>
      <c r="MVM12" s="4"/>
      <c r="MVN12" s="4"/>
      <c r="MVO12" s="4"/>
      <c r="MVP12" s="4"/>
      <c r="MVQ12" s="4"/>
      <c r="MVR12" s="4"/>
      <c r="MVS12" s="4"/>
      <c r="MVT12" s="4"/>
      <c r="MVU12" s="4"/>
      <c r="MVV12" s="4"/>
      <c r="MVW12" s="4"/>
      <c r="MVX12" s="4"/>
      <c r="MVY12" s="4"/>
      <c r="MVZ12" s="4"/>
      <c r="MWA12" s="4"/>
      <c r="MWB12" s="4"/>
      <c r="MWC12" s="4"/>
      <c r="MWD12" s="4"/>
      <c r="MWE12" s="4"/>
      <c r="MWF12" s="4"/>
      <c r="MWG12" s="4"/>
      <c r="MWH12" s="4"/>
      <c r="MWI12" s="4"/>
      <c r="MWJ12" s="4"/>
      <c r="MWK12" s="4"/>
      <c r="MWL12" s="4"/>
      <c r="MWM12" s="4"/>
      <c r="MWN12" s="4"/>
      <c r="MWO12" s="4"/>
      <c r="MWP12" s="4"/>
      <c r="MWQ12" s="4"/>
      <c r="MWR12" s="4"/>
      <c r="MWS12" s="4"/>
      <c r="MWT12" s="4"/>
      <c r="MWU12" s="4"/>
      <c r="MWV12" s="4"/>
      <c r="MWW12" s="4"/>
      <c r="MWX12" s="4"/>
      <c r="MWY12" s="4"/>
      <c r="MWZ12" s="4"/>
      <c r="MXA12" s="4"/>
      <c r="MXB12" s="4"/>
      <c r="MXC12" s="4"/>
      <c r="MXD12" s="4"/>
      <c r="MXE12" s="4"/>
      <c r="MXF12" s="4"/>
      <c r="MXG12" s="4"/>
      <c r="MXH12" s="4"/>
      <c r="MXI12" s="4"/>
      <c r="MXJ12" s="4"/>
      <c r="MXK12" s="4"/>
      <c r="MXL12" s="4"/>
      <c r="MXM12" s="4"/>
      <c r="MXN12" s="4"/>
      <c r="MXO12" s="4"/>
      <c r="MXP12" s="4"/>
      <c r="MXQ12" s="4"/>
      <c r="MXR12" s="4"/>
      <c r="MXS12" s="4"/>
      <c r="MXT12" s="4"/>
      <c r="MXU12" s="4"/>
      <c r="MXV12" s="4"/>
      <c r="MXW12" s="4"/>
      <c r="MXX12" s="4"/>
      <c r="MXY12" s="4"/>
      <c r="MXZ12" s="4"/>
      <c r="MYA12" s="4"/>
      <c r="MYB12" s="4"/>
      <c r="MYC12" s="4"/>
      <c r="MYD12" s="4"/>
      <c r="MYE12" s="4"/>
      <c r="MYF12" s="4"/>
      <c r="MYG12" s="4"/>
      <c r="MYH12" s="4"/>
      <c r="MYI12" s="4"/>
      <c r="MYJ12" s="4"/>
      <c r="MYK12" s="4"/>
      <c r="MYL12" s="4"/>
      <c r="MYM12" s="4"/>
      <c r="MYN12" s="4"/>
      <c r="MYO12" s="4"/>
      <c r="MYP12" s="4"/>
      <c r="MYQ12" s="4"/>
      <c r="MYR12" s="4"/>
      <c r="MYS12" s="4"/>
      <c r="MYT12" s="4"/>
      <c r="MYU12" s="4"/>
      <c r="MYV12" s="4"/>
      <c r="MYW12" s="4"/>
      <c r="MYX12" s="4"/>
      <c r="MYY12" s="4"/>
      <c r="MYZ12" s="4"/>
      <c r="MZA12" s="4"/>
      <c r="MZB12" s="4"/>
      <c r="MZC12" s="4"/>
      <c r="MZD12" s="4"/>
      <c r="MZE12" s="4"/>
      <c r="MZF12" s="4"/>
      <c r="MZG12" s="4"/>
      <c r="MZH12" s="4"/>
      <c r="MZI12" s="4"/>
      <c r="MZJ12" s="4"/>
      <c r="MZK12" s="4"/>
      <c r="MZL12" s="4"/>
      <c r="MZM12" s="4"/>
      <c r="MZN12" s="4"/>
      <c r="MZO12" s="4"/>
      <c r="MZP12" s="4"/>
      <c r="MZQ12" s="4"/>
      <c r="MZR12" s="4"/>
      <c r="MZS12" s="4"/>
      <c r="MZT12" s="4"/>
      <c r="MZU12" s="4"/>
      <c r="MZV12" s="4"/>
      <c r="MZW12" s="4"/>
      <c r="MZX12" s="4"/>
      <c r="MZY12" s="4"/>
      <c r="MZZ12" s="4"/>
      <c r="NAA12" s="4"/>
      <c r="NAB12" s="4"/>
      <c r="NAC12" s="4"/>
      <c r="NAD12" s="4"/>
      <c r="NAE12" s="4"/>
      <c r="NAF12" s="4"/>
      <c r="NAG12" s="4"/>
      <c r="NAH12" s="4"/>
      <c r="NAI12" s="4"/>
      <c r="NAJ12" s="4"/>
      <c r="NAK12" s="4"/>
      <c r="NAL12" s="4"/>
      <c r="NAM12" s="4"/>
      <c r="NAN12" s="4"/>
      <c r="NAO12" s="4"/>
      <c r="NAP12" s="4"/>
      <c r="NAQ12" s="4"/>
      <c r="NAR12" s="4"/>
      <c r="NAS12" s="4"/>
      <c r="NAT12" s="4"/>
      <c r="NAU12" s="4"/>
      <c r="NAV12" s="4"/>
      <c r="NAW12" s="4"/>
      <c r="NAX12" s="4"/>
      <c r="NAY12" s="4"/>
      <c r="NAZ12" s="4"/>
      <c r="NBA12" s="4"/>
      <c r="NBB12" s="4"/>
      <c r="NBC12" s="4"/>
      <c r="NBD12" s="4"/>
      <c r="NBE12" s="4"/>
      <c r="NBF12" s="4"/>
      <c r="NBG12" s="4"/>
      <c r="NBH12" s="4"/>
      <c r="NBI12" s="4"/>
      <c r="NBJ12" s="4"/>
      <c r="NBK12" s="4"/>
      <c r="NBL12" s="4"/>
      <c r="NBM12" s="4"/>
      <c r="NBN12" s="4"/>
      <c r="NBO12" s="4"/>
      <c r="NBP12" s="4"/>
      <c r="NBQ12" s="4"/>
      <c r="NBR12" s="4"/>
      <c r="NBS12" s="4"/>
      <c r="NBT12" s="4"/>
      <c r="NBU12" s="4"/>
      <c r="NBV12" s="4"/>
      <c r="NBW12" s="4"/>
      <c r="NBX12" s="4"/>
      <c r="NBY12" s="4"/>
      <c r="NBZ12" s="4"/>
      <c r="NCA12" s="4"/>
      <c r="NCB12" s="4"/>
      <c r="NCC12" s="4"/>
      <c r="NCD12" s="4"/>
      <c r="NCE12" s="4"/>
      <c r="NCF12" s="4"/>
      <c r="NCG12" s="4"/>
      <c r="NCH12" s="4"/>
      <c r="NCI12" s="4"/>
      <c r="NCJ12" s="4"/>
      <c r="NCK12" s="4"/>
      <c r="NCL12" s="4"/>
      <c r="NCM12" s="4"/>
      <c r="NCN12" s="4"/>
      <c r="NCO12" s="4"/>
      <c r="NCP12" s="4"/>
      <c r="NCQ12" s="4"/>
      <c r="NCR12" s="4"/>
      <c r="NCS12" s="4"/>
      <c r="NCT12" s="4"/>
      <c r="NCU12" s="4"/>
      <c r="NCV12" s="4"/>
      <c r="NCW12" s="4"/>
      <c r="NCX12" s="4"/>
      <c r="NCY12" s="4"/>
      <c r="NCZ12" s="4"/>
      <c r="NDA12" s="4"/>
      <c r="NDB12" s="4"/>
      <c r="NDC12" s="4"/>
      <c r="NDD12" s="4"/>
      <c r="NDE12" s="4"/>
      <c r="NDF12" s="4"/>
      <c r="NDG12" s="4"/>
      <c r="NDH12" s="4"/>
      <c r="NDI12" s="4"/>
      <c r="NDJ12" s="4"/>
      <c r="NDK12" s="4"/>
      <c r="NDL12" s="4"/>
      <c r="NDM12" s="4"/>
      <c r="NDN12" s="4"/>
      <c r="NDO12" s="4"/>
      <c r="NDP12" s="4"/>
      <c r="NDQ12" s="4"/>
      <c r="NDR12" s="4"/>
      <c r="NDS12" s="4"/>
      <c r="NDT12" s="4"/>
      <c r="NDU12" s="4"/>
      <c r="NDV12" s="4"/>
      <c r="NDW12" s="4"/>
      <c r="NDX12" s="4"/>
      <c r="NDY12" s="4"/>
      <c r="NDZ12" s="4"/>
      <c r="NEA12" s="4"/>
      <c r="NEB12" s="4"/>
      <c r="NEC12" s="4"/>
      <c r="NED12" s="4"/>
      <c r="NEE12" s="4"/>
      <c r="NEF12" s="4"/>
      <c r="NEG12" s="4"/>
      <c r="NEH12" s="4"/>
      <c r="NEI12" s="4"/>
      <c r="NEJ12" s="4"/>
      <c r="NEK12" s="4"/>
      <c r="NEL12" s="4"/>
      <c r="NEM12" s="4"/>
      <c r="NEN12" s="4"/>
      <c r="NEO12" s="4"/>
      <c r="NEP12" s="4"/>
      <c r="NEQ12" s="4"/>
      <c r="NER12" s="4"/>
      <c r="NES12" s="4"/>
      <c r="NET12" s="4"/>
      <c r="NEU12" s="4"/>
      <c r="NEV12" s="4"/>
      <c r="NEW12" s="4"/>
      <c r="NEX12" s="4"/>
      <c r="NEY12" s="4"/>
      <c r="NEZ12" s="4"/>
      <c r="NFA12" s="4"/>
      <c r="NFB12" s="4"/>
      <c r="NFC12" s="4"/>
      <c r="NFD12" s="4"/>
      <c r="NFE12" s="4"/>
      <c r="NFF12" s="4"/>
      <c r="NFG12" s="4"/>
      <c r="NFH12" s="4"/>
      <c r="NFI12" s="4"/>
      <c r="NFJ12" s="4"/>
      <c r="NFK12" s="4"/>
      <c r="NFL12" s="4"/>
      <c r="NFM12" s="4"/>
      <c r="NFN12" s="4"/>
      <c r="NFO12" s="4"/>
      <c r="NFP12" s="4"/>
      <c r="NFQ12" s="4"/>
      <c r="NFR12" s="4"/>
      <c r="NFS12" s="4"/>
      <c r="NFT12" s="4"/>
      <c r="NFU12" s="4"/>
      <c r="NFV12" s="4"/>
      <c r="NFW12" s="4"/>
      <c r="NFX12" s="4"/>
      <c r="NFY12" s="4"/>
      <c r="NFZ12" s="4"/>
      <c r="NGA12" s="4"/>
      <c r="NGB12" s="4"/>
      <c r="NGC12" s="4"/>
      <c r="NGD12" s="4"/>
      <c r="NGE12" s="4"/>
      <c r="NGF12" s="4"/>
      <c r="NGG12" s="4"/>
      <c r="NGH12" s="4"/>
      <c r="NGI12" s="4"/>
      <c r="NGJ12" s="4"/>
      <c r="NGK12" s="4"/>
      <c r="NGL12" s="4"/>
      <c r="NGM12" s="4"/>
      <c r="NGN12" s="4"/>
      <c r="NGO12" s="4"/>
      <c r="NGP12" s="4"/>
      <c r="NGQ12" s="4"/>
      <c r="NGR12" s="4"/>
      <c r="NGS12" s="4"/>
      <c r="NGT12" s="4"/>
      <c r="NGU12" s="4"/>
      <c r="NGV12" s="4"/>
      <c r="NGW12" s="4"/>
      <c r="NGX12" s="4"/>
      <c r="NGY12" s="4"/>
      <c r="NGZ12" s="4"/>
      <c r="NHA12" s="4"/>
      <c r="NHB12" s="4"/>
      <c r="NHC12" s="4"/>
      <c r="NHD12" s="4"/>
      <c r="NHE12" s="4"/>
      <c r="NHF12" s="4"/>
      <c r="NHG12" s="4"/>
      <c r="NHH12" s="4"/>
      <c r="NHI12" s="4"/>
      <c r="NHJ12" s="4"/>
      <c r="NHK12" s="4"/>
      <c r="NHL12" s="4"/>
      <c r="NHM12" s="4"/>
      <c r="NHN12" s="4"/>
      <c r="NHO12" s="4"/>
      <c r="NHP12" s="4"/>
      <c r="NHQ12" s="4"/>
      <c r="NHR12" s="4"/>
      <c r="NHS12" s="4"/>
      <c r="NHT12" s="4"/>
      <c r="NHU12" s="4"/>
      <c r="NHV12" s="4"/>
      <c r="NHW12" s="4"/>
      <c r="NHX12" s="4"/>
      <c r="NHY12" s="4"/>
      <c r="NHZ12" s="4"/>
      <c r="NIA12" s="4"/>
      <c r="NIB12" s="4"/>
      <c r="NIC12" s="4"/>
      <c r="NID12" s="4"/>
      <c r="NIE12" s="4"/>
      <c r="NIF12" s="4"/>
      <c r="NIG12" s="4"/>
      <c r="NIH12" s="4"/>
      <c r="NII12" s="4"/>
      <c r="NIJ12" s="4"/>
      <c r="NIK12" s="4"/>
      <c r="NIL12" s="4"/>
      <c r="NIM12" s="4"/>
      <c r="NIN12" s="4"/>
      <c r="NIO12" s="4"/>
      <c r="NIP12" s="4"/>
      <c r="NIQ12" s="4"/>
      <c r="NIR12" s="4"/>
      <c r="NIS12" s="4"/>
      <c r="NIT12" s="4"/>
      <c r="NIU12" s="4"/>
      <c r="NIV12" s="4"/>
      <c r="NIW12" s="4"/>
      <c r="NIX12" s="4"/>
      <c r="NIY12" s="4"/>
      <c r="NIZ12" s="4"/>
      <c r="NJA12" s="4"/>
      <c r="NJB12" s="4"/>
      <c r="NJC12" s="4"/>
      <c r="NJD12" s="4"/>
      <c r="NJE12" s="4"/>
      <c r="NJF12" s="4"/>
      <c r="NJG12" s="4"/>
      <c r="NJH12" s="4"/>
      <c r="NJI12" s="4"/>
      <c r="NJJ12" s="4"/>
      <c r="NJK12" s="4"/>
      <c r="NJL12" s="4"/>
      <c r="NJM12" s="4"/>
      <c r="NJN12" s="4"/>
      <c r="NJO12" s="4"/>
      <c r="NJP12" s="4"/>
      <c r="NJQ12" s="4"/>
      <c r="NJR12" s="4"/>
      <c r="NJS12" s="4"/>
      <c r="NJT12" s="4"/>
      <c r="NJU12" s="4"/>
      <c r="NJV12" s="4"/>
      <c r="NJW12" s="4"/>
      <c r="NJX12" s="4"/>
      <c r="NJY12" s="4"/>
      <c r="NJZ12" s="4"/>
      <c r="NKA12" s="4"/>
      <c r="NKB12" s="4"/>
      <c r="NKC12" s="4"/>
      <c r="NKD12" s="4"/>
      <c r="NKE12" s="4"/>
      <c r="NKF12" s="4"/>
      <c r="NKG12" s="4"/>
      <c r="NKH12" s="4"/>
      <c r="NKI12" s="4"/>
      <c r="NKJ12" s="4"/>
      <c r="NKK12" s="4"/>
      <c r="NKL12" s="4"/>
      <c r="NKM12" s="4"/>
      <c r="NKN12" s="4"/>
      <c r="NKO12" s="4"/>
      <c r="NKP12" s="4"/>
      <c r="NKQ12" s="4"/>
      <c r="NKR12" s="4"/>
      <c r="NKS12" s="4"/>
      <c r="NKT12" s="4"/>
      <c r="NKU12" s="4"/>
      <c r="NKV12" s="4"/>
      <c r="NKW12" s="4"/>
      <c r="NKX12" s="4"/>
      <c r="NKY12" s="4"/>
      <c r="NKZ12" s="4"/>
      <c r="NLA12" s="4"/>
      <c r="NLB12" s="4"/>
      <c r="NLC12" s="4"/>
      <c r="NLD12" s="4"/>
      <c r="NLE12" s="4"/>
      <c r="NLF12" s="4"/>
      <c r="NLG12" s="4"/>
      <c r="NLH12" s="4"/>
      <c r="NLI12" s="4"/>
      <c r="NLJ12" s="4"/>
      <c r="NLK12" s="4"/>
      <c r="NLL12" s="4"/>
      <c r="NLM12" s="4"/>
      <c r="NLN12" s="4"/>
      <c r="NLO12" s="4"/>
      <c r="NLP12" s="4"/>
      <c r="NLQ12" s="4"/>
      <c r="NLR12" s="4"/>
      <c r="NLS12" s="4"/>
      <c r="NLT12" s="4"/>
      <c r="NLU12" s="4"/>
      <c r="NLV12" s="4"/>
      <c r="NLW12" s="4"/>
      <c r="NLX12" s="4"/>
      <c r="NLY12" s="4"/>
      <c r="NLZ12" s="4"/>
      <c r="NMA12" s="4"/>
      <c r="NMB12" s="4"/>
      <c r="NMC12" s="4"/>
      <c r="NMD12" s="4"/>
      <c r="NME12" s="4"/>
      <c r="NMF12" s="4"/>
      <c r="NMG12" s="4"/>
      <c r="NMH12" s="4"/>
      <c r="NMI12" s="4"/>
      <c r="NMJ12" s="4"/>
      <c r="NMK12" s="4"/>
      <c r="NML12" s="4"/>
      <c r="NMM12" s="4"/>
      <c r="NMN12" s="4"/>
      <c r="NMO12" s="4"/>
      <c r="NMP12" s="4"/>
      <c r="NMQ12" s="4"/>
      <c r="NMR12" s="4"/>
      <c r="NMS12" s="4"/>
      <c r="NMT12" s="4"/>
      <c r="NMU12" s="4"/>
      <c r="NMV12" s="4"/>
      <c r="NMW12" s="4"/>
      <c r="NMX12" s="4"/>
      <c r="NMY12" s="4"/>
      <c r="NMZ12" s="4"/>
      <c r="NNA12" s="4"/>
      <c r="NNB12" s="4"/>
      <c r="NNC12" s="4"/>
      <c r="NND12" s="4"/>
      <c r="NNE12" s="4"/>
      <c r="NNF12" s="4"/>
      <c r="NNG12" s="4"/>
      <c r="NNH12" s="4"/>
      <c r="NNI12" s="4"/>
      <c r="NNJ12" s="4"/>
      <c r="NNK12" s="4"/>
      <c r="NNL12" s="4"/>
      <c r="NNM12" s="4"/>
      <c r="NNN12" s="4"/>
      <c r="NNO12" s="4"/>
      <c r="NNP12" s="4"/>
      <c r="NNQ12" s="4"/>
      <c r="NNR12" s="4"/>
      <c r="NNS12" s="4"/>
      <c r="NNT12" s="4"/>
      <c r="NNU12" s="4"/>
      <c r="NNV12" s="4"/>
      <c r="NNW12" s="4"/>
      <c r="NNX12" s="4"/>
      <c r="NNY12" s="4"/>
      <c r="NNZ12" s="4"/>
      <c r="NOA12" s="4"/>
      <c r="NOB12" s="4"/>
      <c r="NOC12" s="4"/>
      <c r="NOD12" s="4"/>
      <c r="NOE12" s="4"/>
      <c r="NOF12" s="4"/>
      <c r="NOG12" s="4"/>
      <c r="NOH12" s="4"/>
      <c r="NOI12" s="4"/>
      <c r="NOJ12" s="4"/>
      <c r="NOK12" s="4"/>
      <c r="NOL12" s="4"/>
      <c r="NOM12" s="4"/>
      <c r="NON12" s="4"/>
      <c r="NOO12" s="4"/>
      <c r="NOP12" s="4"/>
      <c r="NOQ12" s="4"/>
      <c r="NOR12" s="4"/>
      <c r="NOS12" s="4"/>
      <c r="NOT12" s="4"/>
      <c r="NOU12" s="4"/>
      <c r="NOV12" s="4"/>
      <c r="NOW12" s="4"/>
      <c r="NOX12" s="4"/>
      <c r="NOY12" s="4"/>
      <c r="NOZ12" s="4"/>
      <c r="NPA12" s="4"/>
      <c r="NPB12" s="4"/>
      <c r="NPC12" s="4"/>
      <c r="NPD12" s="4"/>
      <c r="NPE12" s="4"/>
      <c r="NPF12" s="4"/>
      <c r="NPG12" s="4"/>
      <c r="NPH12" s="4"/>
      <c r="NPI12" s="4"/>
      <c r="NPJ12" s="4"/>
      <c r="NPK12" s="4"/>
      <c r="NPL12" s="4"/>
      <c r="NPM12" s="4"/>
      <c r="NPN12" s="4"/>
      <c r="NPO12" s="4"/>
      <c r="NPP12" s="4"/>
      <c r="NPQ12" s="4"/>
      <c r="NPR12" s="4"/>
      <c r="NPS12" s="4"/>
      <c r="NPT12" s="4"/>
      <c r="NPU12" s="4"/>
      <c r="NPV12" s="4"/>
      <c r="NPW12" s="4"/>
      <c r="NPX12" s="4"/>
      <c r="NPY12" s="4"/>
      <c r="NPZ12" s="4"/>
      <c r="NQA12" s="4"/>
      <c r="NQB12" s="4"/>
      <c r="NQC12" s="4"/>
      <c r="NQD12" s="4"/>
      <c r="NQE12" s="4"/>
      <c r="NQF12" s="4"/>
      <c r="NQG12" s="4"/>
      <c r="NQH12" s="4"/>
      <c r="NQI12" s="4"/>
      <c r="NQJ12" s="4"/>
      <c r="NQK12" s="4"/>
      <c r="NQL12" s="4"/>
      <c r="NQM12" s="4"/>
      <c r="NQN12" s="4"/>
      <c r="NQO12" s="4"/>
      <c r="NQP12" s="4"/>
      <c r="NQQ12" s="4"/>
      <c r="NQR12" s="4"/>
      <c r="NQS12" s="4"/>
      <c r="NQT12" s="4"/>
      <c r="NQU12" s="4"/>
      <c r="NQV12" s="4"/>
      <c r="NQW12" s="4"/>
      <c r="NQX12" s="4"/>
      <c r="NQY12" s="4"/>
      <c r="NQZ12" s="4"/>
      <c r="NRA12" s="4"/>
      <c r="NRB12" s="4"/>
      <c r="NRC12" s="4"/>
      <c r="NRD12" s="4"/>
      <c r="NRE12" s="4"/>
      <c r="NRF12" s="4"/>
      <c r="NRG12" s="4"/>
      <c r="NRH12" s="4"/>
      <c r="NRI12" s="4"/>
      <c r="NRJ12" s="4"/>
      <c r="NRK12" s="4"/>
      <c r="NRL12" s="4"/>
      <c r="NRM12" s="4"/>
      <c r="NRN12" s="4"/>
      <c r="NRO12" s="4"/>
      <c r="NRP12" s="4"/>
      <c r="NRQ12" s="4"/>
      <c r="NRR12" s="4"/>
      <c r="NRS12" s="4"/>
      <c r="NRT12" s="4"/>
      <c r="NRU12" s="4"/>
      <c r="NRV12" s="4"/>
      <c r="NRW12" s="4"/>
      <c r="NRX12" s="4"/>
      <c r="NRY12" s="4"/>
      <c r="NRZ12" s="4"/>
      <c r="NSA12" s="4"/>
      <c r="NSB12" s="4"/>
      <c r="NSC12" s="4"/>
      <c r="NSD12" s="4"/>
      <c r="NSE12" s="4"/>
      <c r="NSF12" s="4"/>
      <c r="NSG12" s="4"/>
      <c r="NSH12" s="4"/>
      <c r="NSI12" s="4"/>
      <c r="NSJ12" s="4"/>
      <c r="NSK12" s="4"/>
      <c r="NSL12" s="4"/>
      <c r="NSM12" s="4"/>
      <c r="NSN12" s="4"/>
      <c r="NSO12" s="4"/>
      <c r="NSP12" s="4"/>
      <c r="NSQ12" s="4"/>
      <c r="NSR12" s="4"/>
      <c r="NSS12" s="4"/>
      <c r="NST12" s="4"/>
      <c r="NSU12" s="4"/>
      <c r="NSV12" s="4"/>
      <c r="NSW12" s="4"/>
      <c r="NSX12" s="4"/>
      <c r="NSY12" s="4"/>
      <c r="NSZ12" s="4"/>
      <c r="NTA12" s="4"/>
      <c r="NTB12" s="4"/>
      <c r="NTC12" s="4"/>
      <c r="NTD12" s="4"/>
      <c r="NTE12" s="4"/>
      <c r="NTF12" s="4"/>
      <c r="NTG12" s="4"/>
      <c r="NTH12" s="4"/>
      <c r="NTI12" s="4"/>
      <c r="NTJ12" s="4"/>
      <c r="NTK12" s="4"/>
      <c r="NTL12" s="4"/>
      <c r="NTM12" s="4"/>
      <c r="NTN12" s="4"/>
      <c r="NTO12" s="4"/>
      <c r="NTP12" s="4"/>
      <c r="NTQ12" s="4"/>
      <c r="NTR12" s="4"/>
      <c r="NTS12" s="4"/>
      <c r="NTT12" s="4"/>
      <c r="NTU12" s="4"/>
      <c r="NTV12" s="4"/>
      <c r="NTW12" s="4"/>
      <c r="NTX12" s="4"/>
      <c r="NTY12" s="4"/>
      <c r="NTZ12" s="4"/>
      <c r="NUA12" s="4"/>
      <c r="NUB12" s="4"/>
      <c r="NUC12" s="4"/>
      <c r="NUD12" s="4"/>
      <c r="NUE12" s="4"/>
      <c r="NUF12" s="4"/>
      <c r="NUG12" s="4"/>
      <c r="NUH12" s="4"/>
      <c r="NUI12" s="4"/>
      <c r="NUJ12" s="4"/>
      <c r="NUK12" s="4"/>
      <c r="NUL12" s="4"/>
      <c r="NUM12" s="4"/>
      <c r="NUN12" s="4"/>
      <c r="NUO12" s="4"/>
      <c r="NUP12" s="4"/>
      <c r="NUQ12" s="4"/>
      <c r="NUR12" s="4"/>
      <c r="NUS12" s="4"/>
      <c r="NUT12" s="4"/>
      <c r="NUU12" s="4"/>
      <c r="NUV12" s="4"/>
      <c r="NUW12" s="4"/>
      <c r="NUX12" s="4"/>
      <c r="NUY12" s="4"/>
      <c r="NUZ12" s="4"/>
      <c r="NVA12" s="4"/>
      <c r="NVB12" s="4"/>
      <c r="NVC12" s="4"/>
      <c r="NVD12" s="4"/>
      <c r="NVE12" s="4"/>
      <c r="NVF12" s="4"/>
      <c r="NVG12" s="4"/>
      <c r="NVH12" s="4"/>
      <c r="NVI12" s="4"/>
      <c r="NVJ12" s="4"/>
      <c r="NVK12" s="4"/>
      <c r="NVL12" s="4"/>
      <c r="NVM12" s="4"/>
      <c r="NVN12" s="4"/>
      <c r="NVO12" s="4"/>
      <c r="NVP12" s="4"/>
      <c r="NVQ12" s="4"/>
      <c r="NVR12" s="4"/>
      <c r="NVS12" s="4"/>
      <c r="NVT12" s="4"/>
      <c r="NVU12" s="4"/>
      <c r="NVV12" s="4"/>
      <c r="NVW12" s="4"/>
      <c r="NVX12" s="4"/>
      <c r="NVY12" s="4"/>
      <c r="NVZ12" s="4"/>
      <c r="NWA12" s="4"/>
      <c r="NWB12" s="4"/>
      <c r="NWC12" s="4"/>
      <c r="NWD12" s="4"/>
      <c r="NWE12" s="4"/>
      <c r="NWF12" s="4"/>
      <c r="NWG12" s="4"/>
      <c r="NWH12" s="4"/>
      <c r="NWI12" s="4"/>
      <c r="NWJ12" s="4"/>
      <c r="NWK12" s="4"/>
      <c r="NWL12" s="4"/>
      <c r="NWM12" s="4"/>
      <c r="NWN12" s="4"/>
      <c r="NWO12" s="4"/>
      <c r="NWP12" s="4"/>
      <c r="NWQ12" s="4"/>
      <c r="NWR12" s="4"/>
      <c r="NWS12" s="4"/>
      <c r="NWT12" s="4"/>
      <c r="NWU12" s="4"/>
      <c r="NWV12" s="4"/>
      <c r="NWW12" s="4"/>
      <c r="NWX12" s="4"/>
      <c r="NWY12" s="4"/>
      <c r="NWZ12" s="4"/>
      <c r="NXA12" s="4"/>
      <c r="NXB12" s="4"/>
      <c r="NXC12" s="4"/>
      <c r="NXD12" s="4"/>
      <c r="NXE12" s="4"/>
      <c r="NXF12" s="4"/>
      <c r="NXG12" s="4"/>
      <c r="NXH12" s="4"/>
      <c r="NXI12" s="4"/>
      <c r="NXJ12" s="4"/>
      <c r="NXK12" s="4"/>
      <c r="NXL12" s="4"/>
      <c r="NXM12" s="4"/>
      <c r="NXN12" s="4"/>
      <c r="NXO12" s="4"/>
      <c r="NXP12" s="4"/>
      <c r="NXQ12" s="4"/>
      <c r="NXR12" s="4"/>
      <c r="NXS12" s="4"/>
      <c r="NXT12" s="4"/>
      <c r="NXU12" s="4"/>
      <c r="NXV12" s="4"/>
      <c r="NXW12" s="4"/>
      <c r="NXX12" s="4"/>
      <c r="NXY12" s="4"/>
      <c r="NXZ12" s="4"/>
      <c r="NYA12" s="4"/>
      <c r="NYB12" s="4"/>
      <c r="NYC12" s="4"/>
      <c r="NYD12" s="4"/>
      <c r="NYE12" s="4"/>
      <c r="NYF12" s="4"/>
      <c r="NYG12" s="4"/>
      <c r="NYH12" s="4"/>
      <c r="NYI12" s="4"/>
      <c r="NYJ12" s="4"/>
      <c r="NYK12" s="4"/>
      <c r="NYL12" s="4"/>
      <c r="NYM12" s="4"/>
      <c r="NYN12" s="4"/>
      <c r="NYO12" s="4"/>
      <c r="NYP12" s="4"/>
      <c r="NYQ12" s="4"/>
      <c r="NYR12" s="4"/>
      <c r="NYS12" s="4"/>
      <c r="NYT12" s="4"/>
      <c r="NYU12" s="4"/>
      <c r="NYV12" s="4"/>
      <c r="NYW12" s="4"/>
      <c r="NYX12" s="4"/>
      <c r="NYY12" s="4"/>
      <c r="NYZ12" s="4"/>
      <c r="NZA12" s="4"/>
      <c r="NZB12" s="4"/>
      <c r="NZC12" s="4"/>
      <c r="NZD12" s="4"/>
      <c r="NZE12" s="4"/>
      <c r="NZF12" s="4"/>
      <c r="NZG12" s="4"/>
      <c r="NZH12" s="4"/>
      <c r="NZI12" s="4"/>
      <c r="NZJ12" s="4"/>
      <c r="NZK12" s="4"/>
      <c r="NZL12" s="4"/>
      <c r="NZM12" s="4"/>
      <c r="NZN12" s="4"/>
      <c r="NZO12" s="4"/>
      <c r="NZP12" s="4"/>
      <c r="NZQ12" s="4"/>
      <c r="NZR12" s="4"/>
      <c r="NZS12" s="4"/>
      <c r="NZT12" s="4"/>
      <c r="NZU12" s="4"/>
      <c r="NZV12" s="4"/>
      <c r="NZW12" s="4"/>
      <c r="NZX12" s="4"/>
      <c r="NZY12" s="4"/>
      <c r="NZZ12" s="4"/>
      <c r="OAA12" s="4"/>
      <c r="OAB12" s="4"/>
      <c r="OAC12" s="4"/>
      <c r="OAD12" s="4"/>
      <c r="OAE12" s="4"/>
      <c r="OAF12" s="4"/>
      <c r="OAG12" s="4"/>
      <c r="OAH12" s="4"/>
      <c r="OAI12" s="4"/>
      <c r="OAJ12" s="4"/>
      <c r="OAK12" s="4"/>
      <c r="OAL12" s="4"/>
      <c r="OAM12" s="4"/>
      <c r="OAN12" s="4"/>
      <c r="OAO12" s="4"/>
      <c r="OAP12" s="4"/>
      <c r="OAQ12" s="4"/>
      <c r="OAR12" s="4"/>
      <c r="OAS12" s="4"/>
      <c r="OAT12" s="4"/>
      <c r="OAU12" s="4"/>
      <c r="OAV12" s="4"/>
      <c r="OAW12" s="4"/>
      <c r="OAX12" s="4"/>
      <c r="OAY12" s="4"/>
      <c r="OAZ12" s="4"/>
      <c r="OBA12" s="4"/>
      <c r="OBB12" s="4"/>
      <c r="OBC12" s="4"/>
      <c r="OBD12" s="4"/>
      <c r="OBE12" s="4"/>
      <c r="OBF12" s="4"/>
      <c r="OBG12" s="4"/>
      <c r="OBH12" s="4"/>
      <c r="OBI12" s="4"/>
      <c r="OBJ12" s="4"/>
      <c r="OBK12" s="4"/>
      <c r="OBL12" s="4"/>
      <c r="OBM12" s="4"/>
      <c r="OBN12" s="4"/>
      <c r="OBO12" s="4"/>
      <c r="OBP12" s="4"/>
      <c r="OBQ12" s="4"/>
      <c r="OBR12" s="4"/>
      <c r="OBS12" s="4"/>
      <c r="OBT12" s="4"/>
      <c r="OBU12" s="4"/>
      <c r="OBV12" s="4"/>
      <c r="OBW12" s="4"/>
      <c r="OBX12" s="4"/>
      <c r="OBY12" s="4"/>
      <c r="OBZ12" s="4"/>
      <c r="OCA12" s="4"/>
      <c r="OCB12" s="4"/>
      <c r="OCC12" s="4"/>
      <c r="OCD12" s="4"/>
      <c r="OCE12" s="4"/>
      <c r="OCF12" s="4"/>
      <c r="OCG12" s="4"/>
      <c r="OCH12" s="4"/>
      <c r="OCI12" s="4"/>
      <c r="OCJ12" s="4"/>
      <c r="OCK12" s="4"/>
      <c r="OCL12" s="4"/>
      <c r="OCM12" s="4"/>
      <c r="OCN12" s="4"/>
      <c r="OCO12" s="4"/>
      <c r="OCP12" s="4"/>
      <c r="OCQ12" s="4"/>
      <c r="OCR12" s="4"/>
      <c r="OCS12" s="4"/>
      <c r="OCT12" s="4"/>
      <c r="OCU12" s="4"/>
      <c r="OCV12" s="4"/>
      <c r="OCW12" s="4"/>
      <c r="OCX12" s="4"/>
      <c r="OCY12" s="4"/>
      <c r="OCZ12" s="4"/>
      <c r="ODA12" s="4"/>
      <c r="ODB12" s="4"/>
      <c r="ODC12" s="4"/>
      <c r="ODD12" s="4"/>
      <c r="ODE12" s="4"/>
      <c r="ODF12" s="4"/>
      <c r="ODG12" s="4"/>
      <c r="ODH12" s="4"/>
      <c r="ODI12" s="4"/>
      <c r="ODJ12" s="4"/>
      <c r="ODK12" s="4"/>
      <c r="ODL12" s="4"/>
      <c r="ODM12" s="4"/>
      <c r="ODN12" s="4"/>
      <c r="ODO12" s="4"/>
      <c r="ODP12" s="4"/>
      <c r="ODQ12" s="4"/>
      <c r="ODR12" s="4"/>
      <c r="ODS12" s="4"/>
      <c r="ODT12" s="4"/>
      <c r="ODU12" s="4"/>
      <c r="ODV12" s="4"/>
      <c r="ODW12" s="4"/>
      <c r="ODX12" s="4"/>
      <c r="ODY12" s="4"/>
      <c r="ODZ12" s="4"/>
      <c r="OEA12" s="4"/>
      <c r="OEB12" s="4"/>
      <c r="OEC12" s="4"/>
      <c r="OED12" s="4"/>
      <c r="OEE12" s="4"/>
      <c r="OEF12" s="4"/>
      <c r="OEG12" s="4"/>
      <c r="OEH12" s="4"/>
      <c r="OEI12" s="4"/>
      <c r="OEJ12" s="4"/>
      <c r="OEK12" s="4"/>
      <c r="OEL12" s="4"/>
      <c r="OEM12" s="4"/>
      <c r="OEN12" s="4"/>
      <c r="OEO12" s="4"/>
      <c r="OEP12" s="4"/>
      <c r="OEQ12" s="4"/>
      <c r="OER12" s="4"/>
      <c r="OES12" s="4"/>
      <c r="OET12" s="4"/>
      <c r="OEU12" s="4"/>
      <c r="OEV12" s="4"/>
      <c r="OEW12" s="4"/>
      <c r="OEX12" s="4"/>
      <c r="OEY12" s="4"/>
      <c r="OEZ12" s="4"/>
      <c r="OFA12" s="4"/>
      <c r="OFB12" s="4"/>
      <c r="OFC12" s="4"/>
      <c r="OFD12" s="4"/>
      <c r="OFE12" s="4"/>
      <c r="OFF12" s="4"/>
      <c r="OFG12" s="4"/>
      <c r="OFH12" s="4"/>
      <c r="OFI12" s="4"/>
      <c r="OFJ12" s="4"/>
      <c r="OFK12" s="4"/>
      <c r="OFL12" s="4"/>
      <c r="OFM12" s="4"/>
      <c r="OFN12" s="4"/>
      <c r="OFO12" s="4"/>
      <c r="OFP12" s="4"/>
      <c r="OFQ12" s="4"/>
      <c r="OFR12" s="4"/>
      <c r="OFS12" s="4"/>
      <c r="OFT12" s="4"/>
      <c r="OFU12" s="4"/>
      <c r="OFV12" s="4"/>
      <c r="OFW12" s="4"/>
      <c r="OFX12" s="4"/>
      <c r="OFY12" s="4"/>
      <c r="OFZ12" s="4"/>
      <c r="OGA12" s="4"/>
      <c r="OGB12" s="4"/>
      <c r="OGC12" s="4"/>
      <c r="OGD12" s="4"/>
      <c r="OGE12" s="4"/>
      <c r="OGF12" s="4"/>
      <c r="OGG12" s="4"/>
      <c r="OGH12" s="4"/>
      <c r="OGI12" s="4"/>
      <c r="OGJ12" s="4"/>
      <c r="OGK12" s="4"/>
      <c r="OGL12" s="4"/>
      <c r="OGM12" s="4"/>
      <c r="OGN12" s="4"/>
      <c r="OGO12" s="4"/>
      <c r="OGP12" s="4"/>
      <c r="OGQ12" s="4"/>
      <c r="OGR12" s="4"/>
      <c r="OGS12" s="4"/>
      <c r="OGT12" s="4"/>
      <c r="OGU12" s="4"/>
      <c r="OGV12" s="4"/>
      <c r="OGW12" s="4"/>
      <c r="OGX12" s="4"/>
      <c r="OGY12" s="4"/>
      <c r="OGZ12" s="4"/>
      <c r="OHA12" s="4"/>
      <c r="OHB12" s="4"/>
      <c r="OHC12" s="4"/>
      <c r="OHD12" s="4"/>
      <c r="OHE12" s="4"/>
      <c r="OHF12" s="4"/>
      <c r="OHG12" s="4"/>
      <c r="OHH12" s="4"/>
      <c r="OHI12" s="4"/>
      <c r="OHJ12" s="4"/>
      <c r="OHK12" s="4"/>
      <c r="OHL12" s="4"/>
      <c r="OHM12" s="4"/>
      <c r="OHN12" s="4"/>
      <c r="OHO12" s="4"/>
      <c r="OHP12" s="4"/>
      <c r="OHQ12" s="4"/>
      <c r="OHR12" s="4"/>
      <c r="OHS12" s="4"/>
      <c r="OHT12" s="4"/>
      <c r="OHU12" s="4"/>
      <c r="OHV12" s="4"/>
      <c r="OHW12" s="4"/>
      <c r="OHX12" s="4"/>
      <c r="OHY12" s="4"/>
      <c r="OHZ12" s="4"/>
      <c r="OIA12" s="4"/>
      <c r="OIB12" s="4"/>
      <c r="OIC12" s="4"/>
      <c r="OID12" s="4"/>
      <c r="OIE12" s="4"/>
      <c r="OIF12" s="4"/>
      <c r="OIG12" s="4"/>
      <c r="OIH12" s="4"/>
      <c r="OII12" s="4"/>
      <c r="OIJ12" s="4"/>
      <c r="OIK12" s="4"/>
      <c r="OIL12" s="4"/>
      <c r="OIM12" s="4"/>
      <c r="OIN12" s="4"/>
      <c r="OIO12" s="4"/>
      <c r="OIP12" s="4"/>
      <c r="OIQ12" s="4"/>
      <c r="OIR12" s="4"/>
      <c r="OIS12" s="4"/>
      <c r="OIT12" s="4"/>
      <c r="OIU12" s="4"/>
      <c r="OIV12" s="4"/>
      <c r="OIW12" s="4"/>
      <c r="OIX12" s="4"/>
      <c r="OIY12" s="4"/>
      <c r="OIZ12" s="4"/>
      <c r="OJA12" s="4"/>
      <c r="OJB12" s="4"/>
      <c r="OJC12" s="4"/>
      <c r="OJD12" s="4"/>
      <c r="OJE12" s="4"/>
      <c r="OJF12" s="4"/>
      <c r="OJG12" s="4"/>
      <c r="OJH12" s="4"/>
      <c r="OJI12" s="4"/>
      <c r="OJJ12" s="4"/>
      <c r="OJK12" s="4"/>
      <c r="OJL12" s="4"/>
      <c r="OJM12" s="4"/>
      <c r="OJN12" s="4"/>
      <c r="OJO12" s="4"/>
      <c r="OJP12" s="4"/>
      <c r="OJQ12" s="4"/>
      <c r="OJR12" s="4"/>
      <c r="OJS12" s="4"/>
      <c r="OJT12" s="4"/>
      <c r="OJU12" s="4"/>
      <c r="OJV12" s="4"/>
      <c r="OJW12" s="4"/>
      <c r="OJX12" s="4"/>
      <c r="OJY12" s="4"/>
      <c r="OJZ12" s="4"/>
      <c r="OKA12" s="4"/>
      <c r="OKB12" s="4"/>
      <c r="OKC12" s="4"/>
      <c r="OKD12" s="4"/>
      <c r="OKE12" s="4"/>
      <c r="OKF12" s="4"/>
      <c r="OKG12" s="4"/>
      <c r="OKH12" s="4"/>
      <c r="OKI12" s="4"/>
      <c r="OKJ12" s="4"/>
      <c r="OKK12" s="4"/>
      <c r="OKL12" s="4"/>
      <c r="OKM12" s="4"/>
      <c r="OKN12" s="4"/>
      <c r="OKO12" s="4"/>
      <c r="OKP12" s="4"/>
      <c r="OKQ12" s="4"/>
      <c r="OKR12" s="4"/>
      <c r="OKS12" s="4"/>
      <c r="OKT12" s="4"/>
      <c r="OKU12" s="4"/>
      <c r="OKV12" s="4"/>
      <c r="OKW12" s="4"/>
      <c r="OKX12" s="4"/>
      <c r="OKY12" s="4"/>
      <c r="OKZ12" s="4"/>
      <c r="OLA12" s="4"/>
      <c r="OLB12" s="4"/>
      <c r="OLC12" s="4"/>
      <c r="OLD12" s="4"/>
      <c r="OLE12" s="4"/>
      <c r="OLF12" s="4"/>
      <c r="OLG12" s="4"/>
      <c r="OLH12" s="4"/>
      <c r="OLI12" s="4"/>
      <c r="OLJ12" s="4"/>
      <c r="OLK12" s="4"/>
      <c r="OLL12" s="4"/>
      <c r="OLM12" s="4"/>
      <c r="OLN12" s="4"/>
      <c r="OLO12" s="4"/>
      <c r="OLP12" s="4"/>
      <c r="OLQ12" s="4"/>
      <c r="OLR12" s="4"/>
      <c r="OLS12" s="4"/>
      <c r="OLT12" s="4"/>
      <c r="OLU12" s="4"/>
      <c r="OLV12" s="4"/>
      <c r="OLW12" s="4"/>
      <c r="OLX12" s="4"/>
      <c r="OLY12" s="4"/>
      <c r="OLZ12" s="4"/>
      <c r="OMA12" s="4"/>
      <c r="OMB12" s="4"/>
      <c r="OMC12" s="4"/>
      <c r="OMD12" s="4"/>
      <c r="OME12" s="4"/>
      <c r="OMF12" s="4"/>
      <c r="OMG12" s="4"/>
      <c r="OMH12" s="4"/>
      <c r="OMI12" s="4"/>
      <c r="OMJ12" s="4"/>
      <c r="OMK12" s="4"/>
      <c r="OML12" s="4"/>
      <c r="OMM12" s="4"/>
      <c r="OMN12" s="4"/>
      <c r="OMO12" s="4"/>
      <c r="OMP12" s="4"/>
      <c r="OMQ12" s="4"/>
      <c r="OMR12" s="4"/>
      <c r="OMS12" s="4"/>
      <c r="OMT12" s="4"/>
      <c r="OMU12" s="4"/>
      <c r="OMV12" s="4"/>
      <c r="OMW12" s="4"/>
      <c r="OMX12" s="4"/>
      <c r="OMY12" s="4"/>
      <c r="OMZ12" s="4"/>
      <c r="ONA12" s="4"/>
      <c r="ONB12" s="4"/>
      <c r="ONC12" s="4"/>
      <c r="OND12" s="4"/>
      <c r="ONE12" s="4"/>
      <c r="ONF12" s="4"/>
      <c r="ONG12" s="4"/>
      <c r="ONH12" s="4"/>
      <c r="ONI12" s="4"/>
      <c r="ONJ12" s="4"/>
      <c r="ONK12" s="4"/>
      <c r="ONL12" s="4"/>
      <c r="ONM12" s="4"/>
      <c r="ONN12" s="4"/>
      <c r="ONO12" s="4"/>
      <c r="ONP12" s="4"/>
      <c r="ONQ12" s="4"/>
      <c r="ONR12" s="4"/>
      <c r="ONS12" s="4"/>
      <c r="ONT12" s="4"/>
      <c r="ONU12" s="4"/>
      <c r="ONV12" s="4"/>
      <c r="ONW12" s="4"/>
      <c r="ONX12" s="4"/>
      <c r="ONY12" s="4"/>
      <c r="ONZ12" s="4"/>
      <c r="OOA12" s="4"/>
      <c r="OOB12" s="4"/>
      <c r="OOC12" s="4"/>
      <c r="OOD12" s="4"/>
      <c r="OOE12" s="4"/>
      <c r="OOF12" s="4"/>
      <c r="OOG12" s="4"/>
      <c r="OOH12" s="4"/>
      <c r="OOI12" s="4"/>
      <c r="OOJ12" s="4"/>
      <c r="OOK12" s="4"/>
      <c r="OOL12" s="4"/>
      <c r="OOM12" s="4"/>
      <c r="OON12" s="4"/>
      <c r="OOO12" s="4"/>
      <c r="OOP12" s="4"/>
      <c r="OOQ12" s="4"/>
      <c r="OOR12" s="4"/>
      <c r="OOS12" s="4"/>
      <c r="OOT12" s="4"/>
      <c r="OOU12" s="4"/>
      <c r="OOV12" s="4"/>
      <c r="OOW12" s="4"/>
      <c r="OOX12" s="4"/>
      <c r="OOY12" s="4"/>
      <c r="OOZ12" s="4"/>
      <c r="OPA12" s="4"/>
      <c r="OPB12" s="4"/>
      <c r="OPC12" s="4"/>
      <c r="OPD12" s="4"/>
      <c r="OPE12" s="4"/>
      <c r="OPF12" s="4"/>
      <c r="OPG12" s="4"/>
      <c r="OPH12" s="4"/>
      <c r="OPI12" s="4"/>
      <c r="OPJ12" s="4"/>
      <c r="OPK12" s="4"/>
      <c r="OPL12" s="4"/>
      <c r="OPM12" s="4"/>
      <c r="OPN12" s="4"/>
      <c r="OPO12" s="4"/>
      <c r="OPP12" s="4"/>
      <c r="OPQ12" s="4"/>
      <c r="OPR12" s="4"/>
      <c r="OPS12" s="4"/>
      <c r="OPT12" s="4"/>
      <c r="OPU12" s="4"/>
      <c r="OPV12" s="4"/>
      <c r="OPW12" s="4"/>
      <c r="OPX12" s="4"/>
      <c r="OPY12" s="4"/>
      <c r="OPZ12" s="4"/>
      <c r="OQA12" s="4"/>
      <c r="OQB12" s="4"/>
      <c r="OQC12" s="4"/>
      <c r="OQD12" s="4"/>
      <c r="OQE12" s="4"/>
      <c r="OQF12" s="4"/>
      <c r="OQG12" s="4"/>
      <c r="OQH12" s="4"/>
      <c r="OQI12" s="4"/>
      <c r="OQJ12" s="4"/>
      <c r="OQK12" s="4"/>
      <c r="OQL12" s="4"/>
      <c r="OQM12" s="4"/>
      <c r="OQN12" s="4"/>
      <c r="OQO12" s="4"/>
      <c r="OQP12" s="4"/>
      <c r="OQQ12" s="4"/>
      <c r="OQR12" s="4"/>
      <c r="OQS12" s="4"/>
      <c r="OQT12" s="4"/>
      <c r="OQU12" s="4"/>
      <c r="OQV12" s="4"/>
      <c r="OQW12" s="4"/>
      <c r="OQX12" s="4"/>
      <c r="OQY12" s="4"/>
      <c r="OQZ12" s="4"/>
      <c r="ORA12" s="4"/>
      <c r="ORB12" s="4"/>
      <c r="ORC12" s="4"/>
      <c r="ORD12" s="4"/>
      <c r="ORE12" s="4"/>
      <c r="ORF12" s="4"/>
      <c r="ORG12" s="4"/>
      <c r="ORH12" s="4"/>
      <c r="ORI12" s="4"/>
      <c r="ORJ12" s="4"/>
      <c r="ORK12" s="4"/>
      <c r="ORL12" s="4"/>
      <c r="ORM12" s="4"/>
      <c r="ORN12" s="4"/>
      <c r="ORO12" s="4"/>
      <c r="ORP12" s="4"/>
      <c r="ORQ12" s="4"/>
      <c r="ORR12" s="4"/>
      <c r="ORS12" s="4"/>
      <c r="ORT12" s="4"/>
      <c r="ORU12" s="4"/>
      <c r="ORV12" s="4"/>
      <c r="ORW12" s="4"/>
      <c r="ORX12" s="4"/>
      <c r="ORY12" s="4"/>
      <c r="ORZ12" s="4"/>
      <c r="OSA12" s="4"/>
      <c r="OSB12" s="4"/>
      <c r="OSC12" s="4"/>
      <c r="OSD12" s="4"/>
      <c r="OSE12" s="4"/>
      <c r="OSF12" s="4"/>
      <c r="OSG12" s="4"/>
      <c r="OSH12" s="4"/>
      <c r="OSI12" s="4"/>
      <c r="OSJ12" s="4"/>
      <c r="OSK12" s="4"/>
      <c r="OSL12" s="4"/>
      <c r="OSM12" s="4"/>
      <c r="OSN12" s="4"/>
      <c r="OSO12" s="4"/>
      <c r="OSP12" s="4"/>
      <c r="OSQ12" s="4"/>
      <c r="OSR12" s="4"/>
      <c r="OSS12" s="4"/>
      <c r="OST12" s="4"/>
      <c r="OSU12" s="4"/>
      <c r="OSV12" s="4"/>
      <c r="OSW12" s="4"/>
      <c r="OSX12" s="4"/>
      <c r="OSY12" s="4"/>
      <c r="OSZ12" s="4"/>
      <c r="OTA12" s="4"/>
      <c r="OTB12" s="4"/>
      <c r="OTC12" s="4"/>
      <c r="OTD12" s="4"/>
      <c r="OTE12" s="4"/>
      <c r="OTF12" s="4"/>
      <c r="OTG12" s="4"/>
      <c r="OTH12" s="4"/>
      <c r="OTI12" s="4"/>
      <c r="OTJ12" s="4"/>
      <c r="OTK12" s="4"/>
      <c r="OTL12" s="4"/>
      <c r="OTM12" s="4"/>
      <c r="OTN12" s="4"/>
      <c r="OTO12" s="4"/>
      <c r="OTP12" s="4"/>
      <c r="OTQ12" s="4"/>
      <c r="OTR12" s="4"/>
      <c r="OTS12" s="4"/>
      <c r="OTT12" s="4"/>
      <c r="OTU12" s="4"/>
      <c r="OTV12" s="4"/>
      <c r="OTW12" s="4"/>
      <c r="OTX12" s="4"/>
      <c r="OTY12" s="4"/>
      <c r="OTZ12" s="4"/>
      <c r="OUA12" s="4"/>
      <c r="OUB12" s="4"/>
      <c r="OUC12" s="4"/>
      <c r="OUD12" s="4"/>
      <c r="OUE12" s="4"/>
      <c r="OUF12" s="4"/>
      <c r="OUG12" s="4"/>
      <c r="OUH12" s="4"/>
      <c r="OUI12" s="4"/>
      <c r="OUJ12" s="4"/>
      <c r="OUK12" s="4"/>
      <c r="OUL12" s="4"/>
      <c r="OUM12" s="4"/>
      <c r="OUN12" s="4"/>
      <c r="OUO12" s="4"/>
      <c r="OUP12" s="4"/>
      <c r="OUQ12" s="4"/>
      <c r="OUR12" s="4"/>
      <c r="OUS12" s="4"/>
      <c r="OUT12" s="4"/>
      <c r="OUU12" s="4"/>
      <c r="OUV12" s="4"/>
      <c r="OUW12" s="4"/>
      <c r="OUX12" s="4"/>
      <c r="OUY12" s="4"/>
      <c r="OUZ12" s="4"/>
      <c r="OVA12" s="4"/>
      <c r="OVB12" s="4"/>
      <c r="OVC12" s="4"/>
      <c r="OVD12" s="4"/>
      <c r="OVE12" s="4"/>
      <c r="OVF12" s="4"/>
      <c r="OVG12" s="4"/>
      <c r="OVH12" s="4"/>
      <c r="OVI12" s="4"/>
      <c r="OVJ12" s="4"/>
      <c r="OVK12" s="4"/>
      <c r="OVL12" s="4"/>
      <c r="OVM12" s="4"/>
      <c r="OVN12" s="4"/>
      <c r="OVO12" s="4"/>
      <c r="OVP12" s="4"/>
      <c r="OVQ12" s="4"/>
      <c r="OVR12" s="4"/>
      <c r="OVS12" s="4"/>
      <c r="OVT12" s="4"/>
      <c r="OVU12" s="4"/>
      <c r="OVV12" s="4"/>
      <c r="OVW12" s="4"/>
      <c r="OVX12" s="4"/>
      <c r="OVY12" s="4"/>
      <c r="OVZ12" s="4"/>
      <c r="OWA12" s="4"/>
      <c r="OWB12" s="4"/>
      <c r="OWC12" s="4"/>
      <c r="OWD12" s="4"/>
      <c r="OWE12" s="4"/>
      <c r="OWF12" s="4"/>
      <c r="OWG12" s="4"/>
      <c r="OWH12" s="4"/>
      <c r="OWI12" s="4"/>
      <c r="OWJ12" s="4"/>
      <c r="OWK12" s="4"/>
      <c r="OWL12" s="4"/>
      <c r="OWM12" s="4"/>
      <c r="OWN12" s="4"/>
      <c r="OWO12" s="4"/>
      <c r="OWP12" s="4"/>
      <c r="OWQ12" s="4"/>
      <c r="OWR12" s="4"/>
      <c r="OWS12" s="4"/>
      <c r="OWT12" s="4"/>
      <c r="OWU12" s="4"/>
      <c r="OWV12" s="4"/>
      <c r="OWW12" s="4"/>
      <c r="OWX12" s="4"/>
      <c r="OWY12" s="4"/>
      <c r="OWZ12" s="4"/>
      <c r="OXA12" s="4"/>
      <c r="OXB12" s="4"/>
      <c r="OXC12" s="4"/>
      <c r="OXD12" s="4"/>
      <c r="OXE12" s="4"/>
      <c r="OXF12" s="4"/>
      <c r="OXG12" s="4"/>
      <c r="OXH12" s="4"/>
      <c r="OXI12" s="4"/>
      <c r="OXJ12" s="4"/>
      <c r="OXK12" s="4"/>
      <c r="OXL12" s="4"/>
      <c r="OXM12" s="4"/>
      <c r="OXN12" s="4"/>
      <c r="OXO12" s="4"/>
      <c r="OXP12" s="4"/>
      <c r="OXQ12" s="4"/>
      <c r="OXR12" s="4"/>
      <c r="OXS12" s="4"/>
      <c r="OXT12" s="4"/>
      <c r="OXU12" s="4"/>
      <c r="OXV12" s="4"/>
      <c r="OXW12" s="4"/>
      <c r="OXX12" s="4"/>
      <c r="OXY12" s="4"/>
      <c r="OXZ12" s="4"/>
      <c r="OYA12" s="4"/>
      <c r="OYB12" s="4"/>
      <c r="OYC12" s="4"/>
      <c r="OYD12" s="4"/>
      <c r="OYE12" s="4"/>
      <c r="OYF12" s="4"/>
      <c r="OYG12" s="4"/>
      <c r="OYH12" s="4"/>
      <c r="OYI12" s="4"/>
      <c r="OYJ12" s="4"/>
      <c r="OYK12" s="4"/>
      <c r="OYL12" s="4"/>
      <c r="OYM12" s="4"/>
      <c r="OYN12" s="4"/>
      <c r="OYO12" s="4"/>
      <c r="OYP12" s="4"/>
      <c r="OYQ12" s="4"/>
      <c r="OYR12" s="4"/>
      <c r="OYS12" s="4"/>
      <c r="OYT12" s="4"/>
      <c r="OYU12" s="4"/>
      <c r="OYV12" s="4"/>
      <c r="OYW12" s="4"/>
      <c r="OYX12" s="4"/>
      <c r="OYY12" s="4"/>
      <c r="OYZ12" s="4"/>
      <c r="OZA12" s="4"/>
      <c r="OZB12" s="4"/>
      <c r="OZC12" s="4"/>
      <c r="OZD12" s="4"/>
      <c r="OZE12" s="4"/>
      <c r="OZF12" s="4"/>
      <c r="OZG12" s="4"/>
      <c r="OZH12" s="4"/>
      <c r="OZI12" s="4"/>
      <c r="OZJ12" s="4"/>
      <c r="OZK12" s="4"/>
      <c r="OZL12" s="4"/>
      <c r="OZM12" s="4"/>
      <c r="OZN12" s="4"/>
      <c r="OZO12" s="4"/>
      <c r="OZP12" s="4"/>
      <c r="OZQ12" s="4"/>
      <c r="OZR12" s="4"/>
      <c r="OZS12" s="4"/>
      <c r="OZT12" s="4"/>
      <c r="OZU12" s="4"/>
      <c r="OZV12" s="4"/>
      <c r="OZW12" s="4"/>
      <c r="OZX12" s="4"/>
      <c r="OZY12" s="4"/>
      <c r="OZZ12" s="4"/>
      <c r="PAA12" s="4"/>
      <c r="PAB12" s="4"/>
      <c r="PAC12" s="4"/>
      <c r="PAD12" s="4"/>
      <c r="PAE12" s="4"/>
      <c r="PAF12" s="4"/>
      <c r="PAG12" s="4"/>
      <c r="PAH12" s="4"/>
      <c r="PAI12" s="4"/>
      <c r="PAJ12" s="4"/>
      <c r="PAK12" s="4"/>
      <c r="PAL12" s="4"/>
      <c r="PAM12" s="4"/>
      <c r="PAN12" s="4"/>
      <c r="PAO12" s="4"/>
      <c r="PAP12" s="4"/>
      <c r="PAQ12" s="4"/>
      <c r="PAR12" s="4"/>
      <c r="PAS12" s="4"/>
      <c r="PAT12" s="4"/>
      <c r="PAU12" s="4"/>
      <c r="PAV12" s="4"/>
      <c r="PAW12" s="4"/>
      <c r="PAX12" s="4"/>
      <c r="PAY12" s="4"/>
      <c r="PAZ12" s="4"/>
      <c r="PBA12" s="4"/>
      <c r="PBB12" s="4"/>
      <c r="PBC12" s="4"/>
      <c r="PBD12" s="4"/>
      <c r="PBE12" s="4"/>
      <c r="PBF12" s="4"/>
      <c r="PBG12" s="4"/>
      <c r="PBH12" s="4"/>
      <c r="PBI12" s="4"/>
      <c r="PBJ12" s="4"/>
      <c r="PBK12" s="4"/>
      <c r="PBL12" s="4"/>
      <c r="PBM12" s="4"/>
      <c r="PBN12" s="4"/>
      <c r="PBO12" s="4"/>
      <c r="PBP12" s="4"/>
      <c r="PBQ12" s="4"/>
      <c r="PBR12" s="4"/>
      <c r="PBS12" s="4"/>
      <c r="PBT12" s="4"/>
      <c r="PBU12" s="4"/>
      <c r="PBV12" s="4"/>
      <c r="PBW12" s="4"/>
      <c r="PBX12" s="4"/>
      <c r="PBY12" s="4"/>
      <c r="PBZ12" s="4"/>
      <c r="PCA12" s="4"/>
      <c r="PCB12" s="4"/>
      <c r="PCC12" s="4"/>
      <c r="PCD12" s="4"/>
      <c r="PCE12" s="4"/>
      <c r="PCF12" s="4"/>
      <c r="PCG12" s="4"/>
      <c r="PCH12" s="4"/>
      <c r="PCI12" s="4"/>
      <c r="PCJ12" s="4"/>
      <c r="PCK12" s="4"/>
      <c r="PCL12" s="4"/>
      <c r="PCM12" s="4"/>
      <c r="PCN12" s="4"/>
      <c r="PCO12" s="4"/>
      <c r="PCP12" s="4"/>
      <c r="PCQ12" s="4"/>
      <c r="PCR12" s="4"/>
      <c r="PCS12" s="4"/>
      <c r="PCT12" s="4"/>
      <c r="PCU12" s="4"/>
      <c r="PCV12" s="4"/>
      <c r="PCW12" s="4"/>
      <c r="PCX12" s="4"/>
      <c r="PCY12" s="4"/>
      <c r="PCZ12" s="4"/>
      <c r="PDA12" s="4"/>
      <c r="PDB12" s="4"/>
      <c r="PDC12" s="4"/>
      <c r="PDD12" s="4"/>
      <c r="PDE12" s="4"/>
      <c r="PDF12" s="4"/>
      <c r="PDG12" s="4"/>
      <c r="PDH12" s="4"/>
      <c r="PDI12" s="4"/>
      <c r="PDJ12" s="4"/>
      <c r="PDK12" s="4"/>
      <c r="PDL12" s="4"/>
      <c r="PDM12" s="4"/>
      <c r="PDN12" s="4"/>
      <c r="PDO12" s="4"/>
      <c r="PDP12" s="4"/>
      <c r="PDQ12" s="4"/>
      <c r="PDR12" s="4"/>
      <c r="PDS12" s="4"/>
      <c r="PDT12" s="4"/>
      <c r="PDU12" s="4"/>
      <c r="PDV12" s="4"/>
      <c r="PDW12" s="4"/>
      <c r="PDX12" s="4"/>
      <c r="PDY12" s="4"/>
      <c r="PDZ12" s="4"/>
      <c r="PEA12" s="4"/>
      <c r="PEB12" s="4"/>
      <c r="PEC12" s="4"/>
      <c r="PED12" s="4"/>
      <c r="PEE12" s="4"/>
      <c r="PEF12" s="4"/>
      <c r="PEG12" s="4"/>
      <c r="PEH12" s="4"/>
      <c r="PEI12" s="4"/>
      <c r="PEJ12" s="4"/>
      <c r="PEK12" s="4"/>
      <c r="PEL12" s="4"/>
      <c r="PEM12" s="4"/>
      <c r="PEN12" s="4"/>
      <c r="PEO12" s="4"/>
      <c r="PEP12" s="4"/>
      <c r="PEQ12" s="4"/>
      <c r="PER12" s="4"/>
      <c r="PES12" s="4"/>
      <c r="PET12" s="4"/>
      <c r="PEU12" s="4"/>
      <c r="PEV12" s="4"/>
      <c r="PEW12" s="4"/>
      <c r="PEX12" s="4"/>
      <c r="PEY12" s="4"/>
      <c r="PEZ12" s="4"/>
      <c r="PFA12" s="4"/>
      <c r="PFB12" s="4"/>
      <c r="PFC12" s="4"/>
      <c r="PFD12" s="4"/>
      <c r="PFE12" s="4"/>
      <c r="PFF12" s="4"/>
      <c r="PFG12" s="4"/>
      <c r="PFH12" s="4"/>
      <c r="PFI12" s="4"/>
      <c r="PFJ12" s="4"/>
      <c r="PFK12" s="4"/>
      <c r="PFL12" s="4"/>
      <c r="PFM12" s="4"/>
      <c r="PFN12" s="4"/>
      <c r="PFO12" s="4"/>
      <c r="PFP12" s="4"/>
      <c r="PFQ12" s="4"/>
      <c r="PFR12" s="4"/>
      <c r="PFS12" s="4"/>
      <c r="PFT12" s="4"/>
      <c r="PFU12" s="4"/>
      <c r="PFV12" s="4"/>
      <c r="PFW12" s="4"/>
      <c r="PFX12" s="4"/>
      <c r="PFY12" s="4"/>
      <c r="PFZ12" s="4"/>
      <c r="PGA12" s="4"/>
      <c r="PGB12" s="4"/>
      <c r="PGC12" s="4"/>
      <c r="PGD12" s="4"/>
      <c r="PGE12" s="4"/>
      <c r="PGF12" s="4"/>
      <c r="PGG12" s="4"/>
      <c r="PGH12" s="4"/>
      <c r="PGI12" s="4"/>
      <c r="PGJ12" s="4"/>
      <c r="PGK12" s="4"/>
      <c r="PGL12" s="4"/>
      <c r="PGM12" s="4"/>
      <c r="PGN12" s="4"/>
      <c r="PGO12" s="4"/>
      <c r="PGP12" s="4"/>
      <c r="PGQ12" s="4"/>
      <c r="PGR12" s="4"/>
      <c r="PGS12" s="4"/>
      <c r="PGT12" s="4"/>
      <c r="PGU12" s="4"/>
      <c r="PGV12" s="4"/>
      <c r="PGW12" s="4"/>
      <c r="PGX12" s="4"/>
      <c r="PGY12" s="4"/>
      <c r="PGZ12" s="4"/>
      <c r="PHA12" s="4"/>
      <c r="PHB12" s="4"/>
      <c r="PHC12" s="4"/>
      <c r="PHD12" s="4"/>
      <c r="PHE12" s="4"/>
      <c r="PHF12" s="4"/>
      <c r="PHG12" s="4"/>
      <c r="PHH12" s="4"/>
      <c r="PHI12" s="4"/>
      <c r="PHJ12" s="4"/>
      <c r="PHK12" s="4"/>
      <c r="PHL12" s="4"/>
      <c r="PHM12" s="4"/>
      <c r="PHN12" s="4"/>
      <c r="PHO12" s="4"/>
      <c r="PHP12" s="4"/>
      <c r="PHQ12" s="4"/>
      <c r="PHR12" s="4"/>
      <c r="PHS12" s="4"/>
      <c r="PHT12" s="4"/>
      <c r="PHU12" s="4"/>
      <c r="PHV12" s="4"/>
      <c r="PHW12" s="4"/>
      <c r="PHX12" s="4"/>
      <c r="PHY12" s="4"/>
      <c r="PHZ12" s="4"/>
      <c r="PIA12" s="4"/>
      <c r="PIB12" s="4"/>
      <c r="PIC12" s="4"/>
      <c r="PID12" s="4"/>
      <c r="PIE12" s="4"/>
      <c r="PIF12" s="4"/>
      <c r="PIG12" s="4"/>
      <c r="PIH12" s="4"/>
      <c r="PII12" s="4"/>
      <c r="PIJ12" s="4"/>
      <c r="PIK12" s="4"/>
      <c r="PIL12" s="4"/>
      <c r="PIM12" s="4"/>
      <c r="PIN12" s="4"/>
      <c r="PIO12" s="4"/>
      <c r="PIP12" s="4"/>
      <c r="PIQ12" s="4"/>
      <c r="PIR12" s="4"/>
      <c r="PIS12" s="4"/>
      <c r="PIT12" s="4"/>
      <c r="PIU12" s="4"/>
      <c r="PIV12" s="4"/>
      <c r="PIW12" s="4"/>
      <c r="PIX12" s="4"/>
      <c r="PIY12" s="4"/>
      <c r="PIZ12" s="4"/>
      <c r="PJA12" s="4"/>
      <c r="PJB12" s="4"/>
      <c r="PJC12" s="4"/>
      <c r="PJD12" s="4"/>
      <c r="PJE12" s="4"/>
      <c r="PJF12" s="4"/>
      <c r="PJG12" s="4"/>
      <c r="PJH12" s="4"/>
      <c r="PJI12" s="4"/>
      <c r="PJJ12" s="4"/>
      <c r="PJK12" s="4"/>
      <c r="PJL12" s="4"/>
      <c r="PJM12" s="4"/>
      <c r="PJN12" s="4"/>
      <c r="PJO12" s="4"/>
      <c r="PJP12" s="4"/>
      <c r="PJQ12" s="4"/>
      <c r="PJR12" s="4"/>
      <c r="PJS12" s="4"/>
      <c r="PJT12" s="4"/>
      <c r="PJU12" s="4"/>
      <c r="PJV12" s="4"/>
      <c r="PJW12" s="4"/>
      <c r="PJX12" s="4"/>
      <c r="PJY12" s="4"/>
      <c r="PJZ12" s="4"/>
      <c r="PKA12" s="4"/>
      <c r="PKB12" s="4"/>
      <c r="PKC12" s="4"/>
      <c r="PKD12" s="4"/>
      <c r="PKE12" s="4"/>
      <c r="PKF12" s="4"/>
      <c r="PKG12" s="4"/>
      <c r="PKH12" s="4"/>
      <c r="PKI12" s="4"/>
      <c r="PKJ12" s="4"/>
      <c r="PKK12" s="4"/>
      <c r="PKL12" s="4"/>
      <c r="PKM12" s="4"/>
      <c r="PKN12" s="4"/>
      <c r="PKO12" s="4"/>
      <c r="PKP12" s="4"/>
      <c r="PKQ12" s="4"/>
      <c r="PKR12" s="4"/>
      <c r="PKS12" s="4"/>
      <c r="PKT12" s="4"/>
      <c r="PKU12" s="4"/>
      <c r="PKV12" s="4"/>
      <c r="PKW12" s="4"/>
      <c r="PKX12" s="4"/>
      <c r="PKY12" s="4"/>
      <c r="PKZ12" s="4"/>
      <c r="PLA12" s="4"/>
      <c r="PLB12" s="4"/>
      <c r="PLC12" s="4"/>
      <c r="PLD12" s="4"/>
      <c r="PLE12" s="4"/>
      <c r="PLF12" s="4"/>
      <c r="PLG12" s="4"/>
      <c r="PLH12" s="4"/>
      <c r="PLI12" s="4"/>
      <c r="PLJ12" s="4"/>
      <c r="PLK12" s="4"/>
      <c r="PLL12" s="4"/>
      <c r="PLM12" s="4"/>
      <c r="PLN12" s="4"/>
      <c r="PLO12" s="4"/>
      <c r="PLP12" s="4"/>
      <c r="PLQ12" s="4"/>
      <c r="PLR12" s="4"/>
      <c r="PLS12" s="4"/>
      <c r="PLT12" s="4"/>
      <c r="PLU12" s="4"/>
      <c r="PLV12" s="4"/>
      <c r="PLW12" s="4"/>
      <c r="PLX12" s="4"/>
      <c r="PLY12" s="4"/>
      <c r="PLZ12" s="4"/>
      <c r="PMA12" s="4"/>
      <c r="PMB12" s="4"/>
      <c r="PMC12" s="4"/>
      <c r="PMD12" s="4"/>
      <c r="PME12" s="4"/>
      <c r="PMF12" s="4"/>
      <c r="PMG12" s="4"/>
      <c r="PMH12" s="4"/>
      <c r="PMI12" s="4"/>
      <c r="PMJ12" s="4"/>
      <c r="PMK12" s="4"/>
      <c r="PML12" s="4"/>
      <c r="PMM12" s="4"/>
      <c r="PMN12" s="4"/>
      <c r="PMO12" s="4"/>
      <c r="PMP12" s="4"/>
      <c r="PMQ12" s="4"/>
      <c r="PMR12" s="4"/>
      <c r="PMS12" s="4"/>
      <c r="PMT12" s="4"/>
      <c r="PMU12" s="4"/>
      <c r="PMV12" s="4"/>
      <c r="PMW12" s="4"/>
      <c r="PMX12" s="4"/>
      <c r="PMY12" s="4"/>
      <c r="PMZ12" s="4"/>
      <c r="PNA12" s="4"/>
      <c r="PNB12" s="4"/>
      <c r="PNC12" s="4"/>
      <c r="PND12" s="4"/>
      <c r="PNE12" s="4"/>
      <c r="PNF12" s="4"/>
      <c r="PNG12" s="4"/>
      <c r="PNH12" s="4"/>
      <c r="PNI12" s="4"/>
      <c r="PNJ12" s="4"/>
      <c r="PNK12" s="4"/>
      <c r="PNL12" s="4"/>
      <c r="PNM12" s="4"/>
      <c r="PNN12" s="4"/>
      <c r="PNO12" s="4"/>
      <c r="PNP12" s="4"/>
      <c r="PNQ12" s="4"/>
      <c r="PNR12" s="4"/>
      <c r="PNS12" s="4"/>
      <c r="PNT12" s="4"/>
      <c r="PNU12" s="4"/>
      <c r="PNV12" s="4"/>
      <c r="PNW12" s="4"/>
      <c r="PNX12" s="4"/>
      <c r="PNY12" s="4"/>
      <c r="PNZ12" s="4"/>
      <c r="POA12" s="4"/>
      <c r="POB12" s="4"/>
      <c r="POC12" s="4"/>
      <c r="POD12" s="4"/>
      <c r="POE12" s="4"/>
      <c r="POF12" s="4"/>
      <c r="POG12" s="4"/>
      <c r="POH12" s="4"/>
      <c r="POI12" s="4"/>
      <c r="POJ12" s="4"/>
      <c r="POK12" s="4"/>
      <c r="POL12" s="4"/>
      <c r="POM12" s="4"/>
      <c r="PON12" s="4"/>
      <c r="POO12" s="4"/>
      <c r="POP12" s="4"/>
      <c r="POQ12" s="4"/>
      <c r="POR12" s="4"/>
      <c r="POS12" s="4"/>
      <c r="POT12" s="4"/>
      <c r="POU12" s="4"/>
      <c r="POV12" s="4"/>
      <c r="POW12" s="4"/>
      <c r="POX12" s="4"/>
      <c r="POY12" s="4"/>
      <c r="POZ12" s="4"/>
      <c r="PPA12" s="4"/>
      <c r="PPB12" s="4"/>
      <c r="PPC12" s="4"/>
      <c r="PPD12" s="4"/>
      <c r="PPE12" s="4"/>
      <c r="PPF12" s="4"/>
      <c r="PPG12" s="4"/>
      <c r="PPH12" s="4"/>
      <c r="PPI12" s="4"/>
      <c r="PPJ12" s="4"/>
      <c r="PPK12" s="4"/>
      <c r="PPL12" s="4"/>
      <c r="PPM12" s="4"/>
      <c r="PPN12" s="4"/>
      <c r="PPO12" s="4"/>
      <c r="PPP12" s="4"/>
      <c r="PPQ12" s="4"/>
      <c r="PPR12" s="4"/>
      <c r="PPS12" s="4"/>
      <c r="PPT12" s="4"/>
      <c r="PPU12" s="4"/>
      <c r="PPV12" s="4"/>
      <c r="PPW12" s="4"/>
      <c r="PPX12" s="4"/>
      <c r="PPY12" s="4"/>
      <c r="PPZ12" s="4"/>
      <c r="PQA12" s="4"/>
      <c r="PQB12" s="4"/>
      <c r="PQC12" s="4"/>
      <c r="PQD12" s="4"/>
      <c r="PQE12" s="4"/>
      <c r="PQF12" s="4"/>
      <c r="PQG12" s="4"/>
      <c r="PQH12" s="4"/>
      <c r="PQI12" s="4"/>
      <c r="PQJ12" s="4"/>
      <c r="PQK12" s="4"/>
      <c r="PQL12" s="4"/>
      <c r="PQM12" s="4"/>
      <c r="PQN12" s="4"/>
      <c r="PQO12" s="4"/>
      <c r="PQP12" s="4"/>
      <c r="PQQ12" s="4"/>
      <c r="PQR12" s="4"/>
      <c r="PQS12" s="4"/>
      <c r="PQT12" s="4"/>
      <c r="PQU12" s="4"/>
      <c r="PQV12" s="4"/>
      <c r="PQW12" s="4"/>
      <c r="PQX12" s="4"/>
      <c r="PQY12" s="4"/>
      <c r="PQZ12" s="4"/>
      <c r="PRA12" s="4"/>
      <c r="PRB12" s="4"/>
      <c r="PRC12" s="4"/>
      <c r="PRD12" s="4"/>
      <c r="PRE12" s="4"/>
      <c r="PRF12" s="4"/>
      <c r="PRG12" s="4"/>
      <c r="PRH12" s="4"/>
      <c r="PRI12" s="4"/>
      <c r="PRJ12" s="4"/>
      <c r="PRK12" s="4"/>
      <c r="PRL12" s="4"/>
      <c r="PRM12" s="4"/>
      <c r="PRN12" s="4"/>
      <c r="PRO12" s="4"/>
      <c r="PRP12" s="4"/>
      <c r="PRQ12" s="4"/>
      <c r="PRR12" s="4"/>
      <c r="PRS12" s="4"/>
      <c r="PRT12" s="4"/>
      <c r="PRU12" s="4"/>
      <c r="PRV12" s="4"/>
      <c r="PRW12" s="4"/>
      <c r="PRX12" s="4"/>
      <c r="PRY12" s="4"/>
      <c r="PRZ12" s="4"/>
      <c r="PSA12" s="4"/>
      <c r="PSB12" s="4"/>
      <c r="PSC12" s="4"/>
      <c r="PSD12" s="4"/>
      <c r="PSE12" s="4"/>
      <c r="PSF12" s="4"/>
      <c r="PSG12" s="4"/>
      <c r="PSH12" s="4"/>
      <c r="PSI12" s="4"/>
      <c r="PSJ12" s="4"/>
      <c r="PSK12" s="4"/>
      <c r="PSL12" s="4"/>
      <c r="PSM12" s="4"/>
      <c r="PSN12" s="4"/>
      <c r="PSO12" s="4"/>
      <c r="PSP12" s="4"/>
      <c r="PSQ12" s="4"/>
      <c r="PSR12" s="4"/>
      <c r="PSS12" s="4"/>
      <c r="PST12" s="4"/>
      <c r="PSU12" s="4"/>
      <c r="PSV12" s="4"/>
      <c r="PSW12" s="4"/>
      <c r="PSX12" s="4"/>
      <c r="PSY12" s="4"/>
      <c r="PSZ12" s="4"/>
      <c r="PTA12" s="4"/>
      <c r="PTB12" s="4"/>
      <c r="PTC12" s="4"/>
      <c r="PTD12" s="4"/>
      <c r="PTE12" s="4"/>
      <c r="PTF12" s="4"/>
      <c r="PTG12" s="4"/>
      <c r="PTH12" s="4"/>
      <c r="PTI12" s="4"/>
      <c r="PTJ12" s="4"/>
      <c r="PTK12" s="4"/>
      <c r="PTL12" s="4"/>
      <c r="PTM12" s="4"/>
      <c r="PTN12" s="4"/>
      <c r="PTO12" s="4"/>
      <c r="PTP12" s="4"/>
      <c r="PTQ12" s="4"/>
      <c r="PTR12" s="4"/>
      <c r="PTS12" s="4"/>
      <c r="PTT12" s="4"/>
      <c r="PTU12" s="4"/>
      <c r="PTV12" s="4"/>
      <c r="PTW12" s="4"/>
      <c r="PTX12" s="4"/>
      <c r="PTY12" s="4"/>
      <c r="PTZ12" s="4"/>
      <c r="PUA12" s="4"/>
      <c r="PUB12" s="4"/>
      <c r="PUC12" s="4"/>
      <c r="PUD12" s="4"/>
      <c r="PUE12" s="4"/>
      <c r="PUF12" s="4"/>
      <c r="PUG12" s="4"/>
      <c r="PUH12" s="4"/>
      <c r="PUI12" s="4"/>
      <c r="PUJ12" s="4"/>
      <c r="PUK12" s="4"/>
      <c r="PUL12" s="4"/>
      <c r="PUM12" s="4"/>
      <c r="PUN12" s="4"/>
      <c r="PUO12" s="4"/>
      <c r="PUP12" s="4"/>
      <c r="PUQ12" s="4"/>
      <c r="PUR12" s="4"/>
      <c r="PUS12" s="4"/>
      <c r="PUT12" s="4"/>
      <c r="PUU12" s="4"/>
      <c r="PUV12" s="4"/>
      <c r="PUW12" s="4"/>
      <c r="PUX12" s="4"/>
      <c r="PUY12" s="4"/>
      <c r="PUZ12" s="4"/>
      <c r="PVA12" s="4"/>
      <c r="PVB12" s="4"/>
      <c r="PVC12" s="4"/>
      <c r="PVD12" s="4"/>
      <c r="PVE12" s="4"/>
      <c r="PVF12" s="4"/>
      <c r="PVG12" s="4"/>
      <c r="PVH12" s="4"/>
      <c r="PVI12" s="4"/>
      <c r="PVJ12" s="4"/>
      <c r="PVK12" s="4"/>
      <c r="PVL12" s="4"/>
      <c r="PVM12" s="4"/>
      <c r="PVN12" s="4"/>
      <c r="PVO12" s="4"/>
      <c r="PVP12" s="4"/>
      <c r="PVQ12" s="4"/>
      <c r="PVR12" s="4"/>
      <c r="PVS12" s="4"/>
      <c r="PVT12" s="4"/>
      <c r="PVU12" s="4"/>
      <c r="PVV12" s="4"/>
      <c r="PVW12" s="4"/>
      <c r="PVX12" s="4"/>
      <c r="PVY12" s="4"/>
      <c r="PVZ12" s="4"/>
      <c r="PWA12" s="4"/>
      <c r="PWB12" s="4"/>
      <c r="PWC12" s="4"/>
      <c r="PWD12" s="4"/>
      <c r="PWE12" s="4"/>
      <c r="PWF12" s="4"/>
      <c r="PWG12" s="4"/>
      <c r="PWH12" s="4"/>
      <c r="PWI12" s="4"/>
      <c r="PWJ12" s="4"/>
      <c r="PWK12" s="4"/>
      <c r="PWL12" s="4"/>
      <c r="PWM12" s="4"/>
      <c r="PWN12" s="4"/>
      <c r="PWO12" s="4"/>
      <c r="PWP12" s="4"/>
      <c r="PWQ12" s="4"/>
      <c r="PWR12" s="4"/>
      <c r="PWS12" s="4"/>
      <c r="PWT12" s="4"/>
      <c r="PWU12" s="4"/>
      <c r="PWV12" s="4"/>
      <c r="PWW12" s="4"/>
      <c r="PWX12" s="4"/>
      <c r="PWY12" s="4"/>
      <c r="PWZ12" s="4"/>
      <c r="PXA12" s="4"/>
      <c r="PXB12" s="4"/>
      <c r="PXC12" s="4"/>
      <c r="PXD12" s="4"/>
      <c r="PXE12" s="4"/>
      <c r="PXF12" s="4"/>
      <c r="PXG12" s="4"/>
      <c r="PXH12" s="4"/>
      <c r="PXI12" s="4"/>
      <c r="PXJ12" s="4"/>
      <c r="PXK12" s="4"/>
      <c r="PXL12" s="4"/>
      <c r="PXM12" s="4"/>
      <c r="PXN12" s="4"/>
      <c r="PXO12" s="4"/>
      <c r="PXP12" s="4"/>
      <c r="PXQ12" s="4"/>
      <c r="PXR12" s="4"/>
      <c r="PXS12" s="4"/>
      <c r="PXT12" s="4"/>
      <c r="PXU12" s="4"/>
      <c r="PXV12" s="4"/>
      <c r="PXW12" s="4"/>
      <c r="PXX12" s="4"/>
      <c r="PXY12" s="4"/>
      <c r="PXZ12" s="4"/>
      <c r="PYA12" s="4"/>
      <c r="PYB12" s="4"/>
      <c r="PYC12" s="4"/>
      <c r="PYD12" s="4"/>
      <c r="PYE12" s="4"/>
      <c r="PYF12" s="4"/>
      <c r="PYG12" s="4"/>
      <c r="PYH12" s="4"/>
      <c r="PYI12" s="4"/>
      <c r="PYJ12" s="4"/>
      <c r="PYK12" s="4"/>
      <c r="PYL12" s="4"/>
      <c r="PYM12" s="4"/>
      <c r="PYN12" s="4"/>
      <c r="PYO12" s="4"/>
      <c r="PYP12" s="4"/>
      <c r="PYQ12" s="4"/>
      <c r="PYR12" s="4"/>
      <c r="PYS12" s="4"/>
      <c r="PYT12" s="4"/>
      <c r="PYU12" s="4"/>
      <c r="PYV12" s="4"/>
      <c r="PYW12" s="4"/>
      <c r="PYX12" s="4"/>
      <c r="PYY12" s="4"/>
      <c r="PYZ12" s="4"/>
      <c r="PZA12" s="4"/>
      <c r="PZB12" s="4"/>
      <c r="PZC12" s="4"/>
      <c r="PZD12" s="4"/>
      <c r="PZE12" s="4"/>
      <c r="PZF12" s="4"/>
      <c r="PZG12" s="4"/>
      <c r="PZH12" s="4"/>
      <c r="PZI12" s="4"/>
      <c r="PZJ12" s="4"/>
      <c r="PZK12" s="4"/>
      <c r="PZL12" s="4"/>
      <c r="PZM12" s="4"/>
      <c r="PZN12" s="4"/>
      <c r="PZO12" s="4"/>
      <c r="PZP12" s="4"/>
      <c r="PZQ12" s="4"/>
      <c r="PZR12" s="4"/>
      <c r="PZS12" s="4"/>
      <c r="PZT12" s="4"/>
      <c r="PZU12" s="4"/>
      <c r="PZV12" s="4"/>
      <c r="PZW12" s="4"/>
      <c r="PZX12" s="4"/>
      <c r="PZY12" s="4"/>
      <c r="PZZ12" s="4"/>
      <c r="QAA12" s="4"/>
      <c r="QAB12" s="4"/>
      <c r="QAC12" s="4"/>
      <c r="QAD12" s="4"/>
      <c r="QAE12" s="4"/>
      <c r="QAF12" s="4"/>
      <c r="QAG12" s="4"/>
      <c r="QAH12" s="4"/>
      <c r="QAI12" s="4"/>
      <c r="QAJ12" s="4"/>
      <c r="QAK12" s="4"/>
      <c r="QAL12" s="4"/>
      <c r="QAM12" s="4"/>
      <c r="QAN12" s="4"/>
      <c r="QAO12" s="4"/>
      <c r="QAP12" s="4"/>
      <c r="QAQ12" s="4"/>
      <c r="QAR12" s="4"/>
      <c r="QAS12" s="4"/>
      <c r="QAT12" s="4"/>
      <c r="QAU12" s="4"/>
      <c r="QAV12" s="4"/>
      <c r="QAW12" s="4"/>
      <c r="QAX12" s="4"/>
      <c r="QAY12" s="4"/>
      <c r="QAZ12" s="4"/>
      <c r="QBA12" s="4"/>
      <c r="QBB12" s="4"/>
      <c r="QBC12" s="4"/>
      <c r="QBD12" s="4"/>
      <c r="QBE12" s="4"/>
      <c r="QBF12" s="4"/>
      <c r="QBG12" s="4"/>
      <c r="QBH12" s="4"/>
      <c r="QBI12" s="4"/>
      <c r="QBJ12" s="4"/>
      <c r="QBK12" s="4"/>
      <c r="QBL12" s="4"/>
      <c r="QBM12" s="4"/>
      <c r="QBN12" s="4"/>
      <c r="QBO12" s="4"/>
      <c r="QBP12" s="4"/>
      <c r="QBQ12" s="4"/>
      <c r="QBR12" s="4"/>
      <c r="QBS12" s="4"/>
      <c r="QBT12" s="4"/>
      <c r="QBU12" s="4"/>
      <c r="QBV12" s="4"/>
      <c r="QBW12" s="4"/>
      <c r="QBX12" s="4"/>
      <c r="QBY12" s="4"/>
      <c r="QBZ12" s="4"/>
      <c r="QCA12" s="4"/>
      <c r="QCB12" s="4"/>
      <c r="QCC12" s="4"/>
      <c r="QCD12" s="4"/>
      <c r="QCE12" s="4"/>
      <c r="QCF12" s="4"/>
      <c r="QCG12" s="4"/>
      <c r="QCH12" s="4"/>
      <c r="QCI12" s="4"/>
      <c r="QCJ12" s="4"/>
      <c r="QCK12" s="4"/>
      <c r="QCL12" s="4"/>
      <c r="QCM12" s="4"/>
      <c r="QCN12" s="4"/>
      <c r="QCO12" s="4"/>
      <c r="QCP12" s="4"/>
      <c r="QCQ12" s="4"/>
      <c r="QCR12" s="4"/>
      <c r="QCS12" s="4"/>
      <c r="QCT12" s="4"/>
      <c r="QCU12" s="4"/>
      <c r="QCV12" s="4"/>
      <c r="QCW12" s="4"/>
      <c r="QCX12" s="4"/>
      <c r="QCY12" s="4"/>
      <c r="QCZ12" s="4"/>
      <c r="QDA12" s="4"/>
      <c r="QDB12" s="4"/>
      <c r="QDC12" s="4"/>
      <c r="QDD12" s="4"/>
      <c r="QDE12" s="4"/>
      <c r="QDF12" s="4"/>
      <c r="QDG12" s="4"/>
      <c r="QDH12" s="4"/>
      <c r="QDI12" s="4"/>
      <c r="QDJ12" s="4"/>
      <c r="QDK12" s="4"/>
      <c r="QDL12" s="4"/>
      <c r="QDM12" s="4"/>
      <c r="QDN12" s="4"/>
      <c r="QDO12" s="4"/>
      <c r="QDP12" s="4"/>
      <c r="QDQ12" s="4"/>
      <c r="QDR12" s="4"/>
      <c r="QDS12" s="4"/>
      <c r="QDT12" s="4"/>
      <c r="QDU12" s="4"/>
      <c r="QDV12" s="4"/>
      <c r="QDW12" s="4"/>
      <c r="QDX12" s="4"/>
      <c r="QDY12" s="4"/>
      <c r="QDZ12" s="4"/>
      <c r="QEA12" s="4"/>
      <c r="QEB12" s="4"/>
      <c r="QEC12" s="4"/>
      <c r="QED12" s="4"/>
      <c r="QEE12" s="4"/>
      <c r="QEF12" s="4"/>
      <c r="QEG12" s="4"/>
      <c r="QEH12" s="4"/>
      <c r="QEI12" s="4"/>
      <c r="QEJ12" s="4"/>
      <c r="QEK12" s="4"/>
      <c r="QEL12" s="4"/>
      <c r="QEM12" s="4"/>
      <c r="QEN12" s="4"/>
      <c r="QEO12" s="4"/>
      <c r="QEP12" s="4"/>
      <c r="QEQ12" s="4"/>
      <c r="QER12" s="4"/>
      <c r="QES12" s="4"/>
      <c r="QET12" s="4"/>
      <c r="QEU12" s="4"/>
      <c r="QEV12" s="4"/>
      <c r="QEW12" s="4"/>
      <c r="QEX12" s="4"/>
      <c r="QEY12" s="4"/>
      <c r="QEZ12" s="4"/>
      <c r="QFA12" s="4"/>
      <c r="QFB12" s="4"/>
      <c r="QFC12" s="4"/>
      <c r="QFD12" s="4"/>
      <c r="QFE12" s="4"/>
      <c r="QFF12" s="4"/>
      <c r="QFG12" s="4"/>
      <c r="QFH12" s="4"/>
      <c r="QFI12" s="4"/>
      <c r="QFJ12" s="4"/>
      <c r="QFK12" s="4"/>
      <c r="QFL12" s="4"/>
      <c r="QFM12" s="4"/>
      <c r="QFN12" s="4"/>
      <c r="QFO12" s="4"/>
      <c r="QFP12" s="4"/>
      <c r="QFQ12" s="4"/>
      <c r="QFR12" s="4"/>
      <c r="QFS12" s="4"/>
      <c r="QFT12" s="4"/>
      <c r="QFU12" s="4"/>
      <c r="QFV12" s="4"/>
      <c r="QFW12" s="4"/>
      <c r="QFX12" s="4"/>
      <c r="QFY12" s="4"/>
      <c r="QFZ12" s="4"/>
      <c r="QGA12" s="4"/>
      <c r="QGB12" s="4"/>
      <c r="QGC12" s="4"/>
      <c r="QGD12" s="4"/>
      <c r="QGE12" s="4"/>
      <c r="QGF12" s="4"/>
      <c r="QGG12" s="4"/>
      <c r="QGH12" s="4"/>
      <c r="QGI12" s="4"/>
      <c r="QGJ12" s="4"/>
      <c r="QGK12" s="4"/>
      <c r="QGL12" s="4"/>
      <c r="QGM12" s="4"/>
      <c r="QGN12" s="4"/>
      <c r="QGO12" s="4"/>
      <c r="QGP12" s="4"/>
      <c r="QGQ12" s="4"/>
      <c r="QGR12" s="4"/>
      <c r="QGS12" s="4"/>
      <c r="QGT12" s="4"/>
      <c r="QGU12" s="4"/>
      <c r="QGV12" s="4"/>
      <c r="QGW12" s="4"/>
      <c r="QGX12" s="4"/>
      <c r="QGY12" s="4"/>
      <c r="QGZ12" s="4"/>
      <c r="QHA12" s="4"/>
      <c r="QHB12" s="4"/>
      <c r="QHC12" s="4"/>
      <c r="QHD12" s="4"/>
      <c r="QHE12" s="4"/>
      <c r="QHF12" s="4"/>
      <c r="QHG12" s="4"/>
      <c r="QHH12" s="4"/>
      <c r="QHI12" s="4"/>
      <c r="QHJ12" s="4"/>
      <c r="QHK12" s="4"/>
      <c r="QHL12" s="4"/>
      <c r="QHM12" s="4"/>
      <c r="QHN12" s="4"/>
      <c r="QHO12" s="4"/>
      <c r="QHP12" s="4"/>
      <c r="QHQ12" s="4"/>
      <c r="QHR12" s="4"/>
      <c r="QHS12" s="4"/>
      <c r="QHT12" s="4"/>
      <c r="QHU12" s="4"/>
      <c r="QHV12" s="4"/>
      <c r="QHW12" s="4"/>
      <c r="QHX12" s="4"/>
      <c r="QHY12" s="4"/>
      <c r="QHZ12" s="4"/>
      <c r="QIA12" s="4"/>
      <c r="QIB12" s="4"/>
      <c r="QIC12" s="4"/>
      <c r="QID12" s="4"/>
      <c r="QIE12" s="4"/>
      <c r="QIF12" s="4"/>
      <c r="QIG12" s="4"/>
      <c r="QIH12" s="4"/>
      <c r="QII12" s="4"/>
      <c r="QIJ12" s="4"/>
      <c r="QIK12" s="4"/>
      <c r="QIL12" s="4"/>
      <c r="QIM12" s="4"/>
      <c r="QIN12" s="4"/>
      <c r="QIO12" s="4"/>
      <c r="QIP12" s="4"/>
      <c r="QIQ12" s="4"/>
      <c r="QIR12" s="4"/>
      <c r="QIS12" s="4"/>
      <c r="QIT12" s="4"/>
      <c r="QIU12" s="4"/>
      <c r="QIV12" s="4"/>
      <c r="QIW12" s="4"/>
      <c r="QIX12" s="4"/>
      <c r="QIY12" s="4"/>
      <c r="QIZ12" s="4"/>
      <c r="QJA12" s="4"/>
      <c r="QJB12" s="4"/>
      <c r="QJC12" s="4"/>
      <c r="QJD12" s="4"/>
      <c r="QJE12" s="4"/>
      <c r="QJF12" s="4"/>
      <c r="QJG12" s="4"/>
      <c r="QJH12" s="4"/>
      <c r="QJI12" s="4"/>
      <c r="QJJ12" s="4"/>
      <c r="QJK12" s="4"/>
      <c r="QJL12" s="4"/>
      <c r="QJM12" s="4"/>
      <c r="QJN12" s="4"/>
      <c r="QJO12" s="4"/>
      <c r="QJP12" s="4"/>
      <c r="QJQ12" s="4"/>
      <c r="QJR12" s="4"/>
      <c r="QJS12" s="4"/>
      <c r="QJT12" s="4"/>
      <c r="QJU12" s="4"/>
      <c r="QJV12" s="4"/>
      <c r="QJW12" s="4"/>
      <c r="QJX12" s="4"/>
      <c r="QJY12" s="4"/>
      <c r="QJZ12" s="4"/>
      <c r="QKA12" s="4"/>
      <c r="QKB12" s="4"/>
      <c r="QKC12" s="4"/>
      <c r="QKD12" s="4"/>
      <c r="QKE12" s="4"/>
      <c r="QKF12" s="4"/>
      <c r="QKG12" s="4"/>
      <c r="QKH12" s="4"/>
      <c r="QKI12" s="4"/>
      <c r="QKJ12" s="4"/>
      <c r="QKK12" s="4"/>
      <c r="QKL12" s="4"/>
      <c r="QKM12" s="4"/>
      <c r="QKN12" s="4"/>
      <c r="QKO12" s="4"/>
      <c r="QKP12" s="4"/>
      <c r="QKQ12" s="4"/>
      <c r="QKR12" s="4"/>
      <c r="QKS12" s="4"/>
      <c r="QKT12" s="4"/>
      <c r="QKU12" s="4"/>
      <c r="QKV12" s="4"/>
      <c r="QKW12" s="4"/>
      <c r="QKX12" s="4"/>
      <c r="QKY12" s="4"/>
      <c r="QKZ12" s="4"/>
      <c r="QLA12" s="4"/>
      <c r="QLB12" s="4"/>
      <c r="QLC12" s="4"/>
      <c r="QLD12" s="4"/>
      <c r="QLE12" s="4"/>
      <c r="QLF12" s="4"/>
      <c r="QLG12" s="4"/>
      <c r="QLH12" s="4"/>
      <c r="QLI12" s="4"/>
      <c r="QLJ12" s="4"/>
      <c r="QLK12" s="4"/>
      <c r="QLL12" s="4"/>
      <c r="QLM12" s="4"/>
      <c r="QLN12" s="4"/>
      <c r="QLO12" s="4"/>
      <c r="QLP12" s="4"/>
      <c r="QLQ12" s="4"/>
      <c r="QLR12" s="4"/>
      <c r="QLS12" s="4"/>
      <c r="QLT12" s="4"/>
      <c r="QLU12" s="4"/>
      <c r="QLV12" s="4"/>
      <c r="QLW12" s="4"/>
      <c r="QLX12" s="4"/>
      <c r="QLY12" s="4"/>
      <c r="QLZ12" s="4"/>
      <c r="QMA12" s="4"/>
      <c r="QMB12" s="4"/>
      <c r="QMC12" s="4"/>
      <c r="QMD12" s="4"/>
      <c r="QME12" s="4"/>
      <c r="QMF12" s="4"/>
      <c r="QMG12" s="4"/>
      <c r="QMH12" s="4"/>
      <c r="QMI12" s="4"/>
      <c r="QMJ12" s="4"/>
      <c r="QMK12" s="4"/>
      <c r="QML12" s="4"/>
      <c r="QMM12" s="4"/>
      <c r="QMN12" s="4"/>
      <c r="QMO12" s="4"/>
      <c r="QMP12" s="4"/>
      <c r="QMQ12" s="4"/>
      <c r="QMR12" s="4"/>
      <c r="QMS12" s="4"/>
      <c r="QMT12" s="4"/>
      <c r="QMU12" s="4"/>
      <c r="QMV12" s="4"/>
      <c r="QMW12" s="4"/>
      <c r="QMX12" s="4"/>
      <c r="QMY12" s="4"/>
      <c r="QMZ12" s="4"/>
      <c r="QNA12" s="4"/>
      <c r="QNB12" s="4"/>
      <c r="QNC12" s="4"/>
      <c r="QND12" s="4"/>
      <c r="QNE12" s="4"/>
      <c r="QNF12" s="4"/>
      <c r="QNG12" s="4"/>
      <c r="QNH12" s="4"/>
      <c r="QNI12" s="4"/>
      <c r="QNJ12" s="4"/>
      <c r="QNK12" s="4"/>
      <c r="QNL12" s="4"/>
      <c r="QNM12" s="4"/>
      <c r="QNN12" s="4"/>
      <c r="QNO12" s="4"/>
      <c r="QNP12" s="4"/>
      <c r="QNQ12" s="4"/>
      <c r="QNR12" s="4"/>
      <c r="QNS12" s="4"/>
      <c r="QNT12" s="4"/>
      <c r="QNU12" s="4"/>
      <c r="QNV12" s="4"/>
      <c r="QNW12" s="4"/>
      <c r="QNX12" s="4"/>
      <c r="QNY12" s="4"/>
      <c r="QNZ12" s="4"/>
      <c r="QOA12" s="4"/>
      <c r="QOB12" s="4"/>
      <c r="QOC12" s="4"/>
      <c r="QOD12" s="4"/>
      <c r="QOE12" s="4"/>
      <c r="QOF12" s="4"/>
      <c r="QOG12" s="4"/>
      <c r="QOH12" s="4"/>
      <c r="QOI12" s="4"/>
      <c r="QOJ12" s="4"/>
      <c r="QOK12" s="4"/>
      <c r="QOL12" s="4"/>
      <c r="QOM12" s="4"/>
      <c r="QON12" s="4"/>
      <c r="QOO12" s="4"/>
      <c r="QOP12" s="4"/>
      <c r="QOQ12" s="4"/>
      <c r="QOR12" s="4"/>
      <c r="QOS12" s="4"/>
      <c r="QOT12" s="4"/>
      <c r="QOU12" s="4"/>
      <c r="QOV12" s="4"/>
      <c r="QOW12" s="4"/>
      <c r="QOX12" s="4"/>
      <c r="QOY12" s="4"/>
      <c r="QOZ12" s="4"/>
      <c r="QPA12" s="4"/>
      <c r="QPB12" s="4"/>
      <c r="QPC12" s="4"/>
      <c r="QPD12" s="4"/>
      <c r="QPE12" s="4"/>
      <c r="QPF12" s="4"/>
      <c r="QPG12" s="4"/>
      <c r="QPH12" s="4"/>
      <c r="QPI12" s="4"/>
      <c r="QPJ12" s="4"/>
      <c r="QPK12" s="4"/>
      <c r="QPL12" s="4"/>
      <c r="QPM12" s="4"/>
      <c r="QPN12" s="4"/>
      <c r="QPO12" s="4"/>
      <c r="QPP12" s="4"/>
      <c r="QPQ12" s="4"/>
      <c r="QPR12" s="4"/>
      <c r="QPS12" s="4"/>
      <c r="QPT12" s="4"/>
      <c r="QPU12" s="4"/>
      <c r="QPV12" s="4"/>
      <c r="QPW12" s="4"/>
      <c r="QPX12" s="4"/>
      <c r="QPY12" s="4"/>
      <c r="QPZ12" s="4"/>
      <c r="QQA12" s="4"/>
      <c r="QQB12" s="4"/>
      <c r="QQC12" s="4"/>
      <c r="QQD12" s="4"/>
      <c r="QQE12" s="4"/>
      <c r="QQF12" s="4"/>
      <c r="QQG12" s="4"/>
      <c r="QQH12" s="4"/>
      <c r="QQI12" s="4"/>
      <c r="QQJ12" s="4"/>
      <c r="QQK12" s="4"/>
      <c r="QQL12" s="4"/>
      <c r="QQM12" s="4"/>
      <c r="QQN12" s="4"/>
      <c r="QQO12" s="4"/>
      <c r="QQP12" s="4"/>
      <c r="QQQ12" s="4"/>
      <c r="QQR12" s="4"/>
      <c r="QQS12" s="4"/>
      <c r="QQT12" s="4"/>
      <c r="QQU12" s="4"/>
      <c r="QQV12" s="4"/>
      <c r="QQW12" s="4"/>
      <c r="QQX12" s="4"/>
      <c r="QQY12" s="4"/>
      <c r="QQZ12" s="4"/>
      <c r="QRA12" s="4"/>
      <c r="QRB12" s="4"/>
      <c r="QRC12" s="4"/>
      <c r="QRD12" s="4"/>
      <c r="QRE12" s="4"/>
      <c r="QRF12" s="4"/>
      <c r="QRG12" s="4"/>
      <c r="QRH12" s="4"/>
      <c r="QRI12" s="4"/>
      <c r="QRJ12" s="4"/>
      <c r="QRK12" s="4"/>
      <c r="QRL12" s="4"/>
      <c r="QRM12" s="4"/>
      <c r="QRN12" s="4"/>
      <c r="QRO12" s="4"/>
      <c r="QRP12" s="4"/>
      <c r="QRQ12" s="4"/>
      <c r="QRR12" s="4"/>
      <c r="QRS12" s="4"/>
      <c r="QRT12" s="4"/>
      <c r="QRU12" s="4"/>
      <c r="QRV12" s="4"/>
      <c r="QRW12" s="4"/>
      <c r="QRX12" s="4"/>
      <c r="QRY12" s="4"/>
      <c r="QRZ12" s="4"/>
      <c r="QSA12" s="4"/>
      <c r="QSB12" s="4"/>
      <c r="QSC12" s="4"/>
      <c r="QSD12" s="4"/>
      <c r="QSE12" s="4"/>
      <c r="QSF12" s="4"/>
      <c r="QSG12" s="4"/>
      <c r="QSH12" s="4"/>
      <c r="QSI12" s="4"/>
      <c r="QSJ12" s="4"/>
      <c r="QSK12" s="4"/>
      <c r="QSL12" s="4"/>
      <c r="QSM12" s="4"/>
      <c r="QSN12" s="4"/>
      <c r="QSO12" s="4"/>
      <c r="QSP12" s="4"/>
      <c r="QSQ12" s="4"/>
      <c r="QSR12" s="4"/>
      <c r="QSS12" s="4"/>
      <c r="QST12" s="4"/>
      <c r="QSU12" s="4"/>
      <c r="QSV12" s="4"/>
      <c r="QSW12" s="4"/>
      <c r="QSX12" s="4"/>
      <c r="QSY12" s="4"/>
      <c r="QSZ12" s="4"/>
      <c r="QTA12" s="4"/>
      <c r="QTB12" s="4"/>
      <c r="QTC12" s="4"/>
      <c r="QTD12" s="4"/>
      <c r="QTE12" s="4"/>
      <c r="QTF12" s="4"/>
      <c r="QTG12" s="4"/>
      <c r="QTH12" s="4"/>
      <c r="QTI12" s="4"/>
      <c r="QTJ12" s="4"/>
      <c r="QTK12" s="4"/>
      <c r="QTL12" s="4"/>
      <c r="QTM12" s="4"/>
      <c r="QTN12" s="4"/>
      <c r="QTO12" s="4"/>
      <c r="QTP12" s="4"/>
      <c r="QTQ12" s="4"/>
      <c r="QTR12" s="4"/>
      <c r="QTS12" s="4"/>
      <c r="QTT12" s="4"/>
      <c r="QTU12" s="4"/>
      <c r="QTV12" s="4"/>
      <c r="QTW12" s="4"/>
      <c r="QTX12" s="4"/>
      <c r="QTY12" s="4"/>
      <c r="QTZ12" s="4"/>
      <c r="QUA12" s="4"/>
      <c r="QUB12" s="4"/>
      <c r="QUC12" s="4"/>
      <c r="QUD12" s="4"/>
      <c r="QUE12" s="4"/>
      <c r="QUF12" s="4"/>
      <c r="QUG12" s="4"/>
      <c r="QUH12" s="4"/>
      <c r="QUI12" s="4"/>
      <c r="QUJ12" s="4"/>
      <c r="QUK12" s="4"/>
      <c r="QUL12" s="4"/>
      <c r="QUM12" s="4"/>
      <c r="QUN12" s="4"/>
      <c r="QUO12" s="4"/>
      <c r="QUP12" s="4"/>
      <c r="QUQ12" s="4"/>
      <c r="QUR12" s="4"/>
      <c r="QUS12" s="4"/>
      <c r="QUT12" s="4"/>
      <c r="QUU12" s="4"/>
      <c r="QUV12" s="4"/>
      <c r="QUW12" s="4"/>
      <c r="QUX12" s="4"/>
      <c r="QUY12" s="4"/>
      <c r="QUZ12" s="4"/>
      <c r="QVA12" s="4"/>
      <c r="QVB12" s="4"/>
      <c r="QVC12" s="4"/>
      <c r="QVD12" s="4"/>
      <c r="QVE12" s="4"/>
      <c r="QVF12" s="4"/>
      <c r="QVG12" s="4"/>
      <c r="QVH12" s="4"/>
      <c r="QVI12" s="4"/>
      <c r="QVJ12" s="4"/>
      <c r="QVK12" s="4"/>
      <c r="QVL12" s="4"/>
      <c r="QVM12" s="4"/>
      <c r="QVN12" s="4"/>
      <c r="QVO12" s="4"/>
      <c r="QVP12" s="4"/>
      <c r="QVQ12" s="4"/>
      <c r="QVR12" s="4"/>
      <c r="QVS12" s="4"/>
      <c r="QVT12" s="4"/>
      <c r="QVU12" s="4"/>
      <c r="QVV12" s="4"/>
      <c r="QVW12" s="4"/>
      <c r="QVX12" s="4"/>
      <c r="QVY12" s="4"/>
      <c r="QVZ12" s="4"/>
      <c r="QWA12" s="4"/>
      <c r="QWB12" s="4"/>
      <c r="QWC12" s="4"/>
      <c r="QWD12" s="4"/>
      <c r="QWE12" s="4"/>
      <c r="QWF12" s="4"/>
      <c r="QWG12" s="4"/>
      <c r="QWH12" s="4"/>
      <c r="QWI12" s="4"/>
      <c r="QWJ12" s="4"/>
      <c r="QWK12" s="4"/>
      <c r="QWL12" s="4"/>
      <c r="QWM12" s="4"/>
      <c r="QWN12" s="4"/>
      <c r="QWO12" s="4"/>
      <c r="QWP12" s="4"/>
      <c r="QWQ12" s="4"/>
      <c r="QWR12" s="4"/>
      <c r="QWS12" s="4"/>
      <c r="QWT12" s="4"/>
      <c r="QWU12" s="4"/>
      <c r="QWV12" s="4"/>
      <c r="QWW12" s="4"/>
      <c r="QWX12" s="4"/>
      <c r="QWY12" s="4"/>
      <c r="QWZ12" s="4"/>
      <c r="QXA12" s="4"/>
      <c r="QXB12" s="4"/>
      <c r="QXC12" s="4"/>
      <c r="QXD12" s="4"/>
      <c r="QXE12" s="4"/>
      <c r="QXF12" s="4"/>
      <c r="QXG12" s="4"/>
      <c r="QXH12" s="4"/>
      <c r="QXI12" s="4"/>
      <c r="QXJ12" s="4"/>
      <c r="QXK12" s="4"/>
      <c r="QXL12" s="4"/>
      <c r="QXM12" s="4"/>
      <c r="QXN12" s="4"/>
      <c r="QXO12" s="4"/>
      <c r="QXP12" s="4"/>
      <c r="QXQ12" s="4"/>
      <c r="QXR12" s="4"/>
      <c r="QXS12" s="4"/>
      <c r="QXT12" s="4"/>
      <c r="QXU12" s="4"/>
      <c r="QXV12" s="4"/>
      <c r="QXW12" s="4"/>
      <c r="QXX12" s="4"/>
      <c r="QXY12" s="4"/>
      <c r="QXZ12" s="4"/>
      <c r="QYA12" s="4"/>
      <c r="QYB12" s="4"/>
      <c r="QYC12" s="4"/>
      <c r="QYD12" s="4"/>
      <c r="QYE12" s="4"/>
      <c r="QYF12" s="4"/>
      <c r="QYG12" s="4"/>
      <c r="QYH12" s="4"/>
      <c r="QYI12" s="4"/>
      <c r="QYJ12" s="4"/>
      <c r="QYK12" s="4"/>
      <c r="QYL12" s="4"/>
      <c r="QYM12" s="4"/>
      <c r="QYN12" s="4"/>
      <c r="QYO12" s="4"/>
      <c r="QYP12" s="4"/>
      <c r="QYQ12" s="4"/>
      <c r="QYR12" s="4"/>
      <c r="QYS12" s="4"/>
      <c r="QYT12" s="4"/>
      <c r="QYU12" s="4"/>
      <c r="QYV12" s="4"/>
      <c r="QYW12" s="4"/>
      <c r="QYX12" s="4"/>
      <c r="QYY12" s="4"/>
      <c r="QYZ12" s="4"/>
      <c r="QZA12" s="4"/>
      <c r="QZB12" s="4"/>
      <c r="QZC12" s="4"/>
      <c r="QZD12" s="4"/>
      <c r="QZE12" s="4"/>
      <c r="QZF12" s="4"/>
      <c r="QZG12" s="4"/>
      <c r="QZH12" s="4"/>
      <c r="QZI12" s="4"/>
      <c r="QZJ12" s="4"/>
      <c r="QZK12" s="4"/>
      <c r="QZL12" s="4"/>
      <c r="QZM12" s="4"/>
      <c r="QZN12" s="4"/>
      <c r="QZO12" s="4"/>
      <c r="QZP12" s="4"/>
      <c r="QZQ12" s="4"/>
      <c r="QZR12" s="4"/>
      <c r="QZS12" s="4"/>
      <c r="QZT12" s="4"/>
      <c r="QZU12" s="4"/>
      <c r="QZV12" s="4"/>
      <c r="QZW12" s="4"/>
      <c r="QZX12" s="4"/>
      <c r="QZY12" s="4"/>
      <c r="QZZ12" s="4"/>
      <c r="RAA12" s="4"/>
      <c r="RAB12" s="4"/>
      <c r="RAC12" s="4"/>
      <c r="RAD12" s="4"/>
      <c r="RAE12" s="4"/>
      <c r="RAF12" s="4"/>
      <c r="RAG12" s="4"/>
      <c r="RAH12" s="4"/>
      <c r="RAI12" s="4"/>
      <c r="RAJ12" s="4"/>
      <c r="RAK12" s="4"/>
      <c r="RAL12" s="4"/>
      <c r="RAM12" s="4"/>
      <c r="RAN12" s="4"/>
      <c r="RAO12" s="4"/>
      <c r="RAP12" s="4"/>
      <c r="RAQ12" s="4"/>
      <c r="RAR12" s="4"/>
      <c r="RAS12" s="4"/>
      <c r="RAT12" s="4"/>
      <c r="RAU12" s="4"/>
      <c r="RAV12" s="4"/>
      <c r="RAW12" s="4"/>
      <c r="RAX12" s="4"/>
      <c r="RAY12" s="4"/>
      <c r="RAZ12" s="4"/>
      <c r="RBA12" s="4"/>
      <c r="RBB12" s="4"/>
      <c r="RBC12" s="4"/>
      <c r="RBD12" s="4"/>
      <c r="RBE12" s="4"/>
      <c r="RBF12" s="4"/>
      <c r="RBG12" s="4"/>
      <c r="RBH12" s="4"/>
      <c r="RBI12" s="4"/>
      <c r="RBJ12" s="4"/>
      <c r="RBK12" s="4"/>
      <c r="RBL12" s="4"/>
      <c r="RBM12" s="4"/>
      <c r="RBN12" s="4"/>
      <c r="RBO12" s="4"/>
      <c r="RBP12" s="4"/>
      <c r="RBQ12" s="4"/>
      <c r="RBR12" s="4"/>
      <c r="RBS12" s="4"/>
      <c r="RBT12" s="4"/>
      <c r="RBU12" s="4"/>
      <c r="RBV12" s="4"/>
      <c r="RBW12" s="4"/>
      <c r="RBX12" s="4"/>
      <c r="RBY12" s="4"/>
      <c r="RBZ12" s="4"/>
      <c r="RCA12" s="4"/>
      <c r="RCB12" s="4"/>
      <c r="RCC12" s="4"/>
      <c r="RCD12" s="4"/>
      <c r="RCE12" s="4"/>
      <c r="RCF12" s="4"/>
      <c r="RCG12" s="4"/>
      <c r="RCH12" s="4"/>
      <c r="RCI12" s="4"/>
      <c r="RCJ12" s="4"/>
      <c r="RCK12" s="4"/>
      <c r="RCL12" s="4"/>
      <c r="RCM12" s="4"/>
      <c r="RCN12" s="4"/>
      <c r="RCO12" s="4"/>
      <c r="RCP12" s="4"/>
      <c r="RCQ12" s="4"/>
      <c r="RCR12" s="4"/>
      <c r="RCS12" s="4"/>
      <c r="RCT12" s="4"/>
      <c r="RCU12" s="4"/>
      <c r="RCV12" s="4"/>
      <c r="RCW12" s="4"/>
      <c r="RCX12" s="4"/>
      <c r="RCY12" s="4"/>
      <c r="RCZ12" s="4"/>
      <c r="RDA12" s="4"/>
      <c r="RDB12" s="4"/>
      <c r="RDC12" s="4"/>
      <c r="RDD12" s="4"/>
      <c r="RDE12" s="4"/>
      <c r="RDF12" s="4"/>
      <c r="RDG12" s="4"/>
      <c r="RDH12" s="4"/>
      <c r="RDI12" s="4"/>
      <c r="RDJ12" s="4"/>
      <c r="RDK12" s="4"/>
      <c r="RDL12" s="4"/>
      <c r="RDM12" s="4"/>
      <c r="RDN12" s="4"/>
      <c r="RDO12" s="4"/>
      <c r="RDP12" s="4"/>
      <c r="RDQ12" s="4"/>
      <c r="RDR12" s="4"/>
      <c r="RDS12" s="4"/>
      <c r="RDT12" s="4"/>
      <c r="RDU12" s="4"/>
      <c r="RDV12" s="4"/>
      <c r="RDW12" s="4"/>
      <c r="RDX12" s="4"/>
      <c r="RDY12" s="4"/>
      <c r="RDZ12" s="4"/>
      <c r="REA12" s="4"/>
      <c r="REB12" s="4"/>
      <c r="REC12" s="4"/>
      <c r="RED12" s="4"/>
      <c r="REE12" s="4"/>
      <c r="REF12" s="4"/>
      <c r="REG12" s="4"/>
      <c r="REH12" s="4"/>
      <c r="REI12" s="4"/>
      <c r="REJ12" s="4"/>
      <c r="REK12" s="4"/>
      <c r="REL12" s="4"/>
      <c r="REM12" s="4"/>
      <c r="REN12" s="4"/>
      <c r="REO12" s="4"/>
      <c r="REP12" s="4"/>
      <c r="REQ12" s="4"/>
      <c r="RER12" s="4"/>
      <c r="RES12" s="4"/>
      <c r="RET12" s="4"/>
      <c r="REU12" s="4"/>
      <c r="REV12" s="4"/>
      <c r="REW12" s="4"/>
      <c r="REX12" s="4"/>
      <c r="REY12" s="4"/>
      <c r="REZ12" s="4"/>
      <c r="RFA12" s="4"/>
      <c r="RFB12" s="4"/>
      <c r="RFC12" s="4"/>
      <c r="RFD12" s="4"/>
      <c r="RFE12" s="4"/>
      <c r="RFF12" s="4"/>
      <c r="RFG12" s="4"/>
      <c r="RFH12" s="4"/>
      <c r="RFI12" s="4"/>
      <c r="RFJ12" s="4"/>
      <c r="RFK12" s="4"/>
      <c r="RFL12" s="4"/>
      <c r="RFM12" s="4"/>
      <c r="RFN12" s="4"/>
      <c r="RFO12" s="4"/>
      <c r="RFP12" s="4"/>
      <c r="RFQ12" s="4"/>
      <c r="RFR12" s="4"/>
      <c r="RFS12" s="4"/>
      <c r="RFT12" s="4"/>
      <c r="RFU12" s="4"/>
      <c r="RFV12" s="4"/>
      <c r="RFW12" s="4"/>
      <c r="RFX12" s="4"/>
      <c r="RFY12" s="4"/>
      <c r="RFZ12" s="4"/>
      <c r="RGA12" s="4"/>
      <c r="RGB12" s="4"/>
      <c r="RGC12" s="4"/>
      <c r="RGD12" s="4"/>
      <c r="RGE12" s="4"/>
      <c r="RGF12" s="4"/>
      <c r="RGG12" s="4"/>
      <c r="RGH12" s="4"/>
      <c r="RGI12" s="4"/>
      <c r="RGJ12" s="4"/>
      <c r="RGK12" s="4"/>
      <c r="RGL12" s="4"/>
      <c r="RGM12" s="4"/>
      <c r="RGN12" s="4"/>
      <c r="RGO12" s="4"/>
      <c r="RGP12" s="4"/>
      <c r="RGQ12" s="4"/>
      <c r="RGR12" s="4"/>
      <c r="RGS12" s="4"/>
      <c r="RGT12" s="4"/>
      <c r="RGU12" s="4"/>
      <c r="RGV12" s="4"/>
      <c r="RGW12" s="4"/>
      <c r="RGX12" s="4"/>
      <c r="RGY12" s="4"/>
      <c r="RGZ12" s="4"/>
      <c r="RHA12" s="4"/>
      <c r="RHB12" s="4"/>
      <c r="RHC12" s="4"/>
      <c r="RHD12" s="4"/>
      <c r="RHE12" s="4"/>
      <c r="RHF12" s="4"/>
      <c r="RHG12" s="4"/>
      <c r="RHH12" s="4"/>
      <c r="RHI12" s="4"/>
      <c r="RHJ12" s="4"/>
      <c r="RHK12" s="4"/>
      <c r="RHL12" s="4"/>
      <c r="RHM12" s="4"/>
      <c r="RHN12" s="4"/>
      <c r="RHO12" s="4"/>
      <c r="RHP12" s="4"/>
      <c r="RHQ12" s="4"/>
      <c r="RHR12" s="4"/>
      <c r="RHS12" s="4"/>
      <c r="RHT12" s="4"/>
      <c r="RHU12" s="4"/>
      <c r="RHV12" s="4"/>
      <c r="RHW12" s="4"/>
      <c r="RHX12" s="4"/>
      <c r="RHY12" s="4"/>
      <c r="RHZ12" s="4"/>
      <c r="RIA12" s="4"/>
      <c r="RIB12" s="4"/>
      <c r="RIC12" s="4"/>
      <c r="RID12" s="4"/>
      <c r="RIE12" s="4"/>
      <c r="RIF12" s="4"/>
      <c r="RIG12" s="4"/>
      <c r="RIH12" s="4"/>
      <c r="RII12" s="4"/>
      <c r="RIJ12" s="4"/>
      <c r="RIK12" s="4"/>
      <c r="RIL12" s="4"/>
      <c r="RIM12" s="4"/>
      <c r="RIN12" s="4"/>
      <c r="RIO12" s="4"/>
      <c r="RIP12" s="4"/>
      <c r="RIQ12" s="4"/>
      <c r="RIR12" s="4"/>
      <c r="RIS12" s="4"/>
      <c r="RIT12" s="4"/>
      <c r="RIU12" s="4"/>
      <c r="RIV12" s="4"/>
      <c r="RIW12" s="4"/>
      <c r="RIX12" s="4"/>
      <c r="RIY12" s="4"/>
      <c r="RIZ12" s="4"/>
      <c r="RJA12" s="4"/>
      <c r="RJB12" s="4"/>
      <c r="RJC12" s="4"/>
      <c r="RJD12" s="4"/>
      <c r="RJE12" s="4"/>
      <c r="RJF12" s="4"/>
      <c r="RJG12" s="4"/>
      <c r="RJH12" s="4"/>
      <c r="RJI12" s="4"/>
      <c r="RJJ12" s="4"/>
      <c r="RJK12" s="4"/>
      <c r="RJL12" s="4"/>
      <c r="RJM12" s="4"/>
      <c r="RJN12" s="4"/>
      <c r="RJO12" s="4"/>
      <c r="RJP12" s="4"/>
      <c r="RJQ12" s="4"/>
      <c r="RJR12" s="4"/>
      <c r="RJS12" s="4"/>
      <c r="RJT12" s="4"/>
      <c r="RJU12" s="4"/>
      <c r="RJV12" s="4"/>
      <c r="RJW12" s="4"/>
      <c r="RJX12" s="4"/>
      <c r="RJY12" s="4"/>
      <c r="RJZ12" s="4"/>
      <c r="RKA12" s="4"/>
      <c r="RKB12" s="4"/>
      <c r="RKC12" s="4"/>
      <c r="RKD12" s="4"/>
      <c r="RKE12" s="4"/>
      <c r="RKF12" s="4"/>
      <c r="RKG12" s="4"/>
      <c r="RKH12" s="4"/>
      <c r="RKI12" s="4"/>
      <c r="RKJ12" s="4"/>
      <c r="RKK12" s="4"/>
      <c r="RKL12" s="4"/>
      <c r="RKM12" s="4"/>
      <c r="RKN12" s="4"/>
      <c r="RKO12" s="4"/>
      <c r="RKP12" s="4"/>
      <c r="RKQ12" s="4"/>
      <c r="RKR12" s="4"/>
      <c r="RKS12" s="4"/>
      <c r="RKT12" s="4"/>
      <c r="RKU12" s="4"/>
      <c r="RKV12" s="4"/>
      <c r="RKW12" s="4"/>
      <c r="RKX12" s="4"/>
      <c r="RKY12" s="4"/>
      <c r="RKZ12" s="4"/>
      <c r="RLA12" s="4"/>
      <c r="RLB12" s="4"/>
      <c r="RLC12" s="4"/>
      <c r="RLD12" s="4"/>
      <c r="RLE12" s="4"/>
      <c r="RLF12" s="4"/>
      <c r="RLG12" s="4"/>
      <c r="RLH12" s="4"/>
      <c r="RLI12" s="4"/>
      <c r="RLJ12" s="4"/>
      <c r="RLK12" s="4"/>
      <c r="RLL12" s="4"/>
      <c r="RLM12" s="4"/>
      <c r="RLN12" s="4"/>
      <c r="RLO12" s="4"/>
      <c r="RLP12" s="4"/>
      <c r="RLQ12" s="4"/>
      <c r="RLR12" s="4"/>
      <c r="RLS12" s="4"/>
      <c r="RLT12" s="4"/>
      <c r="RLU12" s="4"/>
      <c r="RLV12" s="4"/>
      <c r="RLW12" s="4"/>
      <c r="RLX12" s="4"/>
      <c r="RLY12" s="4"/>
      <c r="RLZ12" s="4"/>
      <c r="RMA12" s="4"/>
      <c r="RMB12" s="4"/>
      <c r="RMC12" s="4"/>
      <c r="RMD12" s="4"/>
      <c r="RME12" s="4"/>
      <c r="RMF12" s="4"/>
      <c r="RMG12" s="4"/>
      <c r="RMH12" s="4"/>
      <c r="RMI12" s="4"/>
      <c r="RMJ12" s="4"/>
      <c r="RMK12" s="4"/>
      <c r="RML12" s="4"/>
      <c r="RMM12" s="4"/>
      <c r="RMN12" s="4"/>
      <c r="RMO12" s="4"/>
      <c r="RMP12" s="4"/>
      <c r="RMQ12" s="4"/>
      <c r="RMR12" s="4"/>
      <c r="RMS12" s="4"/>
      <c r="RMT12" s="4"/>
      <c r="RMU12" s="4"/>
      <c r="RMV12" s="4"/>
      <c r="RMW12" s="4"/>
      <c r="RMX12" s="4"/>
      <c r="RMY12" s="4"/>
      <c r="RMZ12" s="4"/>
      <c r="RNA12" s="4"/>
      <c r="RNB12" s="4"/>
      <c r="RNC12" s="4"/>
      <c r="RND12" s="4"/>
      <c r="RNE12" s="4"/>
      <c r="RNF12" s="4"/>
      <c r="RNG12" s="4"/>
      <c r="RNH12" s="4"/>
      <c r="RNI12" s="4"/>
      <c r="RNJ12" s="4"/>
      <c r="RNK12" s="4"/>
      <c r="RNL12" s="4"/>
      <c r="RNM12" s="4"/>
      <c r="RNN12" s="4"/>
      <c r="RNO12" s="4"/>
      <c r="RNP12" s="4"/>
      <c r="RNQ12" s="4"/>
      <c r="RNR12" s="4"/>
      <c r="RNS12" s="4"/>
      <c r="RNT12" s="4"/>
      <c r="RNU12" s="4"/>
      <c r="RNV12" s="4"/>
      <c r="RNW12" s="4"/>
      <c r="RNX12" s="4"/>
      <c r="RNY12" s="4"/>
      <c r="RNZ12" s="4"/>
      <c r="ROA12" s="4"/>
      <c r="ROB12" s="4"/>
      <c r="ROC12" s="4"/>
      <c r="ROD12" s="4"/>
      <c r="ROE12" s="4"/>
      <c r="ROF12" s="4"/>
      <c r="ROG12" s="4"/>
      <c r="ROH12" s="4"/>
      <c r="ROI12" s="4"/>
      <c r="ROJ12" s="4"/>
      <c r="ROK12" s="4"/>
      <c r="ROL12" s="4"/>
      <c r="ROM12" s="4"/>
      <c r="RON12" s="4"/>
      <c r="ROO12" s="4"/>
      <c r="ROP12" s="4"/>
      <c r="ROQ12" s="4"/>
      <c r="ROR12" s="4"/>
      <c r="ROS12" s="4"/>
      <c r="ROT12" s="4"/>
      <c r="ROU12" s="4"/>
      <c r="ROV12" s="4"/>
      <c r="ROW12" s="4"/>
      <c r="ROX12" s="4"/>
      <c r="ROY12" s="4"/>
      <c r="ROZ12" s="4"/>
      <c r="RPA12" s="4"/>
      <c r="RPB12" s="4"/>
      <c r="RPC12" s="4"/>
      <c r="RPD12" s="4"/>
      <c r="RPE12" s="4"/>
      <c r="RPF12" s="4"/>
      <c r="RPG12" s="4"/>
      <c r="RPH12" s="4"/>
      <c r="RPI12" s="4"/>
      <c r="RPJ12" s="4"/>
      <c r="RPK12" s="4"/>
      <c r="RPL12" s="4"/>
      <c r="RPM12" s="4"/>
      <c r="RPN12" s="4"/>
      <c r="RPO12" s="4"/>
      <c r="RPP12" s="4"/>
      <c r="RPQ12" s="4"/>
      <c r="RPR12" s="4"/>
      <c r="RPS12" s="4"/>
      <c r="RPT12" s="4"/>
      <c r="RPU12" s="4"/>
      <c r="RPV12" s="4"/>
      <c r="RPW12" s="4"/>
      <c r="RPX12" s="4"/>
      <c r="RPY12" s="4"/>
      <c r="RPZ12" s="4"/>
      <c r="RQA12" s="4"/>
      <c r="RQB12" s="4"/>
      <c r="RQC12" s="4"/>
      <c r="RQD12" s="4"/>
      <c r="RQE12" s="4"/>
      <c r="RQF12" s="4"/>
      <c r="RQG12" s="4"/>
      <c r="RQH12" s="4"/>
      <c r="RQI12" s="4"/>
      <c r="RQJ12" s="4"/>
      <c r="RQK12" s="4"/>
      <c r="RQL12" s="4"/>
      <c r="RQM12" s="4"/>
      <c r="RQN12" s="4"/>
      <c r="RQO12" s="4"/>
      <c r="RQP12" s="4"/>
      <c r="RQQ12" s="4"/>
      <c r="RQR12" s="4"/>
      <c r="RQS12" s="4"/>
      <c r="RQT12" s="4"/>
      <c r="RQU12" s="4"/>
      <c r="RQV12" s="4"/>
      <c r="RQW12" s="4"/>
      <c r="RQX12" s="4"/>
      <c r="RQY12" s="4"/>
      <c r="RQZ12" s="4"/>
      <c r="RRA12" s="4"/>
      <c r="RRB12" s="4"/>
      <c r="RRC12" s="4"/>
      <c r="RRD12" s="4"/>
      <c r="RRE12" s="4"/>
      <c r="RRF12" s="4"/>
      <c r="RRG12" s="4"/>
      <c r="RRH12" s="4"/>
      <c r="RRI12" s="4"/>
      <c r="RRJ12" s="4"/>
      <c r="RRK12" s="4"/>
      <c r="RRL12" s="4"/>
      <c r="RRM12" s="4"/>
      <c r="RRN12" s="4"/>
      <c r="RRO12" s="4"/>
      <c r="RRP12" s="4"/>
      <c r="RRQ12" s="4"/>
      <c r="RRR12" s="4"/>
      <c r="RRS12" s="4"/>
      <c r="RRT12" s="4"/>
      <c r="RRU12" s="4"/>
      <c r="RRV12" s="4"/>
      <c r="RRW12" s="4"/>
      <c r="RRX12" s="4"/>
      <c r="RRY12" s="4"/>
      <c r="RRZ12" s="4"/>
      <c r="RSA12" s="4"/>
      <c r="RSB12" s="4"/>
      <c r="RSC12" s="4"/>
      <c r="RSD12" s="4"/>
      <c r="RSE12" s="4"/>
      <c r="RSF12" s="4"/>
      <c r="RSG12" s="4"/>
      <c r="RSH12" s="4"/>
      <c r="RSI12" s="4"/>
      <c r="RSJ12" s="4"/>
      <c r="RSK12" s="4"/>
      <c r="RSL12" s="4"/>
      <c r="RSM12" s="4"/>
      <c r="RSN12" s="4"/>
      <c r="RSO12" s="4"/>
      <c r="RSP12" s="4"/>
      <c r="RSQ12" s="4"/>
      <c r="RSR12" s="4"/>
      <c r="RSS12" s="4"/>
      <c r="RST12" s="4"/>
      <c r="RSU12" s="4"/>
      <c r="RSV12" s="4"/>
      <c r="RSW12" s="4"/>
      <c r="RSX12" s="4"/>
      <c r="RSY12" s="4"/>
      <c r="RSZ12" s="4"/>
      <c r="RTA12" s="4"/>
      <c r="RTB12" s="4"/>
      <c r="RTC12" s="4"/>
      <c r="RTD12" s="4"/>
      <c r="RTE12" s="4"/>
      <c r="RTF12" s="4"/>
      <c r="RTG12" s="4"/>
      <c r="RTH12" s="4"/>
      <c r="RTI12" s="4"/>
      <c r="RTJ12" s="4"/>
      <c r="RTK12" s="4"/>
      <c r="RTL12" s="4"/>
      <c r="RTM12" s="4"/>
      <c r="RTN12" s="4"/>
      <c r="RTO12" s="4"/>
      <c r="RTP12" s="4"/>
      <c r="RTQ12" s="4"/>
      <c r="RTR12" s="4"/>
      <c r="RTS12" s="4"/>
      <c r="RTT12" s="4"/>
      <c r="RTU12" s="4"/>
      <c r="RTV12" s="4"/>
      <c r="RTW12" s="4"/>
      <c r="RTX12" s="4"/>
      <c r="RTY12" s="4"/>
      <c r="RTZ12" s="4"/>
      <c r="RUA12" s="4"/>
      <c r="RUB12" s="4"/>
      <c r="RUC12" s="4"/>
      <c r="RUD12" s="4"/>
      <c r="RUE12" s="4"/>
      <c r="RUF12" s="4"/>
      <c r="RUG12" s="4"/>
      <c r="RUH12" s="4"/>
      <c r="RUI12" s="4"/>
      <c r="RUJ12" s="4"/>
      <c r="RUK12" s="4"/>
      <c r="RUL12" s="4"/>
      <c r="RUM12" s="4"/>
      <c r="RUN12" s="4"/>
      <c r="RUO12" s="4"/>
      <c r="RUP12" s="4"/>
      <c r="RUQ12" s="4"/>
      <c r="RUR12" s="4"/>
      <c r="RUS12" s="4"/>
      <c r="RUT12" s="4"/>
      <c r="RUU12" s="4"/>
      <c r="RUV12" s="4"/>
      <c r="RUW12" s="4"/>
      <c r="RUX12" s="4"/>
      <c r="RUY12" s="4"/>
      <c r="RUZ12" s="4"/>
      <c r="RVA12" s="4"/>
      <c r="RVB12" s="4"/>
      <c r="RVC12" s="4"/>
      <c r="RVD12" s="4"/>
      <c r="RVE12" s="4"/>
      <c r="RVF12" s="4"/>
      <c r="RVG12" s="4"/>
      <c r="RVH12" s="4"/>
      <c r="RVI12" s="4"/>
      <c r="RVJ12" s="4"/>
      <c r="RVK12" s="4"/>
      <c r="RVL12" s="4"/>
      <c r="RVM12" s="4"/>
      <c r="RVN12" s="4"/>
      <c r="RVO12" s="4"/>
      <c r="RVP12" s="4"/>
      <c r="RVQ12" s="4"/>
      <c r="RVR12" s="4"/>
      <c r="RVS12" s="4"/>
      <c r="RVT12" s="4"/>
      <c r="RVU12" s="4"/>
      <c r="RVV12" s="4"/>
      <c r="RVW12" s="4"/>
      <c r="RVX12" s="4"/>
      <c r="RVY12" s="4"/>
      <c r="RVZ12" s="4"/>
      <c r="RWA12" s="4"/>
      <c r="RWB12" s="4"/>
      <c r="RWC12" s="4"/>
      <c r="RWD12" s="4"/>
      <c r="RWE12" s="4"/>
      <c r="RWF12" s="4"/>
      <c r="RWG12" s="4"/>
      <c r="RWH12" s="4"/>
      <c r="RWI12" s="4"/>
      <c r="RWJ12" s="4"/>
      <c r="RWK12" s="4"/>
      <c r="RWL12" s="4"/>
      <c r="RWM12" s="4"/>
      <c r="RWN12" s="4"/>
      <c r="RWO12" s="4"/>
      <c r="RWP12" s="4"/>
      <c r="RWQ12" s="4"/>
      <c r="RWR12" s="4"/>
      <c r="RWS12" s="4"/>
      <c r="RWT12" s="4"/>
      <c r="RWU12" s="4"/>
      <c r="RWV12" s="4"/>
      <c r="RWW12" s="4"/>
      <c r="RWX12" s="4"/>
      <c r="RWY12" s="4"/>
      <c r="RWZ12" s="4"/>
      <c r="RXA12" s="4"/>
      <c r="RXB12" s="4"/>
      <c r="RXC12" s="4"/>
      <c r="RXD12" s="4"/>
      <c r="RXE12" s="4"/>
      <c r="RXF12" s="4"/>
      <c r="RXG12" s="4"/>
      <c r="RXH12" s="4"/>
      <c r="RXI12" s="4"/>
      <c r="RXJ12" s="4"/>
      <c r="RXK12" s="4"/>
      <c r="RXL12" s="4"/>
      <c r="RXM12" s="4"/>
      <c r="RXN12" s="4"/>
      <c r="RXO12" s="4"/>
      <c r="RXP12" s="4"/>
      <c r="RXQ12" s="4"/>
      <c r="RXR12" s="4"/>
      <c r="RXS12" s="4"/>
      <c r="RXT12" s="4"/>
      <c r="RXU12" s="4"/>
      <c r="RXV12" s="4"/>
      <c r="RXW12" s="4"/>
      <c r="RXX12" s="4"/>
      <c r="RXY12" s="4"/>
      <c r="RXZ12" s="4"/>
      <c r="RYA12" s="4"/>
      <c r="RYB12" s="4"/>
      <c r="RYC12" s="4"/>
      <c r="RYD12" s="4"/>
      <c r="RYE12" s="4"/>
      <c r="RYF12" s="4"/>
      <c r="RYG12" s="4"/>
      <c r="RYH12" s="4"/>
      <c r="RYI12" s="4"/>
      <c r="RYJ12" s="4"/>
      <c r="RYK12" s="4"/>
      <c r="RYL12" s="4"/>
      <c r="RYM12" s="4"/>
      <c r="RYN12" s="4"/>
      <c r="RYO12" s="4"/>
      <c r="RYP12" s="4"/>
      <c r="RYQ12" s="4"/>
      <c r="RYR12" s="4"/>
      <c r="RYS12" s="4"/>
      <c r="RYT12" s="4"/>
      <c r="RYU12" s="4"/>
      <c r="RYV12" s="4"/>
      <c r="RYW12" s="4"/>
      <c r="RYX12" s="4"/>
      <c r="RYY12" s="4"/>
      <c r="RYZ12" s="4"/>
      <c r="RZA12" s="4"/>
      <c r="RZB12" s="4"/>
      <c r="RZC12" s="4"/>
      <c r="RZD12" s="4"/>
      <c r="RZE12" s="4"/>
      <c r="RZF12" s="4"/>
      <c r="RZG12" s="4"/>
      <c r="RZH12" s="4"/>
      <c r="RZI12" s="4"/>
      <c r="RZJ12" s="4"/>
      <c r="RZK12" s="4"/>
      <c r="RZL12" s="4"/>
      <c r="RZM12" s="4"/>
      <c r="RZN12" s="4"/>
      <c r="RZO12" s="4"/>
      <c r="RZP12" s="4"/>
      <c r="RZQ12" s="4"/>
      <c r="RZR12" s="4"/>
      <c r="RZS12" s="4"/>
      <c r="RZT12" s="4"/>
      <c r="RZU12" s="4"/>
      <c r="RZV12" s="4"/>
      <c r="RZW12" s="4"/>
      <c r="RZX12" s="4"/>
      <c r="RZY12" s="4"/>
      <c r="RZZ12" s="4"/>
      <c r="SAA12" s="4"/>
      <c r="SAB12" s="4"/>
      <c r="SAC12" s="4"/>
      <c r="SAD12" s="4"/>
      <c r="SAE12" s="4"/>
      <c r="SAF12" s="4"/>
      <c r="SAG12" s="4"/>
      <c r="SAH12" s="4"/>
      <c r="SAI12" s="4"/>
      <c r="SAJ12" s="4"/>
      <c r="SAK12" s="4"/>
      <c r="SAL12" s="4"/>
      <c r="SAM12" s="4"/>
      <c r="SAN12" s="4"/>
      <c r="SAO12" s="4"/>
      <c r="SAP12" s="4"/>
      <c r="SAQ12" s="4"/>
      <c r="SAR12" s="4"/>
      <c r="SAS12" s="4"/>
      <c r="SAT12" s="4"/>
      <c r="SAU12" s="4"/>
      <c r="SAV12" s="4"/>
      <c r="SAW12" s="4"/>
      <c r="SAX12" s="4"/>
      <c r="SAY12" s="4"/>
      <c r="SAZ12" s="4"/>
      <c r="SBA12" s="4"/>
      <c r="SBB12" s="4"/>
      <c r="SBC12" s="4"/>
      <c r="SBD12" s="4"/>
      <c r="SBE12" s="4"/>
      <c r="SBF12" s="4"/>
      <c r="SBG12" s="4"/>
      <c r="SBH12" s="4"/>
      <c r="SBI12" s="4"/>
      <c r="SBJ12" s="4"/>
      <c r="SBK12" s="4"/>
      <c r="SBL12" s="4"/>
      <c r="SBM12" s="4"/>
      <c r="SBN12" s="4"/>
      <c r="SBO12" s="4"/>
      <c r="SBP12" s="4"/>
      <c r="SBQ12" s="4"/>
      <c r="SBR12" s="4"/>
      <c r="SBS12" s="4"/>
      <c r="SBT12" s="4"/>
      <c r="SBU12" s="4"/>
      <c r="SBV12" s="4"/>
      <c r="SBW12" s="4"/>
      <c r="SBX12" s="4"/>
      <c r="SBY12" s="4"/>
      <c r="SBZ12" s="4"/>
      <c r="SCA12" s="4"/>
      <c r="SCB12" s="4"/>
      <c r="SCC12" s="4"/>
      <c r="SCD12" s="4"/>
      <c r="SCE12" s="4"/>
      <c r="SCF12" s="4"/>
      <c r="SCG12" s="4"/>
      <c r="SCH12" s="4"/>
      <c r="SCI12" s="4"/>
      <c r="SCJ12" s="4"/>
      <c r="SCK12" s="4"/>
      <c r="SCL12" s="4"/>
      <c r="SCM12" s="4"/>
      <c r="SCN12" s="4"/>
      <c r="SCO12" s="4"/>
      <c r="SCP12" s="4"/>
      <c r="SCQ12" s="4"/>
      <c r="SCR12" s="4"/>
      <c r="SCS12" s="4"/>
      <c r="SCT12" s="4"/>
      <c r="SCU12" s="4"/>
      <c r="SCV12" s="4"/>
      <c r="SCW12" s="4"/>
      <c r="SCX12" s="4"/>
      <c r="SCY12" s="4"/>
      <c r="SCZ12" s="4"/>
      <c r="SDA12" s="4"/>
      <c r="SDB12" s="4"/>
      <c r="SDC12" s="4"/>
      <c r="SDD12" s="4"/>
      <c r="SDE12" s="4"/>
      <c r="SDF12" s="4"/>
      <c r="SDG12" s="4"/>
      <c r="SDH12" s="4"/>
      <c r="SDI12" s="4"/>
      <c r="SDJ12" s="4"/>
      <c r="SDK12" s="4"/>
      <c r="SDL12" s="4"/>
      <c r="SDM12" s="4"/>
      <c r="SDN12" s="4"/>
      <c r="SDO12" s="4"/>
      <c r="SDP12" s="4"/>
      <c r="SDQ12" s="4"/>
      <c r="SDR12" s="4"/>
      <c r="SDS12" s="4"/>
      <c r="SDT12" s="4"/>
      <c r="SDU12" s="4"/>
      <c r="SDV12" s="4"/>
      <c r="SDW12" s="4"/>
      <c r="SDX12" s="4"/>
      <c r="SDY12" s="4"/>
      <c r="SDZ12" s="4"/>
      <c r="SEA12" s="4"/>
      <c r="SEB12" s="4"/>
      <c r="SEC12" s="4"/>
      <c r="SED12" s="4"/>
      <c r="SEE12" s="4"/>
      <c r="SEF12" s="4"/>
      <c r="SEG12" s="4"/>
      <c r="SEH12" s="4"/>
      <c r="SEI12" s="4"/>
      <c r="SEJ12" s="4"/>
      <c r="SEK12" s="4"/>
      <c r="SEL12" s="4"/>
      <c r="SEM12" s="4"/>
      <c r="SEN12" s="4"/>
      <c r="SEO12" s="4"/>
      <c r="SEP12" s="4"/>
      <c r="SEQ12" s="4"/>
      <c r="SER12" s="4"/>
      <c r="SES12" s="4"/>
      <c r="SET12" s="4"/>
      <c r="SEU12" s="4"/>
      <c r="SEV12" s="4"/>
      <c r="SEW12" s="4"/>
      <c r="SEX12" s="4"/>
      <c r="SEY12" s="4"/>
      <c r="SEZ12" s="4"/>
      <c r="SFA12" s="4"/>
      <c r="SFB12" s="4"/>
      <c r="SFC12" s="4"/>
      <c r="SFD12" s="4"/>
      <c r="SFE12" s="4"/>
      <c r="SFF12" s="4"/>
      <c r="SFG12" s="4"/>
      <c r="SFH12" s="4"/>
      <c r="SFI12" s="4"/>
      <c r="SFJ12" s="4"/>
      <c r="SFK12" s="4"/>
      <c r="SFL12" s="4"/>
      <c r="SFM12" s="4"/>
      <c r="SFN12" s="4"/>
      <c r="SFO12" s="4"/>
      <c r="SFP12" s="4"/>
      <c r="SFQ12" s="4"/>
      <c r="SFR12" s="4"/>
      <c r="SFS12" s="4"/>
      <c r="SFT12" s="4"/>
      <c r="SFU12" s="4"/>
      <c r="SFV12" s="4"/>
      <c r="SFW12" s="4"/>
      <c r="SFX12" s="4"/>
      <c r="SFY12" s="4"/>
      <c r="SFZ12" s="4"/>
      <c r="SGA12" s="4"/>
      <c r="SGB12" s="4"/>
      <c r="SGC12" s="4"/>
      <c r="SGD12" s="4"/>
      <c r="SGE12" s="4"/>
      <c r="SGF12" s="4"/>
      <c r="SGG12" s="4"/>
      <c r="SGH12" s="4"/>
      <c r="SGI12" s="4"/>
      <c r="SGJ12" s="4"/>
      <c r="SGK12" s="4"/>
      <c r="SGL12" s="4"/>
      <c r="SGM12" s="4"/>
      <c r="SGN12" s="4"/>
      <c r="SGO12" s="4"/>
      <c r="SGP12" s="4"/>
      <c r="SGQ12" s="4"/>
      <c r="SGR12" s="4"/>
      <c r="SGS12" s="4"/>
      <c r="SGT12" s="4"/>
      <c r="SGU12" s="4"/>
      <c r="SGV12" s="4"/>
      <c r="SGW12" s="4"/>
      <c r="SGX12" s="4"/>
      <c r="SGY12" s="4"/>
      <c r="SGZ12" s="4"/>
      <c r="SHA12" s="4"/>
      <c r="SHB12" s="4"/>
      <c r="SHC12" s="4"/>
      <c r="SHD12" s="4"/>
      <c r="SHE12" s="4"/>
      <c r="SHF12" s="4"/>
      <c r="SHG12" s="4"/>
      <c r="SHH12" s="4"/>
      <c r="SHI12" s="4"/>
      <c r="SHJ12" s="4"/>
      <c r="SHK12" s="4"/>
      <c r="SHL12" s="4"/>
      <c r="SHM12" s="4"/>
      <c r="SHN12" s="4"/>
      <c r="SHO12" s="4"/>
      <c r="SHP12" s="4"/>
      <c r="SHQ12" s="4"/>
      <c r="SHR12" s="4"/>
      <c r="SHS12" s="4"/>
      <c r="SHT12" s="4"/>
      <c r="SHU12" s="4"/>
      <c r="SHV12" s="4"/>
      <c r="SHW12" s="4"/>
      <c r="SHX12" s="4"/>
      <c r="SHY12" s="4"/>
      <c r="SHZ12" s="4"/>
      <c r="SIA12" s="4"/>
      <c r="SIB12" s="4"/>
      <c r="SIC12" s="4"/>
      <c r="SID12" s="4"/>
      <c r="SIE12" s="4"/>
      <c r="SIF12" s="4"/>
      <c r="SIG12" s="4"/>
      <c r="SIH12" s="4"/>
      <c r="SII12" s="4"/>
      <c r="SIJ12" s="4"/>
      <c r="SIK12" s="4"/>
      <c r="SIL12" s="4"/>
      <c r="SIM12" s="4"/>
      <c r="SIN12" s="4"/>
      <c r="SIO12" s="4"/>
      <c r="SIP12" s="4"/>
      <c r="SIQ12" s="4"/>
      <c r="SIR12" s="4"/>
      <c r="SIS12" s="4"/>
      <c r="SIT12" s="4"/>
      <c r="SIU12" s="4"/>
      <c r="SIV12" s="4"/>
      <c r="SIW12" s="4"/>
      <c r="SIX12" s="4"/>
      <c r="SIY12" s="4"/>
      <c r="SIZ12" s="4"/>
      <c r="SJA12" s="4"/>
      <c r="SJB12" s="4"/>
      <c r="SJC12" s="4"/>
      <c r="SJD12" s="4"/>
      <c r="SJE12" s="4"/>
      <c r="SJF12" s="4"/>
      <c r="SJG12" s="4"/>
      <c r="SJH12" s="4"/>
      <c r="SJI12" s="4"/>
      <c r="SJJ12" s="4"/>
      <c r="SJK12" s="4"/>
      <c r="SJL12" s="4"/>
      <c r="SJM12" s="4"/>
      <c r="SJN12" s="4"/>
      <c r="SJO12" s="4"/>
      <c r="SJP12" s="4"/>
      <c r="SJQ12" s="4"/>
      <c r="SJR12" s="4"/>
      <c r="SJS12" s="4"/>
      <c r="SJT12" s="4"/>
      <c r="SJU12" s="4"/>
      <c r="SJV12" s="4"/>
      <c r="SJW12" s="4"/>
      <c r="SJX12" s="4"/>
      <c r="SJY12" s="4"/>
      <c r="SJZ12" s="4"/>
      <c r="SKA12" s="4"/>
      <c r="SKB12" s="4"/>
      <c r="SKC12" s="4"/>
      <c r="SKD12" s="4"/>
      <c r="SKE12" s="4"/>
      <c r="SKF12" s="4"/>
      <c r="SKG12" s="4"/>
      <c r="SKH12" s="4"/>
      <c r="SKI12" s="4"/>
      <c r="SKJ12" s="4"/>
      <c r="SKK12" s="4"/>
      <c r="SKL12" s="4"/>
      <c r="SKM12" s="4"/>
      <c r="SKN12" s="4"/>
      <c r="SKO12" s="4"/>
      <c r="SKP12" s="4"/>
      <c r="SKQ12" s="4"/>
      <c r="SKR12" s="4"/>
      <c r="SKS12" s="4"/>
      <c r="SKT12" s="4"/>
      <c r="SKU12" s="4"/>
      <c r="SKV12" s="4"/>
      <c r="SKW12" s="4"/>
      <c r="SKX12" s="4"/>
      <c r="SKY12" s="4"/>
      <c r="SKZ12" s="4"/>
      <c r="SLA12" s="4"/>
      <c r="SLB12" s="4"/>
      <c r="SLC12" s="4"/>
      <c r="SLD12" s="4"/>
      <c r="SLE12" s="4"/>
      <c r="SLF12" s="4"/>
      <c r="SLG12" s="4"/>
      <c r="SLH12" s="4"/>
      <c r="SLI12" s="4"/>
      <c r="SLJ12" s="4"/>
      <c r="SLK12" s="4"/>
      <c r="SLL12" s="4"/>
      <c r="SLM12" s="4"/>
      <c r="SLN12" s="4"/>
      <c r="SLO12" s="4"/>
      <c r="SLP12" s="4"/>
      <c r="SLQ12" s="4"/>
      <c r="SLR12" s="4"/>
      <c r="SLS12" s="4"/>
      <c r="SLT12" s="4"/>
      <c r="SLU12" s="4"/>
      <c r="SLV12" s="4"/>
      <c r="SLW12" s="4"/>
      <c r="SLX12" s="4"/>
      <c r="SLY12" s="4"/>
      <c r="SLZ12" s="4"/>
      <c r="SMA12" s="4"/>
      <c r="SMB12" s="4"/>
      <c r="SMC12" s="4"/>
      <c r="SMD12" s="4"/>
      <c r="SME12" s="4"/>
      <c r="SMF12" s="4"/>
      <c r="SMG12" s="4"/>
      <c r="SMH12" s="4"/>
      <c r="SMI12" s="4"/>
      <c r="SMJ12" s="4"/>
      <c r="SMK12" s="4"/>
      <c r="SML12" s="4"/>
      <c r="SMM12" s="4"/>
      <c r="SMN12" s="4"/>
      <c r="SMO12" s="4"/>
      <c r="SMP12" s="4"/>
      <c r="SMQ12" s="4"/>
      <c r="SMR12" s="4"/>
      <c r="SMS12" s="4"/>
      <c r="SMT12" s="4"/>
      <c r="SMU12" s="4"/>
      <c r="SMV12" s="4"/>
      <c r="SMW12" s="4"/>
      <c r="SMX12" s="4"/>
      <c r="SMY12" s="4"/>
      <c r="SMZ12" s="4"/>
      <c r="SNA12" s="4"/>
      <c r="SNB12" s="4"/>
      <c r="SNC12" s="4"/>
      <c r="SND12" s="4"/>
      <c r="SNE12" s="4"/>
      <c r="SNF12" s="4"/>
      <c r="SNG12" s="4"/>
      <c r="SNH12" s="4"/>
      <c r="SNI12" s="4"/>
      <c r="SNJ12" s="4"/>
      <c r="SNK12" s="4"/>
      <c r="SNL12" s="4"/>
      <c r="SNM12" s="4"/>
      <c r="SNN12" s="4"/>
      <c r="SNO12" s="4"/>
      <c r="SNP12" s="4"/>
      <c r="SNQ12" s="4"/>
      <c r="SNR12" s="4"/>
      <c r="SNS12" s="4"/>
      <c r="SNT12" s="4"/>
      <c r="SNU12" s="4"/>
      <c r="SNV12" s="4"/>
      <c r="SNW12" s="4"/>
      <c r="SNX12" s="4"/>
      <c r="SNY12" s="4"/>
      <c r="SNZ12" s="4"/>
      <c r="SOA12" s="4"/>
      <c r="SOB12" s="4"/>
      <c r="SOC12" s="4"/>
      <c r="SOD12" s="4"/>
      <c r="SOE12" s="4"/>
      <c r="SOF12" s="4"/>
      <c r="SOG12" s="4"/>
      <c r="SOH12" s="4"/>
      <c r="SOI12" s="4"/>
      <c r="SOJ12" s="4"/>
      <c r="SOK12" s="4"/>
      <c r="SOL12" s="4"/>
      <c r="SOM12" s="4"/>
      <c r="SON12" s="4"/>
      <c r="SOO12" s="4"/>
      <c r="SOP12" s="4"/>
      <c r="SOQ12" s="4"/>
      <c r="SOR12" s="4"/>
      <c r="SOS12" s="4"/>
      <c r="SOT12" s="4"/>
      <c r="SOU12" s="4"/>
      <c r="SOV12" s="4"/>
      <c r="SOW12" s="4"/>
      <c r="SOX12" s="4"/>
      <c r="SOY12" s="4"/>
      <c r="SOZ12" s="4"/>
      <c r="SPA12" s="4"/>
      <c r="SPB12" s="4"/>
      <c r="SPC12" s="4"/>
      <c r="SPD12" s="4"/>
      <c r="SPE12" s="4"/>
      <c r="SPF12" s="4"/>
      <c r="SPG12" s="4"/>
      <c r="SPH12" s="4"/>
      <c r="SPI12" s="4"/>
      <c r="SPJ12" s="4"/>
      <c r="SPK12" s="4"/>
      <c r="SPL12" s="4"/>
      <c r="SPM12" s="4"/>
      <c r="SPN12" s="4"/>
      <c r="SPO12" s="4"/>
      <c r="SPP12" s="4"/>
      <c r="SPQ12" s="4"/>
      <c r="SPR12" s="4"/>
      <c r="SPS12" s="4"/>
      <c r="SPT12" s="4"/>
      <c r="SPU12" s="4"/>
      <c r="SPV12" s="4"/>
      <c r="SPW12" s="4"/>
      <c r="SPX12" s="4"/>
      <c r="SPY12" s="4"/>
      <c r="SPZ12" s="4"/>
      <c r="SQA12" s="4"/>
      <c r="SQB12" s="4"/>
      <c r="SQC12" s="4"/>
      <c r="SQD12" s="4"/>
      <c r="SQE12" s="4"/>
      <c r="SQF12" s="4"/>
      <c r="SQG12" s="4"/>
      <c r="SQH12" s="4"/>
      <c r="SQI12" s="4"/>
      <c r="SQJ12" s="4"/>
      <c r="SQK12" s="4"/>
      <c r="SQL12" s="4"/>
      <c r="SQM12" s="4"/>
      <c r="SQN12" s="4"/>
      <c r="SQO12" s="4"/>
      <c r="SQP12" s="4"/>
      <c r="SQQ12" s="4"/>
      <c r="SQR12" s="4"/>
      <c r="SQS12" s="4"/>
      <c r="SQT12" s="4"/>
      <c r="SQU12" s="4"/>
      <c r="SQV12" s="4"/>
      <c r="SQW12" s="4"/>
      <c r="SQX12" s="4"/>
      <c r="SQY12" s="4"/>
      <c r="SQZ12" s="4"/>
      <c r="SRA12" s="4"/>
      <c r="SRB12" s="4"/>
      <c r="SRC12" s="4"/>
      <c r="SRD12" s="4"/>
      <c r="SRE12" s="4"/>
      <c r="SRF12" s="4"/>
      <c r="SRG12" s="4"/>
      <c r="SRH12" s="4"/>
      <c r="SRI12" s="4"/>
      <c r="SRJ12" s="4"/>
      <c r="SRK12" s="4"/>
      <c r="SRL12" s="4"/>
      <c r="SRM12" s="4"/>
      <c r="SRN12" s="4"/>
      <c r="SRO12" s="4"/>
      <c r="SRP12" s="4"/>
      <c r="SRQ12" s="4"/>
      <c r="SRR12" s="4"/>
      <c r="SRS12" s="4"/>
      <c r="SRT12" s="4"/>
      <c r="SRU12" s="4"/>
      <c r="SRV12" s="4"/>
      <c r="SRW12" s="4"/>
      <c r="SRX12" s="4"/>
      <c r="SRY12" s="4"/>
      <c r="SRZ12" s="4"/>
      <c r="SSA12" s="4"/>
      <c r="SSB12" s="4"/>
      <c r="SSC12" s="4"/>
      <c r="SSD12" s="4"/>
      <c r="SSE12" s="4"/>
      <c r="SSF12" s="4"/>
      <c r="SSG12" s="4"/>
      <c r="SSH12" s="4"/>
      <c r="SSI12" s="4"/>
      <c r="SSJ12" s="4"/>
      <c r="SSK12" s="4"/>
      <c r="SSL12" s="4"/>
      <c r="SSM12" s="4"/>
      <c r="SSN12" s="4"/>
      <c r="SSO12" s="4"/>
      <c r="SSP12" s="4"/>
      <c r="SSQ12" s="4"/>
      <c r="SSR12" s="4"/>
      <c r="SSS12" s="4"/>
      <c r="SST12" s="4"/>
      <c r="SSU12" s="4"/>
      <c r="SSV12" s="4"/>
      <c r="SSW12" s="4"/>
      <c r="SSX12" s="4"/>
      <c r="SSY12" s="4"/>
      <c r="SSZ12" s="4"/>
      <c r="STA12" s="4"/>
      <c r="STB12" s="4"/>
      <c r="STC12" s="4"/>
      <c r="STD12" s="4"/>
      <c r="STE12" s="4"/>
      <c r="STF12" s="4"/>
      <c r="STG12" s="4"/>
      <c r="STH12" s="4"/>
      <c r="STI12" s="4"/>
      <c r="STJ12" s="4"/>
      <c r="STK12" s="4"/>
      <c r="STL12" s="4"/>
      <c r="STM12" s="4"/>
      <c r="STN12" s="4"/>
      <c r="STO12" s="4"/>
      <c r="STP12" s="4"/>
      <c r="STQ12" s="4"/>
      <c r="STR12" s="4"/>
      <c r="STS12" s="4"/>
      <c r="STT12" s="4"/>
      <c r="STU12" s="4"/>
      <c r="STV12" s="4"/>
      <c r="STW12" s="4"/>
      <c r="STX12" s="4"/>
      <c r="STY12" s="4"/>
      <c r="STZ12" s="4"/>
      <c r="SUA12" s="4"/>
      <c r="SUB12" s="4"/>
      <c r="SUC12" s="4"/>
      <c r="SUD12" s="4"/>
      <c r="SUE12" s="4"/>
      <c r="SUF12" s="4"/>
      <c r="SUG12" s="4"/>
      <c r="SUH12" s="4"/>
      <c r="SUI12" s="4"/>
      <c r="SUJ12" s="4"/>
      <c r="SUK12" s="4"/>
      <c r="SUL12" s="4"/>
      <c r="SUM12" s="4"/>
      <c r="SUN12" s="4"/>
      <c r="SUO12" s="4"/>
      <c r="SUP12" s="4"/>
      <c r="SUQ12" s="4"/>
      <c r="SUR12" s="4"/>
      <c r="SUS12" s="4"/>
      <c r="SUT12" s="4"/>
      <c r="SUU12" s="4"/>
      <c r="SUV12" s="4"/>
      <c r="SUW12" s="4"/>
      <c r="SUX12" s="4"/>
      <c r="SUY12" s="4"/>
      <c r="SUZ12" s="4"/>
      <c r="SVA12" s="4"/>
      <c r="SVB12" s="4"/>
      <c r="SVC12" s="4"/>
      <c r="SVD12" s="4"/>
      <c r="SVE12" s="4"/>
      <c r="SVF12" s="4"/>
      <c r="SVG12" s="4"/>
      <c r="SVH12" s="4"/>
      <c r="SVI12" s="4"/>
      <c r="SVJ12" s="4"/>
      <c r="SVK12" s="4"/>
      <c r="SVL12" s="4"/>
      <c r="SVM12" s="4"/>
      <c r="SVN12" s="4"/>
      <c r="SVO12" s="4"/>
      <c r="SVP12" s="4"/>
      <c r="SVQ12" s="4"/>
      <c r="SVR12" s="4"/>
      <c r="SVS12" s="4"/>
      <c r="SVT12" s="4"/>
      <c r="SVU12" s="4"/>
      <c r="SVV12" s="4"/>
      <c r="SVW12" s="4"/>
      <c r="SVX12" s="4"/>
      <c r="SVY12" s="4"/>
      <c r="SVZ12" s="4"/>
      <c r="SWA12" s="4"/>
      <c r="SWB12" s="4"/>
      <c r="SWC12" s="4"/>
      <c r="SWD12" s="4"/>
      <c r="SWE12" s="4"/>
      <c r="SWF12" s="4"/>
      <c r="SWG12" s="4"/>
      <c r="SWH12" s="4"/>
      <c r="SWI12" s="4"/>
      <c r="SWJ12" s="4"/>
      <c r="SWK12" s="4"/>
      <c r="SWL12" s="4"/>
      <c r="SWM12" s="4"/>
      <c r="SWN12" s="4"/>
      <c r="SWO12" s="4"/>
      <c r="SWP12" s="4"/>
      <c r="SWQ12" s="4"/>
      <c r="SWR12" s="4"/>
      <c r="SWS12" s="4"/>
      <c r="SWT12" s="4"/>
      <c r="SWU12" s="4"/>
      <c r="SWV12" s="4"/>
      <c r="SWW12" s="4"/>
      <c r="SWX12" s="4"/>
      <c r="SWY12" s="4"/>
      <c r="SWZ12" s="4"/>
      <c r="SXA12" s="4"/>
      <c r="SXB12" s="4"/>
      <c r="SXC12" s="4"/>
      <c r="SXD12" s="4"/>
      <c r="SXE12" s="4"/>
      <c r="SXF12" s="4"/>
      <c r="SXG12" s="4"/>
      <c r="SXH12" s="4"/>
      <c r="SXI12" s="4"/>
      <c r="SXJ12" s="4"/>
      <c r="SXK12" s="4"/>
      <c r="SXL12" s="4"/>
      <c r="SXM12" s="4"/>
      <c r="SXN12" s="4"/>
      <c r="SXO12" s="4"/>
      <c r="SXP12" s="4"/>
      <c r="SXQ12" s="4"/>
      <c r="SXR12" s="4"/>
      <c r="SXS12" s="4"/>
      <c r="SXT12" s="4"/>
      <c r="SXU12" s="4"/>
      <c r="SXV12" s="4"/>
      <c r="SXW12" s="4"/>
      <c r="SXX12" s="4"/>
      <c r="SXY12" s="4"/>
      <c r="SXZ12" s="4"/>
      <c r="SYA12" s="4"/>
      <c r="SYB12" s="4"/>
      <c r="SYC12" s="4"/>
      <c r="SYD12" s="4"/>
      <c r="SYE12" s="4"/>
      <c r="SYF12" s="4"/>
      <c r="SYG12" s="4"/>
      <c r="SYH12" s="4"/>
      <c r="SYI12" s="4"/>
      <c r="SYJ12" s="4"/>
      <c r="SYK12" s="4"/>
      <c r="SYL12" s="4"/>
      <c r="SYM12" s="4"/>
      <c r="SYN12" s="4"/>
      <c r="SYO12" s="4"/>
      <c r="SYP12" s="4"/>
      <c r="SYQ12" s="4"/>
      <c r="SYR12" s="4"/>
      <c r="SYS12" s="4"/>
      <c r="SYT12" s="4"/>
      <c r="SYU12" s="4"/>
      <c r="SYV12" s="4"/>
      <c r="SYW12" s="4"/>
      <c r="SYX12" s="4"/>
      <c r="SYY12" s="4"/>
      <c r="SYZ12" s="4"/>
      <c r="SZA12" s="4"/>
      <c r="SZB12" s="4"/>
      <c r="SZC12" s="4"/>
      <c r="SZD12" s="4"/>
      <c r="SZE12" s="4"/>
      <c r="SZF12" s="4"/>
      <c r="SZG12" s="4"/>
      <c r="SZH12" s="4"/>
      <c r="SZI12" s="4"/>
      <c r="SZJ12" s="4"/>
      <c r="SZK12" s="4"/>
      <c r="SZL12" s="4"/>
      <c r="SZM12" s="4"/>
      <c r="SZN12" s="4"/>
      <c r="SZO12" s="4"/>
      <c r="SZP12" s="4"/>
      <c r="SZQ12" s="4"/>
      <c r="SZR12" s="4"/>
      <c r="SZS12" s="4"/>
      <c r="SZT12" s="4"/>
      <c r="SZU12" s="4"/>
      <c r="SZV12" s="4"/>
      <c r="SZW12" s="4"/>
      <c r="SZX12" s="4"/>
      <c r="SZY12" s="4"/>
      <c r="SZZ12" s="4"/>
      <c r="TAA12" s="4"/>
      <c r="TAB12" s="4"/>
      <c r="TAC12" s="4"/>
      <c r="TAD12" s="4"/>
      <c r="TAE12" s="4"/>
      <c r="TAF12" s="4"/>
      <c r="TAG12" s="4"/>
      <c r="TAH12" s="4"/>
      <c r="TAI12" s="4"/>
      <c r="TAJ12" s="4"/>
      <c r="TAK12" s="4"/>
      <c r="TAL12" s="4"/>
      <c r="TAM12" s="4"/>
      <c r="TAN12" s="4"/>
      <c r="TAO12" s="4"/>
      <c r="TAP12" s="4"/>
      <c r="TAQ12" s="4"/>
      <c r="TAR12" s="4"/>
      <c r="TAS12" s="4"/>
      <c r="TAT12" s="4"/>
      <c r="TAU12" s="4"/>
      <c r="TAV12" s="4"/>
      <c r="TAW12" s="4"/>
      <c r="TAX12" s="4"/>
      <c r="TAY12" s="4"/>
      <c r="TAZ12" s="4"/>
      <c r="TBA12" s="4"/>
      <c r="TBB12" s="4"/>
      <c r="TBC12" s="4"/>
      <c r="TBD12" s="4"/>
      <c r="TBE12" s="4"/>
      <c r="TBF12" s="4"/>
      <c r="TBG12" s="4"/>
      <c r="TBH12" s="4"/>
      <c r="TBI12" s="4"/>
      <c r="TBJ12" s="4"/>
      <c r="TBK12" s="4"/>
      <c r="TBL12" s="4"/>
      <c r="TBM12" s="4"/>
      <c r="TBN12" s="4"/>
      <c r="TBO12" s="4"/>
      <c r="TBP12" s="4"/>
      <c r="TBQ12" s="4"/>
      <c r="TBR12" s="4"/>
      <c r="TBS12" s="4"/>
      <c r="TBT12" s="4"/>
      <c r="TBU12" s="4"/>
      <c r="TBV12" s="4"/>
      <c r="TBW12" s="4"/>
      <c r="TBX12" s="4"/>
      <c r="TBY12" s="4"/>
      <c r="TBZ12" s="4"/>
      <c r="TCA12" s="4"/>
      <c r="TCB12" s="4"/>
      <c r="TCC12" s="4"/>
      <c r="TCD12" s="4"/>
      <c r="TCE12" s="4"/>
      <c r="TCF12" s="4"/>
      <c r="TCG12" s="4"/>
      <c r="TCH12" s="4"/>
      <c r="TCI12" s="4"/>
      <c r="TCJ12" s="4"/>
      <c r="TCK12" s="4"/>
      <c r="TCL12" s="4"/>
      <c r="TCM12" s="4"/>
      <c r="TCN12" s="4"/>
      <c r="TCO12" s="4"/>
      <c r="TCP12" s="4"/>
      <c r="TCQ12" s="4"/>
      <c r="TCR12" s="4"/>
      <c r="TCS12" s="4"/>
      <c r="TCT12" s="4"/>
      <c r="TCU12" s="4"/>
      <c r="TCV12" s="4"/>
      <c r="TCW12" s="4"/>
      <c r="TCX12" s="4"/>
      <c r="TCY12" s="4"/>
      <c r="TCZ12" s="4"/>
      <c r="TDA12" s="4"/>
      <c r="TDB12" s="4"/>
      <c r="TDC12" s="4"/>
      <c r="TDD12" s="4"/>
      <c r="TDE12" s="4"/>
      <c r="TDF12" s="4"/>
      <c r="TDG12" s="4"/>
      <c r="TDH12" s="4"/>
      <c r="TDI12" s="4"/>
      <c r="TDJ12" s="4"/>
      <c r="TDK12" s="4"/>
      <c r="TDL12" s="4"/>
      <c r="TDM12" s="4"/>
      <c r="TDN12" s="4"/>
      <c r="TDO12" s="4"/>
      <c r="TDP12" s="4"/>
      <c r="TDQ12" s="4"/>
      <c r="TDR12" s="4"/>
      <c r="TDS12" s="4"/>
      <c r="TDT12" s="4"/>
      <c r="TDU12" s="4"/>
      <c r="TDV12" s="4"/>
      <c r="TDW12" s="4"/>
      <c r="TDX12" s="4"/>
      <c r="TDY12" s="4"/>
      <c r="TDZ12" s="4"/>
      <c r="TEA12" s="4"/>
      <c r="TEB12" s="4"/>
      <c r="TEC12" s="4"/>
      <c r="TED12" s="4"/>
      <c r="TEE12" s="4"/>
      <c r="TEF12" s="4"/>
      <c r="TEG12" s="4"/>
      <c r="TEH12" s="4"/>
      <c r="TEI12" s="4"/>
      <c r="TEJ12" s="4"/>
      <c r="TEK12" s="4"/>
      <c r="TEL12" s="4"/>
      <c r="TEM12" s="4"/>
      <c r="TEN12" s="4"/>
      <c r="TEO12" s="4"/>
      <c r="TEP12" s="4"/>
      <c r="TEQ12" s="4"/>
      <c r="TER12" s="4"/>
      <c r="TES12" s="4"/>
      <c r="TET12" s="4"/>
      <c r="TEU12" s="4"/>
      <c r="TEV12" s="4"/>
      <c r="TEW12" s="4"/>
      <c r="TEX12" s="4"/>
      <c r="TEY12" s="4"/>
      <c r="TEZ12" s="4"/>
      <c r="TFA12" s="4"/>
      <c r="TFB12" s="4"/>
      <c r="TFC12" s="4"/>
      <c r="TFD12" s="4"/>
      <c r="TFE12" s="4"/>
      <c r="TFF12" s="4"/>
      <c r="TFG12" s="4"/>
      <c r="TFH12" s="4"/>
      <c r="TFI12" s="4"/>
      <c r="TFJ12" s="4"/>
      <c r="TFK12" s="4"/>
      <c r="TFL12" s="4"/>
      <c r="TFM12" s="4"/>
      <c r="TFN12" s="4"/>
      <c r="TFO12" s="4"/>
      <c r="TFP12" s="4"/>
      <c r="TFQ12" s="4"/>
      <c r="TFR12" s="4"/>
      <c r="TFS12" s="4"/>
      <c r="TFT12" s="4"/>
      <c r="TFU12" s="4"/>
      <c r="TFV12" s="4"/>
      <c r="TFW12" s="4"/>
      <c r="TFX12" s="4"/>
      <c r="TFY12" s="4"/>
      <c r="TFZ12" s="4"/>
      <c r="TGA12" s="4"/>
      <c r="TGB12" s="4"/>
      <c r="TGC12" s="4"/>
      <c r="TGD12" s="4"/>
      <c r="TGE12" s="4"/>
      <c r="TGF12" s="4"/>
      <c r="TGG12" s="4"/>
      <c r="TGH12" s="4"/>
      <c r="TGI12" s="4"/>
      <c r="TGJ12" s="4"/>
      <c r="TGK12" s="4"/>
      <c r="TGL12" s="4"/>
      <c r="TGM12" s="4"/>
      <c r="TGN12" s="4"/>
      <c r="TGO12" s="4"/>
      <c r="TGP12" s="4"/>
      <c r="TGQ12" s="4"/>
      <c r="TGR12" s="4"/>
      <c r="TGS12" s="4"/>
      <c r="TGT12" s="4"/>
      <c r="TGU12" s="4"/>
      <c r="TGV12" s="4"/>
      <c r="TGW12" s="4"/>
      <c r="TGX12" s="4"/>
      <c r="TGY12" s="4"/>
      <c r="TGZ12" s="4"/>
      <c r="THA12" s="4"/>
      <c r="THB12" s="4"/>
      <c r="THC12" s="4"/>
      <c r="THD12" s="4"/>
      <c r="THE12" s="4"/>
      <c r="THF12" s="4"/>
      <c r="THG12" s="4"/>
      <c r="THH12" s="4"/>
      <c r="THI12" s="4"/>
      <c r="THJ12" s="4"/>
      <c r="THK12" s="4"/>
      <c r="THL12" s="4"/>
      <c r="THM12" s="4"/>
      <c r="THN12" s="4"/>
      <c r="THO12" s="4"/>
      <c r="THP12" s="4"/>
      <c r="THQ12" s="4"/>
      <c r="THR12" s="4"/>
      <c r="THS12" s="4"/>
      <c r="THT12" s="4"/>
      <c r="THU12" s="4"/>
      <c r="THV12" s="4"/>
      <c r="THW12" s="4"/>
      <c r="THX12" s="4"/>
      <c r="THY12" s="4"/>
      <c r="THZ12" s="4"/>
      <c r="TIA12" s="4"/>
      <c r="TIB12" s="4"/>
      <c r="TIC12" s="4"/>
      <c r="TID12" s="4"/>
      <c r="TIE12" s="4"/>
      <c r="TIF12" s="4"/>
      <c r="TIG12" s="4"/>
      <c r="TIH12" s="4"/>
      <c r="TII12" s="4"/>
      <c r="TIJ12" s="4"/>
      <c r="TIK12" s="4"/>
      <c r="TIL12" s="4"/>
      <c r="TIM12" s="4"/>
      <c r="TIN12" s="4"/>
      <c r="TIO12" s="4"/>
      <c r="TIP12" s="4"/>
      <c r="TIQ12" s="4"/>
      <c r="TIR12" s="4"/>
      <c r="TIS12" s="4"/>
      <c r="TIT12" s="4"/>
      <c r="TIU12" s="4"/>
      <c r="TIV12" s="4"/>
      <c r="TIW12" s="4"/>
      <c r="TIX12" s="4"/>
      <c r="TIY12" s="4"/>
      <c r="TIZ12" s="4"/>
      <c r="TJA12" s="4"/>
      <c r="TJB12" s="4"/>
      <c r="TJC12" s="4"/>
      <c r="TJD12" s="4"/>
      <c r="TJE12" s="4"/>
      <c r="TJF12" s="4"/>
      <c r="TJG12" s="4"/>
      <c r="TJH12" s="4"/>
      <c r="TJI12" s="4"/>
      <c r="TJJ12" s="4"/>
      <c r="TJK12" s="4"/>
      <c r="TJL12" s="4"/>
      <c r="TJM12" s="4"/>
      <c r="TJN12" s="4"/>
      <c r="TJO12" s="4"/>
      <c r="TJP12" s="4"/>
      <c r="TJQ12" s="4"/>
      <c r="TJR12" s="4"/>
      <c r="TJS12" s="4"/>
      <c r="TJT12" s="4"/>
      <c r="TJU12" s="4"/>
      <c r="TJV12" s="4"/>
      <c r="TJW12" s="4"/>
      <c r="TJX12" s="4"/>
      <c r="TJY12" s="4"/>
      <c r="TJZ12" s="4"/>
      <c r="TKA12" s="4"/>
      <c r="TKB12" s="4"/>
      <c r="TKC12" s="4"/>
      <c r="TKD12" s="4"/>
      <c r="TKE12" s="4"/>
      <c r="TKF12" s="4"/>
      <c r="TKG12" s="4"/>
      <c r="TKH12" s="4"/>
      <c r="TKI12" s="4"/>
      <c r="TKJ12" s="4"/>
      <c r="TKK12" s="4"/>
      <c r="TKL12" s="4"/>
      <c r="TKM12" s="4"/>
      <c r="TKN12" s="4"/>
      <c r="TKO12" s="4"/>
      <c r="TKP12" s="4"/>
      <c r="TKQ12" s="4"/>
      <c r="TKR12" s="4"/>
      <c r="TKS12" s="4"/>
      <c r="TKT12" s="4"/>
      <c r="TKU12" s="4"/>
      <c r="TKV12" s="4"/>
      <c r="TKW12" s="4"/>
      <c r="TKX12" s="4"/>
      <c r="TKY12" s="4"/>
      <c r="TKZ12" s="4"/>
      <c r="TLA12" s="4"/>
      <c r="TLB12" s="4"/>
      <c r="TLC12" s="4"/>
      <c r="TLD12" s="4"/>
      <c r="TLE12" s="4"/>
      <c r="TLF12" s="4"/>
      <c r="TLG12" s="4"/>
      <c r="TLH12" s="4"/>
      <c r="TLI12" s="4"/>
      <c r="TLJ12" s="4"/>
      <c r="TLK12" s="4"/>
      <c r="TLL12" s="4"/>
      <c r="TLM12" s="4"/>
      <c r="TLN12" s="4"/>
      <c r="TLO12" s="4"/>
      <c r="TLP12" s="4"/>
      <c r="TLQ12" s="4"/>
      <c r="TLR12" s="4"/>
      <c r="TLS12" s="4"/>
      <c r="TLT12" s="4"/>
      <c r="TLU12" s="4"/>
      <c r="TLV12" s="4"/>
      <c r="TLW12" s="4"/>
      <c r="TLX12" s="4"/>
      <c r="TLY12" s="4"/>
      <c r="TLZ12" s="4"/>
      <c r="TMA12" s="4"/>
      <c r="TMB12" s="4"/>
      <c r="TMC12" s="4"/>
      <c r="TMD12" s="4"/>
      <c r="TME12" s="4"/>
      <c r="TMF12" s="4"/>
      <c r="TMG12" s="4"/>
      <c r="TMH12" s="4"/>
      <c r="TMI12" s="4"/>
      <c r="TMJ12" s="4"/>
      <c r="TMK12" s="4"/>
      <c r="TML12" s="4"/>
      <c r="TMM12" s="4"/>
      <c r="TMN12" s="4"/>
      <c r="TMO12" s="4"/>
      <c r="TMP12" s="4"/>
      <c r="TMQ12" s="4"/>
      <c r="TMR12" s="4"/>
      <c r="TMS12" s="4"/>
      <c r="TMT12" s="4"/>
      <c r="TMU12" s="4"/>
      <c r="TMV12" s="4"/>
      <c r="TMW12" s="4"/>
      <c r="TMX12" s="4"/>
      <c r="TMY12" s="4"/>
      <c r="TMZ12" s="4"/>
      <c r="TNA12" s="4"/>
      <c r="TNB12" s="4"/>
      <c r="TNC12" s="4"/>
      <c r="TND12" s="4"/>
      <c r="TNE12" s="4"/>
      <c r="TNF12" s="4"/>
      <c r="TNG12" s="4"/>
      <c r="TNH12" s="4"/>
      <c r="TNI12" s="4"/>
      <c r="TNJ12" s="4"/>
      <c r="TNK12" s="4"/>
      <c r="TNL12" s="4"/>
      <c r="TNM12" s="4"/>
      <c r="TNN12" s="4"/>
      <c r="TNO12" s="4"/>
      <c r="TNP12" s="4"/>
      <c r="TNQ12" s="4"/>
      <c r="TNR12" s="4"/>
      <c r="TNS12" s="4"/>
      <c r="TNT12" s="4"/>
      <c r="TNU12" s="4"/>
      <c r="TNV12" s="4"/>
      <c r="TNW12" s="4"/>
      <c r="TNX12" s="4"/>
      <c r="TNY12" s="4"/>
      <c r="TNZ12" s="4"/>
      <c r="TOA12" s="4"/>
      <c r="TOB12" s="4"/>
      <c r="TOC12" s="4"/>
      <c r="TOD12" s="4"/>
      <c r="TOE12" s="4"/>
      <c r="TOF12" s="4"/>
      <c r="TOG12" s="4"/>
      <c r="TOH12" s="4"/>
      <c r="TOI12" s="4"/>
      <c r="TOJ12" s="4"/>
      <c r="TOK12" s="4"/>
      <c r="TOL12" s="4"/>
      <c r="TOM12" s="4"/>
      <c r="TON12" s="4"/>
      <c r="TOO12" s="4"/>
      <c r="TOP12" s="4"/>
      <c r="TOQ12" s="4"/>
      <c r="TOR12" s="4"/>
      <c r="TOS12" s="4"/>
      <c r="TOT12" s="4"/>
      <c r="TOU12" s="4"/>
      <c r="TOV12" s="4"/>
      <c r="TOW12" s="4"/>
      <c r="TOX12" s="4"/>
      <c r="TOY12" s="4"/>
      <c r="TOZ12" s="4"/>
      <c r="TPA12" s="4"/>
      <c r="TPB12" s="4"/>
      <c r="TPC12" s="4"/>
      <c r="TPD12" s="4"/>
      <c r="TPE12" s="4"/>
      <c r="TPF12" s="4"/>
      <c r="TPG12" s="4"/>
      <c r="TPH12" s="4"/>
      <c r="TPI12" s="4"/>
      <c r="TPJ12" s="4"/>
      <c r="TPK12" s="4"/>
      <c r="TPL12" s="4"/>
      <c r="TPM12" s="4"/>
      <c r="TPN12" s="4"/>
      <c r="TPO12" s="4"/>
      <c r="TPP12" s="4"/>
      <c r="TPQ12" s="4"/>
      <c r="TPR12" s="4"/>
      <c r="TPS12" s="4"/>
      <c r="TPT12" s="4"/>
      <c r="TPU12" s="4"/>
      <c r="TPV12" s="4"/>
      <c r="TPW12" s="4"/>
      <c r="TPX12" s="4"/>
      <c r="TPY12" s="4"/>
      <c r="TPZ12" s="4"/>
      <c r="TQA12" s="4"/>
      <c r="TQB12" s="4"/>
      <c r="TQC12" s="4"/>
      <c r="TQD12" s="4"/>
      <c r="TQE12" s="4"/>
      <c r="TQF12" s="4"/>
      <c r="TQG12" s="4"/>
      <c r="TQH12" s="4"/>
      <c r="TQI12" s="4"/>
      <c r="TQJ12" s="4"/>
      <c r="TQK12" s="4"/>
      <c r="TQL12" s="4"/>
      <c r="TQM12" s="4"/>
      <c r="TQN12" s="4"/>
      <c r="TQO12" s="4"/>
      <c r="TQP12" s="4"/>
      <c r="TQQ12" s="4"/>
      <c r="TQR12" s="4"/>
      <c r="TQS12" s="4"/>
      <c r="TQT12" s="4"/>
      <c r="TQU12" s="4"/>
      <c r="TQV12" s="4"/>
      <c r="TQW12" s="4"/>
      <c r="TQX12" s="4"/>
      <c r="TQY12" s="4"/>
      <c r="TQZ12" s="4"/>
      <c r="TRA12" s="4"/>
      <c r="TRB12" s="4"/>
      <c r="TRC12" s="4"/>
      <c r="TRD12" s="4"/>
      <c r="TRE12" s="4"/>
      <c r="TRF12" s="4"/>
      <c r="TRG12" s="4"/>
      <c r="TRH12" s="4"/>
      <c r="TRI12" s="4"/>
      <c r="TRJ12" s="4"/>
      <c r="TRK12" s="4"/>
      <c r="TRL12" s="4"/>
      <c r="TRM12" s="4"/>
      <c r="TRN12" s="4"/>
      <c r="TRO12" s="4"/>
      <c r="TRP12" s="4"/>
      <c r="TRQ12" s="4"/>
      <c r="TRR12" s="4"/>
      <c r="TRS12" s="4"/>
      <c r="TRT12" s="4"/>
      <c r="TRU12" s="4"/>
      <c r="TRV12" s="4"/>
      <c r="TRW12" s="4"/>
      <c r="TRX12" s="4"/>
      <c r="TRY12" s="4"/>
      <c r="TRZ12" s="4"/>
      <c r="TSA12" s="4"/>
      <c r="TSB12" s="4"/>
      <c r="TSC12" s="4"/>
      <c r="TSD12" s="4"/>
      <c r="TSE12" s="4"/>
      <c r="TSF12" s="4"/>
      <c r="TSG12" s="4"/>
      <c r="TSH12" s="4"/>
      <c r="TSI12" s="4"/>
      <c r="TSJ12" s="4"/>
      <c r="TSK12" s="4"/>
      <c r="TSL12" s="4"/>
      <c r="TSM12" s="4"/>
      <c r="TSN12" s="4"/>
      <c r="TSO12" s="4"/>
      <c r="TSP12" s="4"/>
      <c r="TSQ12" s="4"/>
      <c r="TSR12" s="4"/>
      <c r="TSS12" s="4"/>
      <c r="TST12" s="4"/>
      <c r="TSU12" s="4"/>
      <c r="TSV12" s="4"/>
      <c r="TSW12" s="4"/>
      <c r="TSX12" s="4"/>
      <c r="TSY12" s="4"/>
      <c r="TSZ12" s="4"/>
      <c r="TTA12" s="4"/>
      <c r="TTB12" s="4"/>
      <c r="TTC12" s="4"/>
      <c r="TTD12" s="4"/>
      <c r="TTE12" s="4"/>
      <c r="TTF12" s="4"/>
      <c r="TTG12" s="4"/>
      <c r="TTH12" s="4"/>
      <c r="TTI12" s="4"/>
      <c r="TTJ12" s="4"/>
      <c r="TTK12" s="4"/>
      <c r="TTL12" s="4"/>
      <c r="TTM12" s="4"/>
      <c r="TTN12" s="4"/>
      <c r="TTO12" s="4"/>
      <c r="TTP12" s="4"/>
      <c r="TTQ12" s="4"/>
      <c r="TTR12" s="4"/>
      <c r="TTS12" s="4"/>
      <c r="TTT12" s="4"/>
      <c r="TTU12" s="4"/>
      <c r="TTV12" s="4"/>
      <c r="TTW12" s="4"/>
      <c r="TTX12" s="4"/>
      <c r="TTY12" s="4"/>
      <c r="TTZ12" s="4"/>
      <c r="TUA12" s="4"/>
      <c r="TUB12" s="4"/>
      <c r="TUC12" s="4"/>
      <c r="TUD12" s="4"/>
      <c r="TUE12" s="4"/>
      <c r="TUF12" s="4"/>
      <c r="TUG12" s="4"/>
      <c r="TUH12" s="4"/>
      <c r="TUI12" s="4"/>
      <c r="TUJ12" s="4"/>
      <c r="TUK12" s="4"/>
      <c r="TUL12" s="4"/>
      <c r="TUM12" s="4"/>
      <c r="TUN12" s="4"/>
      <c r="TUO12" s="4"/>
      <c r="TUP12" s="4"/>
      <c r="TUQ12" s="4"/>
      <c r="TUR12" s="4"/>
      <c r="TUS12" s="4"/>
      <c r="TUT12" s="4"/>
      <c r="TUU12" s="4"/>
      <c r="TUV12" s="4"/>
      <c r="TUW12" s="4"/>
      <c r="TUX12" s="4"/>
      <c r="TUY12" s="4"/>
      <c r="TUZ12" s="4"/>
      <c r="TVA12" s="4"/>
      <c r="TVB12" s="4"/>
      <c r="TVC12" s="4"/>
      <c r="TVD12" s="4"/>
      <c r="TVE12" s="4"/>
      <c r="TVF12" s="4"/>
      <c r="TVG12" s="4"/>
      <c r="TVH12" s="4"/>
      <c r="TVI12" s="4"/>
      <c r="TVJ12" s="4"/>
      <c r="TVK12" s="4"/>
      <c r="TVL12" s="4"/>
      <c r="TVM12" s="4"/>
      <c r="TVN12" s="4"/>
      <c r="TVO12" s="4"/>
      <c r="TVP12" s="4"/>
      <c r="TVQ12" s="4"/>
      <c r="TVR12" s="4"/>
      <c r="TVS12" s="4"/>
      <c r="TVT12" s="4"/>
      <c r="TVU12" s="4"/>
      <c r="TVV12" s="4"/>
      <c r="TVW12" s="4"/>
      <c r="TVX12" s="4"/>
      <c r="TVY12" s="4"/>
      <c r="TVZ12" s="4"/>
      <c r="TWA12" s="4"/>
      <c r="TWB12" s="4"/>
      <c r="TWC12" s="4"/>
      <c r="TWD12" s="4"/>
      <c r="TWE12" s="4"/>
      <c r="TWF12" s="4"/>
      <c r="TWG12" s="4"/>
      <c r="TWH12" s="4"/>
      <c r="TWI12" s="4"/>
      <c r="TWJ12" s="4"/>
      <c r="TWK12" s="4"/>
      <c r="TWL12" s="4"/>
      <c r="TWM12" s="4"/>
      <c r="TWN12" s="4"/>
      <c r="TWO12" s="4"/>
      <c r="TWP12" s="4"/>
      <c r="TWQ12" s="4"/>
      <c r="TWR12" s="4"/>
      <c r="TWS12" s="4"/>
      <c r="TWT12" s="4"/>
      <c r="TWU12" s="4"/>
      <c r="TWV12" s="4"/>
      <c r="TWW12" s="4"/>
      <c r="TWX12" s="4"/>
      <c r="TWY12" s="4"/>
      <c r="TWZ12" s="4"/>
      <c r="TXA12" s="4"/>
      <c r="TXB12" s="4"/>
      <c r="TXC12" s="4"/>
      <c r="TXD12" s="4"/>
      <c r="TXE12" s="4"/>
      <c r="TXF12" s="4"/>
      <c r="TXG12" s="4"/>
      <c r="TXH12" s="4"/>
      <c r="TXI12" s="4"/>
      <c r="TXJ12" s="4"/>
      <c r="TXK12" s="4"/>
      <c r="TXL12" s="4"/>
      <c r="TXM12" s="4"/>
      <c r="TXN12" s="4"/>
      <c r="TXO12" s="4"/>
      <c r="TXP12" s="4"/>
      <c r="TXQ12" s="4"/>
      <c r="TXR12" s="4"/>
      <c r="TXS12" s="4"/>
      <c r="TXT12" s="4"/>
      <c r="TXU12" s="4"/>
      <c r="TXV12" s="4"/>
      <c r="TXW12" s="4"/>
      <c r="TXX12" s="4"/>
      <c r="TXY12" s="4"/>
      <c r="TXZ12" s="4"/>
      <c r="TYA12" s="4"/>
      <c r="TYB12" s="4"/>
      <c r="TYC12" s="4"/>
      <c r="TYD12" s="4"/>
      <c r="TYE12" s="4"/>
      <c r="TYF12" s="4"/>
      <c r="TYG12" s="4"/>
      <c r="TYH12" s="4"/>
      <c r="TYI12" s="4"/>
      <c r="TYJ12" s="4"/>
      <c r="TYK12" s="4"/>
      <c r="TYL12" s="4"/>
      <c r="TYM12" s="4"/>
      <c r="TYN12" s="4"/>
      <c r="TYO12" s="4"/>
      <c r="TYP12" s="4"/>
      <c r="TYQ12" s="4"/>
      <c r="TYR12" s="4"/>
      <c r="TYS12" s="4"/>
      <c r="TYT12" s="4"/>
      <c r="TYU12" s="4"/>
      <c r="TYV12" s="4"/>
      <c r="TYW12" s="4"/>
      <c r="TYX12" s="4"/>
      <c r="TYY12" s="4"/>
      <c r="TYZ12" s="4"/>
      <c r="TZA12" s="4"/>
      <c r="TZB12" s="4"/>
      <c r="TZC12" s="4"/>
      <c r="TZD12" s="4"/>
      <c r="TZE12" s="4"/>
      <c r="TZF12" s="4"/>
      <c r="TZG12" s="4"/>
      <c r="TZH12" s="4"/>
      <c r="TZI12" s="4"/>
      <c r="TZJ12" s="4"/>
      <c r="TZK12" s="4"/>
      <c r="TZL12" s="4"/>
      <c r="TZM12" s="4"/>
      <c r="TZN12" s="4"/>
      <c r="TZO12" s="4"/>
      <c r="TZP12" s="4"/>
      <c r="TZQ12" s="4"/>
      <c r="TZR12" s="4"/>
      <c r="TZS12" s="4"/>
      <c r="TZT12" s="4"/>
      <c r="TZU12" s="4"/>
      <c r="TZV12" s="4"/>
      <c r="TZW12" s="4"/>
      <c r="TZX12" s="4"/>
      <c r="TZY12" s="4"/>
      <c r="TZZ12" s="4"/>
      <c r="UAA12" s="4"/>
      <c r="UAB12" s="4"/>
      <c r="UAC12" s="4"/>
      <c r="UAD12" s="4"/>
      <c r="UAE12" s="4"/>
      <c r="UAF12" s="4"/>
      <c r="UAG12" s="4"/>
      <c r="UAH12" s="4"/>
      <c r="UAI12" s="4"/>
      <c r="UAJ12" s="4"/>
      <c r="UAK12" s="4"/>
      <c r="UAL12" s="4"/>
      <c r="UAM12" s="4"/>
      <c r="UAN12" s="4"/>
      <c r="UAO12" s="4"/>
      <c r="UAP12" s="4"/>
      <c r="UAQ12" s="4"/>
      <c r="UAR12" s="4"/>
      <c r="UAS12" s="4"/>
      <c r="UAT12" s="4"/>
      <c r="UAU12" s="4"/>
      <c r="UAV12" s="4"/>
      <c r="UAW12" s="4"/>
      <c r="UAX12" s="4"/>
      <c r="UAY12" s="4"/>
      <c r="UAZ12" s="4"/>
      <c r="UBA12" s="4"/>
      <c r="UBB12" s="4"/>
      <c r="UBC12" s="4"/>
      <c r="UBD12" s="4"/>
      <c r="UBE12" s="4"/>
      <c r="UBF12" s="4"/>
      <c r="UBG12" s="4"/>
      <c r="UBH12" s="4"/>
      <c r="UBI12" s="4"/>
      <c r="UBJ12" s="4"/>
      <c r="UBK12" s="4"/>
      <c r="UBL12" s="4"/>
      <c r="UBM12" s="4"/>
      <c r="UBN12" s="4"/>
      <c r="UBO12" s="4"/>
      <c r="UBP12" s="4"/>
      <c r="UBQ12" s="4"/>
      <c r="UBR12" s="4"/>
      <c r="UBS12" s="4"/>
      <c r="UBT12" s="4"/>
      <c r="UBU12" s="4"/>
      <c r="UBV12" s="4"/>
      <c r="UBW12" s="4"/>
      <c r="UBX12" s="4"/>
      <c r="UBY12" s="4"/>
      <c r="UBZ12" s="4"/>
      <c r="UCA12" s="4"/>
      <c r="UCB12" s="4"/>
      <c r="UCC12" s="4"/>
      <c r="UCD12" s="4"/>
      <c r="UCE12" s="4"/>
      <c r="UCF12" s="4"/>
      <c r="UCG12" s="4"/>
      <c r="UCH12" s="4"/>
      <c r="UCI12" s="4"/>
      <c r="UCJ12" s="4"/>
      <c r="UCK12" s="4"/>
      <c r="UCL12" s="4"/>
      <c r="UCM12" s="4"/>
      <c r="UCN12" s="4"/>
      <c r="UCO12" s="4"/>
      <c r="UCP12" s="4"/>
      <c r="UCQ12" s="4"/>
      <c r="UCR12" s="4"/>
      <c r="UCS12" s="4"/>
      <c r="UCT12" s="4"/>
      <c r="UCU12" s="4"/>
      <c r="UCV12" s="4"/>
      <c r="UCW12" s="4"/>
      <c r="UCX12" s="4"/>
      <c r="UCY12" s="4"/>
      <c r="UCZ12" s="4"/>
      <c r="UDA12" s="4"/>
      <c r="UDB12" s="4"/>
      <c r="UDC12" s="4"/>
      <c r="UDD12" s="4"/>
      <c r="UDE12" s="4"/>
      <c r="UDF12" s="4"/>
      <c r="UDG12" s="4"/>
      <c r="UDH12" s="4"/>
      <c r="UDI12" s="4"/>
      <c r="UDJ12" s="4"/>
      <c r="UDK12" s="4"/>
      <c r="UDL12" s="4"/>
      <c r="UDM12" s="4"/>
      <c r="UDN12" s="4"/>
      <c r="UDO12" s="4"/>
      <c r="UDP12" s="4"/>
      <c r="UDQ12" s="4"/>
      <c r="UDR12" s="4"/>
      <c r="UDS12" s="4"/>
      <c r="UDT12" s="4"/>
      <c r="UDU12" s="4"/>
      <c r="UDV12" s="4"/>
      <c r="UDW12" s="4"/>
      <c r="UDX12" s="4"/>
      <c r="UDY12" s="4"/>
      <c r="UDZ12" s="4"/>
      <c r="UEA12" s="4"/>
      <c r="UEB12" s="4"/>
      <c r="UEC12" s="4"/>
      <c r="UED12" s="4"/>
      <c r="UEE12" s="4"/>
      <c r="UEF12" s="4"/>
      <c r="UEG12" s="4"/>
      <c r="UEH12" s="4"/>
      <c r="UEI12" s="4"/>
      <c r="UEJ12" s="4"/>
      <c r="UEK12" s="4"/>
      <c r="UEL12" s="4"/>
      <c r="UEM12" s="4"/>
      <c r="UEN12" s="4"/>
      <c r="UEO12" s="4"/>
      <c r="UEP12" s="4"/>
      <c r="UEQ12" s="4"/>
      <c r="UER12" s="4"/>
      <c r="UES12" s="4"/>
      <c r="UET12" s="4"/>
      <c r="UEU12" s="4"/>
      <c r="UEV12" s="4"/>
      <c r="UEW12" s="4"/>
      <c r="UEX12" s="4"/>
      <c r="UEY12" s="4"/>
      <c r="UEZ12" s="4"/>
      <c r="UFA12" s="4"/>
      <c r="UFB12" s="4"/>
      <c r="UFC12" s="4"/>
      <c r="UFD12" s="4"/>
      <c r="UFE12" s="4"/>
      <c r="UFF12" s="4"/>
      <c r="UFG12" s="4"/>
      <c r="UFH12" s="4"/>
      <c r="UFI12" s="4"/>
      <c r="UFJ12" s="4"/>
      <c r="UFK12" s="4"/>
      <c r="UFL12" s="4"/>
      <c r="UFM12" s="4"/>
      <c r="UFN12" s="4"/>
      <c r="UFO12" s="4"/>
      <c r="UFP12" s="4"/>
      <c r="UFQ12" s="4"/>
      <c r="UFR12" s="4"/>
      <c r="UFS12" s="4"/>
      <c r="UFT12" s="4"/>
      <c r="UFU12" s="4"/>
      <c r="UFV12" s="4"/>
      <c r="UFW12" s="4"/>
      <c r="UFX12" s="4"/>
      <c r="UFY12" s="4"/>
      <c r="UFZ12" s="4"/>
      <c r="UGA12" s="4"/>
      <c r="UGB12" s="4"/>
      <c r="UGC12" s="4"/>
      <c r="UGD12" s="4"/>
      <c r="UGE12" s="4"/>
      <c r="UGF12" s="4"/>
      <c r="UGG12" s="4"/>
      <c r="UGH12" s="4"/>
      <c r="UGI12" s="4"/>
      <c r="UGJ12" s="4"/>
      <c r="UGK12" s="4"/>
      <c r="UGL12" s="4"/>
      <c r="UGM12" s="4"/>
      <c r="UGN12" s="4"/>
      <c r="UGO12" s="4"/>
      <c r="UGP12" s="4"/>
      <c r="UGQ12" s="4"/>
      <c r="UGR12" s="4"/>
      <c r="UGS12" s="4"/>
      <c r="UGT12" s="4"/>
      <c r="UGU12" s="4"/>
      <c r="UGV12" s="4"/>
      <c r="UGW12" s="4"/>
      <c r="UGX12" s="4"/>
      <c r="UGY12" s="4"/>
      <c r="UGZ12" s="4"/>
      <c r="UHA12" s="4"/>
      <c r="UHB12" s="4"/>
      <c r="UHC12" s="4"/>
      <c r="UHD12" s="4"/>
      <c r="UHE12" s="4"/>
      <c r="UHF12" s="4"/>
      <c r="UHG12" s="4"/>
      <c r="UHH12" s="4"/>
      <c r="UHI12" s="4"/>
      <c r="UHJ12" s="4"/>
      <c r="UHK12" s="4"/>
      <c r="UHL12" s="4"/>
      <c r="UHM12" s="4"/>
      <c r="UHN12" s="4"/>
      <c r="UHO12" s="4"/>
      <c r="UHP12" s="4"/>
      <c r="UHQ12" s="4"/>
      <c r="UHR12" s="4"/>
      <c r="UHS12" s="4"/>
      <c r="UHT12" s="4"/>
      <c r="UHU12" s="4"/>
      <c r="UHV12" s="4"/>
      <c r="UHW12" s="4"/>
      <c r="UHX12" s="4"/>
      <c r="UHY12" s="4"/>
      <c r="UHZ12" s="4"/>
      <c r="UIA12" s="4"/>
      <c r="UIB12" s="4"/>
      <c r="UIC12" s="4"/>
      <c r="UID12" s="4"/>
      <c r="UIE12" s="4"/>
      <c r="UIF12" s="4"/>
      <c r="UIG12" s="4"/>
      <c r="UIH12" s="4"/>
      <c r="UII12" s="4"/>
      <c r="UIJ12" s="4"/>
      <c r="UIK12" s="4"/>
      <c r="UIL12" s="4"/>
      <c r="UIM12" s="4"/>
      <c r="UIN12" s="4"/>
      <c r="UIO12" s="4"/>
      <c r="UIP12" s="4"/>
      <c r="UIQ12" s="4"/>
      <c r="UIR12" s="4"/>
      <c r="UIS12" s="4"/>
      <c r="UIT12" s="4"/>
      <c r="UIU12" s="4"/>
      <c r="UIV12" s="4"/>
      <c r="UIW12" s="4"/>
      <c r="UIX12" s="4"/>
      <c r="UIY12" s="4"/>
      <c r="UIZ12" s="4"/>
      <c r="UJA12" s="4"/>
      <c r="UJB12" s="4"/>
      <c r="UJC12" s="4"/>
      <c r="UJD12" s="4"/>
      <c r="UJE12" s="4"/>
      <c r="UJF12" s="4"/>
      <c r="UJG12" s="4"/>
      <c r="UJH12" s="4"/>
      <c r="UJI12" s="4"/>
      <c r="UJJ12" s="4"/>
      <c r="UJK12" s="4"/>
      <c r="UJL12" s="4"/>
      <c r="UJM12" s="4"/>
      <c r="UJN12" s="4"/>
      <c r="UJO12" s="4"/>
      <c r="UJP12" s="4"/>
      <c r="UJQ12" s="4"/>
      <c r="UJR12" s="4"/>
      <c r="UJS12" s="4"/>
      <c r="UJT12" s="4"/>
      <c r="UJU12" s="4"/>
      <c r="UJV12" s="4"/>
      <c r="UJW12" s="4"/>
      <c r="UJX12" s="4"/>
      <c r="UJY12" s="4"/>
      <c r="UJZ12" s="4"/>
      <c r="UKA12" s="4"/>
      <c r="UKB12" s="4"/>
      <c r="UKC12" s="4"/>
      <c r="UKD12" s="4"/>
      <c r="UKE12" s="4"/>
      <c r="UKF12" s="4"/>
      <c r="UKG12" s="4"/>
      <c r="UKH12" s="4"/>
      <c r="UKI12" s="4"/>
      <c r="UKJ12" s="4"/>
      <c r="UKK12" s="4"/>
      <c r="UKL12" s="4"/>
      <c r="UKM12" s="4"/>
      <c r="UKN12" s="4"/>
      <c r="UKO12" s="4"/>
      <c r="UKP12" s="4"/>
      <c r="UKQ12" s="4"/>
      <c r="UKR12" s="4"/>
      <c r="UKS12" s="4"/>
      <c r="UKT12" s="4"/>
      <c r="UKU12" s="4"/>
      <c r="UKV12" s="4"/>
      <c r="UKW12" s="4"/>
      <c r="UKX12" s="4"/>
      <c r="UKY12" s="4"/>
      <c r="UKZ12" s="4"/>
      <c r="ULA12" s="4"/>
      <c r="ULB12" s="4"/>
      <c r="ULC12" s="4"/>
      <c r="ULD12" s="4"/>
      <c r="ULE12" s="4"/>
      <c r="ULF12" s="4"/>
      <c r="ULG12" s="4"/>
      <c r="ULH12" s="4"/>
      <c r="ULI12" s="4"/>
      <c r="ULJ12" s="4"/>
      <c r="ULK12" s="4"/>
      <c r="ULL12" s="4"/>
      <c r="ULM12" s="4"/>
      <c r="ULN12" s="4"/>
      <c r="ULO12" s="4"/>
      <c r="ULP12" s="4"/>
      <c r="ULQ12" s="4"/>
      <c r="ULR12" s="4"/>
      <c r="ULS12" s="4"/>
      <c r="ULT12" s="4"/>
      <c r="ULU12" s="4"/>
      <c r="ULV12" s="4"/>
      <c r="ULW12" s="4"/>
      <c r="ULX12" s="4"/>
      <c r="ULY12" s="4"/>
      <c r="ULZ12" s="4"/>
      <c r="UMA12" s="4"/>
      <c r="UMB12" s="4"/>
      <c r="UMC12" s="4"/>
      <c r="UMD12" s="4"/>
      <c r="UME12" s="4"/>
      <c r="UMF12" s="4"/>
      <c r="UMG12" s="4"/>
      <c r="UMH12" s="4"/>
      <c r="UMI12" s="4"/>
      <c r="UMJ12" s="4"/>
      <c r="UMK12" s="4"/>
      <c r="UML12" s="4"/>
      <c r="UMM12" s="4"/>
      <c r="UMN12" s="4"/>
      <c r="UMO12" s="4"/>
      <c r="UMP12" s="4"/>
      <c r="UMQ12" s="4"/>
      <c r="UMR12" s="4"/>
      <c r="UMS12" s="4"/>
      <c r="UMT12" s="4"/>
      <c r="UMU12" s="4"/>
      <c r="UMV12" s="4"/>
      <c r="UMW12" s="4"/>
      <c r="UMX12" s="4"/>
      <c r="UMY12" s="4"/>
      <c r="UMZ12" s="4"/>
      <c r="UNA12" s="4"/>
      <c r="UNB12" s="4"/>
      <c r="UNC12" s="4"/>
      <c r="UND12" s="4"/>
      <c r="UNE12" s="4"/>
      <c r="UNF12" s="4"/>
      <c r="UNG12" s="4"/>
      <c r="UNH12" s="4"/>
      <c r="UNI12" s="4"/>
      <c r="UNJ12" s="4"/>
      <c r="UNK12" s="4"/>
      <c r="UNL12" s="4"/>
      <c r="UNM12" s="4"/>
      <c r="UNN12" s="4"/>
      <c r="UNO12" s="4"/>
      <c r="UNP12" s="4"/>
      <c r="UNQ12" s="4"/>
      <c r="UNR12" s="4"/>
      <c r="UNS12" s="4"/>
      <c r="UNT12" s="4"/>
      <c r="UNU12" s="4"/>
      <c r="UNV12" s="4"/>
      <c r="UNW12" s="4"/>
      <c r="UNX12" s="4"/>
      <c r="UNY12" s="4"/>
      <c r="UNZ12" s="4"/>
      <c r="UOA12" s="4"/>
      <c r="UOB12" s="4"/>
      <c r="UOC12" s="4"/>
      <c r="UOD12" s="4"/>
      <c r="UOE12" s="4"/>
      <c r="UOF12" s="4"/>
      <c r="UOG12" s="4"/>
      <c r="UOH12" s="4"/>
      <c r="UOI12" s="4"/>
      <c r="UOJ12" s="4"/>
      <c r="UOK12" s="4"/>
      <c r="UOL12" s="4"/>
      <c r="UOM12" s="4"/>
      <c r="UON12" s="4"/>
      <c r="UOO12" s="4"/>
      <c r="UOP12" s="4"/>
      <c r="UOQ12" s="4"/>
      <c r="UOR12" s="4"/>
      <c r="UOS12" s="4"/>
      <c r="UOT12" s="4"/>
      <c r="UOU12" s="4"/>
      <c r="UOV12" s="4"/>
      <c r="UOW12" s="4"/>
      <c r="UOX12" s="4"/>
      <c r="UOY12" s="4"/>
      <c r="UOZ12" s="4"/>
      <c r="UPA12" s="4"/>
      <c r="UPB12" s="4"/>
      <c r="UPC12" s="4"/>
      <c r="UPD12" s="4"/>
      <c r="UPE12" s="4"/>
      <c r="UPF12" s="4"/>
      <c r="UPG12" s="4"/>
      <c r="UPH12" s="4"/>
      <c r="UPI12" s="4"/>
      <c r="UPJ12" s="4"/>
      <c r="UPK12" s="4"/>
      <c r="UPL12" s="4"/>
      <c r="UPM12" s="4"/>
      <c r="UPN12" s="4"/>
      <c r="UPO12" s="4"/>
      <c r="UPP12" s="4"/>
      <c r="UPQ12" s="4"/>
      <c r="UPR12" s="4"/>
      <c r="UPS12" s="4"/>
      <c r="UPT12" s="4"/>
      <c r="UPU12" s="4"/>
      <c r="UPV12" s="4"/>
      <c r="UPW12" s="4"/>
      <c r="UPX12" s="4"/>
      <c r="UPY12" s="4"/>
      <c r="UPZ12" s="4"/>
      <c r="UQA12" s="4"/>
      <c r="UQB12" s="4"/>
      <c r="UQC12" s="4"/>
      <c r="UQD12" s="4"/>
      <c r="UQE12" s="4"/>
      <c r="UQF12" s="4"/>
      <c r="UQG12" s="4"/>
      <c r="UQH12" s="4"/>
      <c r="UQI12" s="4"/>
      <c r="UQJ12" s="4"/>
      <c r="UQK12" s="4"/>
      <c r="UQL12" s="4"/>
      <c r="UQM12" s="4"/>
      <c r="UQN12" s="4"/>
      <c r="UQO12" s="4"/>
      <c r="UQP12" s="4"/>
      <c r="UQQ12" s="4"/>
      <c r="UQR12" s="4"/>
      <c r="UQS12" s="4"/>
      <c r="UQT12" s="4"/>
      <c r="UQU12" s="4"/>
      <c r="UQV12" s="4"/>
      <c r="UQW12" s="4"/>
      <c r="UQX12" s="4"/>
      <c r="UQY12" s="4"/>
      <c r="UQZ12" s="4"/>
      <c r="URA12" s="4"/>
      <c r="URB12" s="4"/>
      <c r="URC12" s="4"/>
      <c r="URD12" s="4"/>
      <c r="URE12" s="4"/>
      <c r="URF12" s="4"/>
      <c r="URG12" s="4"/>
      <c r="URH12" s="4"/>
      <c r="URI12" s="4"/>
      <c r="URJ12" s="4"/>
      <c r="URK12" s="4"/>
      <c r="URL12" s="4"/>
      <c r="URM12" s="4"/>
      <c r="URN12" s="4"/>
      <c r="URO12" s="4"/>
      <c r="URP12" s="4"/>
      <c r="URQ12" s="4"/>
      <c r="URR12" s="4"/>
      <c r="URS12" s="4"/>
      <c r="URT12" s="4"/>
      <c r="URU12" s="4"/>
      <c r="URV12" s="4"/>
      <c r="URW12" s="4"/>
      <c r="URX12" s="4"/>
      <c r="URY12" s="4"/>
      <c r="URZ12" s="4"/>
      <c r="USA12" s="4"/>
      <c r="USB12" s="4"/>
      <c r="USC12" s="4"/>
      <c r="USD12" s="4"/>
      <c r="USE12" s="4"/>
      <c r="USF12" s="4"/>
      <c r="USG12" s="4"/>
      <c r="USH12" s="4"/>
      <c r="USI12" s="4"/>
      <c r="USJ12" s="4"/>
      <c r="USK12" s="4"/>
      <c r="USL12" s="4"/>
      <c r="USM12" s="4"/>
      <c r="USN12" s="4"/>
      <c r="USO12" s="4"/>
      <c r="USP12" s="4"/>
      <c r="USQ12" s="4"/>
      <c r="USR12" s="4"/>
      <c r="USS12" s="4"/>
      <c r="UST12" s="4"/>
      <c r="USU12" s="4"/>
      <c r="USV12" s="4"/>
      <c r="USW12" s="4"/>
      <c r="USX12" s="4"/>
      <c r="USY12" s="4"/>
      <c r="USZ12" s="4"/>
      <c r="UTA12" s="4"/>
      <c r="UTB12" s="4"/>
      <c r="UTC12" s="4"/>
      <c r="UTD12" s="4"/>
      <c r="UTE12" s="4"/>
      <c r="UTF12" s="4"/>
      <c r="UTG12" s="4"/>
      <c r="UTH12" s="4"/>
      <c r="UTI12" s="4"/>
      <c r="UTJ12" s="4"/>
      <c r="UTK12" s="4"/>
      <c r="UTL12" s="4"/>
      <c r="UTM12" s="4"/>
      <c r="UTN12" s="4"/>
      <c r="UTO12" s="4"/>
      <c r="UTP12" s="4"/>
      <c r="UTQ12" s="4"/>
      <c r="UTR12" s="4"/>
      <c r="UTS12" s="4"/>
      <c r="UTT12" s="4"/>
      <c r="UTU12" s="4"/>
      <c r="UTV12" s="4"/>
      <c r="UTW12" s="4"/>
      <c r="UTX12" s="4"/>
      <c r="UTY12" s="4"/>
      <c r="UTZ12" s="4"/>
      <c r="UUA12" s="4"/>
      <c r="UUB12" s="4"/>
      <c r="UUC12" s="4"/>
      <c r="UUD12" s="4"/>
      <c r="UUE12" s="4"/>
      <c r="UUF12" s="4"/>
      <c r="UUG12" s="4"/>
      <c r="UUH12" s="4"/>
      <c r="UUI12" s="4"/>
      <c r="UUJ12" s="4"/>
      <c r="UUK12" s="4"/>
      <c r="UUL12" s="4"/>
      <c r="UUM12" s="4"/>
      <c r="UUN12" s="4"/>
      <c r="UUO12" s="4"/>
      <c r="UUP12" s="4"/>
      <c r="UUQ12" s="4"/>
      <c r="UUR12" s="4"/>
      <c r="UUS12" s="4"/>
      <c r="UUT12" s="4"/>
      <c r="UUU12" s="4"/>
      <c r="UUV12" s="4"/>
      <c r="UUW12" s="4"/>
      <c r="UUX12" s="4"/>
      <c r="UUY12" s="4"/>
      <c r="UUZ12" s="4"/>
      <c r="UVA12" s="4"/>
      <c r="UVB12" s="4"/>
      <c r="UVC12" s="4"/>
      <c r="UVD12" s="4"/>
      <c r="UVE12" s="4"/>
      <c r="UVF12" s="4"/>
      <c r="UVG12" s="4"/>
      <c r="UVH12" s="4"/>
      <c r="UVI12" s="4"/>
      <c r="UVJ12" s="4"/>
      <c r="UVK12" s="4"/>
      <c r="UVL12" s="4"/>
      <c r="UVM12" s="4"/>
      <c r="UVN12" s="4"/>
      <c r="UVO12" s="4"/>
      <c r="UVP12" s="4"/>
      <c r="UVQ12" s="4"/>
      <c r="UVR12" s="4"/>
      <c r="UVS12" s="4"/>
      <c r="UVT12" s="4"/>
      <c r="UVU12" s="4"/>
      <c r="UVV12" s="4"/>
      <c r="UVW12" s="4"/>
      <c r="UVX12" s="4"/>
      <c r="UVY12" s="4"/>
      <c r="UVZ12" s="4"/>
      <c r="UWA12" s="4"/>
      <c r="UWB12" s="4"/>
      <c r="UWC12" s="4"/>
      <c r="UWD12" s="4"/>
      <c r="UWE12" s="4"/>
      <c r="UWF12" s="4"/>
      <c r="UWG12" s="4"/>
      <c r="UWH12" s="4"/>
      <c r="UWI12" s="4"/>
      <c r="UWJ12" s="4"/>
      <c r="UWK12" s="4"/>
      <c r="UWL12" s="4"/>
      <c r="UWM12" s="4"/>
      <c r="UWN12" s="4"/>
      <c r="UWO12" s="4"/>
      <c r="UWP12" s="4"/>
      <c r="UWQ12" s="4"/>
      <c r="UWR12" s="4"/>
      <c r="UWS12" s="4"/>
      <c r="UWT12" s="4"/>
      <c r="UWU12" s="4"/>
      <c r="UWV12" s="4"/>
      <c r="UWW12" s="4"/>
      <c r="UWX12" s="4"/>
      <c r="UWY12" s="4"/>
      <c r="UWZ12" s="4"/>
      <c r="UXA12" s="4"/>
      <c r="UXB12" s="4"/>
      <c r="UXC12" s="4"/>
      <c r="UXD12" s="4"/>
      <c r="UXE12" s="4"/>
      <c r="UXF12" s="4"/>
      <c r="UXG12" s="4"/>
      <c r="UXH12" s="4"/>
      <c r="UXI12" s="4"/>
      <c r="UXJ12" s="4"/>
      <c r="UXK12" s="4"/>
      <c r="UXL12" s="4"/>
      <c r="UXM12" s="4"/>
      <c r="UXN12" s="4"/>
      <c r="UXO12" s="4"/>
      <c r="UXP12" s="4"/>
      <c r="UXQ12" s="4"/>
      <c r="UXR12" s="4"/>
      <c r="UXS12" s="4"/>
      <c r="UXT12" s="4"/>
      <c r="UXU12" s="4"/>
      <c r="UXV12" s="4"/>
      <c r="UXW12" s="4"/>
      <c r="UXX12" s="4"/>
      <c r="UXY12" s="4"/>
      <c r="UXZ12" s="4"/>
      <c r="UYA12" s="4"/>
      <c r="UYB12" s="4"/>
      <c r="UYC12" s="4"/>
      <c r="UYD12" s="4"/>
      <c r="UYE12" s="4"/>
      <c r="UYF12" s="4"/>
      <c r="UYG12" s="4"/>
      <c r="UYH12" s="4"/>
      <c r="UYI12" s="4"/>
      <c r="UYJ12" s="4"/>
      <c r="UYK12" s="4"/>
      <c r="UYL12" s="4"/>
      <c r="UYM12" s="4"/>
      <c r="UYN12" s="4"/>
      <c r="UYO12" s="4"/>
      <c r="UYP12" s="4"/>
      <c r="UYQ12" s="4"/>
      <c r="UYR12" s="4"/>
      <c r="UYS12" s="4"/>
      <c r="UYT12" s="4"/>
      <c r="UYU12" s="4"/>
      <c r="UYV12" s="4"/>
      <c r="UYW12" s="4"/>
      <c r="UYX12" s="4"/>
      <c r="UYY12" s="4"/>
      <c r="UYZ12" s="4"/>
      <c r="UZA12" s="4"/>
      <c r="UZB12" s="4"/>
      <c r="UZC12" s="4"/>
      <c r="UZD12" s="4"/>
      <c r="UZE12" s="4"/>
      <c r="UZF12" s="4"/>
      <c r="UZG12" s="4"/>
      <c r="UZH12" s="4"/>
      <c r="UZI12" s="4"/>
      <c r="UZJ12" s="4"/>
      <c r="UZK12" s="4"/>
      <c r="UZL12" s="4"/>
      <c r="UZM12" s="4"/>
      <c r="UZN12" s="4"/>
      <c r="UZO12" s="4"/>
      <c r="UZP12" s="4"/>
      <c r="UZQ12" s="4"/>
      <c r="UZR12" s="4"/>
      <c r="UZS12" s="4"/>
      <c r="UZT12" s="4"/>
      <c r="UZU12" s="4"/>
      <c r="UZV12" s="4"/>
      <c r="UZW12" s="4"/>
      <c r="UZX12" s="4"/>
      <c r="UZY12" s="4"/>
      <c r="UZZ12" s="4"/>
      <c r="VAA12" s="4"/>
      <c r="VAB12" s="4"/>
      <c r="VAC12" s="4"/>
      <c r="VAD12" s="4"/>
      <c r="VAE12" s="4"/>
      <c r="VAF12" s="4"/>
      <c r="VAG12" s="4"/>
      <c r="VAH12" s="4"/>
      <c r="VAI12" s="4"/>
      <c r="VAJ12" s="4"/>
      <c r="VAK12" s="4"/>
      <c r="VAL12" s="4"/>
      <c r="VAM12" s="4"/>
      <c r="VAN12" s="4"/>
      <c r="VAO12" s="4"/>
      <c r="VAP12" s="4"/>
      <c r="VAQ12" s="4"/>
      <c r="VAR12" s="4"/>
      <c r="VAS12" s="4"/>
      <c r="VAT12" s="4"/>
      <c r="VAU12" s="4"/>
      <c r="VAV12" s="4"/>
      <c r="VAW12" s="4"/>
      <c r="VAX12" s="4"/>
      <c r="VAY12" s="4"/>
      <c r="VAZ12" s="4"/>
      <c r="VBA12" s="4"/>
      <c r="VBB12" s="4"/>
      <c r="VBC12" s="4"/>
      <c r="VBD12" s="4"/>
      <c r="VBE12" s="4"/>
      <c r="VBF12" s="4"/>
      <c r="VBG12" s="4"/>
      <c r="VBH12" s="4"/>
      <c r="VBI12" s="4"/>
      <c r="VBJ12" s="4"/>
      <c r="VBK12" s="4"/>
      <c r="VBL12" s="4"/>
      <c r="VBM12" s="4"/>
      <c r="VBN12" s="4"/>
      <c r="VBO12" s="4"/>
      <c r="VBP12" s="4"/>
      <c r="VBQ12" s="4"/>
      <c r="VBR12" s="4"/>
      <c r="VBS12" s="4"/>
      <c r="VBT12" s="4"/>
      <c r="VBU12" s="4"/>
      <c r="VBV12" s="4"/>
      <c r="VBW12" s="4"/>
      <c r="VBX12" s="4"/>
      <c r="VBY12" s="4"/>
      <c r="VBZ12" s="4"/>
      <c r="VCA12" s="4"/>
      <c r="VCB12" s="4"/>
      <c r="VCC12" s="4"/>
      <c r="VCD12" s="4"/>
      <c r="VCE12" s="4"/>
      <c r="VCF12" s="4"/>
      <c r="VCG12" s="4"/>
      <c r="VCH12" s="4"/>
      <c r="VCI12" s="4"/>
      <c r="VCJ12" s="4"/>
      <c r="VCK12" s="4"/>
      <c r="VCL12" s="4"/>
      <c r="VCM12" s="4"/>
      <c r="VCN12" s="4"/>
      <c r="VCO12" s="4"/>
      <c r="VCP12" s="4"/>
      <c r="VCQ12" s="4"/>
      <c r="VCR12" s="4"/>
      <c r="VCS12" s="4"/>
      <c r="VCT12" s="4"/>
      <c r="VCU12" s="4"/>
      <c r="VCV12" s="4"/>
      <c r="VCW12" s="4"/>
      <c r="VCX12" s="4"/>
      <c r="VCY12" s="4"/>
      <c r="VCZ12" s="4"/>
      <c r="VDA12" s="4"/>
      <c r="VDB12" s="4"/>
      <c r="VDC12" s="4"/>
      <c r="VDD12" s="4"/>
      <c r="VDE12" s="4"/>
      <c r="VDF12" s="4"/>
      <c r="VDG12" s="4"/>
      <c r="VDH12" s="4"/>
      <c r="VDI12" s="4"/>
      <c r="VDJ12" s="4"/>
      <c r="VDK12" s="4"/>
      <c r="VDL12" s="4"/>
      <c r="VDM12" s="4"/>
      <c r="VDN12" s="4"/>
      <c r="VDO12" s="4"/>
      <c r="VDP12" s="4"/>
      <c r="VDQ12" s="4"/>
      <c r="VDR12" s="4"/>
      <c r="VDS12" s="4"/>
      <c r="VDT12" s="4"/>
      <c r="VDU12" s="4"/>
      <c r="VDV12" s="4"/>
      <c r="VDW12" s="4"/>
      <c r="VDX12" s="4"/>
      <c r="VDY12" s="4"/>
      <c r="VDZ12" s="4"/>
      <c r="VEA12" s="4"/>
      <c r="VEB12" s="4"/>
      <c r="VEC12" s="4"/>
      <c r="VED12" s="4"/>
      <c r="VEE12" s="4"/>
      <c r="VEF12" s="4"/>
      <c r="VEG12" s="4"/>
      <c r="VEH12" s="4"/>
      <c r="VEI12" s="4"/>
      <c r="VEJ12" s="4"/>
      <c r="VEK12" s="4"/>
      <c r="VEL12" s="4"/>
      <c r="VEM12" s="4"/>
      <c r="VEN12" s="4"/>
      <c r="VEO12" s="4"/>
      <c r="VEP12" s="4"/>
      <c r="VEQ12" s="4"/>
      <c r="VER12" s="4"/>
      <c r="VES12" s="4"/>
      <c r="VET12" s="4"/>
      <c r="VEU12" s="4"/>
      <c r="VEV12" s="4"/>
      <c r="VEW12" s="4"/>
      <c r="VEX12" s="4"/>
      <c r="VEY12" s="4"/>
      <c r="VEZ12" s="4"/>
      <c r="VFA12" s="4"/>
      <c r="VFB12" s="4"/>
      <c r="VFC12" s="4"/>
      <c r="VFD12" s="4"/>
      <c r="VFE12" s="4"/>
      <c r="VFF12" s="4"/>
      <c r="VFG12" s="4"/>
      <c r="VFH12" s="4"/>
      <c r="VFI12" s="4"/>
      <c r="VFJ12" s="4"/>
      <c r="VFK12" s="4"/>
      <c r="VFL12" s="4"/>
      <c r="VFM12" s="4"/>
      <c r="VFN12" s="4"/>
      <c r="VFO12" s="4"/>
      <c r="VFP12" s="4"/>
      <c r="VFQ12" s="4"/>
      <c r="VFR12" s="4"/>
      <c r="VFS12" s="4"/>
      <c r="VFT12" s="4"/>
      <c r="VFU12" s="4"/>
      <c r="VFV12" s="4"/>
      <c r="VFW12" s="4"/>
      <c r="VFX12" s="4"/>
      <c r="VFY12" s="4"/>
      <c r="VFZ12" s="4"/>
      <c r="VGA12" s="4"/>
      <c r="VGB12" s="4"/>
      <c r="VGC12" s="4"/>
      <c r="VGD12" s="4"/>
      <c r="VGE12" s="4"/>
      <c r="VGF12" s="4"/>
      <c r="VGG12" s="4"/>
      <c r="VGH12" s="4"/>
      <c r="VGI12" s="4"/>
      <c r="VGJ12" s="4"/>
      <c r="VGK12" s="4"/>
      <c r="VGL12" s="4"/>
      <c r="VGM12" s="4"/>
      <c r="VGN12" s="4"/>
      <c r="VGO12" s="4"/>
      <c r="VGP12" s="4"/>
      <c r="VGQ12" s="4"/>
      <c r="VGR12" s="4"/>
      <c r="VGS12" s="4"/>
      <c r="VGT12" s="4"/>
      <c r="VGU12" s="4"/>
      <c r="VGV12" s="4"/>
      <c r="VGW12" s="4"/>
      <c r="VGX12" s="4"/>
      <c r="VGY12" s="4"/>
      <c r="VGZ12" s="4"/>
      <c r="VHA12" s="4"/>
      <c r="VHB12" s="4"/>
      <c r="VHC12" s="4"/>
      <c r="VHD12" s="4"/>
      <c r="VHE12" s="4"/>
      <c r="VHF12" s="4"/>
      <c r="VHG12" s="4"/>
      <c r="VHH12" s="4"/>
      <c r="VHI12" s="4"/>
      <c r="VHJ12" s="4"/>
      <c r="VHK12" s="4"/>
      <c r="VHL12" s="4"/>
      <c r="VHM12" s="4"/>
      <c r="VHN12" s="4"/>
      <c r="VHO12" s="4"/>
      <c r="VHP12" s="4"/>
      <c r="VHQ12" s="4"/>
      <c r="VHR12" s="4"/>
      <c r="VHS12" s="4"/>
      <c r="VHT12" s="4"/>
      <c r="VHU12" s="4"/>
      <c r="VHV12" s="4"/>
      <c r="VHW12" s="4"/>
      <c r="VHX12" s="4"/>
      <c r="VHY12" s="4"/>
      <c r="VHZ12" s="4"/>
      <c r="VIA12" s="4"/>
      <c r="VIB12" s="4"/>
      <c r="VIC12" s="4"/>
      <c r="VID12" s="4"/>
      <c r="VIE12" s="4"/>
      <c r="VIF12" s="4"/>
      <c r="VIG12" s="4"/>
      <c r="VIH12" s="4"/>
      <c r="VII12" s="4"/>
      <c r="VIJ12" s="4"/>
      <c r="VIK12" s="4"/>
      <c r="VIL12" s="4"/>
      <c r="VIM12" s="4"/>
      <c r="VIN12" s="4"/>
      <c r="VIO12" s="4"/>
      <c r="VIP12" s="4"/>
      <c r="VIQ12" s="4"/>
      <c r="VIR12" s="4"/>
      <c r="VIS12" s="4"/>
      <c r="VIT12" s="4"/>
      <c r="VIU12" s="4"/>
      <c r="VIV12" s="4"/>
      <c r="VIW12" s="4"/>
      <c r="VIX12" s="4"/>
      <c r="VIY12" s="4"/>
      <c r="VIZ12" s="4"/>
      <c r="VJA12" s="4"/>
      <c r="VJB12" s="4"/>
      <c r="VJC12" s="4"/>
      <c r="VJD12" s="4"/>
      <c r="VJE12" s="4"/>
      <c r="VJF12" s="4"/>
      <c r="VJG12" s="4"/>
      <c r="VJH12" s="4"/>
      <c r="VJI12" s="4"/>
      <c r="VJJ12" s="4"/>
      <c r="VJK12" s="4"/>
      <c r="VJL12" s="4"/>
      <c r="VJM12" s="4"/>
      <c r="VJN12" s="4"/>
      <c r="VJO12" s="4"/>
      <c r="VJP12" s="4"/>
      <c r="VJQ12" s="4"/>
      <c r="VJR12" s="4"/>
      <c r="VJS12" s="4"/>
      <c r="VJT12" s="4"/>
      <c r="VJU12" s="4"/>
      <c r="VJV12" s="4"/>
      <c r="VJW12" s="4"/>
      <c r="VJX12" s="4"/>
      <c r="VJY12" s="4"/>
      <c r="VJZ12" s="4"/>
      <c r="VKA12" s="4"/>
      <c r="VKB12" s="4"/>
      <c r="VKC12" s="4"/>
      <c r="VKD12" s="4"/>
      <c r="VKE12" s="4"/>
      <c r="VKF12" s="4"/>
      <c r="VKG12" s="4"/>
      <c r="VKH12" s="4"/>
      <c r="VKI12" s="4"/>
      <c r="VKJ12" s="4"/>
      <c r="VKK12" s="4"/>
      <c r="VKL12" s="4"/>
      <c r="VKM12" s="4"/>
      <c r="VKN12" s="4"/>
      <c r="VKO12" s="4"/>
      <c r="VKP12" s="4"/>
      <c r="VKQ12" s="4"/>
      <c r="VKR12" s="4"/>
      <c r="VKS12" s="4"/>
      <c r="VKT12" s="4"/>
      <c r="VKU12" s="4"/>
      <c r="VKV12" s="4"/>
      <c r="VKW12" s="4"/>
      <c r="VKX12" s="4"/>
      <c r="VKY12" s="4"/>
      <c r="VKZ12" s="4"/>
      <c r="VLA12" s="4"/>
      <c r="VLB12" s="4"/>
      <c r="VLC12" s="4"/>
      <c r="VLD12" s="4"/>
      <c r="VLE12" s="4"/>
      <c r="VLF12" s="4"/>
      <c r="VLG12" s="4"/>
      <c r="VLH12" s="4"/>
      <c r="VLI12" s="4"/>
      <c r="VLJ12" s="4"/>
      <c r="VLK12" s="4"/>
      <c r="VLL12" s="4"/>
      <c r="VLM12" s="4"/>
      <c r="VLN12" s="4"/>
      <c r="VLO12" s="4"/>
      <c r="VLP12" s="4"/>
      <c r="VLQ12" s="4"/>
      <c r="VLR12" s="4"/>
      <c r="VLS12" s="4"/>
      <c r="VLT12" s="4"/>
      <c r="VLU12" s="4"/>
      <c r="VLV12" s="4"/>
      <c r="VLW12" s="4"/>
      <c r="VLX12" s="4"/>
      <c r="VLY12" s="4"/>
      <c r="VLZ12" s="4"/>
      <c r="VMA12" s="4"/>
      <c r="VMB12" s="4"/>
      <c r="VMC12" s="4"/>
      <c r="VMD12" s="4"/>
      <c r="VME12" s="4"/>
      <c r="VMF12" s="4"/>
      <c r="VMG12" s="4"/>
      <c r="VMH12" s="4"/>
      <c r="VMI12" s="4"/>
      <c r="VMJ12" s="4"/>
      <c r="VMK12" s="4"/>
      <c r="VML12" s="4"/>
      <c r="VMM12" s="4"/>
      <c r="VMN12" s="4"/>
      <c r="VMO12" s="4"/>
      <c r="VMP12" s="4"/>
      <c r="VMQ12" s="4"/>
      <c r="VMR12" s="4"/>
      <c r="VMS12" s="4"/>
      <c r="VMT12" s="4"/>
      <c r="VMU12" s="4"/>
      <c r="VMV12" s="4"/>
      <c r="VMW12" s="4"/>
      <c r="VMX12" s="4"/>
      <c r="VMY12" s="4"/>
      <c r="VMZ12" s="4"/>
      <c r="VNA12" s="4"/>
      <c r="VNB12" s="4"/>
      <c r="VNC12" s="4"/>
      <c r="VND12" s="4"/>
      <c r="VNE12" s="4"/>
      <c r="VNF12" s="4"/>
      <c r="VNG12" s="4"/>
      <c r="VNH12" s="4"/>
      <c r="VNI12" s="4"/>
      <c r="VNJ12" s="4"/>
      <c r="VNK12" s="4"/>
      <c r="VNL12" s="4"/>
      <c r="VNM12" s="4"/>
      <c r="VNN12" s="4"/>
      <c r="VNO12" s="4"/>
      <c r="VNP12" s="4"/>
      <c r="VNQ12" s="4"/>
      <c r="VNR12" s="4"/>
      <c r="VNS12" s="4"/>
      <c r="VNT12" s="4"/>
      <c r="VNU12" s="4"/>
      <c r="VNV12" s="4"/>
      <c r="VNW12" s="4"/>
      <c r="VNX12" s="4"/>
      <c r="VNY12" s="4"/>
      <c r="VNZ12" s="4"/>
      <c r="VOA12" s="4"/>
      <c r="VOB12" s="4"/>
      <c r="VOC12" s="4"/>
      <c r="VOD12" s="4"/>
      <c r="VOE12" s="4"/>
      <c r="VOF12" s="4"/>
      <c r="VOG12" s="4"/>
      <c r="VOH12" s="4"/>
      <c r="VOI12" s="4"/>
      <c r="VOJ12" s="4"/>
      <c r="VOK12" s="4"/>
      <c r="VOL12" s="4"/>
      <c r="VOM12" s="4"/>
      <c r="VON12" s="4"/>
      <c r="VOO12" s="4"/>
      <c r="VOP12" s="4"/>
      <c r="VOQ12" s="4"/>
      <c r="VOR12" s="4"/>
      <c r="VOS12" s="4"/>
      <c r="VOT12" s="4"/>
      <c r="VOU12" s="4"/>
      <c r="VOV12" s="4"/>
      <c r="VOW12" s="4"/>
      <c r="VOX12" s="4"/>
      <c r="VOY12" s="4"/>
      <c r="VOZ12" s="4"/>
      <c r="VPA12" s="4"/>
      <c r="VPB12" s="4"/>
      <c r="VPC12" s="4"/>
      <c r="VPD12" s="4"/>
      <c r="VPE12" s="4"/>
      <c r="VPF12" s="4"/>
      <c r="VPG12" s="4"/>
      <c r="VPH12" s="4"/>
      <c r="VPI12" s="4"/>
      <c r="VPJ12" s="4"/>
      <c r="VPK12" s="4"/>
      <c r="VPL12" s="4"/>
      <c r="VPM12" s="4"/>
      <c r="VPN12" s="4"/>
      <c r="VPO12" s="4"/>
      <c r="VPP12" s="4"/>
      <c r="VPQ12" s="4"/>
      <c r="VPR12" s="4"/>
      <c r="VPS12" s="4"/>
      <c r="VPT12" s="4"/>
      <c r="VPU12" s="4"/>
      <c r="VPV12" s="4"/>
      <c r="VPW12" s="4"/>
      <c r="VPX12" s="4"/>
      <c r="VPY12" s="4"/>
      <c r="VPZ12" s="4"/>
      <c r="VQA12" s="4"/>
      <c r="VQB12" s="4"/>
      <c r="VQC12" s="4"/>
      <c r="VQD12" s="4"/>
      <c r="VQE12" s="4"/>
      <c r="VQF12" s="4"/>
      <c r="VQG12" s="4"/>
      <c r="VQH12" s="4"/>
      <c r="VQI12" s="4"/>
      <c r="VQJ12" s="4"/>
      <c r="VQK12" s="4"/>
      <c r="VQL12" s="4"/>
      <c r="VQM12" s="4"/>
      <c r="VQN12" s="4"/>
      <c r="VQO12" s="4"/>
      <c r="VQP12" s="4"/>
      <c r="VQQ12" s="4"/>
      <c r="VQR12" s="4"/>
      <c r="VQS12" s="4"/>
      <c r="VQT12" s="4"/>
      <c r="VQU12" s="4"/>
      <c r="VQV12" s="4"/>
      <c r="VQW12" s="4"/>
      <c r="VQX12" s="4"/>
      <c r="VQY12" s="4"/>
      <c r="VQZ12" s="4"/>
      <c r="VRA12" s="4"/>
      <c r="VRB12" s="4"/>
      <c r="VRC12" s="4"/>
      <c r="VRD12" s="4"/>
      <c r="VRE12" s="4"/>
      <c r="VRF12" s="4"/>
      <c r="VRG12" s="4"/>
      <c r="VRH12" s="4"/>
      <c r="VRI12" s="4"/>
      <c r="VRJ12" s="4"/>
      <c r="VRK12" s="4"/>
      <c r="VRL12" s="4"/>
      <c r="VRM12" s="4"/>
      <c r="VRN12" s="4"/>
      <c r="VRO12" s="4"/>
      <c r="VRP12" s="4"/>
      <c r="VRQ12" s="4"/>
      <c r="VRR12" s="4"/>
      <c r="VRS12" s="4"/>
      <c r="VRT12" s="4"/>
      <c r="VRU12" s="4"/>
      <c r="VRV12" s="4"/>
      <c r="VRW12" s="4"/>
      <c r="VRX12" s="4"/>
      <c r="VRY12" s="4"/>
      <c r="VRZ12" s="4"/>
      <c r="VSA12" s="4"/>
      <c r="VSB12" s="4"/>
      <c r="VSC12" s="4"/>
      <c r="VSD12" s="4"/>
      <c r="VSE12" s="4"/>
      <c r="VSF12" s="4"/>
      <c r="VSG12" s="4"/>
      <c r="VSH12" s="4"/>
      <c r="VSI12" s="4"/>
      <c r="VSJ12" s="4"/>
      <c r="VSK12" s="4"/>
      <c r="VSL12" s="4"/>
      <c r="VSM12" s="4"/>
      <c r="VSN12" s="4"/>
      <c r="VSO12" s="4"/>
      <c r="VSP12" s="4"/>
      <c r="VSQ12" s="4"/>
      <c r="VSR12" s="4"/>
      <c r="VSS12" s="4"/>
      <c r="VST12" s="4"/>
      <c r="VSU12" s="4"/>
      <c r="VSV12" s="4"/>
      <c r="VSW12" s="4"/>
      <c r="VSX12" s="4"/>
      <c r="VSY12" s="4"/>
      <c r="VSZ12" s="4"/>
      <c r="VTA12" s="4"/>
      <c r="VTB12" s="4"/>
      <c r="VTC12" s="4"/>
      <c r="VTD12" s="4"/>
      <c r="VTE12" s="4"/>
      <c r="VTF12" s="4"/>
      <c r="VTG12" s="4"/>
      <c r="VTH12" s="4"/>
      <c r="VTI12" s="4"/>
      <c r="VTJ12" s="4"/>
      <c r="VTK12" s="4"/>
      <c r="VTL12" s="4"/>
      <c r="VTM12" s="4"/>
      <c r="VTN12" s="4"/>
      <c r="VTO12" s="4"/>
      <c r="VTP12" s="4"/>
      <c r="VTQ12" s="4"/>
      <c r="VTR12" s="4"/>
      <c r="VTS12" s="4"/>
      <c r="VTT12" s="4"/>
      <c r="VTU12" s="4"/>
      <c r="VTV12" s="4"/>
      <c r="VTW12" s="4"/>
      <c r="VTX12" s="4"/>
      <c r="VTY12" s="4"/>
      <c r="VTZ12" s="4"/>
      <c r="VUA12" s="4"/>
      <c r="VUB12" s="4"/>
      <c r="VUC12" s="4"/>
      <c r="VUD12" s="4"/>
      <c r="VUE12" s="4"/>
      <c r="VUF12" s="4"/>
      <c r="VUG12" s="4"/>
      <c r="VUH12" s="4"/>
      <c r="VUI12" s="4"/>
      <c r="VUJ12" s="4"/>
      <c r="VUK12" s="4"/>
      <c r="VUL12" s="4"/>
      <c r="VUM12" s="4"/>
      <c r="VUN12" s="4"/>
      <c r="VUO12" s="4"/>
      <c r="VUP12" s="4"/>
      <c r="VUQ12" s="4"/>
      <c r="VUR12" s="4"/>
      <c r="VUS12" s="4"/>
      <c r="VUT12" s="4"/>
      <c r="VUU12" s="4"/>
      <c r="VUV12" s="4"/>
      <c r="VUW12" s="4"/>
      <c r="VUX12" s="4"/>
      <c r="VUY12" s="4"/>
      <c r="VUZ12" s="4"/>
      <c r="VVA12" s="4"/>
      <c r="VVB12" s="4"/>
      <c r="VVC12" s="4"/>
      <c r="VVD12" s="4"/>
      <c r="VVE12" s="4"/>
      <c r="VVF12" s="4"/>
      <c r="VVG12" s="4"/>
      <c r="VVH12" s="4"/>
      <c r="VVI12" s="4"/>
      <c r="VVJ12" s="4"/>
      <c r="VVK12" s="4"/>
      <c r="VVL12" s="4"/>
      <c r="VVM12" s="4"/>
      <c r="VVN12" s="4"/>
      <c r="VVO12" s="4"/>
      <c r="VVP12" s="4"/>
      <c r="VVQ12" s="4"/>
      <c r="VVR12" s="4"/>
      <c r="VVS12" s="4"/>
      <c r="VVT12" s="4"/>
      <c r="VVU12" s="4"/>
      <c r="VVV12" s="4"/>
      <c r="VVW12" s="4"/>
      <c r="VVX12" s="4"/>
      <c r="VVY12" s="4"/>
      <c r="VVZ12" s="4"/>
      <c r="VWA12" s="4"/>
      <c r="VWB12" s="4"/>
      <c r="VWC12" s="4"/>
      <c r="VWD12" s="4"/>
      <c r="VWE12" s="4"/>
      <c r="VWF12" s="4"/>
      <c r="VWG12" s="4"/>
      <c r="VWH12" s="4"/>
      <c r="VWI12" s="4"/>
      <c r="VWJ12" s="4"/>
      <c r="VWK12" s="4"/>
      <c r="VWL12" s="4"/>
      <c r="VWM12" s="4"/>
      <c r="VWN12" s="4"/>
      <c r="VWO12" s="4"/>
      <c r="VWP12" s="4"/>
      <c r="VWQ12" s="4"/>
      <c r="VWR12" s="4"/>
      <c r="VWS12" s="4"/>
      <c r="VWT12" s="4"/>
      <c r="VWU12" s="4"/>
      <c r="VWV12" s="4"/>
      <c r="VWW12" s="4"/>
      <c r="VWX12" s="4"/>
      <c r="VWY12" s="4"/>
      <c r="VWZ12" s="4"/>
      <c r="VXA12" s="4"/>
      <c r="VXB12" s="4"/>
      <c r="VXC12" s="4"/>
      <c r="VXD12" s="4"/>
      <c r="VXE12" s="4"/>
      <c r="VXF12" s="4"/>
      <c r="VXG12" s="4"/>
      <c r="VXH12" s="4"/>
      <c r="VXI12" s="4"/>
      <c r="VXJ12" s="4"/>
      <c r="VXK12" s="4"/>
      <c r="VXL12" s="4"/>
      <c r="VXM12" s="4"/>
      <c r="VXN12" s="4"/>
      <c r="VXO12" s="4"/>
      <c r="VXP12" s="4"/>
      <c r="VXQ12" s="4"/>
      <c r="VXR12" s="4"/>
      <c r="VXS12" s="4"/>
      <c r="VXT12" s="4"/>
      <c r="VXU12" s="4"/>
      <c r="VXV12" s="4"/>
      <c r="VXW12" s="4"/>
      <c r="VXX12" s="4"/>
      <c r="VXY12" s="4"/>
      <c r="VXZ12" s="4"/>
      <c r="VYA12" s="4"/>
      <c r="VYB12" s="4"/>
      <c r="VYC12" s="4"/>
      <c r="VYD12" s="4"/>
      <c r="VYE12" s="4"/>
      <c r="VYF12" s="4"/>
      <c r="VYG12" s="4"/>
      <c r="VYH12" s="4"/>
      <c r="VYI12" s="4"/>
      <c r="VYJ12" s="4"/>
      <c r="VYK12" s="4"/>
      <c r="VYL12" s="4"/>
      <c r="VYM12" s="4"/>
      <c r="VYN12" s="4"/>
      <c r="VYO12" s="4"/>
      <c r="VYP12" s="4"/>
      <c r="VYQ12" s="4"/>
      <c r="VYR12" s="4"/>
      <c r="VYS12" s="4"/>
      <c r="VYT12" s="4"/>
      <c r="VYU12" s="4"/>
      <c r="VYV12" s="4"/>
      <c r="VYW12" s="4"/>
      <c r="VYX12" s="4"/>
      <c r="VYY12" s="4"/>
      <c r="VYZ12" s="4"/>
      <c r="VZA12" s="4"/>
      <c r="VZB12" s="4"/>
      <c r="VZC12" s="4"/>
      <c r="VZD12" s="4"/>
      <c r="VZE12" s="4"/>
      <c r="VZF12" s="4"/>
      <c r="VZG12" s="4"/>
      <c r="VZH12" s="4"/>
      <c r="VZI12" s="4"/>
      <c r="VZJ12" s="4"/>
      <c r="VZK12" s="4"/>
      <c r="VZL12" s="4"/>
      <c r="VZM12" s="4"/>
      <c r="VZN12" s="4"/>
      <c r="VZO12" s="4"/>
      <c r="VZP12" s="4"/>
      <c r="VZQ12" s="4"/>
      <c r="VZR12" s="4"/>
      <c r="VZS12" s="4"/>
      <c r="VZT12" s="4"/>
      <c r="VZU12" s="4"/>
      <c r="VZV12" s="4"/>
      <c r="VZW12" s="4"/>
      <c r="VZX12" s="4"/>
      <c r="VZY12" s="4"/>
      <c r="VZZ12" s="4"/>
      <c r="WAA12" s="4"/>
      <c r="WAB12" s="4"/>
      <c r="WAC12" s="4"/>
      <c r="WAD12" s="4"/>
      <c r="WAE12" s="4"/>
      <c r="WAF12" s="4"/>
      <c r="WAG12" s="4"/>
      <c r="WAH12" s="4"/>
      <c r="WAI12" s="4"/>
      <c r="WAJ12" s="4"/>
      <c r="WAK12" s="4"/>
      <c r="WAL12" s="4"/>
      <c r="WAM12" s="4"/>
      <c r="WAN12" s="4"/>
      <c r="WAO12" s="4"/>
      <c r="WAP12" s="4"/>
      <c r="WAQ12" s="4"/>
      <c r="WAR12" s="4"/>
      <c r="WAS12" s="4"/>
      <c r="WAT12" s="4"/>
      <c r="WAU12" s="4"/>
      <c r="WAV12" s="4"/>
      <c r="WAW12" s="4"/>
      <c r="WAX12" s="4"/>
      <c r="WAY12" s="4"/>
      <c r="WAZ12" s="4"/>
      <c r="WBA12" s="4"/>
      <c r="WBB12" s="4"/>
      <c r="WBC12" s="4"/>
      <c r="WBD12" s="4"/>
      <c r="WBE12" s="4"/>
      <c r="WBF12" s="4"/>
      <c r="WBG12" s="4"/>
      <c r="WBH12" s="4"/>
      <c r="WBI12" s="4"/>
      <c r="WBJ12" s="4"/>
      <c r="WBK12" s="4"/>
      <c r="WBL12" s="4"/>
      <c r="WBM12" s="4"/>
      <c r="WBN12" s="4"/>
      <c r="WBO12" s="4"/>
      <c r="WBP12" s="4"/>
      <c r="WBQ12" s="4"/>
      <c r="WBR12" s="4"/>
      <c r="WBS12" s="4"/>
      <c r="WBT12" s="4"/>
      <c r="WBU12" s="4"/>
      <c r="WBV12" s="4"/>
      <c r="WBW12" s="4"/>
      <c r="WBX12" s="4"/>
      <c r="WBY12" s="4"/>
      <c r="WBZ12" s="4"/>
      <c r="WCA12" s="4"/>
      <c r="WCB12" s="4"/>
      <c r="WCC12" s="4"/>
      <c r="WCD12" s="4"/>
      <c r="WCE12" s="4"/>
      <c r="WCF12" s="4"/>
      <c r="WCG12" s="4"/>
      <c r="WCH12" s="4"/>
      <c r="WCI12" s="4"/>
      <c r="WCJ12" s="4"/>
      <c r="WCK12" s="4"/>
      <c r="WCL12" s="4"/>
      <c r="WCM12" s="4"/>
      <c r="WCN12" s="4"/>
      <c r="WCO12" s="4"/>
      <c r="WCP12" s="4"/>
      <c r="WCQ12" s="4"/>
      <c r="WCR12" s="4"/>
      <c r="WCS12" s="4"/>
      <c r="WCT12" s="4"/>
      <c r="WCU12" s="4"/>
      <c r="WCV12" s="4"/>
      <c r="WCW12" s="4"/>
      <c r="WCX12" s="4"/>
      <c r="WCY12" s="4"/>
      <c r="WCZ12" s="4"/>
      <c r="WDA12" s="4"/>
      <c r="WDB12" s="4"/>
      <c r="WDC12" s="4"/>
      <c r="WDD12" s="4"/>
      <c r="WDE12" s="4"/>
      <c r="WDF12" s="4"/>
      <c r="WDG12" s="4"/>
      <c r="WDH12" s="4"/>
      <c r="WDI12" s="4"/>
      <c r="WDJ12" s="4"/>
      <c r="WDK12" s="4"/>
      <c r="WDL12" s="4"/>
      <c r="WDM12" s="4"/>
      <c r="WDN12" s="4"/>
      <c r="WDO12" s="4"/>
      <c r="WDP12" s="4"/>
      <c r="WDQ12" s="4"/>
      <c r="WDR12" s="4"/>
      <c r="WDS12" s="4"/>
      <c r="WDT12" s="4"/>
      <c r="WDU12" s="4"/>
      <c r="WDV12" s="4"/>
      <c r="WDW12" s="4"/>
      <c r="WDX12" s="4"/>
      <c r="WDY12" s="4"/>
      <c r="WDZ12" s="4"/>
      <c r="WEA12" s="4"/>
      <c r="WEB12" s="4"/>
      <c r="WEC12" s="4"/>
      <c r="WED12" s="4"/>
      <c r="WEE12" s="4"/>
      <c r="WEF12" s="4"/>
      <c r="WEG12" s="4"/>
      <c r="WEH12" s="4"/>
      <c r="WEI12" s="4"/>
      <c r="WEJ12" s="4"/>
      <c r="WEK12" s="4"/>
      <c r="WEL12" s="4"/>
      <c r="WEM12" s="4"/>
      <c r="WEN12" s="4"/>
      <c r="WEO12" s="4"/>
      <c r="WEP12" s="4"/>
      <c r="WEQ12" s="4"/>
      <c r="WER12" s="4"/>
      <c r="WES12" s="4"/>
      <c r="WET12" s="4"/>
      <c r="WEU12" s="4"/>
      <c r="WEV12" s="4"/>
      <c r="WEW12" s="4"/>
      <c r="WEX12" s="4"/>
      <c r="WEY12" s="4"/>
      <c r="WEZ12" s="4"/>
      <c r="WFA12" s="4"/>
      <c r="WFB12" s="4"/>
      <c r="WFC12" s="4"/>
      <c r="WFD12" s="4"/>
      <c r="WFE12" s="4"/>
      <c r="WFF12" s="4"/>
      <c r="WFG12" s="4"/>
      <c r="WFH12" s="4"/>
      <c r="WFI12" s="4"/>
      <c r="WFJ12" s="4"/>
      <c r="WFK12" s="4"/>
      <c r="WFL12" s="4"/>
      <c r="WFM12" s="4"/>
      <c r="WFN12" s="4"/>
      <c r="WFO12" s="4"/>
      <c r="WFP12" s="4"/>
      <c r="WFQ12" s="4"/>
      <c r="WFR12" s="4"/>
      <c r="WFS12" s="4"/>
      <c r="WFT12" s="4"/>
      <c r="WFU12" s="4"/>
      <c r="WFV12" s="4"/>
      <c r="WFW12" s="4"/>
      <c r="WFX12" s="4"/>
      <c r="WFY12" s="4"/>
      <c r="WFZ12" s="4"/>
      <c r="WGA12" s="4"/>
      <c r="WGB12" s="4"/>
      <c r="WGC12" s="4"/>
      <c r="WGD12" s="4"/>
      <c r="WGE12" s="4"/>
      <c r="WGF12" s="4"/>
      <c r="WGG12" s="4"/>
      <c r="WGH12" s="4"/>
      <c r="WGI12" s="4"/>
      <c r="WGJ12" s="4"/>
      <c r="WGK12" s="4"/>
      <c r="WGL12" s="4"/>
      <c r="WGM12" s="4"/>
      <c r="WGN12" s="4"/>
      <c r="WGO12" s="4"/>
      <c r="WGP12" s="4"/>
      <c r="WGQ12" s="4"/>
      <c r="WGR12" s="4"/>
      <c r="WGS12" s="4"/>
      <c r="WGT12" s="4"/>
      <c r="WGU12" s="4"/>
      <c r="WGV12" s="4"/>
      <c r="WGW12" s="4"/>
      <c r="WGX12" s="4"/>
      <c r="WGY12" s="4"/>
      <c r="WGZ12" s="4"/>
      <c r="WHA12" s="4"/>
      <c r="WHB12" s="4"/>
      <c r="WHC12" s="4"/>
      <c r="WHD12" s="4"/>
      <c r="WHE12" s="4"/>
      <c r="WHF12" s="4"/>
      <c r="WHG12" s="4"/>
      <c r="WHH12" s="4"/>
      <c r="WHI12" s="4"/>
      <c r="WHJ12" s="4"/>
      <c r="WHK12" s="4"/>
      <c r="WHL12" s="4"/>
      <c r="WHM12" s="4"/>
      <c r="WHN12" s="4"/>
      <c r="WHO12" s="4"/>
      <c r="WHP12" s="4"/>
      <c r="WHQ12" s="4"/>
      <c r="WHR12" s="4"/>
      <c r="WHS12" s="4"/>
      <c r="WHT12" s="4"/>
      <c r="WHU12" s="4"/>
      <c r="WHV12" s="4"/>
      <c r="WHW12" s="4"/>
      <c r="WHX12" s="4"/>
      <c r="WHY12" s="4"/>
      <c r="WHZ12" s="4"/>
      <c r="WIA12" s="4"/>
      <c r="WIB12" s="4"/>
      <c r="WIC12" s="4"/>
      <c r="WID12" s="4"/>
      <c r="WIE12" s="4"/>
      <c r="WIF12" s="4"/>
      <c r="WIG12" s="4"/>
      <c r="WIH12" s="4"/>
      <c r="WII12" s="4"/>
      <c r="WIJ12" s="4"/>
      <c r="WIK12" s="4"/>
      <c r="WIL12" s="4"/>
      <c r="WIM12" s="4"/>
      <c r="WIN12" s="4"/>
      <c r="WIO12" s="4"/>
      <c r="WIP12" s="4"/>
      <c r="WIQ12" s="4"/>
      <c r="WIR12" s="4"/>
      <c r="WIS12" s="4"/>
      <c r="WIT12" s="4"/>
      <c r="WIU12" s="4"/>
      <c r="WIV12" s="4"/>
      <c r="WIW12" s="4"/>
      <c r="WIX12" s="4"/>
      <c r="WIY12" s="4"/>
      <c r="WIZ12" s="4"/>
      <c r="WJA12" s="4"/>
      <c r="WJB12" s="4"/>
      <c r="WJC12" s="4"/>
      <c r="WJD12" s="4"/>
      <c r="WJE12" s="4"/>
      <c r="WJF12" s="4"/>
      <c r="WJG12" s="4"/>
      <c r="WJH12" s="4"/>
      <c r="WJI12" s="4"/>
      <c r="WJJ12" s="4"/>
      <c r="WJK12" s="4"/>
      <c r="WJL12" s="4"/>
      <c r="WJM12" s="4"/>
      <c r="WJN12" s="4"/>
      <c r="WJO12" s="4"/>
      <c r="WJP12" s="4"/>
      <c r="WJQ12" s="4"/>
      <c r="WJR12" s="4"/>
      <c r="WJS12" s="4"/>
      <c r="WJT12" s="4"/>
      <c r="WJU12" s="4"/>
      <c r="WJV12" s="4"/>
      <c r="WJW12" s="4"/>
      <c r="WJX12" s="4"/>
      <c r="WJY12" s="4"/>
      <c r="WJZ12" s="4"/>
      <c r="WKA12" s="4"/>
      <c r="WKB12" s="4"/>
      <c r="WKC12" s="4"/>
      <c r="WKD12" s="4"/>
      <c r="WKE12" s="4"/>
      <c r="WKF12" s="4"/>
      <c r="WKG12" s="4"/>
      <c r="WKH12" s="4"/>
      <c r="WKI12" s="4"/>
      <c r="WKJ12" s="4"/>
      <c r="WKK12" s="4"/>
      <c r="WKL12" s="4"/>
      <c r="WKM12" s="4"/>
      <c r="WKN12" s="4"/>
      <c r="WKO12" s="4"/>
      <c r="WKP12" s="4"/>
      <c r="WKQ12" s="4"/>
      <c r="WKR12" s="4"/>
      <c r="WKS12" s="4"/>
      <c r="WKT12" s="4"/>
      <c r="WKU12" s="4"/>
      <c r="WKV12" s="4"/>
      <c r="WKW12" s="4"/>
      <c r="WKX12" s="4"/>
      <c r="WKY12" s="4"/>
      <c r="WKZ12" s="4"/>
      <c r="WLA12" s="4"/>
      <c r="WLB12" s="4"/>
      <c r="WLC12" s="4"/>
      <c r="WLD12" s="4"/>
      <c r="WLE12" s="4"/>
      <c r="WLF12" s="4"/>
      <c r="WLG12" s="4"/>
      <c r="WLH12" s="4"/>
      <c r="WLI12" s="4"/>
      <c r="WLJ12" s="4"/>
      <c r="WLK12" s="4"/>
      <c r="WLL12" s="4"/>
      <c r="WLM12" s="4"/>
      <c r="WLN12" s="4"/>
      <c r="WLO12" s="4"/>
      <c r="WLP12" s="4"/>
      <c r="WLQ12" s="4"/>
      <c r="WLR12" s="4"/>
      <c r="WLS12" s="4"/>
      <c r="WLT12" s="4"/>
      <c r="WLU12" s="4"/>
      <c r="WLV12" s="4"/>
      <c r="WLW12" s="4"/>
      <c r="WLX12" s="4"/>
      <c r="WLY12" s="4"/>
      <c r="WLZ12" s="4"/>
      <c r="WMA12" s="4"/>
      <c r="WMB12" s="4"/>
      <c r="WMC12" s="4"/>
      <c r="WMD12" s="4"/>
      <c r="WME12" s="4"/>
      <c r="WMF12" s="4"/>
      <c r="WMG12" s="4"/>
      <c r="WMH12" s="4"/>
      <c r="WMI12" s="4"/>
      <c r="WMJ12" s="4"/>
      <c r="WMK12" s="4"/>
      <c r="WML12" s="4"/>
      <c r="WMM12" s="4"/>
      <c r="WMN12" s="4"/>
      <c r="WMO12" s="4"/>
      <c r="WMP12" s="4"/>
      <c r="WMQ12" s="4"/>
      <c r="WMR12" s="4"/>
      <c r="WMS12" s="4"/>
      <c r="WMT12" s="4"/>
      <c r="WMU12" s="4"/>
      <c r="WMV12" s="4"/>
      <c r="WMW12" s="4"/>
      <c r="WMX12" s="4"/>
      <c r="WMY12" s="4"/>
      <c r="WMZ12" s="4"/>
      <c r="WNA12" s="4"/>
      <c r="WNB12" s="4"/>
      <c r="WNC12" s="4"/>
      <c r="WND12" s="4"/>
      <c r="WNE12" s="4"/>
      <c r="WNF12" s="4"/>
      <c r="WNG12" s="4"/>
      <c r="WNH12" s="4"/>
      <c r="WNI12" s="4"/>
      <c r="WNJ12" s="4"/>
      <c r="WNK12" s="4"/>
      <c r="WNL12" s="4"/>
      <c r="WNM12" s="4"/>
      <c r="WNN12" s="4"/>
      <c r="WNO12" s="4"/>
      <c r="WNP12" s="4"/>
      <c r="WNQ12" s="4"/>
      <c r="WNR12" s="4"/>
      <c r="WNS12" s="4"/>
      <c r="WNT12" s="4"/>
      <c r="WNU12" s="4"/>
      <c r="WNV12" s="4"/>
      <c r="WNW12" s="4"/>
      <c r="WNX12" s="4"/>
      <c r="WNY12" s="4"/>
      <c r="WNZ12" s="4"/>
      <c r="WOA12" s="4"/>
      <c r="WOB12" s="4"/>
      <c r="WOC12" s="4"/>
      <c r="WOD12" s="4"/>
      <c r="WOE12" s="4"/>
      <c r="WOF12" s="4"/>
      <c r="WOG12" s="4"/>
      <c r="WOH12" s="4"/>
      <c r="WOI12" s="4"/>
      <c r="WOJ12" s="4"/>
      <c r="WOK12" s="4"/>
      <c r="WOL12" s="4"/>
      <c r="WOM12" s="4"/>
      <c r="WON12" s="4"/>
      <c r="WOO12" s="4"/>
      <c r="WOP12" s="4"/>
      <c r="WOQ12" s="4"/>
      <c r="WOR12" s="4"/>
      <c r="WOS12" s="4"/>
      <c r="WOT12" s="4"/>
      <c r="WOU12" s="4"/>
      <c r="WOV12" s="4"/>
      <c r="WOW12" s="4"/>
      <c r="WOX12" s="4"/>
      <c r="WOY12" s="4"/>
      <c r="WOZ12" s="4"/>
      <c r="WPA12" s="4"/>
      <c r="WPB12" s="4"/>
      <c r="WPC12" s="4"/>
      <c r="WPD12" s="4"/>
      <c r="WPE12" s="4"/>
      <c r="WPF12" s="4"/>
      <c r="WPG12" s="4"/>
      <c r="WPH12" s="4"/>
      <c r="WPI12" s="4"/>
      <c r="WPJ12" s="4"/>
      <c r="WPK12" s="4"/>
      <c r="WPL12" s="4"/>
      <c r="WPM12" s="4"/>
      <c r="WPN12" s="4"/>
      <c r="WPO12" s="4"/>
      <c r="WPP12" s="4"/>
      <c r="WPQ12" s="4"/>
      <c r="WPR12" s="4"/>
      <c r="WPS12" s="4"/>
      <c r="WPT12" s="4"/>
      <c r="WPU12" s="4"/>
      <c r="WPV12" s="4"/>
      <c r="WPW12" s="4"/>
      <c r="WPX12" s="4"/>
      <c r="WPY12" s="4"/>
      <c r="WPZ12" s="4"/>
      <c r="WQA12" s="4"/>
      <c r="WQB12" s="4"/>
      <c r="WQC12" s="4"/>
      <c r="WQD12" s="4"/>
      <c r="WQE12" s="4"/>
      <c r="WQF12" s="4"/>
      <c r="WQG12" s="4"/>
      <c r="WQH12" s="4"/>
      <c r="WQI12" s="4"/>
      <c r="WQJ12" s="4"/>
      <c r="WQK12" s="4"/>
      <c r="WQL12" s="4"/>
      <c r="WQM12" s="4"/>
      <c r="WQN12" s="4"/>
      <c r="WQO12" s="4"/>
      <c r="WQP12" s="4"/>
      <c r="WQQ12" s="4"/>
      <c r="WQR12" s="4"/>
      <c r="WQS12" s="4"/>
      <c r="WQT12" s="4"/>
      <c r="WQU12" s="4"/>
      <c r="WQV12" s="4"/>
      <c r="WQW12" s="4"/>
      <c r="WQX12" s="4"/>
      <c r="WQY12" s="4"/>
      <c r="WQZ12" s="4"/>
      <c r="WRA12" s="4"/>
      <c r="WRB12" s="4"/>
      <c r="WRC12" s="4"/>
      <c r="WRD12" s="4"/>
      <c r="WRE12" s="4"/>
      <c r="WRF12" s="4"/>
      <c r="WRG12" s="4"/>
      <c r="WRH12" s="4"/>
      <c r="WRI12" s="4"/>
      <c r="WRJ12" s="4"/>
      <c r="WRK12" s="4"/>
      <c r="WRL12" s="4"/>
      <c r="WRM12" s="4"/>
      <c r="WRN12" s="4"/>
      <c r="WRO12" s="4"/>
      <c r="WRP12" s="4"/>
      <c r="WRQ12" s="4"/>
      <c r="WRR12" s="4"/>
      <c r="WRS12" s="4"/>
      <c r="WRT12" s="4"/>
      <c r="WRU12" s="4"/>
      <c r="WRV12" s="4"/>
      <c r="WRW12" s="4"/>
      <c r="WRX12" s="4"/>
      <c r="WRY12" s="4"/>
      <c r="WRZ12" s="4"/>
      <c r="WSA12" s="4"/>
      <c r="WSB12" s="4"/>
      <c r="WSC12" s="4"/>
      <c r="WSD12" s="4"/>
      <c r="WSE12" s="4"/>
      <c r="WSF12" s="4"/>
      <c r="WSG12" s="4"/>
      <c r="WSH12" s="4"/>
      <c r="WSI12" s="4"/>
      <c r="WSJ12" s="4"/>
      <c r="WSK12" s="4"/>
      <c r="WSL12" s="4"/>
      <c r="WSM12" s="4"/>
      <c r="WSN12" s="4"/>
      <c r="WSO12" s="4"/>
      <c r="WSP12" s="4"/>
      <c r="WSQ12" s="4"/>
      <c r="WSR12" s="4"/>
      <c r="WSS12" s="4"/>
      <c r="WST12" s="4"/>
      <c r="WSU12" s="4"/>
      <c r="WSV12" s="4"/>
      <c r="WSW12" s="4"/>
      <c r="WSX12" s="4"/>
      <c r="WSY12" s="4"/>
      <c r="WSZ12" s="4"/>
      <c r="WTA12" s="4"/>
      <c r="WTB12" s="4"/>
      <c r="WTC12" s="4"/>
      <c r="WTD12" s="4"/>
      <c r="WTE12" s="4"/>
      <c r="WTF12" s="4"/>
      <c r="WTG12" s="4"/>
      <c r="WTH12" s="4"/>
      <c r="WTI12" s="4"/>
      <c r="WTJ12" s="4"/>
      <c r="WTK12" s="4"/>
      <c r="WTL12" s="4"/>
      <c r="WTM12" s="4"/>
      <c r="WTN12" s="4"/>
      <c r="WTO12" s="4"/>
      <c r="WTP12" s="4"/>
      <c r="WTQ12" s="4"/>
      <c r="WTR12" s="4"/>
      <c r="WTS12" s="4"/>
      <c r="WTT12" s="4"/>
      <c r="WTU12" s="4"/>
      <c r="WTV12" s="4"/>
      <c r="WTW12" s="4"/>
      <c r="WTX12" s="4"/>
      <c r="WTY12" s="4"/>
      <c r="WTZ12" s="4"/>
      <c r="WUA12" s="4"/>
      <c r="WUB12" s="4"/>
      <c r="WUC12" s="4"/>
      <c r="WUD12" s="4"/>
      <c r="WUE12" s="4"/>
      <c r="WUF12" s="4"/>
      <c r="WUG12" s="4"/>
      <c r="WUH12" s="4"/>
      <c r="WUI12" s="4"/>
      <c r="WUJ12" s="4"/>
      <c r="WUK12" s="4"/>
      <c r="WUL12" s="4"/>
      <c r="WUM12" s="4"/>
      <c r="WUN12" s="4"/>
      <c r="WUO12" s="4"/>
      <c r="WUP12" s="4"/>
      <c r="WUQ12" s="4"/>
      <c r="WUR12" s="4"/>
      <c r="WUS12" s="4"/>
      <c r="WUT12" s="4"/>
      <c r="WUU12" s="4"/>
      <c r="WUV12" s="4"/>
      <c r="WUW12" s="4"/>
      <c r="WUX12" s="4"/>
      <c r="WUY12" s="4"/>
      <c r="WUZ12" s="4"/>
      <c r="WVA12" s="4"/>
      <c r="WVB12" s="4"/>
      <c r="WVC12" s="4"/>
      <c r="WVD12" s="4"/>
      <c r="WVE12" s="4"/>
      <c r="WVF12" s="4"/>
      <c r="WVG12" s="4"/>
      <c r="WVH12" s="4"/>
      <c r="WVI12" s="4"/>
    </row>
    <row r="13" spans="1:16129" s="53" customFormat="1" ht="26.1" customHeight="1" x14ac:dyDescent="0.3">
      <c r="A13" s="4"/>
      <c r="B13" s="528" t="s">
        <v>61</v>
      </c>
      <c r="C13" s="532">
        <f>IF(C12&lt;=8000000,C12,IF(C12&lt;=70000000,8000000+(C12-8000000)*60%,IF(C12&lt;=100000000,45200000+(C12-70000000)*55%,IF(C12&lt;=300000000,61700000+(C12-100000000)*45%,IF(C12&gt;300000000,151700000+(C12-300000000)*35%,0)))))</f>
        <v>139629411.7647059</v>
      </c>
      <c r="D13" s="9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  <c r="ALZ13" s="4"/>
      <c r="AMA13" s="4"/>
      <c r="AMB13" s="4"/>
      <c r="AMC13" s="4"/>
      <c r="AMD13" s="4"/>
      <c r="AME13" s="4"/>
      <c r="AMF13" s="4"/>
      <c r="AMG13" s="4"/>
      <c r="AMH13" s="4"/>
      <c r="AMI13" s="4"/>
      <c r="AMJ13" s="4"/>
      <c r="AMK13" s="4"/>
      <c r="AML13" s="4"/>
      <c r="AMM13" s="4"/>
      <c r="AMN13" s="4"/>
      <c r="AMO13" s="4"/>
      <c r="AMP13" s="4"/>
      <c r="AMQ13" s="4"/>
      <c r="AMR13" s="4"/>
      <c r="AMS13" s="4"/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4"/>
      <c r="ANK13" s="4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  <c r="ASV13" s="4"/>
      <c r="ASW13" s="4"/>
      <c r="ASX13" s="4"/>
      <c r="ASY13" s="4"/>
      <c r="ASZ13" s="4"/>
      <c r="ATA13" s="4"/>
      <c r="ATB13" s="4"/>
      <c r="ATC13" s="4"/>
      <c r="ATD13" s="4"/>
      <c r="ATE13" s="4"/>
      <c r="ATF13" s="4"/>
      <c r="ATG13" s="4"/>
      <c r="ATH13" s="4"/>
      <c r="ATI13" s="4"/>
      <c r="ATJ13" s="4"/>
      <c r="ATK13" s="4"/>
      <c r="ATL13" s="4"/>
      <c r="ATM13" s="4"/>
      <c r="ATN13" s="4"/>
      <c r="ATO13" s="4"/>
      <c r="ATP13" s="4"/>
      <c r="ATQ13" s="4"/>
      <c r="ATR13" s="4"/>
      <c r="ATS13" s="4"/>
      <c r="ATT13" s="4"/>
      <c r="ATU13" s="4"/>
      <c r="ATV13" s="4"/>
      <c r="ATW13" s="4"/>
      <c r="ATX13" s="4"/>
      <c r="ATY13" s="4"/>
      <c r="ATZ13" s="4"/>
      <c r="AUA13" s="4"/>
      <c r="AUB13" s="4"/>
      <c r="AUC13" s="4"/>
      <c r="AUD13" s="4"/>
      <c r="AUE13" s="4"/>
      <c r="AUF13" s="4"/>
      <c r="AUG13" s="4"/>
      <c r="AUH13" s="4"/>
      <c r="AUI13" s="4"/>
      <c r="AUJ13" s="4"/>
      <c r="AUK13" s="4"/>
      <c r="AUL13" s="4"/>
      <c r="AUM13" s="4"/>
      <c r="AUN13" s="4"/>
      <c r="AUO13" s="4"/>
      <c r="AUP13" s="4"/>
      <c r="AUQ13" s="4"/>
      <c r="AUR13" s="4"/>
      <c r="AUS13" s="4"/>
      <c r="AUT13" s="4"/>
      <c r="AUU13" s="4"/>
      <c r="AUV13" s="4"/>
      <c r="AUW13" s="4"/>
      <c r="AUX13" s="4"/>
      <c r="AUY13" s="4"/>
      <c r="AUZ13" s="4"/>
      <c r="AVA13" s="4"/>
      <c r="AVB13" s="4"/>
      <c r="AVC13" s="4"/>
      <c r="AVD13" s="4"/>
      <c r="AVE13" s="4"/>
      <c r="AVF13" s="4"/>
      <c r="AVG13" s="4"/>
      <c r="AVH13" s="4"/>
      <c r="AVI13" s="4"/>
      <c r="AVJ13" s="4"/>
      <c r="AVK13" s="4"/>
      <c r="AVL13" s="4"/>
      <c r="AVM13" s="4"/>
      <c r="AVN13" s="4"/>
      <c r="AVO13" s="4"/>
      <c r="AVP13" s="4"/>
      <c r="AVQ13" s="4"/>
      <c r="AVR13" s="4"/>
      <c r="AVS13" s="4"/>
      <c r="AVT13" s="4"/>
      <c r="AVU13" s="4"/>
      <c r="AVV13" s="4"/>
      <c r="AVW13" s="4"/>
      <c r="AVX13" s="4"/>
      <c r="AVY13" s="4"/>
      <c r="AVZ13" s="4"/>
      <c r="AWA13" s="4"/>
      <c r="AWB13" s="4"/>
      <c r="AWC13" s="4"/>
      <c r="AWD13" s="4"/>
      <c r="AWE13" s="4"/>
      <c r="AWF13" s="4"/>
      <c r="AWG13" s="4"/>
      <c r="AWH13" s="4"/>
      <c r="AWI13" s="4"/>
      <c r="AWJ13" s="4"/>
      <c r="AWK13" s="4"/>
      <c r="AWL13" s="4"/>
      <c r="AWM13" s="4"/>
      <c r="AWN13" s="4"/>
      <c r="AWO13" s="4"/>
      <c r="AWP13" s="4"/>
      <c r="AWQ13" s="4"/>
      <c r="AWR13" s="4"/>
      <c r="AWS13" s="4"/>
      <c r="AWT13" s="4"/>
      <c r="AWU13" s="4"/>
      <c r="AWV13" s="4"/>
      <c r="AWW13" s="4"/>
      <c r="AWX13" s="4"/>
      <c r="AWY13" s="4"/>
      <c r="AWZ13" s="4"/>
      <c r="AXA13" s="4"/>
      <c r="AXB13" s="4"/>
      <c r="AXC13" s="4"/>
      <c r="AXD13" s="4"/>
      <c r="AXE13" s="4"/>
      <c r="AXF13" s="4"/>
      <c r="AXG13" s="4"/>
      <c r="AXH13" s="4"/>
      <c r="AXI13" s="4"/>
      <c r="AXJ13" s="4"/>
      <c r="AXK13" s="4"/>
      <c r="AXL13" s="4"/>
      <c r="AXM13" s="4"/>
      <c r="AXN13" s="4"/>
      <c r="AXO13" s="4"/>
      <c r="AXP13" s="4"/>
      <c r="AXQ13" s="4"/>
      <c r="AXR13" s="4"/>
      <c r="AXS13" s="4"/>
      <c r="AXT13" s="4"/>
      <c r="AXU13" s="4"/>
      <c r="AXV13" s="4"/>
      <c r="AXW13" s="4"/>
      <c r="AXX13" s="4"/>
      <c r="AXY13" s="4"/>
      <c r="AXZ13" s="4"/>
      <c r="AYA13" s="4"/>
      <c r="AYB13" s="4"/>
      <c r="AYC13" s="4"/>
      <c r="AYD13" s="4"/>
      <c r="AYE13" s="4"/>
      <c r="AYF13" s="4"/>
      <c r="AYG13" s="4"/>
      <c r="AYH13" s="4"/>
      <c r="AYI13" s="4"/>
      <c r="AYJ13" s="4"/>
      <c r="AYK13" s="4"/>
      <c r="AYL13" s="4"/>
      <c r="AYM13" s="4"/>
      <c r="AYN13" s="4"/>
      <c r="AYO13" s="4"/>
      <c r="AYP13" s="4"/>
      <c r="AYQ13" s="4"/>
      <c r="AYR13" s="4"/>
      <c r="AYS13" s="4"/>
      <c r="AYT13" s="4"/>
      <c r="AYU13" s="4"/>
      <c r="AYV13" s="4"/>
      <c r="AYW13" s="4"/>
      <c r="AYX13" s="4"/>
      <c r="AYY13" s="4"/>
      <c r="AYZ13" s="4"/>
      <c r="AZA13" s="4"/>
      <c r="AZB13" s="4"/>
      <c r="AZC13" s="4"/>
      <c r="AZD13" s="4"/>
      <c r="AZE13" s="4"/>
      <c r="AZF13" s="4"/>
      <c r="AZG13" s="4"/>
      <c r="AZH13" s="4"/>
      <c r="AZI13" s="4"/>
      <c r="AZJ13" s="4"/>
      <c r="AZK13" s="4"/>
      <c r="AZL13" s="4"/>
      <c r="AZM13" s="4"/>
      <c r="AZN13" s="4"/>
      <c r="AZO13" s="4"/>
      <c r="AZP13" s="4"/>
      <c r="AZQ13" s="4"/>
      <c r="AZR13" s="4"/>
      <c r="AZS13" s="4"/>
      <c r="AZT13" s="4"/>
      <c r="AZU13" s="4"/>
      <c r="AZV13" s="4"/>
      <c r="AZW13" s="4"/>
      <c r="AZX13" s="4"/>
      <c r="AZY13" s="4"/>
      <c r="AZZ13" s="4"/>
      <c r="BAA13" s="4"/>
      <c r="BAB13" s="4"/>
      <c r="BAC13" s="4"/>
      <c r="BAD13" s="4"/>
      <c r="BAE13" s="4"/>
      <c r="BAF13" s="4"/>
      <c r="BAG13" s="4"/>
      <c r="BAH13" s="4"/>
      <c r="BAI13" s="4"/>
      <c r="BAJ13" s="4"/>
      <c r="BAK13" s="4"/>
      <c r="BAL13" s="4"/>
      <c r="BAM13" s="4"/>
      <c r="BAN13" s="4"/>
      <c r="BAO13" s="4"/>
      <c r="BAP13" s="4"/>
      <c r="BAQ13" s="4"/>
      <c r="BAR13" s="4"/>
      <c r="BAS13" s="4"/>
      <c r="BAT13" s="4"/>
      <c r="BAU13" s="4"/>
      <c r="BAV13" s="4"/>
      <c r="BAW13" s="4"/>
      <c r="BAX13" s="4"/>
      <c r="BAY13" s="4"/>
      <c r="BAZ13" s="4"/>
      <c r="BBA13" s="4"/>
      <c r="BBB13" s="4"/>
      <c r="BBC13" s="4"/>
      <c r="BBD13" s="4"/>
      <c r="BBE13" s="4"/>
      <c r="BBF13" s="4"/>
      <c r="BBG13" s="4"/>
      <c r="BBH13" s="4"/>
      <c r="BBI13" s="4"/>
      <c r="BBJ13" s="4"/>
      <c r="BBK13" s="4"/>
      <c r="BBL13" s="4"/>
      <c r="BBM13" s="4"/>
      <c r="BBN13" s="4"/>
      <c r="BBO13" s="4"/>
      <c r="BBP13" s="4"/>
      <c r="BBQ13" s="4"/>
      <c r="BBR13" s="4"/>
      <c r="BBS13" s="4"/>
      <c r="BBT13" s="4"/>
      <c r="BBU13" s="4"/>
      <c r="BBV13" s="4"/>
      <c r="BBW13" s="4"/>
      <c r="BBX13" s="4"/>
      <c r="BBY13" s="4"/>
      <c r="BBZ13" s="4"/>
      <c r="BCA13" s="4"/>
      <c r="BCB13" s="4"/>
      <c r="BCC13" s="4"/>
      <c r="BCD13" s="4"/>
      <c r="BCE13" s="4"/>
      <c r="BCF13" s="4"/>
      <c r="BCG13" s="4"/>
      <c r="BCH13" s="4"/>
      <c r="BCI13" s="4"/>
      <c r="BCJ13" s="4"/>
      <c r="BCK13" s="4"/>
      <c r="BCL13" s="4"/>
      <c r="BCM13" s="4"/>
      <c r="BCN13" s="4"/>
      <c r="BCO13" s="4"/>
      <c r="BCP13" s="4"/>
      <c r="BCQ13" s="4"/>
      <c r="BCR13" s="4"/>
      <c r="BCS13" s="4"/>
      <c r="BCT13" s="4"/>
      <c r="BCU13" s="4"/>
      <c r="BCV13" s="4"/>
      <c r="BCW13" s="4"/>
      <c r="BCX13" s="4"/>
      <c r="BCY13" s="4"/>
      <c r="BCZ13" s="4"/>
      <c r="BDA13" s="4"/>
      <c r="BDB13" s="4"/>
      <c r="BDC13" s="4"/>
      <c r="BDD13" s="4"/>
      <c r="BDE13" s="4"/>
      <c r="BDF13" s="4"/>
      <c r="BDG13" s="4"/>
      <c r="BDH13" s="4"/>
      <c r="BDI13" s="4"/>
      <c r="BDJ13" s="4"/>
      <c r="BDK13" s="4"/>
      <c r="BDL13" s="4"/>
      <c r="BDM13" s="4"/>
      <c r="BDN13" s="4"/>
      <c r="BDO13" s="4"/>
      <c r="BDP13" s="4"/>
      <c r="BDQ13" s="4"/>
      <c r="BDR13" s="4"/>
      <c r="BDS13" s="4"/>
      <c r="BDT13" s="4"/>
      <c r="BDU13" s="4"/>
      <c r="BDV13" s="4"/>
      <c r="BDW13" s="4"/>
      <c r="BDX13" s="4"/>
      <c r="BDY13" s="4"/>
      <c r="BDZ13" s="4"/>
      <c r="BEA13" s="4"/>
      <c r="BEB13" s="4"/>
      <c r="BEC13" s="4"/>
      <c r="BED13" s="4"/>
      <c r="BEE13" s="4"/>
      <c r="BEF13" s="4"/>
      <c r="BEG13" s="4"/>
      <c r="BEH13" s="4"/>
      <c r="BEI13" s="4"/>
      <c r="BEJ13" s="4"/>
      <c r="BEK13" s="4"/>
      <c r="BEL13" s="4"/>
      <c r="BEM13" s="4"/>
      <c r="BEN13" s="4"/>
      <c r="BEO13" s="4"/>
      <c r="BEP13" s="4"/>
      <c r="BEQ13" s="4"/>
      <c r="BER13" s="4"/>
      <c r="BES13" s="4"/>
      <c r="BET13" s="4"/>
      <c r="BEU13" s="4"/>
      <c r="BEV13" s="4"/>
      <c r="BEW13" s="4"/>
      <c r="BEX13" s="4"/>
      <c r="BEY13" s="4"/>
      <c r="BEZ13" s="4"/>
      <c r="BFA13" s="4"/>
      <c r="BFB13" s="4"/>
      <c r="BFC13" s="4"/>
      <c r="BFD13" s="4"/>
      <c r="BFE13" s="4"/>
      <c r="BFF13" s="4"/>
      <c r="BFG13" s="4"/>
      <c r="BFH13" s="4"/>
      <c r="BFI13" s="4"/>
      <c r="BFJ13" s="4"/>
      <c r="BFK13" s="4"/>
      <c r="BFL13" s="4"/>
      <c r="BFM13" s="4"/>
      <c r="BFN13" s="4"/>
      <c r="BFO13" s="4"/>
      <c r="BFP13" s="4"/>
      <c r="BFQ13" s="4"/>
      <c r="BFR13" s="4"/>
      <c r="BFS13" s="4"/>
      <c r="BFT13" s="4"/>
      <c r="BFU13" s="4"/>
      <c r="BFV13" s="4"/>
      <c r="BFW13" s="4"/>
      <c r="BFX13" s="4"/>
      <c r="BFY13" s="4"/>
      <c r="BFZ13" s="4"/>
      <c r="BGA13" s="4"/>
      <c r="BGB13" s="4"/>
      <c r="BGC13" s="4"/>
      <c r="BGD13" s="4"/>
      <c r="BGE13" s="4"/>
      <c r="BGF13" s="4"/>
      <c r="BGG13" s="4"/>
      <c r="BGH13" s="4"/>
      <c r="BGI13" s="4"/>
      <c r="BGJ13" s="4"/>
      <c r="BGK13" s="4"/>
      <c r="BGL13" s="4"/>
      <c r="BGM13" s="4"/>
      <c r="BGN13" s="4"/>
      <c r="BGO13" s="4"/>
      <c r="BGP13" s="4"/>
      <c r="BGQ13" s="4"/>
      <c r="BGR13" s="4"/>
      <c r="BGS13" s="4"/>
      <c r="BGT13" s="4"/>
      <c r="BGU13" s="4"/>
      <c r="BGV13" s="4"/>
      <c r="BGW13" s="4"/>
      <c r="BGX13" s="4"/>
      <c r="BGY13" s="4"/>
      <c r="BGZ13" s="4"/>
      <c r="BHA13" s="4"/>
      <c r="BHB13" s="4"/>
      <c r="BHC13" s="4"/>
      <c r="BHD13" s="4"/>
      <c r="BHE13" s="4"/>
      <c r="BHF13" s="4"/>
      <c r="BHG13" s="4"/>
      <c r="BHH13" s="4"/>
      <c r="BHI13" s="4"/>
      <c r="BHJ13" s="4"/>
      <c r="BHK13" s="4"/>
      <c r="BHL13" s="4"/>
      <c r="BHM13" s="4"/>
      <c r="BHN13" s="4"/>
      <c r="BHO13" s="4"/>
      <c r="BHP13" s="4"/>
      <c r="BHQ13" s="4"/>
      <c r="BHR13" s="4"/>
      <c r="BHS13" s="4"/>
      <c r="BHT13" s="4"/>
      <c r="BHU13" s="4"/>
      <c r="BHV13" s="4"/>
      <c r="BHW13" s="4"/>
      <c r="BHX13" s="4"/>
      <c r="BHY13" s="4"/>
      <c r="BHZ13" s="4"/>
      <c r="BIA13" s="4"/>
      <c r="BIB13" s="4"/>
      <c r="BIC13" s="4"/>
      <c r="BID13" s="4"/>
      <c r="BIE13" s="4"/>
      <c r="BIF13" s="4"/>
      <c r="BIG13" s="4"/>
      <c r="BIH13" s="4"/>
      <c r="BII13" s="4"/>
      <c r="BIJ13" s="4"/>
      <c r="BIK13" s="4"/>
      <c r="BIL13" s="4"/>
      <c r="BIM13" s="4"/>
      <c r="BIN13" s="4"/>
      <c r="BIO13" s="4"/>
      <c r="BIP13" s="4"/>
      <c r="BIQ13" s="4"/>
      <c r="BIR13" s="4"/>
      <c r="BIS13" s="4"/>
      <c r="BIT13" s="4"/>
      <c r="BIU13" s="4"/>
      <c r="BIV13" s="4"/>
      <c r="BIW13" s="4"/>
      <c r="BIX13" s="4"/>
      <c r="BIY13" s="4"/>
      <c r="BIZ13" s="4"/>
      <c r="BJA13" s="4"/>
      <c r="BJB13" s="4"/>
      <c r="BJC13" s="4"/>
      <c r="BJD13" s="4"/>
      <c r="BJE13" s="4"/>
      <c r="BJF13" s="4"/>
      <c r="BJG13" s="4"/>
      <c r="BJH13" s="4"/>
      <c r="BJI13" s="4"/>
      <c r="BJJ13" s="4"/>
      <c r="BJK13" s="4"/>
      <c r="BJL13" s="4"/>
      <c r="BJM13" s="4"/>
      <c r="BJN13" s="4"/>
      <c r="BJO13" s="4"/>
      <c r="BJP13" s="4"/>
      <c r="BJQ13" s="4"/>
      <c r="BJR13" s="4"/>
      <c r="BJS13" s="4"/>
      <c r="BJT13" s="4"/>
      <c r="BJU13" s="4"/>
      <c r="BJV13" s="4"/>
      <c r="BJW13" s="4"/>
      <c r="BJX13" s="4"/>
      <c r="BJY13" s="4"/>
      <c r="BJZ13" s="4"/>
      <c r="BKA13" s="4"/>
      <c r="BKB13" s="4"/>
      <c r="BKC13" s="4"/>
      <c r="BKD13" s="4"/>
      <c r="BKE13" s="4"/>
      <c r="BKF13" s="4"/>
      <c r="BKG13" s="4"/>
      <c r="BKH13" s="4"/>
      <c r="BKI13" s="4"/>
      <c r="BKJ13" s="4"/>
      <c r="BKK13" s="4"/>
      <c r="BKL13" s="4"/>
      <c r="BKM13" s="4"/>
      <c r="BKN13" s="4"/>
      <c r="BKO13" s="4"/>
      <c r="BKP13" s="4"/>
      <c r="BKQ13" s="4"/>
      <c r="BKR13" s="4"/>
      <c r="BKS13" s="4"/>
      <c r="BKT13" s="4"/>
      <c r="BKU13" s="4"/>
      <c r="BKV13" s="4"/>
      <c r="BKW13" s="4"/>
      <c r="BKX13" s="4"/>
      <c r="BKY13" s="4"/>
      <c r="BKZ13" s="4"/>
      <c r="BLA13" s="4"/>
      <c r="BLB13" s="4"/>
      <c r="BLC13" s="4"/>
      <c r="BLD13" s="4"/>
      <c r="BLE13" s="4"/>
      <c r="BLF13" s="4"/>
      <c r="BLG13" s="4"/>
      <c r="BLH13" s="4"/>
      <c r="BLI13" s="4"/>
      <c r="BLJ13" s="4"/>
      <c r="BLK13" s="4"/>
      <c r="BLL13" s="4"/>
      <c r="BLM13" s="4"/>
      <c r="BLN13" s="4"/>
      <c r="BLO13" s="4"/>
      <c r="BLP13" s="4"/>
      <c r="BLQ13" s="4"/>
      <c r="BLR13" s="4"/>
      <c r="BLS13" s="4"/>
      <c r="BLT13" s="4"/>
      <c r="BLU13" s="4"/>
      <c r="BLV13" s="4"/>
      <c r="BLW13" s="4"/>
      <c r="BLX13" s="4"/>
      <c r="BLY13" s="4"/>
      <c r="BLZ13" s="4"/>
      <c r="BMA13" s="4"/>
      <c r="BMB13" s="4"/>
      <c r="BMC13" s="4"/>
      <c r="BMD13" s="4"/>
      <c r="BME13" s="4"/>
      <c r="BMF13" s="4"/>
      <c r="BMG13" s="4"/>
      <c r="BMH13" s="4"/>
      <c r="BMI13" s="4"/>
      <c r="BMJ13" s="4"/>
      <c r="BMK13" s="4"/>
      <c r="BML13" s="4"/>
      <c r="BMM13" s="4"/>
      <c r="BMN13" s="4"/>
      <c r="BMO13" s="4"/>
      <c r="BMP13" s="4"/>
      <c r="BMQ13" s="4"/>
      <c r="BMR13" s="4"/>
      <c r="BMS13" s="4"/>
      <c r="BMT13" s="4"/>
      <c r="BMU13" s="4"/>
      <c r="BMV13" s="4"/>
      <c r="BMW13" s="4"/>
      <c r="BMX13" s="4"/>
      <c r="BMY13" s="4"/>
      <c r="BMZ13" s="4"/>
      <c r="BNA13" s="4"/>
      <c r="BNB13" s="4"/>
      <c r="BNC13" s="4"/>
      <c r="BND13" s="4"/>
      <c r="BNE13" s="4"/>
      <c r="BNF13" s="4"/>
      <c r="BNG13" s="4"/>
      <c r="BNH13" s="4"/>
      <c r="BNI13" s="4"/>
      <c r="BNJ13" s="4"/>
      <c r="BNK13" s="4"/>
      <c r="BNL13" s="4"/>
      <c r="BNM13" s="4"/>
      <c r="BNN13" s="4"/>
      <c r="BNO13" s="4"/>
      <c r="BNP13" s="4"/>
      <c r="BNQ13" s="4"/>
      <c r="BNR13" s="4"/>
      <c r="BNS13" s="4"/>
      <c r="BNT13" s="4"/>
      <c r="BNU13" s="4"/>
      <c r="BNV13" s="4"/>
      <c r="BNW13" s="4"/>
      <c r="BNX13" s="4"/>
      <c r="BNY13" s="4"/>
      <c r="BNZ13" s="4"/>
      <c r="BOA13" s="4"/>
      <c r="BOB13" s="4"/>
      <c r="BOC13" s="4"/>
      <c r="BOD13" s="4"/>
      <c r="BOE13" s="4"/>
      <c r="BOF13" s="4"/>
      <c r="BOG13" s="4"/>
      <c r="BOH13" s="4"/>
      <c r="BOI13" s="4"/>
      <c r="BOJ13" s="4"/>
      <c r="BOK13" s="4"/>
      <c r="BOL13" s="4"/>
      <c r="BOM13" s="4"/>
      <c r="BON13" s="4"/>
      <c r="BOO13" s="4"/>
      <c r="BOP13" s="4"/>
      <c r="BOQ13" s="4"/>
      <c r="BOR13" s="4"/>
      <c r="BOS13" s="4"/>
      <c r="BOT13" s="4"/>
      <c r="BOU13" s="4"/>
      <c r="BOV13" s="4"/>
      <c r="BOW13" s="4"/>
      <c r="BOX13" s="4"/>
      <c r="BOY13" s="4"/>
      <c r="BOZ13" s="4"/>
      <c r="BPA13" s="4"/>
      <c r="BPB13" s="4"/>
      <c r="BPC13" s="4"/>
      <c r="BPD13" s="4"/>
      <c r="BPE13" s="4"/>
      <c r="BPF13" s="4"/>
      <c r="BPG13" s="4"/>
      <c r="BPH13" s="4"/>
      <c r="BPI13" s="4"/>
      <c r="BPJ13" s="4"/>
      <c r="BPK13" s="4"/>
      <c r="BPL13" s="4"/>
      <c r="BPM13" s="4"/>
      <c r="BPN13" s="4"/>
      <c r="BPO13" s="4"/>
      <c r="BPP13" s="4"/>
      <c r="BPQ13" s="4"/>
      <c r="BPR13" s="4"/>
      <c r="BPS13" s="4"/>
      <c r="BPT13" s="4"/>
      <c r="BPU13" s="4"/>
      <c r="BPV13" s="4"/>
      <c r="BPW13" s="4"/>
      <c r="BPX13" s="4"/>
      <c r="BPY13" s="4"/>
      <c r="BPZ13" s="4"/>
      <c r="BQA13" s="4"/>
      <c r="BQB13" s="4"/>
      <c r="BQC13" s="4"/>
      <c r="BQD13" s="4"/>
      <c r="BQE13" s="4"/>
      <c r="BQF13" s="4"/>
      <c r="BQG13" s="4"/>
      <c r="BQH13" s="4"/>
      <c r="BQI13" s="4"/>
      <c r="BQJ13" s="4"/>
      <c r="BQK13" s="4"/>
      <c r="BQL13" s="4"/>
      <c r="BQM13" s="4"/>
      <c r="BQN13" s="4"/>
      <c r="BQO13" s="4"/>
      <c r="BQP13" s="4"/>
      <c r="BQQ13" s="4"/>
      <c r="BQR13" s="4"/>
      <c r="BQS13" s="4"/>
      <c r="BQT13" s="4"/>
      <c r="BQU13" s="4"/>
      <c r="BQV13" s="4"/>
      <c r="BQW13" s="4"/>
      <c r="BQX13" s="4"/>
      <c r="BQY13" s="4"/>
      <c r="BQZ13" s="4"/>
      <c r="BRA13" s="4"/>
      <c r="BRB13" s="4"/>
      <c r="BRC13" s="4"/>
      <c r="BRD13" s="4"/>
      <c r="BRE13" s="4"/>
      <c r="BRF13" s="4"/>
      <c r="BRG13" s="4"/>
      <c r="BRH13" s="4"/>
      <c r="BRI13" s="4"/>
      <c r="BRJ13" s="4"/>
      <c r="BRK13" s="4"/>
      <c r="BRL13" s="4"/>
      <c r="BRM13" s="4"/>
      <c r="BRN13" s="4"/>
      <c r="BRO13" s="4"/>
      <c r="BRP13" s="4"/>
      <c r="BRQ13" s="4"/>
      <c r="BRR13" s="4"/>
      <c r="BRS13" s="4"/>
      <c r="BRT13" s="4"/>
      <c r="BRU13" s="4"/>
      <c r="BRV13" s="4"/>
      <c r="BRW13" s="4"/>
      <c r="BRX13" s="4"/>
      <c r="BRY13" s="4"/>
      <c r="BRZ13" s="4"/>
      <c r="BSA13" s="4"/>
      <c r="BSB13" s="4"/>
      <c r="BSC13" s="4"/>
      <c r="BSD13" s="4"/>
      <c r="BSE13" s="4"/>
      <c r="BSF13" s="4"/>
      <c r="BSG13" s="4"/>
      <c r="BSH13" s="4"/>
      <c r="BSI13" s="4"/>
      <c r="BSJ13" s="4"/>
      <c r="BSK13" s="4"/>
      <c r="BSL13" s="4"/>
      <c r="BSM13" s="4"/>
      <c r="BSN13" s="4"/>
      <c r="BSO13" s="4"/>
      <c r="BSP13" s="4"/>
      <c r="BSQ13" s="4"/>
      <c r="BSR13" s="4"/>
      <c r="BSS13" s="4"/>
      <c r="BST13" s="4"/>
      <c r="BSU13" s="4"/>
      <c r="BSV13" s="4"/>
      <c r="BSW13" s="4"/>
      <c r="BSX13" s="4"/>
      <c r="BSY13" s="4"/>
      <c r="BSZ13" s="4"/>
      <c r="BTA13" s="4"/>
      <c r="BTB13" s="4"/>
      <c r="BTC13" s="4"/>
      <c r="BTD13" s="4"/>
      <c r="BTE13" s="4"/>
      <c r="BTF13" s="4"/>
      <c r="BTG13" s="4"/>
      <c r="BTH13" s="4"/>
      <c r="BTI13" s="4"/>
      <c r="BTJ13" s="4"/>
      <c r="BTK13" s="4"/>
      <c r="BTL13" s="4"/>
      <c r="BTM13" s="4"/>
      <c r="BTN13" s="4"/>
      <c r="BTO13" s="4"/>
      <c r="BTP13" s="4"/>
      <c r="BTQ13" s="4"/>
      <c r="BTR13" s="4"/>
      <c r="BTS13" s="4"/>
      <c r="BTT13" s="4"/>
      <c r="BTU13" s="4"/>
      <c r="BTV13" s="4"/>
      <c r="BTW13" s="4"/>
      <c r="BTX13" s="4"/>
      <c r="BTY13" s="4"/>
      <c r="BTZ13" s="4"/>
      <c r="BUA13" s="4"/>
      <c r="BUB13" s="4"/>
      <c r="BUC13" s="4"/>
      <c r="BUD13" s="4"/>
      <c r="BUE13" s="4"/>
      <c r="BUF13" s="4"/>
      <c r="BUG13" s="4"/>
      <c r="BUH13" s="4"/>
      <c r="BUI13" s="4"/>
      <c r="BUJ13" s="4"/>
      <c r="BUK13" s="4"/>
      <c r="BUL13" s="4"/>
      <c r="BUM13" s="4"/>
      <c r="BUN13" s="4"/>
      <c r="BUO13" s="4"/>
      <c r="BUP13" s="4"/>
      <c r="BUQ13" s="4"/>
      <c r="BUR13" s="4"/>
      <c r="BUS13" s="4"/>
      <c r="BUT13" s="4"/>
      <c r="BUU13" s="4"/>
      <c r="BUV13" s="4"/>
      <c r="BUW13" s="4"/>
      <c r="BUX13" s="4"/>
      <c r="BUY13" s="4"/>
      <c r="BUZ13" s="4"/>
      <c r="BVA13" s="4"/>
      <c r="BVB13" s="4"/>
      <c r="BVC13" s="4"/>
      <c r="BVD13" s="4"/>
      <c r="BVE13" s="4"/>
      <c r="BVF13" s="4"/>
      <c r="BVG13" s="4"/>
      <c r="BVH13" s="4"/>
      <c r="BVI13" s="4"/>
      <c r="BVJ13" s="4"/>
      <c r="BVK13" s="4"/>
      <c r="BVL13" s="4"/>
      <c r="BVM13" s="4"/>
      <c r="BVN13" s="4"/>
      <c r="BVO13" s="4"/>
      <c r="BVP13" s="4"/>
      <c r="BVQ13" s="4"/>
      <c r="BVR13" s="4"/>
      <c r="BVS13" s="4"/>
      <c r="BVT13" s="4"/>
      <c r="BVU13" s="4"/>
      <c r="BVV13" s="4"/>
      <c r="BVW13" s="4"/>
      <c r="BVX13" s="4"/>
      <c r="BVY13" s="4"/>
      <c r="BVZ13" s="4"/>
      <c r="BWA13" s="4"/>
      <c r="BWB13" s="4"/>
      <c r="BWC13" s="4"/>
      <c r="BWD13" s="4"/>
      <c r="BWE13" s="4"/>
      <c r="BWF13" s="4"/>
      <c r="BWG13" s="4"/>
      <c r="BWH13" s="4"/>
      <c r="BWI13" s="4"/>
      <c r="BWJ13" s="4"/>
      <c r="BWK13" s="4"/>
      <c r="BWL13" s="4"/>
      <c r="BWM13" s="4"/>
      <c r="BWN13" s="4"/>
      <c r="BWO13" s="4"/>
      <c r="BWP13" s="4"/>
      <c r="BWQ13" s="4"/>
      <c r="BWR13" s="4"/>
      <c r="BWS13" s="4"/>
      <c r="BWT13" s="4"/>
      <c r="BWU13" s="4"/>
      <c r="BWV13" s="4"/>
      <c r="BWW13" s="4"/>
      <c r="BWX13" s="4"/>
      <c r="BWY13" s="4"/>
      <c r="BWZ13" s="4"/>
      <c r="BXA13" s="4"/>
      <c r="BXB13" s="4"/>
      <c r="BXC13" s="4"/>
      <c r="BXD13" s="4"/>
      <c r="BXE13" s="4"/>
      <c r="BXF13" s="4"/>
      <c r="BXG13" s="4"/>
      <c r="BXH13" s="4"/>
      <c r="BXI13" s="4"/>
      <c r="BXJ13" s="4"/>
      <c r="BXK13" s="4"/>
      <c r="BXL13" s="4"/>
      <c r="BXM13" s="4"/>
      <c r="BXN13" s="4"/>
      <c r="BXO13" s="4"/>
      <c r="BXP13" s="4"/>
      <c r="BXQ13" s="4"/>
      <c r="BXR13" s="4"/>
      <c r="BXS13" s="4"/>
      <c r="BXT13" s="4"/>
      <c r="BXU13" s="4"/>
      <c r="BXV13" s="4"/>
      <c r="BXW13" s="4"/>
      <c r="BXX13" s="4"/>
      <c r="BXY13" s="4"/>
      <c r="BXZ13" s="4"/>
      <c r="BYA13" s="4"/>
      <c r="BYB13" s="4"/>
      <c r="BYC13" s="4"/>
      <c r="BYD13" s="4"/>
      <c r="BYE13" s="4"/>
      <c r="BYF13" s="4"/>
      <c r="BYG13" s="4"/>
      <c r="BYH13" s="4"/>
      <c r="BYI13" s="4"/>
      <c r="BYJ13" s="4"/>
      <c r="BYK13" s="4"/>
      <c r="BYL13" s="4"/>
      <c r="BYM13" s="4"/>
      <c r="BYN13" s="4"/>
      <c r="BYO13" s="4"/>
      <c r="BYP13" s="4"/>
      <c r="BYQ13" s="4"/>
      <c r="BYR13" s="4"/>
      <c r="BYS13" s="4"/>
      <c r="BYT13" s="4"/>
      <c r="BYU13" s="4"/>
      <c r="BYV13" s="4"/>
      <c r="BYW13" s="4"/>
      <c r="BYX13" s="4"/>
      <c r="BYY13" s="4"/>
      <c r="BYZ13" s="4"/>
      <c r="BZA13" s="4"/>
      <c r="BZB13" s="4"/>
      <c r="BZC13" s="4"/>
      <c r="BZD13" s="4"/>
      <c r="BZE13" s="4"/>
      <c r="BZF13" s="4"/>
      <c r="BZG13" s="4"/>
      <c r="BZH13" s="4"/>
      <c r="BZI13" s="4"/>
      <c r="BZJ13" s="4"/>
      <c r="BZK13" s="4"/>
      <c r="BZL13" s="4"/>
      <c r="BZM13" s="4"/>
      <c r="BZN13" s="4"/>
      <c r="BZO13" s="4"/>
      <c r="BZP13" s="4"/>
      <c r="BZQ13" s="4"/>
      <c r="BZR13" s="4"/>
      <c r="BZS13" s="4"/>
      <c r="BZT13" s="4"/>
      <c r="BZU13" s="4"/>
      <c r="BZV13" s="4"/>
      <c r="BZW13" s="4"/>
      <c r="BZX13" s="4"/>
      <c r="BZY13" s="4"/>
      <c r="BZZ13" s="4"/>
      <c r="CAA13" s="4"/>
      <c r="CAB13" s="4"/>
      <c r="CAC13" s="4"/>
      <c r="CAD13" s="4"/>
      <c r="CAE13" s="4"/>
      <c r="CAF13" s="4"/>
      <c r="CAG13" s="4"/>
      <c r="CAH13" s="4"/>
      <c r="CAI13" s="4"/>
      <c r="CAJ13" s="4"/>
      <c r="CAK13" s="4"/>
      <c r="CAL13" s="4"/>
      <c r="CAM13" s="4"/>
      <c r="CAN13" s="4"/>
      <c r="CAO13" s="4"/>
      <c r="CAP13" s="4"/>
      <c r="CAQ13" s="4"/>
      <c r="CAR13" s="4"/>
      <c r="CAS13" s="4"/>
      <c r="CAT13" s="4"/>
      <c r="CAU13" s="4"/>
      <c r="CAV13" s="4"/>
      <c r="CAW13" s="4"/>
      <c r="CAX13" s="4"/>
      <c r="CAY13" s="4"/>
      <c r="CAZ13" s="4"/>
      <c r="CBA13" s="4"/>
      <c r="CBB13" s="4"/>
      <c r="CBC13" s="4"/>
      <c r="CBD13" s="4"/>
      <c r="CBE13" s="4"/>
      <c r="CBF13" s="4"/>
      <c r="CBG13" s="4"/>
      <c r="CBH13" s="4"/>
      <c r="CBI13" s="4"/>
      <c r="CBJ13" s="4"/>
      <c r="CBK13" s="4"/>
      <c r="CBL13" s="4"/>
      <c r="CBM13" s="4"/>
      <c r="CBN13" s="4"/>
      <c r="CBO13" s="4"/>
      <c r="CBP13" s="4"/>
      <c r="CBQ13" s="4"/>
      <c r="CBR13" s="4"/>
      <c r="CBS13" s="4"/>
      <c r="CBT13" s="4"/>
      <c r="CBU13" s="4"/>
      <c r="CBV13" s="4"/>
      <c r="CBW13" s="4"/>
      <c r="CBX13" s="4"/>
      <c r="CBY13" s="4"/>
      <c r="CBZ13" s="4"/>
      <c r="CCA13" s="4"/>
      <c r="CCB13" s="4"/>
      <c r="CCC13" s="4"/>
      <c r="CCD13" s="4"/>
      <c r="CCE13" s="4"/>
      <c r="CCF13" s="4"/>
      <c r="CCG13" s="4"/>
      <c r="CCH13" s="4"/>
      <c r="CCI13" s="4"/>
      <c r="CCJ13" s="4"/>
      <c r="CCK13" s="4"/>
      <c r="CCL13" s="4"/>
      <c r="CCM13" s="4"/>
      <c r="CCN13" s="4"/>
      <c r="CCO13" s="4"/>
      <c r="CCP13" s="4"/>
      <c r="CCQ13" s="4"/>
      <c r="CCR13" s="4"/>
      <c r="CCS13" s="4"/>
      <c r="CCT13" s="4"/>
      <c r="CCU13" s="4"/>
      <c r="CCV13" s="4"/>
      <c r="CCW13" s="4"/>
      <c r="CCX13" s="4"/>
      <c r="CCY13" s="4"/>
      <c r="CCZ13" s="4"/>
      <c r="CDA13" s="4"/>
      <c r="CDB13" s="4"/>
      <c r="CDC13" s="4"/>
      <c r="CDD13" s="4"/>
      <c r="CDE13" s="4"/>
      <c r="CDF13" s="4"/>
      <c r="CDG13" s="4"/>
      <c r="CDH13" s="4"/>
      <c r="CDI13" s="4"/>
      <c r="CDJ13" s="4"/>
      <c r="CDK13" s="4"/>
      <c r="CDL13" s="4"/>
      <c r="CDM13" s="4"/>
      <c r="CDN13" s="4"/>
      <c r="CDO13" s="4"/>
      <c r="CDP13" s="4"/>
      <c r="CDQ13" s="4"/>
      <c r="CDR13" s="4"/>
      <c r="CDS13" s="4"/>
      <c r="CDT13" s="4"/>
      <c r="CDU13" s="4"/>
      <c r="CDV13" s="4"/>
      <c r="CDW13" s="4"/>
      <c r="CDX13" s="4"/>
      <c r="CDY13" s="4"/>
      <c r="CDZ13" s="4"/>
      <c r="CEA13" s="4"/>
      <c r="CEB13" s="4"/>
      <c r="CEC13" s="4"/>
      <c r="CED13" s="4"/>
      <c r="CEE13" s="4"/>
      <c r="CEF13" s="4"/>
      <c r="CEG13" s="4"/>
      <c r="CEH13" s="4"/>
      <c r="CEI13" s="4"/>
      <c r="CEJ13" s="4"/>
      <c r="CEK13" s="4"/>
      <c r="CEL13" s="4"/>
      <c r="CEM13" s="4"/>
      <c r="CEN13" s="4"/>
      <c r="CEO13" s="4"/>
      <c r="CEP13" s="4"/>
      <c r="CEQ13" s="4"/>
      <c r="CER13" s="4"/>
      <c r="CES13" s="4"/>
      <c r="CET13" s="4"/>
      <c r="CEU13" s="4"/>
      <c r="CEV13" s="4"/>
      <c r="CEW13" s="4"/>
      <c r="CEX13" s="4"/>
      <c r="CEY13" s="4"/>
      <c r="CEZ13" s="4"/>
      <c r="CFA13" s="4"/>
      <c r="CFB13" s="4"/>
      <c r="CFC13" s="4"/>
      <c r="CFD13" s="4"/>
      <c r="CFE13" s="4"/>
      <c r="CFF13" s="4"/>
      <c r="CFG13" s="4"/>
      <c r="CFH13" s="4"/>
      <c r="CFI13" s="4"/>
      <c r="CFJ13" s="4"/>
      <c r="CFK13" s="4"/>
      <c r="CFL13" s="4"/>
      <c r="CFM13" s="4"/>
      <c r="CFN13" s="4"/>
      <c r="CFO13" s="4"/>
      <c r="CFP13" s="4"/>
      <c r="CFQ13" s="4"/>
      <c r="CFR13" s="4"/>
      <c r="CFS13" s="4"/>
      <c r="CFT13" s="4"/>
      <c r="CFU13" s="4"/>
      <c r="CFV13" s="4"/>
      <c r="CFW13" s="4"/>
      <c r="CFX13" s="4"/>
      <c r="CFY13" s="4"/>
      <c r="CFZ13" s="4"/>
      <c r="CGA13" s="4"/>
      <c r="CGB13" s="4"/>
      <c r="CGC13" s="4"/>
      <c r="CGD13" s="4"/>
      <c r="CGE13" s="4"/>
      <c r="CGF13" s="4"/>
      <c r="CGG13" s="4"/>
      <c r="CGH13" s="4"/>
      <c r="CGI13" s="4"/>
      <c r="CGJ13" s="4"/>
      <c r="CGK13" s="4"/>
      <c r="CGL13" s="4"/>
      <c r="CGM13" s="4"/>
      <c r="CGN13" s="4"/>
      <c r="CGO13" s="4"/>
      <c r="CGP13" s="4"/>
      <c r="CGQ13" s="4"/>
      <c r="CGR13" s="4"/>
      <c r="CGS13" s="4"/>
      <c r="CGT13" s="4"/>
      <c r="CGU13" s="4"/>
      <c r="CGV13" s="4"/>
      <c r="CGW13" s="4"/>
      <c r="CGX13" s="4"/>
      <c r="CGY13" s="4"/>
      <c r="CGZ13" s="4"/>
      <c r="CHA13" s="4"/>
      <c r="CHB13" s="4"/>
      <c r="CHC13" s="4"/>
      <c r="CHD13" s="4"/>
      <c r="CHE13" s="4"/>
      <c r="CHF13" s="4"/>
      <c r="CHG13" s="4"/>
      <c r="CHH13" s="4"/>
      <c r="CHI13" s="4"/>
      <c r="CHJ13" s="4"/>
      <c r="CHK13" s="4"/>
      <c r="CHL13" s="4"/>
      <c r="CHM13" s="4"/>
      <c r="CHN13" s="4"/>
      <c r="CHO13" s="4"/>
      <c r="CHP13" s="4"/>
      <c r="CHQ13" s="4"/>
      <c r="CHR13" s="4"/>
      <c r="CHS13" s="4"/>
      <c r="CHT13" s="4"/>
      <c r="CHU13" s="4"/>
      <c r="CHV13" s="4"/>
      <c r="CHW13" s="4"/>
      <c r="CHX13" s="4"/>
      <c r="CHY13" s="4"/>
      <c r="CHZ13" s="4"/>
      <c r="CIA13" s="4"/>
      <c r="CIB13" s="4"/>
      <c r="CIC13" s="4"/>
      <c r="CID13" s="4"/>
      <c r="CIE13" s="4"/>
      <c r="CIF13" s="4"/>
      <c r="CIG13" s="4"/>
      <c r="CIH13" s="4"/>
      <c r="CII13" s="4"/>
      <c r="CIJ13" s="4"/>
      <c r="CIK13" s="4"/>
      <c r="CIL13" s="4"/>
      <c r="CIM13" s="4"/>
      <c r="CIN13" s="4"/>
      <c r="CIO13" s="4"/>
      <c r="CIP13" s="4"/>
      <c r="CIQ13" s="4"/>
      <c r="CIR13" s="4"/>
      <c r="CIS13" s="4"/>
      <c r="CIT13" s="4"/>
      <c r="CIU13" s="4"/>
      <c r="CIV13" s="4"/>
      <c r="CIW13" s="4"/>
      <c r="CIX13" s="4"/>
      <c r="CIY13" s="4"/>
      <c r="CIZ13" s="4"/>
      <c r="CJA13" s="4"/>
      <c r="CJB13" s="4"/>
      <c r="CJC13" s="4"/>
      <c r="CJD13" s="4"/>
      <c r="CJE13" s="4"/>
      <c r="CJF13" s="4"/>
      <c r="CJG13" s="4"/>
      <c r="CJH13" s="4"/>
      <c r="CJI13" s="4"/>
      <c r="CJJ13" s="4"/>
      <c r="CJK13" s="4"/>
      <c r="CJL13" s="4"/>
      <c r="CJM13" s="4"/>
      <c r="CJN13" s="4"/>
      <c r="CJO13" s="4"/>
      <c r="CJP13" s="4"/>
      <c r="CJQ13" s="4"/>
      <c r="CJR13" s="4"/>
      <c r="CJS13" s="4"/>
      <c r="CJT13" s="4"/>
      <c r="CJU13" s="4"/>
      <c r="CJV13" s="4"/>
      <c r="CJW13" s="4"/>
      <c r="CJX13" s="4"/>
      <c r="CJY13" s="4"/>
      <c r="CJZ13" s="4"/>
      <c r="CKA13" s="4"/>
      <c r="CKB13" s="4"/>
      <c r="CKC13" s="4"/>
      <c r="CKD13" s="4"/>
      <c r="CKE13" s="4"/>
      <c r="CKF13" s="4"/>
      <c r="CKG13" s="4"/>
      <c r="CKH13" s="4"/>
      <c r="CKI13" s="4"/>
      <c r="CKJ13" s="4"/>
      <c r="CKK13" s="4"/>
      <c r="CKL13" s="4"/>
      <c r="CKM13" s="4"/>
      <c r="CKN13" s="4"/>
      <c r="CKO13" s="4"/>
      <c r="CKP13" s="4"/>
      <c r="CKQ13" s="4"/>
      <c r="CKR13" s="4"/>
      <c r="CKS13" s="4"/>
      <c r="CKT13" s="4"/>
      <c r="CKU13" s="4"/>
      <c r="CKV13" s="4"/>
      <c r="CKW13" s="4"/>
      <c r="CKX13" s="4"/>
      <c r="CKY13" s="4"/>
      <c r="CKZ13" s="4"/>
      <c r="CLA13" s="4"/>
      <c r="CLB13" s="4"/>
      <c r="CLC13" s="4"/>
      <c r="CLD13" s="4"/>
      <c r="CLE13" s="4"/>
      <c r="CLF13" s="4"/>
      <c r="CLG13" s="4"/>
      <c r="CLH13" s="4"/>
      <c r="CLI13" s="4"/>
      <c r="CLJ13" s="4"/>
      <c r="CLK13" s="4"/>
      <c r="CLL13" s="4"/>
      <c r="CLM13" s="4"/>
      <c r="CLN13" s="4"/>
      <c r="CLO13" s="4"/>
      <c r="CLP13" s="4"/>
      <c r="CLQ13" s="4"/>
      <c r="CLR13" s="4"/>
      <c r="CLS13" s="4"/>
      <c r="CLT13" s="4"/>
      <c r="CLU13" s="4"/>
      <c r="CLV13" s="4"/>
      <c r="CLW13" s="4"/>
      <c r="CLX13" s="4"/>
      <c r="CLY13" s="4"/>
      <c r="CLZ13" s="4"/>
      <c r="CMA13" s="4"/>
      <c r="CMB13" s="4"/>
      <c r="CMC13" s="4"/>
      <c r="CMD13" s="4"/>
      <c r="CME13" s="4"/>
      <c r="CMF13" s="4"/>
      <c r="CMG13" s="4"/>
      <c r="CMH13" s="4"/>
      <c r="CMI13" s="4"/>
      <c r="CMJ13" s="4"/>
      <c r="CMK13" s="4"/>
      <c r="CML13" s="4"/>
      <c r="CMM13" s="4"/>
      <c r="CMN13" s="4"/>
      <c r="CMO13" s="4"/>
      <c r="CMP13" s="4"/>
      <c r="CMQ13" s="4"/>
      <c r="CMR13" s="4"/>
      <c r="CMS13" s="4"/>
      <c r="CMT13" s="4"/>
      <c r="CMU13" s="4"/>
      <c r="CMV13" s="4"/>
      <c r="CMW13" s="4"/>
      <c r="CMX13" s="4"/>
      <c r="CMY13" s="4"/>
      <c r="CMZ13" s="4"/>
      <c r="CNA13" s="4"/>
      <c r="CNB13" s="4"/>
      <c r="CNC13" s="4"/>
      <c r="CND13" s="4"/>
      <c r="CNE13" s="4"/>
      <c r="CNF13" s="4"/>
      <c r="CNG13" s="4"/>
      <c r="CNH13" s="4"/>
      <c r="CNI13" s="4"/>
      <c r="CNJ13" s="4"/>
      <c r="CNK13" s="4"/>
      <c r="CNL13" s="4"/>
      <c r="CNM13" s="4"/>
      <c r="CNN13" s="4"/>
      <c r="CNO13" s="4"/>
      <c r="CNP13" s="4"/>
      <c r="CNQ13" s="4"/>
      <c r="CNR13" s="4"/>
      <c r="CNS13" s="4"/>
      <c r="CNT13" s="4"/>
      <c r="CNU13" s="4"/>
      <c r="CNV13" s="4"/>
      <c r="CNW13" s="4"/>
      <c r="CNX13" s="4"/>
      <c r="CNY13" s="4"/>
      <c r="CNZ13" s="4"/>
      <c r="COA13" s="4"/>
      <c r="COB13" s="4"/>
      <c r="COC13" s="4"/>
      <c r="COD13" s="4"/>
      <c r="COE13" s="4"/>
      <c r="COF13" s="4"/>
      <c r="COG13" s="4"/>
      <c r="COH13" s="4"/>
      <c r="COI13" s="4"/>
      <c r="COJ13" s="4"/>
      <c r="COK13" s="4"/>
      <c r="COL13" s="4"/>
      <c r="COM13" s="4"/>
      <c r="CON13" s="4"/>
      <c r="COO13" s="4"/>
      <c r="COP13" s="4"/>
      <c r="COQ13" s="4"/>
      <c r="COR13" s="4"/>
      <c r="COS13" s="4"/>
      <c r="COT13" s="4"/>
      <c r="COU13" s="4"/>
      <c r="COV13" s="4"/>
      <c r="COW13" s="4"/>
      <c r="COX13" s="4"/>
      <c r="COY13" s="4"/>
      <c r="COZ13" s="4"/>
      <c r="CPA13" s="4"/>
      <c r="CPB13" s="4"/>
      <c r="CPC13" s="4"/>
      <c r="CPD13" s="4"/>
      <c r="CPE13" s="4"/>
      <c r="CPF13" s="4"/>
      <c r="CPG13" s="4"/>
      <c r="CPH13" s="4"/>
      <c r="CPI13" s="4"/>
      <c r="CPJ13" s="4"/>
      <c r="CPK13" s="4"/>
      <c r="CPL13" s="4"/>
      <c r="CPM13" s="4"/>
      <c r="CPN13" s="4"/>
      <c r="CPO13" s="4"/>
      <c r="CPP13" s="4"/>
      <c r="CPQ13" s="4"/>
      <c r="CPR13" s="4"/>
      <c r="CPS13" s="4"/>
      <c r="CPT13" s="4"/>
      <c r="CPU13" s="4"/>
      <c r="CPV13" s="4"/>
      <c r="CPW13" s="4"/>
      <c r="CPX13" s="4"/>
      <c r="CPY13" s="4"/>
      <c r="CPZ13" s="4"/>
      <c r="CQA13" s="4"/>
      <c r="CQB13" s="4"/>
      <c r="CQC13" s="4"/>
      <c r="CQD13" s="4"/>
      <c r="CQE13" s="4"/>
      <c r="CQF13" s="4"/>
      <c r="CQG13" s="4"/>
      <c r="CQH13" s="4"/>
      <c r="CQI13" s="4"/>
      <c r="CQJ13" s="4"/>
      <c r="CQK13" s="4"/>
      <c r="CQL13" s="4"/>
      <c r="CQM13" s="4"/>
      <c r="CQN13" s="4"/>
      <c r="CQO13" s="4"/>
      <c r="CQP13" s="4"/>
      <c r="CQQ13" s="4"/>
      <c r="CQR13" s="4"/>
      <c r="CQS13" s="4"/>
      <c r="CQT13" s="4"/>
      <c r="CQU13" s="4"/>
      <c r="CQV13" s="4"/>
      <c r="CQW13" s="4"/>
      <c r="CQX13" s="4"/>
      <c r="CQY13" s="4"/>
      <c r="CQZ13" s="4"/>
      <c r="CRA13" s="4"/>
      <c r="CRB13" s="4"/>
      <c r="CRC13" s="4"/>
      <c r="CRD13" s="4"/>
      <c r="CRE13" s="4"/>
      <c r="CRF13" s="4"/>
      <c r="CRG13" s="4"/>
      <c r="CRH13" s="4"/>
      <c r="CRI13" s="4"/>
      <c r="CRJ13" s="4"/>
      <c r="CRK13" s="4"/>
      <c r="CRL13" s="4"/>
      <c r="CRM13" s="4"/>
      <c r="CRN13" s="4"/>
      <c r="CRO13" s="4"/>
      <c r="CRP13" s="4"/>
      <c r="CRQ13" s="4"/>
      <c r="CRR13" s="4"/>
      <c r="CRS13" s="4"/>
      <c r="CRT13" s="4"/>
      <c r="CRU13" s="4"/>
      <c r="CRV13" s="4"/>
      <c r="CRW13" s="4"/>
      <c r="CRX13" s="4"/>
      <c r="CRY13" s="4"/>
      <c r="CRZ13" s="4"/>
      <c r="CSA13" s="4"/>
      <c r="CSB13" s="4"/>
      <c r="CSC13" s="4"/>
      <c r="CSD13" s="4"/>
      <c r="CSE13" s="4"/>
      <c r="CSF13" s="4"/>
      <c r="CSG13" s="4"/>
      <c r="CSH13" s="4"/>
      <c r="CSI13" s="4"/>
      <c r="CSJ13" s="4"/>
      <c r="CSK13" s="4"/>
      <c r="CSL13" s="4"/>
      <c r="CSM13" s="4"/>
      <c r="CSN13" s="4"/>
      <c r="CSO13" s="4"/>
      <c r="CSP13" s="4"/>
      <c r="CSQ13" s="4"/>
      <c r="CSR13" s="4"/>
      <c r="CSS13" s="4"/>
      <c r="CST13" s="4"/>
      <c r="CSU13" s="4"/>
      <c r="CSV13" s="4"/>
      <c r="CSW13" s="4"/>
      <c r="CSX13" s="4"/>
      <c r="CSY13" s="4"/>
      <c r="CSZ13" s="4"/>
      <c r="CTA13" s="4"/>
      <c r="CTB13" s="4"/>
      <c r="CTC13" s="4"/>
      <c r="CTD13" s="4"/>
      <c r="CTE13" s="4"/>
      <c r="CTF13" s="4"/>
      <c r="CTG13" s="4"/>
      <c r="CTH13" s="4"/>
      <c r="CTI13" s="4"/>
      <c r="CTJ13" s="4"/>
      <c r="CTK13" s="4"/>
      <c r="CTL13" s="4"/>
      <c r="CTM13" s="4"/>
      <c r="CTN13" s="4"/>
      <c r="CTO13" s="4"/>
      <c r="CTP13" s="4"/>
      <c r="CTQ13" s="4"/>
      <c r="CTR13" s="4"/>
      <c r="CTS13" s="4"/>
      <c r="CTT13" s="4"/>
      <c r="CTU13" s="4"/>
      <c r="CTV13" s="4"/>
      <c r="CTW13" s="4"/>
      <c r="CTX13" s="4"/>
      <c r="CTY13" s="4"/>
      <c r="CTZ13" s="4"/>
      <c r="CUA13" s="4"/>
      <c r="CUB13" s="4"/>
      <c r="CUC13" s="4"/>
      <c r="CUD13" s="4"/>
      <c r="CUE13" s="4"/>
      <c r="CUF13" s="4"/>
      <c r="CUG13" s="4"/>
      <c r="CUH13" s="4"/>
      <c r="CUI13" s="4"/>
      <c r="CUJ13" s="4"/>
      <c r="CUK13" s="4"/>
      <c r="CUL13" s="4"/>
      <c r="CUM13" s="4"/>
      <c r="CUN13" s="4"/>
      <c r="CUO13" s="4"/>
      <c r="CUP13" s="4"/>
      <c r="CUQ13" s="4"/>
      <c r="CUR13" s="4"/>
      <c r="CUS13" s="4"/>
      <c r="CUT13" s="4"/>
      <c r="CUU13" s="4"/>
      <c r="CUV13" s="4"/>
      <c r="CUW13" s="4"/>
      <c r="CUX13" s="4"/>
      <c r="CUY13" s="4"/>
      <c r="CUZ13" s="4"/>
      <c r="CVA13" s="4"/>
      <c r="CVB13" s="4"/>
      <c r="CVC13" s="4"/>
      <c r="CVD13" s="4"/>
      <c r="CVE13" s="4"/>
      <c r="CVF13" s="4"/>
      <c r="CVG13" s="4"/>
      <c r="CVH13" s="4"/>
      <c r="CVI13" s="4"/>
      <c r="CVJ13" s="4"/>
      <c r="CVK13" s="4"/>
      <c r="CVL13" s="4"/>
      <c r="CVM13" s="4"/>
      <c r="CVN13" s="4"/>
      <c r="CVO13" s="4"/>
      <c r="CVP13" s="4"/>
      <c r="CVQ13" s="4"/>
      <c r="CVR13" s="4"/>
      <c r="CVS13" s="4"/>
      <c r="CVT13" s="4"/>
      <c r="CVU13" s="4"/>
      <c r="CVV13" s="4"/>
      <c r="CVW13" s="4"/>
      <c r="CVX13" s="4"/>
      <c r="CVY13" s="4"/>
      <c r="CVZ13" s="4"/>
      <c r="CWA13" s="4"/>
      <c r="CWB13" s="4"/>
      <c r="CWC13" s="4"/>
      <c r="CWD13" s="4"/>
      <c r="CWE13" s="4"/>
      <c r="CWF13" s="4"/>
      <c r="CWG13" s="4"/>
      <c r="CWH13" s="4"/>
      <c r="CWI13" s="4"/>
      <c r="CWJ13" s="4"/>
      <c r="CWK13" s="4"/>
      <c r="CWL13" s="4"/>
      <c r="CWM13" s="4"/>
      <c r="CWN13" s="4"/>
      <c r="CWO13" s="4"/>
      <c r="CWP13" s="4"/>
      <c r="CWQ13" s="4"/>
      <c r="CWR13" s="4"/>
      <c r="CWS13" s="4"/>
      <c r="CWT13" s="4"/>
      <c r="CWU13" s="4"/>
      <c r="CWV13" s="4"/>
      <c r="CWW13" s="4"/>
      <c r="CWX13" s="4"/>
      <c r="CWY13" s="4"/>
      <c r="CWZ13" s="4"/>
      <c r="CXA13" s="4"/>
      <c r="CXB13" s="4"/>
      <c r="CXC13" s="4"/>
      <c r="CXD13" s="4"/>
      <c r="CXE13" s="4"/>
      <c r="CXF13" s="4"/>
      <c r="CXG13" s="4"/>
      <c r="CXH13" s="4"/>
      <c r="CXI13" s="4"/>
      <c r="CXJ13" s="4"/>
      <c r="CXK13" s="4"/>
      <c r="CXL13" s="4"/>
      <c r="CXM13" s="4"/>
      <c r="CXN13" s="4"/>
      <c r="CXO13" s="4"/>
      <c r="CXP13" s="4"/>
      <c r="CXQ13" s="4"/>
      <c r="CXR13" s="4"/>
      <c r="CXS13" s="4"/>
      <c r="CXT13" s="4"/>
      <c r="CXU13" s="4"/>
      <c r="CXV13" s="4"/>
      <c r="CXW13" s="4"/>
      <c r="CXX13" s="4"/>
      <c r="CXY13" s="4"/>
      <c r="CXZ13" s="4"/>
      <c r="CYA13" s="4"/>
      <c r="CYB13" s="4"/>
      <c r="CYC13" s="4"/>
      <c r="CYD13" s="4"/>
      <c r="CYE13" s="4"/>
      <c r="CYF13" s="4"/>
      <c r="CYG13" s="4"/>
      <c r="CYH13" s="4"/>
      <c r="CYI13" s="4"/>
      <c r="CYJ13" s="4"/>
      <c r="CYK13" s="4"/>
      <c r="CYL13" s="4"/>
      <c r="CYM13" s="4"/>
      <c r="CYN13" s="4"/>
      <c r="CYO13" s="4"/>
      <c r="CYP13" s="4"/>
      <c r="CYQ13" s="4"/>
      <c r="CYR13" s="4"/>
      <c r="CYS13" s="4"/>
      <c r="CYT13" s="4"/>
      <c r="CYU13" s="4"/>
      <c r="CYV13" s="4"/>
      <c r="CYW13" s="4"/>
      <c r="CYX13" s="4"/>
      <c r="CYY13" s="4"/>
      <c r="CYZ13" s="4"/>
      <c r="CZA13" s="4"/>
      <c r="CZB13" s="4"/>
      <c r="CZC13" s="4"/>
      <c r="CZD13" s="4"/>
      <c r="CZE13" s="4"/>
      <c r="CZF13" s="4"/>
      <c r="CZG13" s="4"/>
      <c r="CZH13" s="4"/>
      <c r="CZI13" s="4"/>
      <c r="CZJ13" s="4"/>
      <c r="CZK13" s="4"/>
      <c r="CZL13" s="4"/>
      <c r="CZM13" s="4"/>
      <c r="CZN13" s="4"/>
      <c r="CZO13" s="4"/>
      <c r="CZP13" s="4"/>
      <c r="CZQ13" s="4"/>
      <c r="CZR13" s="4"/>
      <c r="CZS13" s="4"/>
      <c r="CZT13" s="4"/>
      <c r="CZU13" s="4"/>
      <c r="CZV13" s="4"/>
      <c r="CZW13" s="4"/>
      <c r="CZX13" s="4"/>
      <c r="CZY13" s="4"/>
      <c r="CZZ13" s="4"/>
      <c r="DAA13" s="4"/>
      <c r="DAB13" s="4"/>
      <c r="DAC13" s="4"/>
      <c r="DAD13" s="4"/>
      <c r="DAE13" s="4"/>
      <c r="DAF13" s="4"/>
      <c r="DAG13" s="4"/>
      <c r="DAH13" s="4"/>
      <c r="DAI13" s="4"/>
      <c r="DAJ13" s="4"/>
      <c r="DAK13" s="4"/>
      <c r="DAL13" s="4"/>
      <c r="DAM13" s="4"/>
      <c r="DAN13" s="4"/>
      <c r="DAO13" s="4"/>
      <c r="DAP13" s="4"/>
      <c r="DAQ13" s="4"/>
      <c r="DAR13" s="4"/>
      <c r="DAS13" s="4"/>
      <c r="DAT13" s="4"/>
      <c r="DAU13" s="4"/>
      <c r="DAV13" s="4"/>
      <c r="DAW13" s="4"/>
      <c r="DAX13" s="4"/>
      <c r="DAY13" s="4"/>
      <c r="DAZ13" s="4"/>
      <c r="DBA13" s="4"/>
      <c r="DBB13" s="4"/>
      <c r="DBC13" s="4"/>
      <c r="DBD13" s="4"/>
      <c r="DBE13" s="4"/>
      <c r="DBF13" s="4"/>
      <c r="DBG13" s="4"/>
      <c r="DBH13" s="4"/>
      <c r="DBI13" s="4"/>
      <c r="DBJ13" s="4"/>
      <c r="DBK13" s="4"/>
      <c r="DBL13" s="4"/>
      <c r="DBM13" s="4"/>
      <c r="DBN13" s="4"/>
      <c r="DBO13" s="4"/>
      <c r="DBP13" s="4"/>
      <c r="DBQ13" s="4"/>
      <c r="DBR13" s="4"/>
      <c r="DBS13" s="4"/>
      <c r="DBT13" s="4"/>
      <c r="DBU13" s="4"/>
      <c r="DBV13" s="4"/>
      <c r="DBW13" s="4"/>
      <c r="DBX13" s="4"/>
      <c r="DBY13" s="4"/>
      <c r="DBZ13" s="4"/>
      <c r="DCA13" s="4"/>
      <c r="DCB13" s="4"/>
      <c r="DCC13" s="4"/>
      <c r="DCD13" s="4"/>
      <c r="DCE13" s="4"/>
      <c r="DCF13" s="4"/>
      <c r="DCG13" s="4"/>
      <c r="DCH13" s="4"/>
      <c r="DCI13" s="4"/>
      <c r="DCJ13" s="4"/>
      <c r="DCK13" s="4"/>
      <c r="DCL13" s="4"/>
      <c r="DCM13" s="4"/>
      <c r="DCN13" s="4"/>
      <c r="DCO13" s="4"/>
      <c r="DCP13" s="4"/>
      <c r="DCQ13" s="4"/>
      <c r="DCR13" s="4"/>
      <c r="DCS13" s="4"/>
      <c r="DCT13" s="4"/>
      <c r="DCU13" s="4"/>
      <c r="DCV13" s="4"/>
      <c r="DCW13" s="4"/>
      <c r="DCX13" s="4"/>
      <c r="DCY13" s="4"/>
      <c r="DCZ13" s="4"/>
      <c r="DDA13" s="4"/>
      <c r="DDB13" s="4"/>
      <c r="DDC13" s="4"/>
      <c r="DDD13" s="4"/>
      <c r="DDE13" s="4"/>
      <c r="DDF13" s="4"/>
      <c r="DDG13" s="4"/>
      <c r="DDH13" s="4"/>
      <c r="DDI13" s="4"/>
      <c r="DDJ13" s="4"/>
      <c r="DDK13" s="4"/>
      <c r="DDL13" s="4"/>
      <c r="DDM13" s="4"/>
      <c r="DDN13" s="4"/>
      <c r="DDO13" s="4"/>
      <c r="DDP13" s="4"/>
      <c r="DDQ13" s="4"/>
      <c r="DDR13" s="4"/>
      <c r="DDS13" s="4"/>
      <c r="DDT13" s="4"/>
      <c r="DDU13" s="4"/>
      <c r="DDV13" s="4"/>
      <c r="DDW13" s="4"/>
      <c r="DDX13" s="4"/>
      <c r="DDY13" s="4"/>
      <c r="DDZ13" s="4"/>
      <c r="DEA13" s="4"/>
      <c r="DEB13" s="4"/>
      <c r="DEC13" s="4"/>
      <c r="DED13" s="4"/>
      <c r="DEE13" s="4"/>
      <c r="DEF13" s="4"/>
      <c r="DEG13" s="4"/>
      <c r="DEH13" s="4"/>
      <c r="DEI13" s="4"/>
      <c r="DEJ13" s="4"/>
      <c r="DEK13" s="4"/>
      <c r="DEL13" s="4"/>
      <c r="DEM13" s="4"/>
      <c r="DEN13" s="4"/>
      <c r="DEO13" s="4"/>
      <c r="DEP13" s="4"/>
      <c r="DEQ13" s="4"/>
      <c r="DER13" s="4"/>
      <c r="DES13" s="4"/>
      <c r="DET13" s="4"/>
      <c r="DEU13" s="4"/>
      <c r="DEV13" s="4"/>
      <c r="DEW13" s="4"/>
      <c r="DEX13" s="4"/>
      <c r="DEY13" s="4"/>
      <c r="DEZ13" s="4"/>
      <c r="DFA13" s="4"/>
      <c r="DFB13" s="4"/>
      <c r="DFC13" s="4"/>
      <c r="DFD13" s="4"/>
      <c r="DFE13" s="4"/>
      <c r="DFF13" s="4"/>
      <c r="DFG13" s="4"/>
      <c r="DFH13" s="4"/>
      <c r="DFI13" s="4"/>
      <c r="DFJ13" s="4"/>
      <c r="DFK13" s="4"/>
      <c r="DFL13" s="4"/>
      <c r="DFM13" s="4"/>
      <c r="DFN13" s="4"/>
      <c r="DFO13" s="4"/>
      <c r="DFP13" s="4"/>
      <c r="DFQ13" s="4"/>
      <c r="DFR13" s="4"/>
      <c r="DFS13" s="4"/>
      <c r="DFT13" s="4"/>
      <c r="DFU13" s="4"/>
      <c r="DFV13" s="4"/>
      <c r="DFW13" s="4"/>
      <c r="DFX13" s="4"/>
      <c r="DFY13" s="4"/>
      <c r="DFZ13" s="4"/>
      <c r="DGA13" s="4"/>
      <c r="DGB13" s="4"/>
      <c r="DGC13" s="4"/>
      <c r="DGD13" s="4"/>
      <c r="DGE13" s="4"/>
      <c r="DGF13" s="4"/>
      <c r="DGG13" s="4"/>
      <c r="DGH13" s="4"/>
      <c r="DGI13" s="4"/>
      <c r="DGJ13" s="4"/>
      <c r="DGK13" s="4"/>
      <c r="DGL13" s="4"/>
      <c r="DGM13" s="4"/>
      <c r="DGN13" s="4"/>
      <c r="DGO13" s="4"/>
      <c r="DGP13" s="4"/>
      <c r="DGQ13" s="4"/>
      <c r="DGR13" s="4"/>
      <c r="DGS13" s="4"/>
      <c r="DGT13" s="4"/>
      <c r="DGU13" s="4"/>
      <c r="DGV13" s="4"/>
      <c r="DGW13" s="4"/>
      <c r="DGX13" s="4"/>
      <c r="DGY13" s="4"/>
      <c r="DGZ13" s="4"/>
      <c r="DHA13" s="4"/>
      <c r="DHB13" s="4"/>
      <c r="DHC13" s="4"/>
      <c r="DHD13" s="4"/>
      <c r="DHE13" s="4"/>
      <c r="DHF13" s="4"/>
      <c r="DHG13" s="4"/>
      <c r="DHH13" s="4"/>
      <c r="DHI13" s="4"/>
      <c r="DHJ13" s="4"/>
      <c r="DHK13" s="4"/>
      <c r="DHL13" s="4"/>
      <c r="DHM13" s="4"/>
      <c r="DHN13" s="4"/>
      <c r="DHO13" s="4"/>
      <c r="DHP13" s="4"/>
      <c r="DHQ13" s="4"/>
      <c r="DHR13" s="4"/>
      <c r="DHS13" s="4"/>
      <c r="DHT13" s="4"/>
      <c r="DHU13" s="4"/>
      <c r="DHV13" s="4"/>
      <c r="DHW13" s="4"/>
      <c r="DHX13" s="4"/>
      <c r="DHY13" s="4"/>
      <c r="DHZ13" s="4"/>
      <c r="DIA13" s="4"/>
      <c r="DIB13" s="4"/>
      <c r="DIC13" s="4"/>
      <c r="DID13" s="4"/>
      <c r="DIE13" s="4"/>
      <c r="DIF13" s="4"/>
      <c r="DIG13" s="4"/>
      <c r="DIH13" s="4"/>
      <c r="DII13" s="4"/>
      <c r="DIJ13" s="4"/>
      <c r="DIK13" s="4"/>
      <c r="DIL13" s="4"/>
      <c r="DIM13" s="4"/>
      <c r="DIN13" s="4"/>
      <c r="DIO13" s="4"/>
      <c r="DIP13" s="4"/>
      <c r="DIQ13" s="4"/>
      <c r="DIR13" s="4"/>
      <c r="DIS13" s="4"/>
      <c r="DIT13" s="4"/>
      <c r="DIU13" s="4"/>
      <c r="DIV13" s="4"/>
      <c r="DIW13" s="4"/>
      <c r="DIX13" s="4"/>
      <c r="DIY13" s="4"/>
      <c r="DIZ13" s="4"/>
      <c r="DJA13" s="4"/>
      <c r="DJB13" s="4"/>
      <c r="DJC13" s="4"/>
      <c r="DJD13" s="4"/>
      <c r="DJE13" s="4"/>
      <c r="DJF13" s="4"/>
      <c r="DJG13" s="4"/>
      <c r="DJH13" s="4"/>
      <c r="DJI13" s="4"/>
      <c r="DJJ13" s="4"/>
      <c r="DJK13" s="4"/>
      <c r="DJL13" s="4"/>
      <c r="DJM13" s="4"/>
      <c r="DJN13" s="4"/>
      <c r="DJO13" s="4"/>
      <c r="DJP13" s="4"/>
      <c r="DJQ13" s="4"/>
      <c r="DJR13" s="4"/>
      <c r="DJS13" s="4"/>
      <c r="DJT13" s="4"/>
      <c r="DJU13" s="4"/>
      <c r="DJV13" s="4"/>
      <c r="DJW13" s="4"/>
      <c r="DJX13" s="4"/>
      <c r="DJY13" s="4"/>
      <c r="DJZ13" s="4"/>
      <c r="DKA13" s="4"/>
      <c r="DKB13" s="4"/>
      <c r="DKC13" s="4"/>
      <c r="DKD13" s="4"/>
      <c r="DKE13" s="4"/>
      <c r="DKF13" s="4"/>
      <c r="DKG13" s="4"/>
      <c r="DKH13" s="4"/>
      <c r="DKI13" s="4"/>
      <c r="DKJ13" s="4"/>
      <c r="DKK13" s="4"/>
      <c r="DKL13" s="4"/>
      <c r="DKM13" s="4"/>
      <c r="DKN13" s="4"/>
      <c r="DKO13" s="4"/>
      <c r="DKP13" s="4"/>
      <c r="DKQ13" s="4"/>
      <c r="DKR13" s="4"/>
      <c r="DKS13" s="4"/>
      <c r="DKT13" s="4"/>
      <c r="DKU13" s="4"/>
      <c r="DKV13" s="4"/>
      <c r="DKW13" s="4"/>
      <c r="DKX13" s="4"/>
      <c r="DKY13" s="4"/>
      <c r="DKZ13" s="4"/>
      <c r="DLA13" s="4"/>
      <c r="DLB13" s="4"/>
      <c r="DLC13" s="4"/>
      <c r="DLD13" s="4"/>
      <c r="DLE13" s="4"/>
      <c r="DLF13" s="4"/>
      <c r="DLG13" s="4"/>
      <c r="DLH13" s="4"/>
      <c r="DLI13" s="4"/>
      <c r="DLJ13" s="4"/>
      <c r="DLK13" s="4"/>
      <c r="DLL13" s="4"/>
      <c r="DLM13" s="4"/>
      <c r="DLN13" s="4"/>
      <c r="DLO13" s="4"/>
      <c r="DLP13" s="4"/>
      <c r="DLQ13" s="4"/>
      <c r="DLR13" s="4"/>
      <c r="DLS13" s="4"/>
      <c r="DLT13" s="4"/>
      <c r="DLU13" s="4"/>
      <c r="DLV13" s="4"/>
      <c r="DLW13" s="4"/>
      <c r="DLX13" s="4"/>
      <c r="DLY13" s="4"/>
      <c r="DLZ13" s="4"/>
      <c r="DMA13" s="4"/>
      <c r="DMB13" s="4"/>
      <c r="DMC13" s="4"/>
      <c r="DMD13" s="4"/>
      <c r="DME13" s="4"/>
      <c r="DMF13" s="4"/>
      <c r="DMG13" s="4"/>
      <c r="DMH13" s="4"/>
      <c r="DMI13" s="4"/>
      <c r="DMJ13" s="4"/>
      <c r="DMK13" s="4"/>
      <c r="DML13" s="4"/>
      <c r="DMM13" s="4"/>
      <c r="DMN13" s="4"/>
      <c r="DMO13" s="4"/>
      <c r="DMP13" s="4"/>
      <c r="DMQ13" s="4"/>
      <c r="DMR13" s="4"/>
      <c r="DMS13" s="4"/>
      <c r="DMT13" s="4"/>
      <c r="DMU13" s="4"/>
      <c r="DMV13" s="4"/>
      <c r="DMW13" s="4"/>
      <c r="DMX13" s="4"/>
      <c r="DMY13" s="4"/>
      <c r="DMZ13" s="4"/>
      <c r="DNA13" s="4"/>
      <c r="DNB13" s="4"/>
      <c r="DNC13" s="4"/>
      <c r="DND13" s="4"/>
      <c r="DNE13" s="4"/>
      <c r="DNF13" s="4"/>
      <c r="DNG13" s="4"/>
      <c r="DNH13" s="4"/>
      <c r="DNI13" s="4"/>
      <c r="DNJ13" s="4"/>
      <c r="DNK13" s="4"/>
      <c r="DNL13" s="4"/>
      <c r="DNM13" s="4"/>
      <c r="DNN13" s="4"/>
      <c r="DNO13" s="4"/>
      <c r="DNP13" s="4"/>
      <c r="DNQ13" s="4"/>
      <c r="DNR13" s="4"/>
      <c r="DNS13" s="4"/>
      <c r="DNT13" s="4"/>
      <c r="DNU13" s="4"/>
      <c r="DNV13" s="4"/>
      <c r="DNW13" s="4"/>
      <c r="DNX13" s="4"/>
      <c r="DNY13" s="4"/>
      <c r="DNZ13" s="4"/>
      <c r="DOA13" s="4"/>
      <c r="DOB13" s="4"/>
      <c r="DOC13" s="4"/>
      <c r="DOD13" s="4"/>
      <c r="DOE13" s="4"/>
      <c r="DOF13" s="4"/>
      <c r="DOG13" s="4"/>
      <c r="DOH13" s="4"/>
      <c r="DOI13" s="4"/>
      <c r="DOJ13" s="4"/>
      <c r="DOK13" s="4"/>
      <c r="DOL13" s="4"/>
      <c r="DOM13" s="4"/>
      <c r="DON13" s="4"/>
      <c r="DOO13" s="4"/>
      <c r="DOP13" s="4"/>
      <c r="DOQ13" s="4"/>
      <c r="DOR13" s="4"/>
      <c r="DOS13" s="4"/>
      <c r="DOT13" s="4"/>
      <c r="DOU13" s="4"/>
      <c r="DOV13" s="4"/>
      <c r="DOW13" s="4"/>
      <c r="DOX13" s="4"/>
      <c r="DOY13" s="4"/>
      <c r="DOZ13" s="4"/>
      <c r="DPA13" s="4"/>
      <c r="DPB13" s="4"/>
      <c r="DPC13" s="4"/>
      <c r="DPD13" s="4"/>
      <c r="DPE13" s="4"/>
      <c r="DPF13" s="4"/>
      <c r="DPG13" s="4"/>
      <c r="DPH13" s="4"/>
      <c r="DPI13" s="4"/>
      <c r="DPJ13" s="4"/>
      <c r="DPK13" s="4"/>
      <c r="DPL13" s="4"/>
      <c r="DPM13" s="4"/>
      <c r="DPN13" s="4"/>
      <c r="DPO13" s="4"/>
      <c r="DPP13" s="4"/>
      <c r="DPQ13" s="4"/>
      <c r="DPR13" s="4"/>
      <c r="DPS13" s="4"/>
      <c r="DPT13" s="4"/>
      <c r="DPU13" s="4"/>
      <c r="DPV13" s="4"/>
      <c r="DPW13" s="4"/>
      <c r="DPX13" s="4"/>
      <c r="DPY13" s="4"/>
      <c r="DPZ13" s="4"/>
      <c r="DQA13" s="4"/>
      <c r="DQB13" s="4"/>
      <c r="DQC13" s="4"/>
      <c r="DQD13" s="4"/>
      <c r="DQE13" s="4"/>
      <c r="DQF13" s="4"/>
      <c r="DQG13" s="4"/>
      <c r="DQH13" s="4"/>
      <c r="DQI13" s="4"/>
      <c r="DQJ13" s="4"/>
      <c r="DQK13" s="4"/>
      <c r="DQL13" s="4"/>
      <c r="DQM13" s="4"/>
      <c r="DQN13" s="4"/>
      <c r="DQO13" s="4"/>
      <c r="DQP13" s="4"/>
      <c r="DQQ13" s="4"/>
      <c r="DQR13" s="4"/>
      <c r="DQS13" s="4"/>
      <c r="DQT13" s="4"/>
      <c r="DQU13" s="4"/>
      <c r="DQV13" s="4"/>
      <c r="DQW13" s="4"/>
      <c r="DQX13" s="4"/>
      <c r="DQY13" s="4"/>
      <c r="DQZ13" s="4"/>
      <c r="DRA13" s="4"/>
      <c r="DRB13" s="4"/>
      <c r="DRC13" s="4"/>
      <c r="DRD13" s="4"/>
      <c r="DRE13" s="4"/>
      <c r="DRF13" s="4"/>
      <c r="DRG13" s="4"/>
      <c r="DRH13" s="4"/>
      <c r="DRI13" s="4"/>
      <c r="DRJ13" s="4"/>
      <c r="DRK13" s="4"/>
      <c r="DRL13" s="4"/>
      <c r="DRM13" s="4"/>
      <c r="DRN13" s="4"/>
      <c r="DRO13" s="4"/>
      <c r="DRP13" s="4"/>
      <c r="DRQ13" s="4"/>
      <c r="DRR13" s="4"/>
      <c r="DRS13" s="4"/>
      <c r="DRT13" s="4"/>
      <c r="DRU13" s="4"/>
      <c r="DRV13" s="4"/>
      <c r="DRW13" s="4"/>
      <c r="DRX13" s="4"/>
      <c r="DRY13" s="4"/>
      <c r="DRZ13" s="4"/>
      <c r="DSA13" s="4"/>
      <c r="DSB13" s="4"/>
      <c r="DSC13" s="4"/>
      <c r="DSD13" s="4"/>
      <c r="DSE13" s="4"/>
      <c r="DSF13" s="4"/>
      <c r="DSG13" s="4"/>
      <c r="DSH13" s="4"/>
      <c r="DSI13" s="4"/>
      <c r="DSJ13" s="4"/>
      <c r="DSK13" s="4"/>
      <c r="DSL13" s="4"/>
      <c r="DSM13" s="4"/>
      <c r="DSN13" s="4"/>
      <c r="DSO13" s="4"/>
      <c r="DSP13" s="4"/>
      <c r="DSQ13" s="4"/>
      <c r="DSR13" s="4"/>
      <c r="DSS13" s="4"/>
      <c r="DST13" s="4"/>
      <c r="DSU13" s="4"/>
      <c r="DSV13" s="4"/>
      <c r="DSW13" s="4"/>
      <c r="DSX13" s="4"/>
      <c r="DSY13" s="4"/>
      <c r="DSZ13" s="4"/>
      <c r="DTA13" s="4"/>
      <c r="DTB13" s="4"/>
      <c r="DTC13" s="4"/>
      <c r="DTD13" s="4"/>
      <c r="DTE13" s="4"/>
      <c r="DTF13" s="4"/>
      <c r="DTG13" s="4"/>
      <c r="DTH13" s="4"/>
      <c r="DTI13" s="4"/>
      <c r="DTJ13" s="4"/>
      <c r="DTK13" s="4"/>
      <c r="DTL13" s="4"/>
      <c r="DTM13" s="4"/>
      <c r="DTN13" s="4"/>
      <c r="DTO13" s="4"/>
      <c r="DTP13" s="4"/>
      <c r="DTQ13" s="4"/>
      <c r="DTR13" s="4"/>
      <c r="DTS13" s="4"/>
      <c r="DTT13" s="4"/>
      <c r="DTU13" s="4"/>
      <c r="DTV13" s="4"/>
      <c r="DTW13" s="4"/>
      <c r="DTX13" s="4"/>
      <c r="DTY13" s="4"/>
      <c r="DTZ13" s="4"/>
      <c r="DUA13" s="4"/>
      <c r="DUB13" s="4"/>
      <c r="DUC13" s="4"/>
      <c r="DUD13" s="4"/>
      <c r="DUE13" s="4"/>
      <c r="DUF13" s="4"/>
      <c r="DUG13" s="4"/>
      <c r="DUH13" s="4"/>
      <c r="DUI13" s="4"/>
      <c r="DUJ13" s="4"/>
      <c r="DUK13" s="4"/>
      <c r="DUL13" s="4"/>
      <c r="DUM13" s="4"/>
      <c r="DUN13" s="4"/>
      <c r="DUO13" s="4"/>
      <c r="DUP13" s="4"/>
      <c r="DUQ13" s="4"/>
      <c r="DUR13" s="4"/>
      <c r="DUS13" s="4"/>
      <c r="DUT13" s="4"/>
      <c r="DUU13" s="4"/>
      <c r="DUV13" s="4"/>
      <c r="DUW13" s="4"/>
      <c r="DUX13" s="4"/>
      <c r="DUY13" s="4"/>
      <c r="DUZ13" s="4"/>
      <c r="DVA13" s="4"/>
      <c r="DVB13" s="4"/>
      <c r="DVC13" s="4"/>
      <c r="DVD13" s="4"/>
      <c r="DVE13" s="4"/>
      <c r="DVF13" s="4"/>
      <c r="DVG13" s="4"/>
      <c r="DVH13" s="4"/>
      <c r="DVI13" s="4"/>
      <c r="DVJ13" s="4"/>
      <c r="DVK13" s="4"/>
      <c r="DVL13" s="4"/>
      <c r="DVM13" s="4"/>
      <c r="DVN13" s="4"/>
      <c r="DVO13" s="4"/>
      <c r="DVP13" s="4"/>
      <c r="DVQ13" s="4"/>
      <c r="DVR13" s="4"/>
      <c r="DVS13" s="4"/>
      <c r="DVT13" s="4"/>
      <c r="DVU13" s="4"/>
      <c r="DVV13" s="4"/>
      <c r="DVW13" s="4"/>
      <c r="DVX13" s="4"/>
      <c r="DVY13" s="4"/>
      <c r="DVZ13" s="4"/>
      <c r="DWA13" s="4"/>
      <c r="DWB13" s="4"/>
      <c r="DWC13" s="4"/>
      <c r="DWD13" s="4"/>
      <c r="DWE13" s="4"/>
      <c r="DWF13" s="4"/>
      <c r="DWG13" s="4"/>
      <c r="DWH13" s="4"/>
      <c r="DWI13" s="4"/>
      <c r="DWJ13" s="4"/>
      <c r="DWK13" s="4"/>
      <c r="DWL13" s="4"/>
      <c r="DWM13" s="4"/>
      <c r="DWN13" s="4"/>
      <c r="DWO13" s="4"/>
      <c r="DWP13" s="4"/>
      <c r="DWQ13" s="4"/>
      <c r="DWR13" s="4"/>
      <c r="DWS13" s="4"/>
      <c r="DWT13" s="4"/>
      <c r="DWU13" s="4"/>
      <c r="DWV13" s="4"/>
      <c r="DWW13" s="4"/>
      <c r="DWX13" s="4"/>
      <c r="DWY13" s="4"/>
      <c r="DWZ13" s="4"/>
      <c r="DXA13" s="4"/>
      <c r="DXB13" s="4"/>
      <c r="DXC13" s="4"/>
      <c r="DXD13" s="4"/>
      <c r="DXE13" s="4"/>
      <c r="DXF13" s="4"/>
      <c r="DXG13" s="4"/>
      <c r="DXH13" s="4"/>
      <c r="DXI13" s="4"/>
      <c r="DXJ13" s="4"/>
      <c r="DXK13" s="4"/>
      <c r="DXL13" s="4"/>
      <c r="DXM13" s="4"/>
      <c r="DXN13" s="4"/>
      <c r="DXO13" s="4"/>
      <c r="DXP13" s="4"/>
      <c r="DXQ13" s="4"/>
      <c r="DXR13" s="4"/>
      <c r="DXS13" s="4"/>
      <c r="DXT13" s="4"/>
      <c r="DXU13" s="4"/>
      <c r="DXV13" s="4"/>
      <c r="DXW13" s="4"/>
      <c r="DXX13" s="4"/>
      <c r="DXY13" s="4"/>
      <c r="DXZ13" s="4"/>
      <c r="DYA13" s="4"/>
      <c r="DYB13" s="4"/>
      <c r="DYC13" s="4"/>
      <c r="DYD13" s="4"/>
      <c r="DYE13" s="4"/>
      <c r="DYF13" s="4"/>
      <c r="DYG13" s="4"/>
      <c r="DYH13" s="4"/>
      <c r="DYI13" s="4"/>
      <c r="DYJ13" s="4"/>
      <c r="DYK13" s="4"/>
      <c r="DYL13" s="4"/>
      <c r="DYM13" s="4"/>
      <c r="DYN13" s="4"/>
      <c r="DYO13" s="4"/>
      <c r="DYP13" s="4"/>
      <c r="DYQ13" s="4"/>
      <c r="DYR13" s="4"/>
      <c r="DYS13" s="4"/>
      <c r="DYT13" s="4"/>
      <c r="DYU13" s="4"/>
      <c r="DYV13" s="4"/>
      <c r="DYW13" s="4"/>
      <c r="DYX13" s="4"/>
      <c r="DYY13" s="4"/>
      <c r="DYZ13" s="4"/>
      <c r="DZA13" s="4"/>
      <c r="DZB13" s="4"/>
      <c r="DZC13" s="4"/>
      <c r="DZD13" s="4"/>
      <c r="DZE13" s="4"/>
      <c r="DZF13" s="4"/>
      <c r="DZG13" s="4"/>
      <c r="DZH13" s="4"/>
      <c r="DZI13" s="4"/>
      <c r="DZJ13" s="4"/>
      <c r="DZK13" s="4"/>
      <c r="DZL13" s="4"/>
      <c r="DZM13" s="4"/>
      <c r="DZN13" s="4"/>
      <c r="DZO13" s="4"/>
      <c r="DZP13" s="4"/>
      <c r="DZQ13" s="4"/>
      <c r="DZR13" s="4"/>
      <c r="DZS13" s="4"/>
      <c r="DZT13" s="4"/>
      <c r="DZU13" s="4"/>
      <c r="DZV13" s="4"/>
      <c r="DZW13" s="4"/>
      <c r="DZX13" s="4"/>
      <c r="DZY13" s="4"/>
      <c r="DZZ13" s="4"/>
      <c r="EAA13" s="4"/>
      <c r="EAB13" s="4"/>
      <c r="EAC13" s="4"/>
      <c r="EAD13" s="4"/>
      <c r="EAE13" s="4"/>
      <c r="EAF13" s="4"/>
      <c r="EAG13" s="4"/>
      <c r="EAH13" s="4"/>
      <c r="EAI13" s="4"/>
      <c r="EAJ13" s="4"/>
      <c r="EAK13" s="4"/>
      <c r="EAL13" s="4"/>
      <c r="EAM13" s="4"/>
      <c r="EAN13" s="4"/>
      <c r="EAO13" s="4"/>
      <c r="EAP13" s="4"/>
      <c r="EAQ13" s="4"/>
      <c r="EAR13" s="4"/>
      <c r="EAS13" s="4"/>
      <c r="EAT13" s="4"/>
      <c r="EAU13" s="4"/>
      <c r="EAV13" s="4"/>
      <c r="EAW13" s="4"/>
      <c r="EAX13" s="4"/>
      <c r="EAY13" s="4"/>
      <c r="EAZ13" s="4"/>
      <c r="EBA13" s="4"/>
      <c r="EBB13" s="4"/>
      <c r="EBC13" s="4"/>
      <c r="EBD13" s="4"/>
      <c r="EBE13" s="4"/>
      <c r="EBF13" s="4"/>
      <c r="EBG13" s="4"/>
      <c r="EBH13" s="4"/>
      <c r="EBI13" s="4"/>
      <c r="EBJ13" s="4"/>
      <c r="EBK13" s="4"/>
      <c r="EBL13" s="4"/>
      <c r="EBM13" s="4"/>
      <c r="EBN13" s="4"/>
      <c r="EBO13" s="4"/>
      <c r="EBP13" s="4"/>
      <c r="EBQ13" s="4"/>
      <c r="EBR13" s="4"/>
      <c r="EBS13" s="4"/>
      <c r="EBT13" s="4"/>
      <c r="EBU13" s="4"/>
      <c r="EBV13" s="4"/>
      <c r="EBW13" s="4"/>
      <c r="EBX13" s="4"/>
      <c r="EBY13" s="4"/>
      <c r="EBZ13" s="4"/>
      <c r="ECA13" s="4"/>
      <c r="ECB13" s="4"/>
      <c r="ECC13" s="4"/>
      <c r="ECD13" s="4"/>
      <c r="ECE13" s="4"/>
      <c r="ECF13" s="4"/>
      <c r="ECG13" s="4"/>
      <c r="ECH13" s="4"/>
      <c r="ECI13" s="4"/>
      <c r="ECJ13" s="4"/>
      <c r="ECK13" s="4"/>
      <c r="ECL13" s="4"/>
      <c r="ECM13" s="4"/>
      <c r="ECN13" s="4"/>
      <c r="ECO13" s="4"/>
      <c r="ECP13" s="4"/>
      <c r="ECQ13" s="4"/>
      <c r="ECR13" s="4"/>
      <c r="ECS13" s="4"/>
      <c r="ECT13" s="4"/>
      <c r="ECU13" s="4"/>
      <c r="ECV13" s="4"/>
      <c r="ECW13" s="4"/>
      <c r="ECX13" s="4"/>
      <c r="ECY13" s="4"/>
      <c r="ECZ13" s="4"/>
      <c r="EDA13" s="4"/>
      <c r="EDB13" s="4"/>
      <c r="EDC13" s="4"/>
      <c r="EDD13" s="4"/>
      <c r="EDE13" s="4"/>
      <c r="EDF13" s="4"/>
      <c r="EDG13" s="4"/>
      <c r="EDH13" s="4"/>
      <c r="EDI13" s="4"/>
      <c r="EDJ13" s="4"/>
      <c r="EDK13" s="4"/>
      <c r="EDL13" s="4"/>
      <c r="EDM13" s="4"/>
      <c r="EDN13" s="4"/>
      <c r="EDO13" s="4"/>
      <c r="EDP13" s="4"/>
      <c r="EDQ13" s="4"/>
      <c r="EDR13" s="4"/>
      <c r="EDS13" s="4"/>
      <c r="EDT13" s="4"/>
      <c r="EDU13" s="4"/>
      <c r="EDV13" s="4"/>
      <c r="EDW13" s="4"/>
      <c r="EDX13" s="4"/>
      <c r="EDY13" s="4"/>
      <c r="EDZ13" s="4"/>
      <c r="EEA13" s="4"/>
      <c r="EEB13" s="4"/>
      <c r="EEC13" s="4"/>
      <c r="EED13" s="4"/>
      <c r="EEE13" s="4"/>
      <c r="EEF13" s="4"/>
      <c r="EEG13" s="4"/>
      <c r="EEH13" s="4"/>
      <c r="EEI13" s="4"/>
      <c r="EEJ13" s="4"/>
      <c r="EEK13" s="4"/>
      <c r="EEL13" s="4"/>
      <c r="EEM13" s="4"/>
      <c r="EEN13" s="4"/>
      <c r="EEO13" s="4"/>
      <c r="EEP13" s="4"/>
      <c r="EEQ13" s="4"/>
      <c r="EER13" s="4"/>
      <c r="EES13" s="4"/>
      <c r="EET13" s="4"/>
      <c r="EEU13" s="4"/>
      <c r="EEV13" s="4"/>
      <c r="EEW13" s="4"/>
      <c r="EEX13" s="4"/>
      <c r="EEY13" s="4"/>
      <c r="EEZ13" s="4"/>
      <c r="EFA13" s="4"/>
      <c r="EFB13" s="4"/>
      <c r="EFC13" s="4"/>
      <c r="EFD13" s="4"/>
      <c r="EFE13" s="4"/>
      <c r="EFF13" s="4"/>
      <c r="EFG13" s="4"/>
      <c r="EFH13" s="4"/>
      <c r="EFI13" s="4"/>
      <c r="EFJ13" s="4"/>
      <c r="EFK13" s="4"/>
      <c r="EFL13" s="4"/>
      <c r="EFM13" s="4"/>
      <c r="EFN13" s="4"/>
      <c r="EFO13" s="4"/>
      <c r="EFP13" s="4"/>
      <c r="EFQ13" s="4"/>
      <c r="EFR13" s="4"/>
      <c r="EFS13" s="4"/>
      <c r="EFT13" s="4"/>
      <c r="EFU13" s="4"/>
      <c r="EFV13" s="4"/>
      <c r="EFW13" s="4"/>
      <c r="EFX13" s="4"/>
      <c r="EFY13" s="4"/>
      <c r="EFZ13" s="4"/>
      <c r="EGA13" s="4"/>
      <c r="EGB13" s="4"/>
      <c r="EGC13" s="4"/>
      <c r="EGD13" s="4"/>
      <c r="EGE13" s="4"/>
      <c r="EGF13" s="4"/>
      <c r="EGG13" s="4"/>
      <c r="EGH13" s="4"/>
      <c r="EGI13" s="4"/>
      <c r="EGJ13" s="4"/>
      <c r="EGK13" s="4"/>
      <c r="EGL13" s="4"/>
      <c r="EGM13" s="4"/>
      <c r="EGN13" s="4"/>
      <c r="EGO13" s="4"/>
      <c r="EGP13" s="4"/>
      <c r="EGQ13" s="4"/>
      <c r="EGR13" s="4"/>
      <c r="EGS13" s="4"/>
      <c r="EGT13" s="4"/>
      <c r="EGU13" s="4"/>
      <c r="EGV13" s="4"/>
      <c r="EGW13" s="4"/>
      <c r="EGX13" s="4"/>
      <c r="EGY13" s="4"/>
      <c r="EGZ13" s="4"/>
      <c r="EHA13" s="4"/>
      <c r="EHB13" s="4"/>
      <c r="EHC13" s="4"/>
      <c r="EHD13" s="4"/>
      <c r="EHE13" s="4"/>
      <c r="EHF13" s="4"/>
      <c r="EHG13" s="4"/>
      <c r="EHH13" s="4"/>
      <c r="EHI13" s="4"/>
      <c r="EHJ13" s="4"/>
      <c r="EHK13" s="4"/>
      <c r="EHL13" s="4"/>
      <c r="EHM13" s="4"/>
      <c r="EHN13" s="4"/>
      <c r="EHO13" s="4"/>
      <c r="EHP13" s="4"/>
      <c r="EHQ13" s="4"/>
      <c r="EHR13" s="4"/>
      <c r="EHS13" s="4"/>
      <c r="EHT13" s="4"/>
      <c r="EHU13" s="4"/>
      <c r="EHV13" s="4"/>
      <c r="EHW13" s="4"/>
      <c r="EHX13" s="4"/>
      <c r="EHY13" s="4"/>
      <c r="EHZ13" s="4"/>
      <c r="EIA13" s="4"/>
      <c r="EIB13" s="4"/>
      <c r="EIC13" s="4"/>
      <c r="EID13" s="4"/>
      <c r="EIE13" s="4"/>
      <c r="EIF13" s="4"/>
      <c r="EIG13" s="4"/>
      <c r="EIH13" s="4"/>
      <c r="EII13" s="4"/>
      <c r="EIJ13" s="4"/>
      <c r="EIK13" s="4"/>
      <c r="EIL13" s="4"/>
      <c r="EIM13" s="4"/>
      <c r="EIN13" s="4"/>
      <c r="EIO13" s="4"/>
      <c r="EIP13" s="4"/>
      <c r="EIQ13" s="4"/>
      <c r="EIR13" s="4"/>
      <c r="EIS13" s="4"/>
      <c r="EIT13" s="4"/>
      <c r="EIU13" s="4"/>
      <c r="EIV13" s="4"/>
      <c r="EIW13" s="4"/>
      <c r="EIX13" s="4"/>
      <c r="EIY13" s="4"/>
      <c r="EIZ13" s="4"/>
      <c r="EJA13" s="4"/>
      <c r="EJB13" s="4"/>
      <c r="EJC13" s="4"/>
      <c r="EJD13" s="4"/>
      <c r="EJE13" s="4"/>
      <c r="EJF13" s="4"/>
      <c r="EJG13" s="4"/>
      <c r="EJH13" s="4"/>
      <c r="EJI13" s="4"/>
      <c r="EJJ13" s="4"/>
      <c r="EJK13" s="4"/>
      <c r="EJL13" s="4"/>
      <c r="EJM13" s="4"/>
      <c r="EJN13" s="4"/>
      <c r="EJO13" s="4"/>
      <c r="EJP13" s="4"/>
      <c r="EJQ13" s="4"/>
      <c r="EJR13" s="4"/>
      <c r="EJS13" s="4"/>
      <c r="EJT13" s="4"/>
      <c r="EJU13" s="4"/>
      <c r="EJV13" s="4"/>
      <c r="EJW13" s="4"/>
      <c r="EJX13" s="4"/>
      <c r="EJY13" s="4"/>
      <c r="EJZ13" s="4"/>
      <c r="EKA13" s="4"/>
      <c r="EKB13" s="4"/>
      <c r="EKC13" s="4"/>
      <c r="EKD13" s="4"/>
      <c r="EKE13" s="4"/>
      <c r="EKF13" s="4"/>
      <c r="EKG13" s="4"/>
      <c r="EKH13" s="4"/>
      <c r="EKI13" s="4"/>
      <c r="EKJ13" s="4"/>
      <c r="EKK13" s="4"/>
      <c r="EKL13" s="4"/>
      <c r="EKM13" s="4"/>
      <c r="EKN13" s="4"/>
      <c r="EKO13" s="4"/>
      <c r="EKP13" s="4"/>
      <c r="EKQ13" s="4"/>
      <c r="EKR13" s="4"/>
      <c r="EKS13" s="4"/>
      <c r="EKT13" s="4"/>
      <c r="EKU13" s="4"/>
      <c r="EKV13" s="4"/>
      <c r="EKW13" s="4"/>
      <c r="EKX13" s="4"/>
      <c r="EKY13" s="4"/>
      <c r="EKZ13" s="4"/>
      <c r="ELA13" s="4"/>
      <c r="ELB13" s="4"/>
      <c r="ELC13" s="4"/>
      <c r="ELD13" s="4"/>
      <c r="ELE13" s="4"/>
      <c r="ELF13" s="4"/>
      <c r="ELG13" s="4"/>
      <c r="ELH13" s="4"/>
      <c r="ELI13" s="4"/>
      <c r="ELJ13" s="4"/>
      <c r="ELK13" s="4"/>
      <c r="ELL13" s="4"/>
      <c r="ELM13" s="4"/>
      <c r="ELN13" s="4"/>
      <c r="ELO13" s="4"/>
      <c r="ELP13" s="4"/>
      <c r="ELQ13" s="4"/>
      <c r="ELR13" s="4"/>
      <c r="ELS13" s="4"/>
      <c r="ELT13" s="4"/>
      <c r="ELU13" s="4"/>
      <c r="ELV13" s="4"/>
      <c r="ELW13" s="4"/>
      <c r="ELX13" s="4"/>
      <c r="ELY13" s="4"/>
      <c r="ELZ13" s="4"/>
      <c r="EMA13" s="4"/>
      <c r="EMB13" s="4"/>
      <c r="EMC13" s="4"/>
      <c r="EMD13" s="4"/>
      <c r="EME13" s="4"/>
      <c r="EMF13" s="4"/>
      <c r="EMG13" s="4"/>
      <c r="EMH13" s="4"/>
      <c r="EMI13" s="4"/>
      <c r="EMJ13" s="4"/>
      <c r="EMK13" s="4"/>
      <c r="EML13" s="4"/>
      <c r="EMM13" s="4"/>
      <c r="EMN13" s="4"/>
      <c r="EMO13" s="4"/>
      <c r="EMP13" s="4"/>
      <c r="EMQ13" s="4"/>
      <c r="EMR13" s="4"/>
      <c r="EMS13" s="4"/>
      <c r="EMT13" s="4"/>
      <c r="EMU13" s="4"/>
      <c r="EMV13" s="4"/>
      <c r="EMW13" s="4"/>
      <c r="EMX13" s="4"/>
      <c r="EMY13" s="4"/>
      <c r="EMZ13" s="4"/>
      <c r="ENA13" s="4"/>
      <c r="ENB13" s="4"/>
      <c r="ENC13" s="4"/>
      <c r="END13" s="4"/>
      <c r="ENE13" s="4"/>
      <c r="ENF13" s="4"/>
      <c r="ENG13" s="4"/>
      <c r="ENH13" s="4"/>
      <c r="ENI13" s="4"/>
      <c r="ENJ13" s="4"/>
      <c r="ENK13" s="4"/>
      <c r="ENL13" s="4"/>
      <c r="ENM13" s="4"/>
      <c r="ENN13" s="4"/>
      <c r="ENO13" s="4"/>
      <c r="ENP13" s="4"/>
      <c r="ENQ13" s="4"/>
      <c r="ENR13" s="4"/>
      <c r="ENS13" s="4"/>
      <c r="ENT13" s="4"/>
      <c r="ENU13" s="4"/>
      <c r="ENV13" s="4"/>
      <c r="ENW13" s="4"/>
      <c r="ENX13" s="4"/>
      <c r="ENY13" s="4"/>
      <c r="ENZ13" s="4"/>
      <c r="EOA13" s="4"/>
      <c r="EOB13" s="4"/>
      <c r="EOC13" s="4"/>
      <c r="EOD13" s="4"/>
      <c r="EOE13" s="4"/>
      <c r="EOF13" s="4"/>
      <c r="EOG13" s="4"/>
      <c r="EOH13" s="4"/>
      <c r="EOI13" s="4"/>
      <c r="EOJ13" s="4"/>
      <c r="EOK13" s="4"/>
      <c r="EOL13" s="4"/>
      <c r="EOM13" s="4"/>
      <c r="EON13" s="4"/>
      <c r="EOO13" s="4"/>
      <c r="EOP13" s="4"/>
      <c r="EOQ13" s="4"/>
      <c r="EOR13" s="4"/>
      <c r="EOS13" s="4"/>
      <c r="EOT13" s="4"/>
      <c r="EOU13" s="4"/>
      <c r="EOV13" s="4"/>
      <c r="EOW13" s="4"/>
      <c r="EOX13" s="4"/>
      <c r="EOY13" s="4"/>
      <c r="EOZ13" s="4"/>
      <c r="EPA13" s="4"/>
      <c r="EPB13" s="4"/>
      <c r="EPC13" s="4"/>
      <c r="EPD13" s="4"/>
      <c r="EPE13" s="4"/>
      <c r="EPF13" s="4"/>
      <c r="EPG13" s="4"/>
      <c r="EPH13" s="4"/>
      <c r="EPI13" s="4"/>
      <c r="EPJ13" s="4"/>
      <c r="EPK13" s="4"/>
      <c r="EPL13" s="4"/>
      <c r="EPM13" s="4"/>
      <c r="EPN13" s="4"/>
      <c r="EPO13" s="4"/>
      <c r="EPP13" s="4"/>
      <c r="EPQ13" s="4"/>
      <c r="EPR13" s="4"/>
      <c r="EPS13" s="4"/>
      <c r="EPT13" s="4"/>
      <c r="EPU13" s="4"/>
      <c r="EPV13" s="4"/>
      <c r="EPW13" s="4"/>
      <c r="EPX13" s="4"/>
      <c r="EPY13" s="4"/>
      <c r="EPZ13" s="4"/>
      <c r="EQA13" s="4"/>
      <c r="EQB13" s="4"/>
      <c r="EQC13" s="4"/>
      <c r="EQD13" s="4"/>
      <c r="EQE13" s="4"/>
      <c r="EQF13" s="4"/>
      <c r="EQG13" s="4"/>
      <c r="EQH13" s="4"/>
      <c r="EQI13" s="4"/>
      <c r="EQJ13" s="4"/>
      <c r="EQK13" s="4"/>
      <c r="EQL13" s="4"/>
      <c r="EQM13" s="4"/>
      <c r="EQN13" s="4"/>
      <c r="EQO13" s="4"/>
      <c r="EQP13" s="4"/>
      <c r="EQQ13" s="4"/>
      <c r="EQR13" s="4"/>
      <c r="EQS13" s="4"/>
      <c r="EQT13" s="4"/>
      <c r="EQU13" s="4"/>
      <c r="EQV13" s="4"/>
      <c r="EQW13" s="4"/>
      <c r="EQX13" s="4"/>
      <c r="EQY13" s="4"/>
      <c r="EQZ13" s="4"/>
      <c r="ERA13" s="4"/>
      <c r="ERB13" s="4"/>
      <c r="ERC13" s="4"/>
      <c r="ERD13" s="4"/>
      <c r="ERE13" s="4"/>
      <c r="ERF13" s="4"/>
      <c r="ERG13" s="4"/>
      <c r="ERH13" s="4"/>
      <c r="ERI13" s="4"/>
      <c r="ERJ13" s="4"/>
      <c r="ERK13" s="4"/>
      <c r="ERL13" s="4"/>
      <c r="ERM13" s="4"/>
      <c r="ERN13" s="4"/>
      <c r="ERO13" s="4"/>
      <c r="ERP13" s="4"/>
      <c r="ERQ13" s="4"/>
      <c r="ERR13" s="4"/>
      <c r="ERS13" s="4"/>
      <c r="ERT13" s="4"/>
      <c r="ERU13" s="4"/>
      <c r="ERV13" s="4"/>
      <c r="ERW13" s="4"/>
      <c r="ERX13" s="4"/>
      <c r="ERY13" s="4"/>
      <c r="ERZ13" s="4"/>
      <c r="ESA13" s="4"/>
      <c r="ESB13" s="4"/>
      <c r="ESC13" s="4"/>
      <c r="ESD13" s="4"/>
      <c r="ESE13" s="4"/>
      <c r="ESF13" s="4"/>
      <c r="ESG13" s="4"/>
      <c r="ESH13" s="4"/>
      <c r="ESI13" s="4"/>
      <c r="ESJ13" s="4"/>
      <c r="ESK13" s="4"/>
      <c r="ESL13" s="4"/>
      <c r="ESM13" s="4"/>
      <c r="ESN13" s="4"/>
      <c r="ESO13" s="4"/>
      <c r="ESP13" s="4"/>
      <c r="ESQ13" s="4"/>
      <c r="ESR13" s="4"/>
      <c r="ESS13" s="4"/>
      <c r="EST13" s="4"/>
      <c r="ESU13" s="4"/>
      <c r="ESV13" s="4"/>
      <c r="ESW13" s="4"/>
      <c r="ESX13" s="4"/>
      <c r="ESY13" s="4"/>
      <c r="ESZ13" s="4"/>
      <c r="ETA13" s="4"/>
      <c r="ETB13" s="4"/>
      <c r="ETC13" s="4"/>
      <c r="ETD13" s="4"/>
      <c r="ETE13" s="4"/>
      <c r="ETF13" s="4"/>
      <c r="ETG13" s="4"/>
      <c r="ETH13" s="4"/>
      <c r="ETI13" s="4"/>
      <c r="ETJ13" s="4"/>
      <c r="ETK13" s="4"/>
      <c r="ETL13" s="4"/>
      <c r="ETM13" s="4"/>
      <c r="ETN13" s="4"/>
      <c r="ETO13" s="4"/>
      <c r="ETP13" s="4"/>
      <c r="ETQ13" s="4"/>
      <c r="ETR13" s="4"/>
      <c r="ETS13" s="4"/>
      <c r="ETT13" s="4"/>
      <c r="ETU13" s="4"/>
      <c r="ETV13" s="4"/>
      <c r="ETW13" s="4"/>
      <c r="ETX13" s="4"/>
      <c r="ETY13" s="4"/>
      <c r="ETZ13" s="4"/>
      <c r="EUA13" s="4"/>
      <c r="EUB13" s="4"/>
      <c r="EUC13" s="4"/>
      <c r="EUD13" s="4"/>
      <c r="EUE13" s="4"/>
      <c r="EUF13" s="4"/>
      <c r="EUG13" s="4"/>
      <c r="EUH13" s="4"/>
      <c r="EUI13" s="4"/>
      <c r="EUJ13" s="4"/>
      <c r="EUK13" s="4"/>
      <c r="EUL13" s="4"/>
      <c r="EUM13" s="4"/>
      <c r="EUN13" s="4"/>
      <c r="EUO13" s="4"/>
      <c r="EUP13" s="4"/>
      <c r="EUQ13" s="4"/>
      <c r="EUR13" s="4"/>
      <c r="EUS13" s="4"/>
      <c r="EUT13" s="4"/>
      <c r="EUU13" s="4"/>
      <c r="EUV13" s="4"/>
      <c r="EUW13" s="4"/>
      <c r="EUX13" s="4"/>
      <c r="EUY13" s="4"/>
      <c r="EUZ13" s="4"/>
      <c r="EVA13" s="4"/>
      <c r="EVB13" s="4"/>
      <c r="EVC13" s="4"/>
      <c r="EVD13" s="4"/>
      <c r="EVE13" s="4"/>
      <c r="EVF13" s="4"/>
      <c r="EVG13" s="4"/>
      <c r="EVH13" s="4"/>
      <c r="EVI13" s="4"/>
      <c r="EVJ13" s="4"/>
      <c r="EVK13" s="4"/>
      <c r="EVL13" s="4"/>
      <c r="EVM13" s="4"/>
      <c r="EVN13" s="4"/>
      <c r="EVO13" s="4"/>
      <c r="EVP13" s="4"/>
      <c r="EVQ13" s="4"/>
      <c r="EVR13" s="4"/>
      <c r="EVS13" s="4"/>
      <c r="EVT13" s="4"/>
      <c r="EVU13" s="4"/>
      <c r="EVV13" s="4"/>
      <c r="EVW13" s="4"/>
      <c r="EVX13" s="4"/>
      <c r="EVY13" s="4"/>
      <c r="EVZ13" s="4"/>
      <c r="EWA13" s="4"/>
      <c r="EWB13" s="4"/>
      <c r="EWC13" s="4"/>
      <c r="EWD13" s="4"/>
      <c r="EWE13" s="4"/>
      <c r="EWF13" s="4"/>
      <c r="EWG13" s="4"/>
      <c r="EWH13" s="4"/>
      <c r="EWI13" s="4"/>
      <c r="EWJ13" s="4"/>
      <c r="EWK13" s="4"/>
      <c r="EWL13" s="4"/>
      <c r="EWM13" s="4"/>
      <c r="EWN13" s="4"/>
      <c r="EWO13" s="4"/>
      <c r="EWP13" s="4"/>
      <c r="EWQ13" s="4"/>
      <c r="EWR13" s="4"/>
      <c r="EWS13" s="4"/>
      <c r="EWT13" s="4"/>
      <c r="EWU13" s="4"/>
      <c r="EWV13" s="4"/>
      <c r="EWW13" s="4"/>
      <c r="EWX13" s="4"/>
      <c r="EWY13" s="4"/>
      <c r="EWZ13" s="4"/>
      <c r="EXA13" s="4"/>
      <c r="EXB13" s="4"/>
      <c r="EXC13" s="4"/>
      <c r="EXD13" s="4"/>
      <c r="EXE13" s="4"/>
      <c r="EXF13" s="4"/>
      <c r="EXG13" s="4"/>
      <c r="EXH13" s="4"/>
      <c r="EXI13" s="4"/>
      <c r="EXJ13" s="4"/>
      <c r="EXK13" s="4"/>
      <c r="EXL13" s="4"/>
      <c r="EXM13" s="4"/>
      <c r="EXN13" s="4"/>
      <c r="EXO13" s="4"/>
      <c r="EXP13" s="4"/>
      <c r="EXQ13" s="4"/>
      <c r="EXR13" s="4"/>
      <c r="EXS13" s="4"/>
      <c r="EXT13" s="4"/>
      <c r="EXU13" s="4"/>
      <c r="EXV13" s="4"/>
      <c r="EXW13" s="4"/>
      <c r="EXX13" s="4"/>
      <c r="EXY13" s="4"/>
      <c r="EXZ13" s="4"/>
      <c r="EYA13" s="4"/>
      <c r="EYB13" s="4"/>
      <c r="EYC13" s="4"/>
      <c r="EYD13" s="4"/>
      <c r="EYE13" s="4"/>
      <c r="EYF13" s="4"/>
      <c r="EYG13" s="4"/>
      <c r="EYH13" s="4"/>
      <c r="EYI13" s="4"/>
      <c r="EYJ13" s="4"/>
      <c r="EYK13" s="4"/>
      <c r="EYL13" s="4"/>
      <c r="EYM13" s="4"/>
      <c r="EYN13" s="4"/>
      <c r="EYO13" s="4"/>
      <c r="EYP13" s="4"/>
      <c r="EYQ13" s="4"/>
      <c r="EYR13" s="4"/>
      <c r="EYS13" s="4"/>
      <c r="EYT13" s="4"/>
      <c r="EYU13" s="4"/>
      <c r="EYV13" s="4"/>
      <c r="EYW13" s="4"/>
      <c r="EYX13" s="4"/>
      <c r="EYY13" s="4"/>
      <c r="EYZ13" s="4"/>
      <c r="EZA13" s="4"/>
      <c r="EZB13" s="4"/>
      <c r="EZC13" s="4"/>
      <c r="EZD13" s="4"/>
      <c r="EZE13" s="4"/>
      <c r="EZF13" s="4"/>
      <c r="EZG13" s="4"/>
      <c r="EZH13" s="4"/>
      <c r="EZI13" s="4"/>
      <c r="EZJ13" s="4"/>
      <c r="EZK13" s="4"/>
      <c r="EZL13" s="4"/>
      <c r="EZM13" s="4"/>
      <c r="EZN13" s="4"/>
      <c r="EZO13" s="4"/>
      <c r="EZP13" s="4"/>
      <c r="EZQ13" s="4"/>
      <c r="EZR13" s="4"/>
      <c r="EZS13" s="4"/>
      <c r="EZT13" s="4"/>
      <c r="EZU13" s="4"/>
      <c r="EZV13" s="4"/>
      <c r="EZW13" s="4"/>
      <c r="EZX13" s="4"/>
      <c r="EZY13" s="4"/>
      <c r="EZZ13" s="4"/>
      <c r="FAA13" s="4"/>
      <c r="FAB13" s="4"/>
      <c r="FAC13" s="4"/>
      <c r="FAD13" s="4"/>
      <c r="FAE13" s="4"/>
      <c r="FAF13" s="4"/>
      <c r="FAG13" s="4"/>
      <c r="FAH13" s="4"/>
      <c r="FAI13" s="4"/>
      <c r="FAJ13" s="4"/>
      <c r="FAK13" s="4"/>
      <c r="FAL13" s="4"/>
      <c r="FAM13" s="4"/>
      <c r="FAN13" s="4"/>
      <c r="FAO13" s="4"/>
      <c r="FAP13" s="4"/>
      <c r="FAQ13" s="4"/>
      <c r="FAR13" s="4"/>
      <c r="FAS13" s="4"/>
      <c r="FAT13" s="4"/>
      <c r="FAU13" s="4"/>
      <c r="FAV13" s="4"/>
      <c r="FAW13" s="4"/>
      <c r="FAX13" s="4"/>
      <c r="FAY13" s="4"/>
      <c r="FAZ13" s="4"/>
      <c r="FBA13" s="4"/>
      <c r="FBB13" s="4"/>
      <c r="FBC13" s="4"/>
      <c r="FBD13" s="4"/>
      <c r="FBE13" s="4"/>
      <c r="FBF13" s="4"/>
      <c r="FBG13" s="4"/>
      <c r="FBH13" s="4"/>
      <c r="FBI13" s="4"/>
      <c r="FBJ13" s="4"/>
      <c r="FBK13" s="4"/>
      <c r="FBL13" s="4"/>
      <c r="FBM13" s="4"/>
      <c r="FBN13" s="4"/>
      <c r="FBO13" s="4"/>
      <c r="FBP13" s="4"/>
      <c r="FBQ13" s="4"/>
      <c r="FBR13" s="4"/>
      <c r="FBS13" s="4"/>
      <c r="FBT13" s="4"/>
      <c r="FBU13" s="4"/>
      <c r="FBV13" s="4"/>
      <c r="FBW13" s="4"/>
      <c r="FBX13" s="4"/>
      <c r="FBY13" s="4"/>
      <c r="FBZ13" s="4"/>
      <c r="FCA13" s="4"/>
      <c r="FCB13" s="4"/>
      <c r="FCC13" s="4"/>
      <c r="FCD13" s="4"/>
      <c r="FCE13" s="4"/>
      <c r="FCF13" s="4"/>
      <c r="FCG13" s="4"/>
      <c r="FCH13" s="4"/>
      <c r="FCI13" s="4"/>
      <c r="FCJ13" s="4"/>
      <c r="FCK13" s="4"/>
      <c r="FCL13" s="4"/>
      <c r="FCM13" s="4"/>
      <c r="FCN13" s="4"/>
      <c r="FCO13" s="4"/>
      <c r="FCP13" s="4"/>
      <c r="FCQ13" s="4"/>
      <c r="FCR13" s="4"/>
      <c r="FCS13" s="4"/>
      <c r="FCT13" s="4"/>
      <c r="FCU13" s="4"/>
      <c r="FCV13" s="4"/>
      <c r="FCW13" s="4"/>
      <c r="FCX13" s="4"/>
      <c r="FCY13" s="4"/>
      <c r="FCZ13" s="4"/>
      <c r="FDA13" s="4"/>
      <c r="FDB13" s="4"/>
      <c r="FDC13" s="4"/>
      <c r="FDD13" s="4"/>
      <c r="FDE13" s="4"/>
      <c r="FDF13" s="4"/>
      <c r="FDG13" s="4"/>
      <c r="FDH13" s="4"/>
      <c r="FDI13" s="4"/>
      <c r="FDJ13" s="4"/>
      <c r="FDK13" s="4"/>
      <c r="FDL13" s="4"/>
      <c r="FDM13" s="4"/>
      <c r="FDN13" s="4"/>
      <c r="FDO13" s="4"/>
      <c r="FDP13" s="4"/>
      <c r="FDQ13" s="4"/>
      <c r="FDR13" s="4"/>
      <c r="FDS13" s="4"/>
      <c r="FDT13" s="4"/>
      <c r="FDU13" s="4"/>
      <c r="FDV13" s="4"/>
      <c r="FDW13" s="4"/>
      <c r="FDX13" s="4"/>
      <c r="FDY13" s="4"/>
      <c r="FDZ13" s="4"/>
      <c r="FEA13" s="4"/>
      <c r="FEB13" s="4"/>
      <c r="FEC13" s="4"/>
      <c r="FED13" s="4"/>
      <c r="FEE13" s="4"/>
      <c r="FEF13" s="4"/>
      <c r="FEG13" s="4"/>
      <c r="FEH13" s="4"/>
      <c r="FEI13" s="4"/>
      <c r="FEJ13" s="4"/>
      <c r="FEK13" s="4"/>
      <c r="FEL13" s="4"/>
      <c r="FEM13" s="4"/>
      <c r="FEN13" s="4"/>
      <c r="FEO13" s="4"/>
      <c r="FEP13" s="4"/>
      <c r="FEQ13" s="4"/>
      <c r="FER13" s="4"/>
      <c r="FES13" s="4"/>
      <c r="FET13" s="4"/>
      <c r="FEU13" s="4"/>
      <c r="FEV13" s="4"/>
      <c r="FEW13" s="4"/>
      <c r="FEX13" s="4"/>
      <c r="FEY13" s="4"/>
      <c r="FEZ13" s="4"/>
      <c r="FFA13" s="4"/>
      <c r="FFB13" s="4"/>
      <c r="FFC13" s="4"/>
      <c r="FFD13" s="4"/>
      <c r="FFE13" s="4"/>
      <c r="FFF13" s="4"/>
      <c r="FFG13" s="4"/>
      <c r="FFH13" s="4"/>
      <c r="FFI13" s="4"/>
      <c r="FFJ13" s="4"/>
      <c r="FFK13" s="4"/>
      <c r="FFL13" s="4"/>
      <c r="FFM13" s="4"/>
      <c r="FFN13" s="4"/>
      <c r="FFO13" s="4"/>
      <c r="FFP13" s="4"/>
      <c r="FFQ13" s="4"/>
      <c r="FFR13" s="4"/>
      <c r="FFS13" s="4"/>
      <c r="FFT13" s="4"/>
      <c r="FFU13" s="4"/>
      <c r="FFV13" s="4"/>
      <c r="FFW13" s="4"/>
      <c r="FFX13" s="4"/>
      <c r="FFY13" s="4"/>
      <c r="FFZ13" s="4"/>
      <c r="FGA13" s="4"/>
      <c r="FGB13" s="4"/>
      <c r="FGC13" s="4"/>
      <c r="FGD13" s="4"/>
      <c r="FGE13" s="4"/>
      <c r="FGF13" s="4"/>
      <c r="FGG13" s="4"/>
      <c r="FGH13" s="4"/>
      <c r="FGI13" s="4"/>
      <c r="FGJ13" s="4"/>
      <c r="FGK13" s="4"/>
      <c r="FGL13" s="4"/>
      <c r="FGM13" s="4"/>
      <c r="FGN13" s="4"/>
      <c r="FGO13" s="4"/>
      <c r="FGP13" s="4"/>
      <c r="FGQ13" s="4"/>
      <c r="FGR13" s="4"/>
      <c r="FGS13" s="4"/>
      <c r="FGT13" s="4"/>
      <c r="FGU13" s="4"/>
      <c r="FGV13" s="4"/>
      <c r="FGW13" s="4"/>
      <c r="FGX13" s="4"/>
      <c r="FGY13" s="4"/>
      <c r="FGZ13" s="4"/>
      <c r="FHA13" s="4"/>
      <c r="FHB13" s="4"/>
      <c r="FHC13" s="4"/>
      <c r="FHD13" s="4"/>
      <c r="FHE13" s="4"/>
      <c r="FHF13" s="4"/>
      <c r="FHG13" s="4"/>
      <c r="FHH13" s="4"/>
      <c r="FHI13" s="4"/>
      <c r="FHJ13" s="4"/>
      <c r="FHK13" s="4"/>
      <c r="FHL13" s="4"/>
      <c r="FHM13" s="4"/>
      <c r="FHN13" s="4"/>
      <c r="FHO13" s="4"/>
      <c r="FHP13" s="4"/>
      <c r="FHQ13" s="4"/>
      <c r="FHR13" s="4"/>
      <c r="FHS13" s="4"/>
      <c r="FHT13" s="4"/>
      <c r="FHU13" s="4"/>
      <c r="FHV13" s="4"/>
      <c r="FHW13" s="4"/>
      <c r="FHX13" s="4"/>
      <c r="FHY13" s="4"/>
      <c r="FHZ13" s="4"/>
      <c r="FIA13" s="4"/>
      <c r="FIB13" s="4"/>
      <c r="FIC13" s="4"/>
      <c r="FID13" s="4"/>
      <c r="FIE13" s="4"/>
      <c r="FIF13" s="4"/>
      <c r="FIG13" s="4"/>
      <c r="FIH13" s="4"/>
      <c r="FII13" s="4"/>
      <c r="FIJ13" s="4"/>
      <c r="FIK13" s="4"/>
      <c r="FIL13" s="4"/>
      <c r="FIM13" s="4"/>
      <c r="FIN13" s="4"/>
      <c r="FIO13" s="4"/>
      <c r="FIP13" s="4"/>
      <c r="FIQ13" s="4"/>
      <c r="FIR13" s="4"/>
      <c r="FIS13" s="4"/>
      <c r="FIT13" s="4"/>
      <c r="FIU13" s="4"/>
      <c r="FIV13" s="4"/>
      <c r="FIW13" s="4"/>
      <c r="FIX13" s="4"/>
      <c r="FIY13" s="4"/>
      <c r="FIZ13" s="4"/>
      <c r="FJA13" s="4"/>
      <c r="FJB13" s="4"/>
      <c r="FJC13" s="4"/>
      <c r="FJD13" s="4"/>
      <c r="FJE13" s="4"/>
      <c r="FJF13" s="4"/>
      <c r="FJG13" s="4"/>
      <c r="FJH13" s="4"/>
      <c r="FJI13" s="4"/>
      <c r="FJJ13" s="4"/>
      <c r="FJK13" s="4"/>
      <c r="FJL13" s="4"/>
      <c r="FJM13" s="4"/>
      <c r="FJN13" s="4"/>
      <c r="FJO13" s="4"/>
      <c r="FJP13" s="4"/>
      <c r="FJQ13" s="4"/>
      <c r="FJR13" s="4"/>
      <c r="FJS13" s="4"/>
      <c r="FJT13" s="4"/>
      <c r="FJU13" s="4"/>
      <c r="FJV13" s="4"/>
      <c r="FJW13" s="4"/>
      <c r="FJX13" s="4"/>
      <c r="FJY13" s="4"/>
      <c r="FJZ13" s="4"/>
      <c r="FKA13" s="4"/>
      <c r="FKB13" s="4"/>
      <c r="FKC13" s="4"/>
      <c r="FKD13" s="4"/>
      <c r="FKE13" s="4"/>
      <c r="FKF13" s="4"/>
      <c r="FKG13" s="4"/>
      <c r="FKH13" s="4"/>
      <c r="FKI13" s="4"/>
      <c r="FKJ13" s="4"/>
      <c r="FKK13" s="4"/>
      <c r="FKL13" s="4"/>
      <c r="FKM13" s="4"/>
      <c r="FKN13" s="4"/>
      <c r="FKO13" s="4"/>
      <c r="FKP13" s="4"/>
      <c r="FKQ13" s="4"/>
      <c r="FKR13" s="4"/>
      <c r="FKS13" s="4"/>
      <c r="FKT13" s="4"/>
      <c r="FKU13" s="4"/>
      <c r="FKV13" s="4"/>
      <c r="FKW13" s="4"/>
      <c r="FKX13" s="4"/>
      <c r="FKY13" s="4"/>
      <c r="FKZ13" s="4"/>
      <c r="FLA13" s="4"/>
      <c r="FLB13" s="4"/>
      <c r="FLC13" s="4"/>
      <c r="FLD13" s="4"/>
      <c r="FLE13" s="4"/>
      <c r="FLF13" s="4"/>
      <c r="FLG13" s="4"/>
      <c r="FLH13" s="4"/>
      <c r="FLI13" s="4"/>
      <c r="FLJ13" s="4"/>
      <c r="FLK13" s="4"/>
      <c r="FLL13" s="4"/>
      <c r="FLM13" s="4"/>
      <c r="FLN13" s="4"/>
      <c r="FLO13" s="4"/>
      <c r="FLP13" s="4"/>
      <c r="FLQ13" s="4"/>
      <c r="FLR13" s="4"/>
      <c r="FLS13" s="4"/>
      <c r="FLT13" s="4"/>
      <c r="FLU13" s="4"/>
      <c r="FLV13" s="4"/>
      <c r="FLW13" s="4"/>
      <c r="FLX13" s="4"/>
      <c r="FLY13" s="4"/>
      <c r="FLZ13" s="4"/>
      <c r="FMA13" s="4"/>
      <c r="FMB13" s="4"/>
      <c r="FMC13" s="4"/>
      <c r="FMD13" s="4"/>
      <c r="FME13" s="4"/>
      <c r="FMF13" s="4"/>
      <c r="FMG13" s="4"/>
      <c r="FMH13" s="4"/>
      <c r="FMI13" s="4"/>
      <c r="FMJ13" s="4"/>
      <c r="FMK13" s="4"/>
      <c r="FML13" s="4"/>
      <c r="FMM13" s="4"/>
      <c r="FMN13" s="4"/>
      <c r="FMO13" s="4"/>
      <c r="FMP13" s="4"/>
      <c r="FMQ13" s="4"/>
      <c r="FMR13" s="4"/>
      <c r="FMS13" s="4"/>
      <c r="FMT13" s="4"/>
      <c r="FMU13" s="4"/>
      <c r="FMV13" s="4"/>
      <c r="FMW13" s="4"/>
      <c r="FMX13" s="4"/>
      <c r="FMY13" s="4"/>
      <c r="FMZ13" s="4"/>
      <c r="FNA13" s="4"/>
      <c r="FNB13" s="4"/>
      <c r="FNC13" s="4"/>
      <c r="FND13" s="4"/>
      <c r="FNE13" s="4"/>
      <c r="FNF13" s="4"/>
      <c r="FNG13" s="4"/>
      <c r="FNH13" s="4"/>
      <c r="FNI13" s="4"/>
      <c r="FNJ13" s="4"/>
      <c r="FNK13" s="4"/>
      <c r="FNL13" s="4"/>
      <c r="FNM13" s="4"/>
      <c r="FNN13" s="4"/>
      <c r="FNO13" s="4"/>
      <c r="FNP13" s="4"/>
      <c r="FNQ13" s="4"/>
      <c r="FNR13" s="4"/>
      <c r="FNS13" s="4"/>
      <c r="FNT13" s="4"/>
      <c r="FNU13" s="4"/>
      <c r="FNV13" s="4"/>
      <c r="FNW13" s="4"/>
      <c r="FNX13" s="4"/>
      <c r="FNY13" s="4"/>
      <c r="FNZ13" s="4"/>
      <c r="FOA13" s="4"/>
      <c r="FOB13" s="4"/>
      <c r="FOC13" s="4"/>
      <c r="FOD13" s="4"/>
      <c r="FOE13" s="4"/>
      <c r="FOF13" s="4"/>
      <c r="FOG13" s="4"/>
      <c r="FOH13" s="4"/>
      <c r="FOI13" s="4"/>
      <c r="FOJ13" s="4"/>
      <c r="FOK13" s="4"/>
      <c r="FOL13" s="4"/>
      <c r="FOM13" s="4"/>
      <c r="FON13" s="4"/>
      <c r="FOO13" s="4"/>
      <c r="FOP13" s="4"/>
      <c r="FOQ13" s="4"/>
      <c r="FOR13" s="4"/>
      <c r="FOS13" s="4"/>
      <c r="FOT13" s="4"/>
      <c r="FOU13" s="4"/>
      <c r="FOV13" s="4"/>
      <c r="FOW13" s="4"/>
      <c r="FOX13" s="4"/>
      <c r="FOY13" s="4"/>
      <c r="FOZ13" s="4"/>
      <c r="FPA13" s="4"/>
      <c r="FPB13" s="4"/>
      <c r="FPC13" s="4"/>
      <c r="FPD13" s="4"/>
      <c r="FPE13" s="4"/>
      <c r="FPF13" s="4"/>
      <c r="FPG13" s="4"/>
      <c r="FPH13" s="4"/>
      <c r="FPI13" s="4"/>
      <c r="FPJ13" s="4"/>
      <c r="FPK13" s="4"/>
      <c r="FPL13" s="4"/>
      <c r="FPM13" s="4"/>
      <c r="FPN13" s="4"/>
      <c r="FPO13" s="4"/>
      <c r="FPP13" s="4"/>
      <c r="FPQ13" s="4"/>
      <c r="FPR13" s="4"/>
      <c r="FPS13" s="4"/>
      <c r="FPT13" s="4"/>
      <c r="FPU13" s="4"/>
      <c r="FPV13" s="4"/>
      <c r="FPW13" s="4"/>
      <c r="FPX13" s="4"/>
      <c r="FPY13" s="4"/>
      <c r="FPZ13" s="4"/>
      <c r="FQA13" s="4"/>
      <c r="FQB13" s="4"/>
      <c r="FQC13" s="4"/>
      <c r="FQD13" s="4"/>
      <c r="FQE13" s="4"/>
      <c r="FQF13" s="4"/>
      <c r="FQG13" s="4"/>
      <c r="FQH13" s="4"/>
      <c r="FQI13" s="4"/>
      <c r="FQJ13" s="4"/>
      <c r="FQK13" s="4"/>
      <c r="FQL13" s="4"/>
      <c r="FQM13" s="4"/>
      <c r="FQN13" s="4"/>
      <c r="FQO13" s="4"/>
      <c r="FQP13" s="4"/>
      <c r="FQQ13" s="4"/>
      <c r="FQR13" s="4"/>
      <c r="FQS13" s="4"/>
      <c r="FQT13" s="4"/>
      <c r="FQU13" s="4"/>
      <c r="FQV13" s="4"/>
      <c r="FQW13" s="4"/>
      <c r="FQX13" s="4"/>
      <c r="FQY13" s="4"/>
      <c r="FQZ13" s="4"/>
      <c r="FRA13" s="4"/>
      <c r="FRB13" s="4"/>
      <c r="FRC13" s="4"/>
      <c r="FRD13" s="4"/>
      <c r="FRE13" s="4"/>
      <c r="FRF13" s="4"/>
      <c r="FRG13" s="4"/>
      <c r="FRH13" s="4"/>
      <c r="FRI13" s="4"/>
      <c r="FRJ13" s="4"/>
      <c r="FRK13" s="4"/>
      <c r="FRL13" s="4"/>
      <c r="FRM13" s="4"/>
      <c r="FRN13" s="4"/>
      <c r="FRO13" s="4"/>
      <c r="FRP13" s="4"/>
      <c r="FRQ13" s="4"/>
      <c r="FRR13" s="4"/>
      <c r="FRS13" s="4"/>
      <c r="FRT13" s="4"/>
      <c r="FRU13" s="4"/>
      <c r="FRV13" s="4"/>
      <c r="FRW13" s="4"/>
      <c r="FRX13" s="4"/>
      <c r="FRY13" s="4"/>
      <c r="FRZ13" s="4"/>
      <c r="FSA13" s="4"/>
      <c r="FSB13" s="4"/>
      <c r="FSC13" s="4"/>
      <c r="FSD13" s="4"/>
      <c r="FSE13" s="4"/>
      <c r="FSF13" s="4"/>
      <c r="FSG13" s="4"/>
      <c r="FSH13" s="4"/>
      <c r="FSI13" s="4"/>
      <c r="FSJ13" s="4"/>
      <c r="FSK13" s="4"/>
      <c r="FSL13" s="4"/>
      <c r="FSM13" s="4"/>
      <c r="FSN13" s="4"/>
      <c r="FSO13" s="4"/>
      <c r="FSP13" s="4"/>
      <c r="FSQ13" s="4"/>
      <c r="FSR13" s="4"/>
      <c r="FSS13" s="4"/>
      <c r="FST13" s="4"/>
      <c r="FSU13" s="4"/>
      <c r="FSV13" s="4"/>
      <c r="FSW13" s="4"/>
      <c r="FSX13" s="4"/>
      <c r="FSY13" s="4"/>
      <c r="FSZ13" s="4"/>
      <c r="FTA13" s="4"/>
      <c r="FTB13" s="4"/>
      <c r="FTC13" s="4"/>
      <c r="FTD13" s="4"/>
      <c r="FTE13" s="4"/>
      <c r="FTF13" s="4"/>
      <c r="FTG13" s="4"/>
      <c r="FTH13" s="4"/>
      <c r="FTI13" s="4"/>
      <c r="FTJ13" s="4"/>
      <c r="FTK13" s="4"/>
      <c r="FTL13" s="4"/>
      <c r="FTM13" s="4"/>
      <c r="FTN13" s="4"/>
      <c r="FTO13" s="4"/>
      <c r="FTP13" s="4"/>
      <c r="FTQ13" s="4"/>
      <c r="FTR13" s="4"/>
      <c r="FTS13" s="4"/>
      <c r="FTT13" s="4"/>
      <c r="FTU13" s="4"/>
      <c r="FTV13" s="4"/>
      <c r="FTW13" s="4"/>
      <c r="FTX13" s="4"/>
      <c r="FTY13" s="4"/>
      <c r="FTZ13" s="4"/>
      <c r="FUA13" s="4"/>
      <c r="FUB13" s="4"/>
      <c r="FUC13" s="4"/>
      <c r="FUD13" s="4"/>
      <c r="FUE13" s="4"/>
      <c r="FUF13" s="4"/>
      <c r="FUG13" s="4"/>
      <c r="FUH13" s="4"/>
      <c r="FUI13" s="4"/>
      <c r="FUJ13" s="4"/>
      <c r="FUK13" s="4"/>
      <c r="FUL13" s="4"/>
      <c r="FUM13" s="4"/>
      <c r="FUN13" s="4"/>
      <c r="FUO13" s="4"/>
      <c r="FUP13" s="4"/>
      <c r="FUQ13" s="4"/>
      <c r="FUR13" s="4"/>
      <c r="FUS13" s="4"/>
      <c r="FUT13" s="4"/>
      <c r="FUU13" s="4"/>
      <c r="FUV13" s="4"/>
      <c r="FUW13" s="4"/>
      <c r="FUX13" s="4"/>
      <c r="FUY13" s="4"/>
      <c r="FUZ13" s="4"/>
      <c r="FVA13" s="4"/>
      <c r="FVB13" s="4"/>
      <c r="FVC13" s="4"/>
      <c r="FVD13" s="4"/>
      <c r="FVE13" s="4"/>
      <c r="FVF13" s="4"/>
      <c r="FVG13" s="4"/>
      <c r="FVH13" s="4"/>
      <c r="FVI13" s="4"/>
      <c r="FVJ13" s="4"/>
      <c r="FVK13" s="4"/>
      <c r="FVL13" s="4"/>
      <c r="FVM13" s="4"/>
      <c r="FVN13" s="4"/>
      <c r="FVO13" s="4"/>
      <c r="FVP13" s="4"/>
      <c r="FVQ13" s="4"/>
      <c r="FVR13" s="4"/>
      <c r="FVS13" s="4"/>
      <c r="FVT13" s="4"/>
      <c r="FVU13" s="4"/>
      <c r="FVV13" s="4"/>
      <c r="FVW13" s="4"/>
      <c r="FVX13" s="4"/>
      <c r="FVY13" s="4"/>
      <c r="FVZ13" s="4"/>
      <c r="FWA13" s="4"/>
      <c r="FWB13" s="4"/>
      <c r="FWC13" s="4"/>
      <c r="FWD13" s="4"/>
      <c r="FWE13" s="4"/>
      <c r="FWF13" s="4"/>
      <c r="FWG13" s="4"/>
      <c r="FWH13" s="4"/>
      <c r="FWI13" s="4"/>
      <c r="FWJ13" s="4"/>
      <c r="FWK13" s="4"/>
      <c r="FWL13" s="4"/>
      <c r="FWM13" s="4"/>
      <c r="FWN13" s="4"/>
      <c r="FWO13" s="4"/>
      <c r="FWP13" s="4"/>
      <c r="FWQ13" s="4"/>
      <c r="FWR13" s="4"/>
      <c r="FWS13" s="4"/>
      <c r="FWT13" s="4"/>
      <c r="FWU13" s="4"/>
      <c r="FWV13" s="4"/>
      <c r="FWW13" s="4"/>
      <c r="FWX13" s="4"/>
      <c r="FWY13" s="4"/>
      <c r="FWZ13" s="4"/>
      <c r="FXA13" s="4"/>
      <c r="FXB13" s="4"/>
      <c r="FXC13" s="4"/>
      <c r="FXD13" s="4"/>
      <c r="FXE13" s="4"/>
      <c r="FXF13" s="4"/>
      <c r="FXG13" s="4"/>
      <c r="FXH13" s="4"/>
      <c r="FXI13" s="4"/>
      <c r="FXJ13" s="4"/>
      <c r="FXK13" s="4"/>
      <c r="FXL13" s="4"/>
      <c r="FXM13" s="4"/>
      <c r="FXN13" s="4"/>
      <c r="FXO13" s="4"/>
      <c r="FXP13" s="4"/>
      <c r="FXQ13" s="4"/>
      <c r="FXR13" s="4"/>
      <c r="FXS13" s="4"/>
      <c r="FXT13" s="4"/>
      <c r="FXU13" s="4"/>
      <c r="FXV13" s="4"/>
      <c r="FXW13" s="4"/>
      <c r="FXX13" s="4"/>
      <c r="FXY13" s="4"/>
      <c r="FXZ13" s="4"/>
      <c r="FYA13" s="4"/>
      <c r="FYB13" s="4"/>
      <c r="FYC13" s="4"/>
      <c r="FYD13" s="4"/>
      <c r="FYE13" s="4"/>
      <c r="FYF13" s="4"/>
      <c r="FYG13" s="4"/>
      <c r="FYH13" s="4"/>
      <c r="FYI13" s="4"/>
      <c r="FYJ13" s="4"/>
      <c r="FYK13" s="4"/>
      <c r="FYL13" s="4"/>
      <c r="FYM13" s="4"/>
      <c r="FYN13" s="4"/>
      <c r="FYO13" s="4"/>
      <c r="FYP13" s="4"/>
      <c r="FYQ13" s="4"/>
      <c r="FYR13" s="4"/>
      <c r="FYS13" s="4"/>
      <c r="FYT13" s="4"/>
      <c r="FYU13" s="4"/>
      <c r="FYV13" s="4"/>
      <c r="FYW13" s="4"/>
      <c r="FYX13" s="4"/>
      <c r="FYY13" s="4"/>
      <c r="FYZ13" s="4"/>
      <c r="FZA13" s="4"/>
      <c r="FZB13" s="4"/>
      <c r="FZC13" s="4"/>
      <c r="FZD13" s="4"/>
      <c r="FZE13" s="4"/>
      <c r="FZF13" s="4"/>
      <c r="FZG13" s="4"/>
      <c r="FZH13" s="4"/>
      <c r="FZI13" s="4"/>
      <c r="FZJ13" s="4"/>
      <c r="FZK13" s="4"/>
      <c r="FZL13" s="4"/>
      <c r="FZM13" s="4"/>
      <c r="FZN13" s="4"/>
      <c r="FZO13" s="4"/>
      <c r="FZP13" s="4"/>
      <c r="FZQ13" s="4"/>
      <c r="FZR13" s="4"/>
      <c r="FZS13" s="4"/>
      <c r="FZT13" s="4"/>
      <c r="FZU13" s="4"/>
      <c r="FZV13" s="4"/>
      <c r="FZW13" s="4"/>
      <c r="FZX13" s="4"/>
      <c r="FZY13" s="4"/>
      <c r="FZZ13" s="4"/>
      <c r="GAA13" s="4"/>
      <c r="GAB13" s="4"/>
      <c r="GAC13" s="4"/>
      <c r="GAD13" s="4"/>
      <c r="GAE13" s="4"/>
      <c r="GAF13" s="4"/>
      <c r="GAG13" s="4"/>
      <c r="GAH13" s="4"/>
      <c r="GAI13" s="4"/>
      <c r="GAJ13" s="4"/>
      <c r="GAK13" s="4"/>
      <c r="GAL13" s="4"/>
      <c r="GAM13" s="4"/>
      <c r="GAN13" s="4"/>
      <c r="GAO13" s="4"/>
      <c r="GAP13" s="4"/>
      <c r="GAQ13" s="4"/>
      <c r="GAR13" s="4"/>
      <c r="GAS13" s="4"/>
      <c r="GAT13" s="4"/>
      <c r="GAU13" s="4"/>
      <c r="GAV13" s="4"/>
      <c r="GAW13" s="4"/>
      <c r="GAX13" s="4"/>
      <c r="GAY13" s="4"/>
      <c r="GAZ13" s="4"/>
      <c r="GBA13" s="4"/>
      <c r="GBB13" s="4"/>
      <c r="GBC13" s="4"/>
      <c r="GBD13" s="4"/>
      <c r="GBE13" s="4"/>
      <c r="GBF13" s="4"/>
      <c r="GBG13" s="4"/>
      <c r="GBH13" s="4"/>
      <c r="GBI13" s="4"/>
      <c r="GBJ13" s="4"/>
      <c r="GBK13" s="4"/>
      <c r="GBL13" s="4"/>
      <c r="GBM13" s="4"/>
      <c r="GBN13" s="4"/>
      <c r="GBO13" s="4"/>
      <c r="GBP13" s="4"/>
      <c r="GBQ13" s="4"/>
      <c r="GBR13" s="4"/>
      <c r="GBS13" s="4"/>
      <c r="GBT13" s="4"/>
      <c r="GBU13" s="4"/>
      <c r="GBV13" s="4"/>
      <c r="GBW13" s="4"/>
      <c r="GBX13" s="4"/>
      <c r="GBY13" s="4"/>
      <c r="GBZ13" s="4"/>
      <c r="GCA13" s="4"/>
      <c r="GCB13" s="4"/>
      <c r="GCC13" s="4"/>
      <c r="GCD13" s="4"/>
      <c r="GCE13" s="4"/>
      <c r="GCF13" s="4"/>
      <c r="GCG13" s="4"/>
      <c r="GCH13" s="4"/>
      <c r="GCI13" s="4"/>
      <c r="GCJ13" s="4"/>
      <c r="GCK13" s="4"/>
      <c r="GCL13" s="4"/>
      <c r="GCM13" s="4"/>
      <c r="GCN13" s="4"/>
      <c r="GCO13" s="4"/>
      <c r="GCP13" s="4"/>
      <c r="GCQ13" s="4"/>
      <c r="GCR13" s="4"/>
      <c r="GCS13" s="4"/>
      <c r="GCT13" s="4"/>
      <c r="GCU13" s="4"/>
      <c r="GCV13" s="4"/>
      <c r="GCW13" s="4"/>
      <c r="GCX13" s="4"/>
      <c r="GCY13" s="4"/>
      <c r="GCZ13" s="4"/>
      <c r="GDA13" s="4"/>
      <c r="GDB13" s="4"/>
      <c r="GDC13" s="4"/>
      <c r="GDD13" s="4"/>
      <c r="GDE13" s="4"/>
      <c r="GDF13" s="4"/>
      <c r="GDG13" s="4"/>
      <c r="GDH13" s="4"/>
      <c r="GDI13" s="4"/>
      <c r="GDJ13" s="4"/>
      <c r="GDK13" s="4"/>
      <c r="GDL13" s="4"/>
      <c r="GDM13" s="4"/>
      <c r="GDN13" s="4"/>
      <c r="GDO13" s="4"/>
      <c r="GDP13" s="4"/>
      <c r="GDQ13" s="4"/>
      <c r="GDR13" s="4"/>
      <c r="GDS13" s="4"/>
      <c r="GDT13" s="4"/>
      <c r="GDU13" s="4"/>
      <c r="GDV13" s="4"/>
      <c r="GDW13" s="4"/>
      <c r="GDX13" s="4"/>
      <c r="GDY13" s="4"/>
      <c r="GDZ13" s="4"/>
      <c r="GEA13" s="4"/>
      <c r="GEB13" s="4"/>
      <c r="GEC13" s="4"/>
      <c r="GED13" s="4"/>
      <c r="GEE13" s="4"/>
      <c r="GEF13" s="4"/>
      <c r="GEG13" s="4"/>
      <c r="GEH13" s="4"/>
      <c r="GEI13" s="4"/>
      <c r="GEJ13" s="4"/>
      <c r="GEK13" s="4"/>
      <c r="GEL13" s="4"/>
      <c r="GEM13" s="4"/>
      <c r="GEN13" s="4"/>
      <c r="GEO13" s="4"/>
      <c r="GEP13" s="4"/>
      <c r="GEQ13" s="4"/>
      <c r="GER13" s="4"/>
      <c r="GES13" s="4"/>
      <c r="GET13" s="4"/>
      <c r="GEU13" s="4"/>
      <c r="GEV13" s="4"/>
      <c r="GEW13" s="4"/>
      <c r="GEX13" s="4"/>
      <c r="GEY13" s="4"/>
      <c r="GEZ13" s="4"/>
      <c r="GFA13" s="4"/>
      <c r="GFB13" s="4"/>
      <c r="GFC13" s="4"/>
      <c r="GFD13" s="4"/>
      <c r="GFE13" s="4"/>
      <c r="GFF13" s="4"/>
      <c r="GFG13" s="4"/>
      <c r="GFH13" s="4"/>
      <c r="GFI13" s="4"/>
      <c r="GFJ13" s="4"/>
      <c r="GFK13" s="4"/>
      <c r="GFL13" s="4"/>
      <c r="GFM13" s="4"/>
      <c r="GFN13" s="4"/>
      <c r="GFO13" s="4"/>
      <c r="GFP13" s="4"/>
      <c r="GFQ13" s="4"/>
      <c r="GFR13" s="4"/>
      <c r="GFS13" s="4"/>
      <c r="GFT13" s="4"/>
      <c r="GFU13" s="4"/>
      <c r="GFV13" s="4"/>
      <c r="GFW13" s="4"/>
      <c r="GFX13" s="4"/>
      <c r="GFY13" s="4"/>
      <c r="GFZ13" s="4"/>
      <c r="GGA13" s="4"/>
      <c r="GGB13" s="4"/>
      <c r="GGC13" s="4"/>
      <c r="GGD13" s="4"/>
      <c r="GGE13" s="4"/>
      <c r="GGF13" s="4"/>
      <c r="GGG13" s="4"/>
      <c r="GGH13" s="4"/>
      <c r="GGI13" s="4"/>
      <c r="GGJ13" s="4"/>
      <c r="GGK13" s="4"/>
      <c r="GGL13" s="4"/>
      <c r="GGM13" s="4"/>
      <c r="GGN13" s="4"/>
      <c r="GGO13" s="4"/>
      <c r="GGP13" s="4"/>
      <c r="GGQ13" s="4"/>
      <c r="GGR13" s="4"/>
      <c r="GGS13" s="4"/>
      <c r="GGT13" s="4"/>
      <c r="GGU13" s="4"/>
      <c r="GGV13" s="4"/>
      <c r="GGW13" s="4"/>
      <c r="GGX13" s="4"/>
      <c r="GGY13" s="4"/>
      <c r="GGZ13" s="4"/>
      <c r="GHA13" s="4"/>
      <c r="GHB13" s="4"/>
      <c r="GHC13" s="4"/>
      <c r="GHD13" s="4"/>
      <c r="GHE13" s="4"/>
      <c r="GHF13" s="4"/>
      <c r="GHG13" s="4"/>
      <c r="GHH13" s="4"/>
      <c r="GHI13" s="4"/>
      <c r="GHJ13" s="4"/>
      <c r="GHK13" s="4"/>
      <c r="GHL13" s="4"/>
      <c r="GHM13" s="4"/>
      <c r="GHN13" s="4"/>
      <c r="GHO13" s="4"/>
      <c r="GHP13" s="4"/>
      <c r="GHQ13" s="4"/>
      <c r="GHR13" s="4"/>
      <c r="GHS13" s="4"/>
      <c r="GHT13" s="4"/>
      <c r="GHU13" s="4"/>
      <c r="GHV13" s="4"/>
      <c r="GHW13" s="4"/>
      <c r="GHX13" s="4"/>
      <c r="GHY13" s="4"/>
      <c r="GHZ13" s="4"/>
      <c r="GIA13" s="4"/>
      <c r="GIB13" s="4"/>
      <c r="GIC13" s="4"/>
      <c r="GID13" s="4"/>
      <c r="GIE13" s="4"/>
      <c r="GIF13" s="4"/>
      <c r="GIG13" s="4"/>
      <c r="GIH13" s="4"/>
      <c r="GII13" s="4"/>
      <c r="GIJ13" s="4"/>
      <c r="GIK13" s="4"/>
      <c r="GIL13" s="4"/>
      <c r="GIM13" s="4"/>
      <c r="GIN13" s="4"/>
      <c r="GIO13" s="4"/>
      <c r="GIP13" s="4"/>
      <c r="GIQ13" s="4"/>
      <c r="GIR13" s="4"/>
      <c r="GIS13" s="4"/>
      <c r="GIT13" s="4"/>
      <c r="GIU13" s="4"/>
      <c r="GIV13" s="4"/>
      <c r="GIW13" s="4"/>
      <c r="GIX13" s="4"/>
      <c r="GIY13" s="4"/>
      <c r="GIZ13" s="4"/>
      <c r="GJA13" s="4"/>
      <c r="GJB13" s="4"/>
      <c r="GJC13" s="4"/>
      <c r="GJD13" s="4"/>
      <c r="GJE13" s="4"/>
      <c r="GJF13" s="4"/>
      <c r="GJG13" s="4"/>
      <c r="GJH13" s="4"/>
      <c r="GJI13" s="4"/>
      <c r="GJJ13" s="4"/>
      <c r="GJK13" s="4"/>
      <c r="GJL13" s="4"/>
      <c r="GJM13" s="4"/>
      <c r="GJN13" s="4"/>
      <c r="GJO13" s="4"/>
      <c r="GJP13" s="4"/>
      <c r="GJQ13" s="4"/>
      <c r="GJR13" s="4"/>
      <c r="GJS13" s="4"/>
      <c r="GJT13" s="4"/>
      <c r="GJU13" s="4"/>
      <c r="GJV13" s="4"/>
      <c r="GJW13" s="4"/>
      <c r="GJX13" s="4"/>
      <c r="GJY13" s="4"/>
      <c r="GJZ13" s="4"/>
      <c r="GKA13" s="4"/>
      <c r="GKB13" s="4"/>
      <c r="GKC13" s="4"/>
      <c r="GKD13" s="4"/>
      <c r="GKE13" s="4"/>
      <c r="GKF13" s="4"/>
      <c r="GKG13" s="4"/>
      <c r="GKH13" s="4"/>
      <c r="GKI13" s="4"/>
      <c r="GKJ13" s="4"/>
      <c r="GKK13" s="4"/>
      <c r="GKL13" s="4"/>
      <c r="GKM13" s="4"/>
      <c r="GKN13" s="4"/>
      <c r="GKO13" s="4"/>
      <c r="GKP13" s="4"/>
      <c r="GKQ13" s="4"/>
      <c r="GKR13" s="4"/>
      <c r="GKS13" s="4"/>
      <c r="GKT13" s="4"/>
      <c r="GKU13" s="4"/>
      <c r="GKV13" s="4"/>
      <c r="GKW13" s="4"/>
      <c r="GKX13" s="4"/>
      <c r="GKY13" s="4"/>
      <c r="GKZ13" s="4"/>
      <c r="GLA13" s="4"/>
      <c r="GLB13" s="4"/>
      <c r="GLC13" s="4"/>
      <c r="GLD13" s="4"/>
      <c r="GLE13" s="4"/>
      <c r="GLF13" s="4"/>
      <c r="GLG13" s="4"/>
      <c r="GLH13" s="4"/>
      <c r="GLI13" s="4"/>
      <c r="GLJ13" s="4"/>
      <c r="GLK13" s="4"/>
      <c r="GLL13" s="4"/>
      <c r="GLM13" s="4"/>
      <c r="GLN13" s="4"/>
      <c r="GLO13" s="4"/>
      <c r="GLP13" s="4"/>
      <c r="GLQ13" s="4"/>
      <c r="GLR13" s="4"/>
      <c r="GLS13" s="4"/>
      <c r="GLT13" s="4"/>
      <c r="GLU13" s="4"/>
      <c r="GLV13" s="4"/>
      <c r="GLW13" s="4"/>
      <c r="GLX13" s="4"/>
      <c r="GLY13" s="4"/>
      <c r="GLZ13" s="4"/>
      <c r="GMA13" s="4"/>
      <c r="GMB13" s="4"/>
      <c r="GMC13" s="4"/>
      <c r="GMD13" s="4"/>
      <c r="GME13" s="4"/>
      <c r="GMF13" s="4"/>
      <c r="GMG13" s="4"/>
      <c r="GMH13" s="4"/>
      <c r="GMI13" s="4"/>
      <c r="GMJ13" s="4"/>
      <c r="GMK13" s="4"/>
      <c r="GML13" s="4"/>
      <c r="GMM13" s="4"/>
      <c r="GMN13" s="4"/>
      <c r="GMO13" s="4"/>
      <c r="GMP13" s="4"/>
      <c r="GMQ13" s="4"/>
      <c r="GMR13" s="4"/>
      <c r="GMS13" s="4"/>
      <c r="GMT13" s="4"/>
      <c r="GMU13" s="4"/>
      <c r="GMV13" s="4"/>
      <c r="GMW13" s="4"/>
      <c r="GMX13" s="4"/>
      <c r="GMY13" s="4"/>
      <c r="GMZ13" s="4"/>
      <c r="GNA13" s="4"/>
      <c r="GNB13" s="4"/>
      <c r="GNC13" s="4"/>
      <c r="GND13" s="4"/>
      <c r="GNE13" s="4"/>
      <c r="GNF13" s="4"/>
      <c r="GNG13" s="4"/>
      <c r="GNH13" s="4"/>
      <c r="GNI13" s="4"/>
      <c r="GNJ13" s="4"/>
      <c r="GNK13" s="4"/>
      <c r="GNL13" s="4"/>
      <c r="GNM13" s="4"/>
      <c r="GNN13" s="4"/>
      <c r="GNO13" s="4"/>
      <c r="GNP13" s="4"/>
      <c r="GNQ13" s="4"/>
      <c r="GNR13" s="4"/>
      <c r="GNS13" s="4"/>
      <c r="GNT13" s="4"/>
      <c r="GNU13" s="4"/>
      <c r="GNV13" s="4"/>
      <c r="GNW13" s="4"/>
      <c r="GNX13" s="4"/>
      <c r="GNY13" s="4"/>
      <c r="GNZ13" s="4"/>
      <c r="GOA13" s="4"/>
      <c r="GOB13" s="4"/>
      <c r="GOC13" s="4"/>
      <c r="GOD13" s="4"/>
      <c r="GOE13" s="4"/>
      <c r="GOF13" s="4"/>
      <c r="GOG13" s="4"/>
      <c r="GOH13" s="4"/>
      <c r="GOI13" s="4"/>
      <c r="GOJ13" s="4"/>
      <c r="GOK13" s="4"/>
      <c r="GOL13" s="4"/>
      <c r="GOM13" s="4"/>
      <c r="GON13" s="4"/>
      <c r="GOO13" s="4"/>
      <c r="GOP13" s="4"/>
      <c r="GOQ13" s="4"/>
      <c r="GOR13" s="4"/>
      <c r="GOS13" s="4"/>
      <c r="GOT13" s="4"/>
      <c r="GOU13" s="4"/>
      <c r="GOV13" s="4"/>
      <c r="GOW13" s="4"/>
      <c r="GOX13" s="4"/>
      <c r="GOY13" s="4"/>
      <c r="GOZ13" s="4"/>
      <c r="GPA13" s="4"/>
      <c r="GPB13" s="4"/>
      <c r="GPC13" s="4"/>
      <c r="GPD13" s="4"/>
      <c r="GPE13" s="4"/>
      <c r="GPF13" s="4"/>
      <c r="GPG13" s="4"/>
      <c r="GPH13" s="4"/>
      <c r="GPI13" s="4"/>
      <c r="GPJ13" s="4"/>
      <c r="GPK13" s="4"/>
      <c r="GPL13" s="4"/>
      <c r="GPM13" s="4"/>
      <c r="GPN13" s="4"/>
      <c r="GPO13" s="4"/>
      <c r="GPP13" s="4"/>
      <c r="GPQ13" s="4"/>
      <c r="GPR13" s="4"/>
      <c r="GPS13" s="4"/>
      <c r="GPT13" s="4"/>
      <c r="GPU13" s="4"/>
      <c r="GPV13" s="4"/>
      <c r="GPW13" s="4"/>
      <c r="GPX13" s="4"/>
      <c r="GPY13" s="4"/>
      <c r="GPZ13" s="4"/>
      <c r="GQA13" s="4"/>
      <c r="GQB13" s="4"/>
      <c r="GQC13" s="4"/>
      <c r="GQD13" s="4"/>
      <c r="GQE13" s="4"/>
      <c r="GQF13" s="4"/>
      <c r="GQG13" s="4"/>
      <c r="GQH13" s="4"/>
      <c r="GQI13" s="4"/>
      <c r="GQJ13" s="4"/>
      <c r="GQK13" s="4"/>
      <c r="GQL13" s="4"/>
      <c r="GQM13" s="4"/>
      <c r="GQN13" s="4"/>
      <c r="GQO13" s="4"/>
      <c r="GQP13" s="4"/>
      <c r="GQQ13" s="4"/>
      <c r="GQR13" s="4"/>
      <c r="GQS13" s="4"/>
      <c r="GQT13" s="4"/>
      <c r="GQU13" s="4"/>
      <c r="GQV13" s="4"/>
      <c r="GQW13" s="4"/>
      <c r="GQX13" s="4"/>
      <c r="GQY13" s="4"/>
      <c r="GQZ13" s="4"/>
      <c r="GRA13" s="4"/>
      <c r="GRB13" s="4"/>
      <c r="GRC13" s="4"/>
      <c r="GRD13" s="4"/>
      <c r="GRE13" s="4"/>
      <c r="GRF13" s="4"/>
      <c r="GRG13" s="4"/>
      <c r="GRH13" s="4"/>
      <c r="GRI13" s="4"/>
      <c r="GRJ13" s="4"/>
      <c r="GRK13" s="4"/>
      <c r="GRL13" s="4"/>
      <c r="GRM13" s="4"/>
      <c r="GRN13" s="4"/>
      <c r="GRO13" s="4"/>
      <c r="GRP13" s="4"/>
      <c r="GRQ13" s="4"/>
      <c r="GRR13" s="4"/>
      <c r="GRS13" s="4"/>
      <c r="GRT13" s="4"/>
      <c r="GRU13" s="4"/>
      <c r="GRV13" s="4"/>
      <c r="GRW13" s="4"/>
      <c r="GRX13" s="4"/>
      <c r="GRY13" s="4"/>
      <c r="GRZ13" s="4"/>
      <c r="GSA13" s="4"/>
      <c r="GSB13" s="4"/>
      <c r="GSC13" s="4"/>
      <c r="GSD13" s="4"/>
      <c r="GSE13" s="4"/>
      <c r="GSF13" s="4"/>
      <c r="GSG13" s="4"/>
      <c r="GSH13" s="4"/>
      <c r="GSI13" s="4"/>
      <c r="GSJ13" s="4"/>
      <c r="GSK13" s="4"/>
      <c r="GSL13" s="4"/>
      <c r="GSM13" s="4"/>
      <c r="GSN13" s="4"/>
      <c r="GSO13" s="4"/>
      <c r="GSP13" s="4"/>
      <c r="GSQ13" s="4"/>
      <c r="GSR13" s="4"/>
      <c r="GSS13" s="4"/>
      <c r="GST13" s="4"/>
      <c r="GSU13" s="4"/>
      <c r="GSV13" s="4"/>
      <c r="GSW13" s="4"/>
      <c r="GSX13" s="4"/>
      <c r="GSY13" s="4"/>
      <c r="GSZ13" s="4"/>
      <c r="GTA13" s="4"/>
      <c r="GTB13" s="4"/>
      <c r="GTC13" s="4"/>
      <c r="GTD13" s="4"/>
      <c r="GTE13" s="4"/>
      <c r="GTF13" s="4"/>
      <c r="GTG13" s="4"/>
      <c r="GTH13" s="4"/>
      <c r="GTI13" s="4"/>
      <c r="GTJ13" s="4"/>
      <c r="GTK13" s="4"/>
      <c r="GTL13" s="4"/>
      <c r="GTM13" s="4"/>
      <c r="GTN13" s="4"/>
      <c r="GTO13" s="4"/>
      <c r="GTP13" s="4"/>
      <c r="GTQ13" s="4"/>
      <c r="GTR13" s="4"/>
      <c r="GTS13" s="4"/>
      <c r="GTT13" s="4"/>
      <c r="GTU13" s="4"/>
      <c r="GTV13" s="4"/>
      <c r="GTW13" s="4"/>
      <c r="GTX13" s="4"/>
      <c r="GTY13" s="4"/>
      <c r="GTZ13" s="4"/>
      <c r="GUA13" s="4"/>
      <c r="GUB13" s="4"/>
      <c r="GUC13" s="4"/>
      <c r="GUD13" s="4"/>
      <c r="GUE13" s="4"/>
      <c r="GUF13" s="4"/>
      <c r="GUG13" s="4"/>
      <c r="GUH13" s="4"/>
      <c r="GUI13" s="4"/>
      <c r="GUJ13" s="4"/>
      <c r="GUK13" s="4"/>
      <c r="GUL13" s="4"/>
      <c r="GUM13" s="4"/>
      <c r="GUN13" s="4"/>
      <c r="GUO13" s="4"/>
      <c r="GUP13" s="4"/>
      <c r="GUQ13" s="4"/>
      <c r="GUR13" s="4"/>
      <c r="GUS13" s="4"/>
      <c r="GUT13" s="4"/>
      <c r="GUU13" s="4"/>
      <c r="GUV13" s="4"/>
      <c r="GUW13" s="4"/>
      <c r="GUX13" s="4"/>
      <c r="GUY13" s="4"/>
      <c r="GUZ13" s="4"/>
      <c r="GVA13" s="4"/>
      <c r="GVB13" s="4"/>
      <c r="GVC13" s="4"/>
      <c r="GVD13" s="4"/>
      <c r="GVE13" s="4"/>
      <c r="GVF13" s="4"/>
      <c r="GVG13" s="4"/>
      <c r="GVH13" s="4"/>
      <c r="GVI13" s="4"/>
      <c r="GVJ13" s="4"/>
      <c r="GVK13" s="4"/>
      <c r="GVL13" s="4"/>
      <c r="GVM13" s="4"/>
      <c r="GVN13" s="4"/>
      <c r="GVO13" s="4"/>
      <c r="GVP13" s="4"/>
      <c r="GVQ13" s="4"/>
      <c r="GVR13" s="4"/>
      <c r="GVS13" s="4"/>
      <c r="GVT13" s="4"/>
      <c r="GVU13" s="4"/>
      <c r="GVV13" s="4"/>
      <c r="GVW13" s="4"/>
      <c r="GVX13" s="4"/>
      <c r="GVY13" s="4"/>
      <c r="GVZ13" s="4"/>
      <c r="GWA13" s="4"/>
      <c r="GWB13" s="4"/>
      <c r="GWC13" s="4"/>
      <c r="GWD13" s="4"/>
      <c r="GWE13" s="4"/>
      <c r="GWF13" s="4"/>
      <c r="GWG13" s="4"/>
      <c r="GWH13" s="4"/>
      <c r="GWI13" s="4"/>
      <c r="GWJ13" s="4"/>
      <c r="GWK13" s="4"/>
      <c r="GWL13" s="4"/>
      <c r="GWM13" s="4"/>
      <c r="GWN13" s="4"/>
      <c r="GWO13" s="4"/>
      <c r="GWP13" s="4"/>
      <c r="GWQ13" s="4"/>
      <c r="GWR13" s="4"/>
      <c r="GWS13" s="4"/>
      <c r="GWT13" s="4"/>
      <c r="GWU13" s="4"/>
      <c r="GWV13" s="4"/>
      <c r="GWW13" s="4"/>
      <c r="GWX13" s="4"/>
      <c r="GWY13" s="4"/>
      <c r="GWZ13" s="4"/>
      <c r="GXA13" s="4"/>
      <c r="GXB13" s="4"/>
      <c r="GXC13" s="4"/>
      <c r="GXD13" s="4"/>
      <c r="GXE13" s="4"/>
      <c r="GXF13" s="4"/>
      <c r="GXG13" s="4"/>
      <c r="GXH13" s="4"/>
      <c r="GXI13" s="4"/>
      <c r="GXJ13" s="4"/>
      <c r="GXK13" s="4"/>
      <c r="GXL13" s="4"/>
      <c r="GXM13" s="4"/>
      <c r="GXN13" s="4"/>
      <c r="GXO13" s="4"/>
      <c r="GXP13" s="4"/>
      <c r="GXQ13" s="4"/>
      <c r="GXR13" s="4"/>
      <c r="GXS13" s="4"/>
      <c r="GXT13" s="4"/>
      <c r="GXU13" s="4"/>
      <c r="GXV13" s="4"/>
      <c r="GXW13" s="4"/>
      <c r="GXX13" s="4"/>
      <c r="GXY13" s="4"/>
      <c r="GXZ13" s="4"/>
      <c r="GYA13" s="4"/>
      <c r="GYB13" s="4"/>
      <c r="GYC13" s="4"/>
      <c r="GYD13" s="4"/>
      <c r="GYE13" s="4"/>
      <c r="GYF13" s="4"/>
      <c r="GYG13" s="4"/>
      <c r="GYH13" s="4"/>
      <c r="GYI13" s="4"/>
      <c r="GYJ13" s="4"/>
      <c r="GYK13" s="4"/>
      <c r="GYL13" s="4"/>
      <c r="GYM13" s="4"/>
      <c r="GYN13" s="4"/>
      <c r="GYO13" s="4"/>
      <c r="GYP13" s="4"/>
      <c r="GYQ13" s="4"/>
      <c r="GYR13" s="4"/>
      <c r="GYS13" s="4"/>
      <c r="GYT13" s="4"/>
      <c r="GYU13" s="4"/>
      <c r="GYV13" s="4"/>
      <c r="GYW13" s="4"/>
      <c r="GYX13" s="4"/>
      <c r="GYY13" s="4"/>
      <c r="GYZ13" s="4"/>
      <c r="GZA13" s="4"/>
      <c r="GZB13" s="4"/>
      <c r="GZC13" s="4"/>
      <c r="GZD13" s="4"/>
      <c r="GZE13" s="4"/>
      <c r="GZF13" s="4"/>
      <c r="GZG13" s="4"/>
      <c r="GZH13" s="4"/>
      <c r="GZI13" s="4"/>
      <c r="GZJ13" s="4"/>
      <c r="GZK13" s="4"/>
      <c r="GZL13" s="4"/>
      <c r="GZM13" s="4"/>
      <c r="GZN13" s="4"/>
      <c r="GZO13" s="4"/>
      <c r="GZP13" s="4"/>
      <c r="GZQ13" s="4"/>
      <c r="GZR13" s="4"/>
      <c r="GZS13" s="4"/>
      <c r="GZT13" s="4"/>
      <c r="GZU13" s="4"/>
      <c r="GZV13" s="4"/>
      <c r="GZW13" s="4"/>
      <c r="GZX13" s="4"/>
      <c r="GZY13" s="4"/>
      <c r="GZZ13" s="4"/>
      <c r="HAA13" s="4"/>
      <c r="HAB13" s="4"/>
      <c r="HAC13" s="4"/>
      <c r="HAD13" s="4"/>
      <c r="HAE13" s="4"/>
      <c r="HAF13" s="4"/>
      <c r="HAG13" s="4"/>
      <c r="HAH13" s="4"/>
      <c r="HAI13" s="4"/>
      <c r="HAJ13" s="4"/>
      <c r="HAK13" s="4"/>
      <c r="HAL13" s="4"/>
      <c r="HAM13" s="4"/>
      <c r="HAN13" s="4"/>
      <c r="HAO13" s="4"/>
      <c r="HAP13" s="4"/>
      <c r="HAQ13" s="4"/>
      <c r="HAR13" s="4"/>
      <c r="HAS13" s="4"/>
      <c r="HAT13" s="4"/>
      <c r="HAU13" s="4"/>
      <c r="HAV13" s="4"/>
      <c r="HAW13" s="4"/>
      <c r="HAX13" s="4"/>
      <c r="HAY13" s="4"/>
      <c r="HAZ13" s="4"/>
      <c r="HBA13" s="4"/>
      <c r="HBB13" s="4"/>
      <c r="HBC13" s="4"/>
      <c r="HBD13" s="4"/>
      <c r="HBE13" s="4"/>
      <c r="HBF13" s="4"/>
      <c r="HBG13" s="4"/>
      <c r="HBH13" s="4"/>
      <c r="HBI13" s="4"/>
      <c r="HBJ13" s="4"/>
      <c r="HBK13" s="4"/>
      <c r="HBL13" s="4"/>
      <c r="HBM13" s="4"/>
      <c r="HBN13" s="4"/>
      <c r="HBO13" s="4"/>
      <c r="HBP13" s="4"/>
      <c r="HBQ13" s="4"/>
      <c r="HBR13" s="4"/>
      <c r="HBS13" s="4"/>
      <c r="HBT13" s="4"/>
      <c r="HBU13" s="4"/>
      <c r="HBV13" s="4"/>
      <c r="HBW13" s="4"/>
      <c r="HBX13" s="4"/>
      <c r="HBY13" s="4"/>
      <c r="HBZ13" s="4"/>
      <c r="HCA13" s="4"/>
      <c r="HCB13" s="4"/>
      <c r="HCC13" s="4"/>
      <c r="HCD13" s="4"/>
      <c r="HCE13" s="4"/>
      <c r="HCF13" s="4"/>
      <c r="HCG13" s="4"/>
      <c r="HCH13" s="4"/>
      <c r="HCI13" s="4"/>
      <c r="HCJ13" s="4"/>
      <c r="HCK13" s="4"/>
      <c r="HCL13" s="4"/>
      <c r="HCM13" s="4"/>
      <c r="HCN13" s="4"/>
      <c r="HCO13" s="4"/>
      <c r="HCP13" s="4"/>
      <c r="HCQ13" s="4"/>
      <c r="HCR13" s="4"/>
      <c r="HCS13" s="4"/>
      <c r="HCT13" s="4"/>
      <c r="HCU13" s="4"/>
      <c r="HCV13" s="4"/>
      <c r="HCW13" s="4"/>
      <c r="HCX13" s="4"/>
      <c r="HCY13" s="4"/>
      <c r="HCZ13" s="4"/>
      <c r="HDA13" s="4"/>
      <c r="HDB13" s="4"/>
      <c r="HDC13" s="4"/>
      <c r="HDD13" s="4"/>
      <c r="HDE13" s="4"/>
      <c r="HDF13" s="4"/>
      <c r="HDG13" s="4"/>
      <c r="HDH13" s="4"/>
      <c r="HDI13" s="4"/>
      <c r="HDJ13" s="4"/>
      <c r="HDK13" s="4"/>
      <c r="HDL13" s="4"/>
      <c r="HDM13" s="4"/>
      <c r="HDN13" s="4"/>
      <c r="HDO13" s="4"/>
      <c r="HDP13" s="4"/>
      <c r="HDQ13" s="4"/>
      <c r="HDR13" s="4"/>
      <c r="HDS13" s="4"/>
      <c r="HDT13" s="4"/>
      <c r="HDU13" s="4"/>
      <c r="HDV13" s="4"/>
      <c r="HDW13" s="4"/>
      <c r="HDX13" s="4"/>
      <c r="HDY13" s="4"/>
      <c r="HDZ13" s="4"/>
      <c r="HEA13" s="4"/>
      <c r="HEB13" s="4"/>
      <c r="HEC13" s="4"/>
      <c r="HED13" s="4"/>
      <c r="HEE13" s="4"/>
      <c r="HEF13" s="4"/>
      <c r="HEG13" s="4"/>
      <c r="HEH13" s="4"/>
      <c r="HEI13" s="4"/>
      <c r="HEJ13" s="4"/>
      <c r="HEK13" s="4"/>
      <c r="HEL13" s="4"/>
      <c r="HEM13" s="4"/>
      <c r="HEN13" s="4"/>
      <c r="HEO13" s="4"/>
      <c r="HEP13" s="4"/>
      <c r="HEQ13" s="4"/>
      <c r="HER13" s="4"/>
      <c r="HES13" s="4"/>
      <c r="HET13" s="4"/>
      <c r="HEU13" s="4"/>
      <c r="HEV13" s="4"/>
      <c r="HEW13" s="4"/>
      <c r="HEX13" s="4"/>
      <c r="HEY13" s="4"/>
      <c r="HEZ13" s="4"/>
      <c r="HFA13" s="4"/>
      <c r="HFB13" s="4"/>
      <c r="HFC13" s="4"/>
      <c r="HFD13" s="4"/>
      <c r="HFE13" s="4"/>
      <c r="HFF13" s="4"/>
      <c r="HFG13" s="4"/>
      <c r="HFH13" s="4"/>
      <c r="HFI13" s="4"/>
      <c r="HFJ13" s="4"/>
      <c r="HFK13" s="4"/>
      <c r="HFL13" s="4"/>
      <c r="HFM13" s="4"/>
      <c r="HFN13" s="4"/>
      <c r="HFO13" s="4"/>
      <c r="HFP13" s="4"/>
      <c r="HFQ13" s="4"/>
      <c r="HFR13" s="4"/>
      <c r="HFS13" s="4"/>
      <c r="HFT13" s="4"/>
      <c r="HFU13" s="4"/>
      <c r="HFV13" s="4"/>
      <c r="HFW13" s="4"/>
      <c r="HFX13" s="4"/>
      <c r="HFY13" s="4"/>
      <c r="HFZ13" s="4"/>
      <c r="HGA13" s="4"/>
      <c r="HGB13" s="4"/>
      <c r="HGC13" s="4"/>
      <c r="HGD13" s="4"/>
      <c r="HGE13" s="4"/>
      <c r="HGF13" s="4"/>
      <c r="HGG13" s="4"/>
      <c r="HGH13" s="4"/>
      <c r="HGI13" s="4"/>
      <c r="HGJ13" s="4"/>
      <c r="HGK13" s="4"/>
      <c r="HGL13" s="4"/>
      <c r="HGM13" s="4"/>
      <c r="HGN13" s="4"/>
      <c r="HGO13" s="4"/>
      <c r="HGP13" s="4"/>
      <c r="HGQ13" s="4"/>
      <c r="HGR13" s="4"/>
      <c r="HGS13" s="4"/>
      <c r="HGT13" s="4"/>
      <c r="HGU13" s="4"/>
      <c r="HGV13" s="4"/>
      <c r="HGW13" s="4"/>
      <c r="HGX13" s="4"/>
      <c r="HGY13" s="4"/>
      <c r="HGZ13" s="4"/>
      <c r="HHA13" s="4"/>
      <c r="HHB13" s="4"/>
      <c r="HHC13" s="4"/>
      <c r="HHD13" s="4"/>
      <c r="HHE13" s="4"/>
      <c r="HHF13" s="4"/>
      <c r="HHG13" s="4"/>
      <c r="HHH13" s="4"/>
      <c r="HHI13" s="4"/>
      <c r="HHJ13" s="4"/>
      <c r="HHK13" s="4"/>
      <c r="HHL13" s="4"/>
      <c r="HHM13" s="4"/>
      <c r="HHN13" s="4"/>
      <c r="HHO13" s="4"/>
      <c r="HHP13" s="4"/>
      <c r="HHQ13" s="4"/>
      <c r="HHR13" s="4"/>
      <c r="HHS13" s="4"/>
      <c r="HHT13" s="4"/>
      <c r="HHU13" s="4"/>
      <c r="HHV13" s="4"/>
      <c r="HHW13" s="4"/>
      <c r="HHX13" s="4"/>
      <c r="HHY13" s="4"/>
      <c r="HHZ13" s="4"/>
      <c r="HIA13" s="4"/>
      <c r="HIB13" s="4"/>
      <c r="HIC13" s="4"/>
      <c r="HID13" s="4"/>
      <c r="HIE13" s="4"/>
      <c r="HIF13" s="4"/>
      <c r="HIG13" s="4"/>
      <c r="HIH13" s="4"/>
      <c r="HII13" s="4"/>
      <c r="HIJ13" s="4"/>
      <c r="HIK13" s="4"/>
      <c r="HIL13" s="4"/>
      <c r="HIM13" s="4"/>
      <c r="HIN13" s="4"/>
      <c r="HIO13" s="4"/>
      <c r="HIP13" s="4"/>
      <c r="HIQ13" s="4"/>
      <c r="HIR13" s="4"/>
      <c r="HIS13" s="4"/>
      <c r="HIT13" s="4"/>
      <c r="HIU13" s="4"/>
      <c r="HIV13" s="4"/>
      <c r="HIW13" s="4"/>
      <c r="HIX13" s="4"/>
      <c r="HIY13" s="4"/>
      <c r="HIZ13" s="4"/>
      <c r="HJA13" s="4"/>
      <c r="HJB13" s="4"/>
      <c r="HJC13" s="4"/>
      <c r="HJD13" s="4"/>
      <c r="HJE13" s="4"/>
      <c r="HJF13" s="4"/>
      <c r="HJG13" s="4"/>
      <c r="HJH13" s="4"/>
      <c r="HJI13" s="4"/>
      <c r="HJJ13" s="4"/>
      <c r="HJK13" s="4"/>
      <c r="HJL13" s="4"/>
      <c r="HJM13" s="4"/>
      <c r="HJN13" s="4"/>
      <c r="HJO13" s="4"/>
      <c r="HJP13" s="4"/>
      <c r="HJQ13" s="4"/>
      <c r="HJR13" s="4"/>
      <c r="HJS13" s="4"/>
      <c r="HJT13" s="4"/>
      <c r="HJU13" s="4"/>
      <c r="HJV13" s="4"/>
      <c r="HJW13" s="4"/>
      <c r="HJX13" s="4"/>
      <c r="HJY13" s="4"/>
      <c r="HJZ13" s="4"/>
      <c r="HKA13" s="4"/>
      <c r="HKB13" s="4"/>
      <c r="HKC13" s="4"/>
      <c r="HKD13" s="4"/>
      <c r="HKE13" s="4"/>
      <c r="HKF13" s="4"/>
      <c r="HKG13" s="4"/>
      <c r="HKH13" s="4"/>
      <c r="HKI13" s="4"/>
      <c r="HKJ13" s="4"/>
      <c r="HKK13" s="4"/>
      <c r="HKL13" s="4"/>
      <c r="HKM13" s="4"/>
      <c r="HKN13" s="4"/>
      <c r="HKO13" s="4"/>
      <c r="HKP13" s="4"/>
      <c r="HKQ13" s="4"/>
      <c r="HKR13" s="4"/>
      <c r="HKS13" s="4"/>
      <c r="HKT13" s="4"/>
      <c r="HKU13" s="4"/>
      <c r="HKV13" s="4"/>
      <c r="HKW13" s="4"/>
      <c r="HKX13" s="4"/>
      <c r="HKY13" s="4"/>
      <c r="HKZ13" s="4"/>
      <c r="HLA13" s="4"/>
      <c r="HLB13" s="4"/>
      <c r="HLC13" s="4"/>
      <c r="HLD13" s="4"/>
      <c r="HLE13" s="4"/>
      <c r="HLF13" s="4"/>
      <c r="HLG13" s="4"/>
      <c r="HLH13" s="4"/>
      <c r="HLI13" s="4"/>
      <c r="HLJ13" s="4"/>
      <c r="HLK13" s="4"/>
      <c r="HLL13" s="4"/>
      <c r="HLM13" s="4"/>
      <c r="HLN13" s="4"/>
      <c r="HLO13" s="4"/>
      <c r="HLP13" s="4"/>
      <c r="HLQ13" s="4"/>
      <c r="HLR13" s="4"/>
      <c r="HLS13" s="4"/>
      <c r="HLT13" s="4"/>
      <c r="HLU13" s="4"/>
      <c r="HLV13" s="4"/>
      <c r="HLW13" s="4"/>
      <c r="HLX13" s="4"/>
      <c r="HLY13" s="4"/>
      <c r="HLZ13" s="4"/>
      <c r="HMA13" s="4"/>
      <c r="HMB13" s="4"/>
      <c r="HMC13" s="4"/>
      <c r="HMD13" s="4"/>
      <c r="HME13" s="4"/>
      <c r="HMF13" s="4"/>
      <c r="HMG13" s="4"/>
      <c r="HMH13" s="4"/>
      <c r="HMI13" s="4"/>
      <c r="HMJ13" s="4"/>
      <c r="HMK13" s="4"/>
      <c r="HML13" s="4"/>
      <c r="HMM13" s="4"/>
      <c r="HMN13" s="4"/>
      <c r="HMO13" s="4"/>
      <c r="HMP13" s="4"/>
      <c r="HMQ13" s="4"/>
      <c r="HMR13" s="4"/>
      <c r="HMS13" s="4"/>
      <c r="HMT13" s="4"/>
      <c r="HMU13" s="4"/>
      <c r="HMV13" s="4"/>
      <c r="HMW13" s="4"/>
      <c r="HMX13" s="4"/>
      <c r="HMY13" s="4"/>
      <c r="HMZ13" s="4"/>
      <c r="HNA13" s="4"/>
      <c r="HNB13" s="4"/>
      <c r="HNC13" s="4"/>
      <c r="HND13" s="4"/>
      <c r="HNE13" s="4"/>
      <c r="HNF13" s="4"/>
      <c r="HNG13" s="4"/>
      <c r="HNH13" s="4"/>
      <c r="HNI13" s="4"/>
      <c r="HNJ13" s="4"/>
      <c r="HNK13" s="4"/>
      <c r="HNL13" s="4"/>
      <c r="HNM13" s="4"/>
      <c r="HNN13" s="4"/>
      <c r="HNO13" s="4"/>
      <c r="HNP13" s="4"/>
      <c r="HNQ13" s="4"/>
      <c r="HNR13" s="4"/>
      <c r="HNS13" s="4"/>
      <c r="HNT13" s="4"/>
      <c r="HNU13" s="4"/>
      <c r="HNV13" s="4"/>
      <c r="HNW13" s="4"/>
      <c r="HNX13" s="4"/>
      <c r="HNY13" s="4"/>
      <c r="HNZ13" s="4"/>
      <c r="HOA13" s="4"/>
      <c r="HOB13" s="4"/>
      <c r="HOC13" s="4"/>
      <c r="HOD13" s="4"/>
      <c r="HOE13" s="4"/>
      <c r="HOF13" s="4"/>
      <c r="HOG13" s="4"/>
      <c r="HOH13" s="4"/>
      <c r="HOI13" s="4"/>
      <c r="HOJ13" s="4"/>
      <c r="HOK13" s="4"/>
      <c r="HOL13" s="4"/>
      <c r="HOM13" s="4"/>
      <c r="HON13" s="4"/>
      <c r="HOO13" s="4"/>
      <c r="HOP13" s="4"/>
      <c r="HOQ13" s="4"/>
      <c r="HOR13" s="4"/>
      <c r="HOS13" s="4"/>
      <c r="HOT13" s="4"/>
      <c r="HOU13" s="4"/>
      <c r="HOV13" s="4"/>
      <c r="HOW13" s="4"/>
      <c r="HOX13" s="4"/>
      <c r="HOY13" s="4"/>
      <c r="HOZ13" s="4"/>
      <c r="HPA13" s="4"/>
      <c r="HPB13" s="4"/>
      <c r="HPC13" s="4"/>
      <c r="HPD13" s="4"/>
      <c r="HPE13" s="4"/>
      <c r="HPF13" s="4"/>
      <c r="HPG13" s="4"/>
      <c r="HPH13" s="4"/>
      <c r="HPI13" s="4"/>
      <c r="HPJ13" s="4"/>
      <c r="HPK13" s="4"/>
      <c r="HPL13" s="4"/>
      <c r="HPM13" s="4"/>
      <c r="HPN13" s="4"/>
      <c r="HPO13" s="4"/>
      <c r="HPP13" s="4"/>
      <c r="HPQ13" s="4"/>
      <c r="HPR13" s="4"/>
      <c r="HPS13" s="4"/>
      <c r="HPT13" s="4"/>
      <c r="HPU13" s="4"/>
      <c r="HPV13" s="4"/>
      <c r="HPW13" s="4"/>
      <c r="HPX13" s="4"/>
      <c r="HPY13" s="4"/>
      <c r="HPZ13" s="4"/>
      <c r="HQA13" s="4"/>
      <c r="HQB13" s="4"/>
      <c r="HQC13" s="4"/>
      <c r="HQD13" s="4"/>
      <c r="HQE13" s="4"/>
      <c r="HQF13" s="4"/>
      <c r="HQG13" s="4"/>
      <c r="HQH13" s="4"/>
      <c r="HQI13" s="4"/>
      <c r="HQJ13" s="4"/>
      <c r="HQK13" s="4"/>
      <c r="HQL13" s="4"/>
      <c r="HQM13" s="4"/>
      <c r="HQN13" s="4"/>
      <c r="HQO13" s="4"/>
      <c r="HQP13" s="4"/>
      <c r="HQQ13" s="4"/>
      <c r="HQR13" s="4"/>
      <c r="HQS13" s="4"/>
      <c r="HQT13" s="4"/>
      <c r="HQU13" s="4"/>
      <c r="HQV13" s="4"/>
      <c r="HQW13" s="4"/>
      <c r="HQX13" s="4"/>
      <c r="HQY13" s="4"/>
      <c r="HQZ13" s="4"/>
      <c r="HRA13" s="4"/>
      <c r="HRB13" s="4"/>
      <c r="HRC13" s="4"/>
      <c r="HRD13" s="4"/>
      <c r="HRE13" s="4"/>
      <c r="HRF13" s="4"/>
      <c r="HRG13" s="4"/>
      <c r="HRH13" s="4"/>
      <c r="HRI13" s="4"/>
      <c r="HRJ13" s="4"/>
      <c r="HRK13" s="4"/>
      <c r="HRL13" s="4"/>
      <c r="HRM13" s="4"/>
      <c r="HRN13" s="4"/>
      <c r="HRO13" s="4"/>
      <c r="HRP13" s="4"/>
      <c r="HRQ13" s="4"/>
      <c r="HRR13" s="4"/>
      <c r="HRS13" s="4"/>
      <c r="HRT13" s="4"/>
      <c r="HRU13" s="4"/>
      <c r="HRV13" s="4"/>
      <c r="HRW13" s="4"/>
      <c r="HRX13" s="4"/>
      <c r="HRY13" s="4"/>
      <c r="HRZ13" s="4"/>
      <c r="HSA13" s="4"/>
      <c r="HSB13" s="4"/>
      <c r="HSC13" s="4"/>
      <c r="HSD13" s="4"/>
      <c r="HSE13" s="4"/>
      <c r="HSF13" s="4"/>
      <c r="HSG13" s="4"/>
      <c r="HSH13" s="4"/>
      <c r="HSI13" s="4"/>
      <c r="HSJ13" s="4"/>
      <c r="HSK13" s="4"/>
      <c r="HSL13" s="4"/>
      <c r="HSM13" s="4"/>
      <c r="HSN13" s="4"/>
      <c r="HSO13" s="4"/>
      <c r="HSP13" s="4"/>
      <c r="HSQ13" s="4"/>
      <c r="HSR13" s="4"/>
      <c r="HSS13" s="4"/>
      <c r="HST13" s="4"/>
      <c r="HSU13" s="4"/>
      <c r="HSV13" s="4"/>
      <c r="HSW13" s="4"/>
      <c r="HSX13" s="4"/>
      <c r="HSY13" s="4"/>
      <c r="HSZ13" s="4"/>
      <c r="HTA13" s="4"/>
      <c r="HTB13" s="4"/>
      <c r="HTC13" s="4"/>
      <c r="HTD13" s="4"/>
      <c r="HTE13" s="4"/>
      <c r="HTF13" s="4"/>
      <c r="HTG13" s="4"/>
      <c r="HTH13" s="4"/>
      <c r="HTI13" s="4"/>
      <c r="HTJ13" s="4"/>
      <c r="HTK13" s="4"/>
      <c r="HTL13" s="4"/>
      <c r="HTM13" s="4"/>
      <c r="HTN13" s="4"/>
      <c r="HTO13" s="4"/>
      <c r="HTP13" s="4"/>
      <c r="HTQ13" s="4"/>
      <c r="HTR13" s="4"/>
      <c r="HTS13" s="4"/>
      <c r="HTT13" s="4"/>
      <c r="HTU13" s="4"/>
      <c r="HTV13" s="4"/>
      <c r="HTW13" s="4"/>
      <c r="HTX13" s="4"/>
      <c r="HTY13" s="4"/>
      <c r="HTZ13" s="4"/>
      <c r="HUA13" s="4"/>
      <c r="HUB13" s="4"/>
      <c r="HUC13" s="4"/>
      <c r="HUD13" s="4"/>
      <c r="HUE13" s="4"/>
      <c r="HUF13" s="4"/>
      <c r="HUG13" s="4"/>
      <c r="HUH13" s="4"/>
      <c r="HUI13" s="4"/>
      <c r="HUJ13" s="4"/>
      <c r="HUK13" s="4"/>
      <c r="HUL13" s="4"/>
      <c r="HUM13" s="4"/>
      <c r="HUN13" s="4"/>
      <c r="HUO13" s="4"/>
      <c r="HUP13" s="4"/>
      <c r="HUQ13" s="4"/>
      <c r="HUR13" s="4"/>
      <c r="HUS13" s="4"/>
      <c r="HUT13" s="4"/>
      <c r="HUU13" s="4"/>
      <c r="HUV13" s="4"/>
      <c r="HUW13" s="4"/>
      <c r="HUX13" s="4"/>
      <c r="HUY13" s="4"/>
      <c r="HUZ13" s="4"/>
      <c r="HVA13" s="4"/>
      <c r="HVB13" s="4"/>
      <c r="HVC13" s="4"/>
      <c r="HVD13" s="4"/>
      <c r="HVE13" s="4"/>
      <c r="HVF13" s="4"/>
      <c r="HVG13" s="4"/>
      <c r="HVH13" s="4"/>
      <c r="HVI13" s="4"/>
      <c r="HVJ13" s="4"/>
      <c r="HVK13" s="4"/>
      <c r="HVL13" s="4"/>
      <c r="HVM13" s="4"/>
      <c r="HVN13" s="4"/>
      <c r="HVO13" s="4"/>
      <c r="HVP13" s="4"/>
      <c r="HVQ13" s="4"/>
      <c r="HVR13" s="4"/>
      <c r="HVS13" s="4"/>
      <c r="HVT13" s="4"/>
      <c r="HVU13" s="4"/>
      <c r="HVV13" s="4"/>
      <c r="HVW13" s="4"/>
      <c r="HVX13" s="4"/>
      <c r="HVY13" s="4"/>
      <c r="HVZ13" s="4"/>
      <c r="HWA13" s="4"/>
      <c r="HWB13" s="4"/>
      <c r="HWC13" s="4"/>
      <c r="HWD13" s="4"/>
      <c r="HWE13" s="4"/>
      <c r="HWF13" s="4"/>
      <c r="HWG13" s="4"/>
      <c r="HWH13" s="4"/>
      <c r="HWI13" s="4"/>
      <c r="HWJ13" s="4"/>
      <c r="HWK13" s="4"/>
      <c r="HWL13" s="4"/>
      <c r="HWM13" s="4"/>
      <c r="HWN13" s="4"/>
      <c r="HWO13" s="4"/>
      <c r="HWP13" s="4"/>
      <c r="HWQ13" s="4"/>
      <c r="HWR13" s="4"/>
      <c r="HWS13" s="4"/>
      <c r="HWT13" s="4"/>
      <c r="HWU13" s="4"/>
      <c r="HWV13" s="4"/>
      <c r="HWW13" s="4"/>
      <c r="HWX13" s="4"/>
      <c r="HWY13" s="4"/>
      <c r="HWZ13" s="4"/>
      <c r="HXA13" s="4"/>
      <c r="HXB13" s="4"/>
      <c r="HXC13" s="4"/>
      <c r="HXD13" s="4"/>
      <c r="HXE13" s="4"/>
      <c r="HXF13" s="4"/>
      <c r="HXG13" s="4"/>
      <c r="HXH13" s="4"/>
      <c r="HXI13" s="4"/>
      <c r="HXJ13" s="4"/>
      <c r="HXK13" s="4"/>
      <c r="HXL13" s="4"/>
      <c r="HXM13" s="4"/>
      <c r="HXN13" s="4"/>
      <c r="HXO13" s="4"/>
      <c r="HXP13" s="4"/>
      <c r="HXQ13" s="4"/>
      <c r="HXR13" s="4"/>
      <c r="HXS13" s="4"/>
      <c r="HXT13" s="4"/>
      <c r="HXU13" s="4"/>
      <c r="HXV13" s="4"/>
      <c r="HXW13" s="4"/>
      <c r="HXX13" s="4"/>
      <c r="HXY13" s="4"/>
      <c r="HXZ13" s="4"/>
      <c r="HYA13" s="4"/>
      <c r="HYB13" s="4"/>
      <c r="HYC13" s="4"/>
      <c r="HYD13" s="4"/>
      <c r="HYE13" s="4"/>
      <c r="HYF13" s="4"/>
      <c r="HYG13" s="4"/>
      <c r="HYH13" s="4"/>
      <c r="HYI13" s="4"/>
      <c r="HYJ13" s="4"/>
      <c r="HYK13" s="4"/>
      <c r="HYL13" s="4"/>
      <c r="HYM13" s="4"/>
      <c r="HYN13" s="4"/>
      <c r="HYO13" s="4"/>
      <c r="HYP13" s="4"/>
      <c r="HYQ13" s="4"/>
      <c r="HYR13" s="4"/>
      <c r="HYS13" s="4"/>
      <c r="HYT13" s="4"/>
      <c r="HYU13" s="4"/>
      <c r="HYV13" s="4"/>
      <c r="HYW13" s="4"/>
      <c r="HYX13" s="4"/>
      <c r="HYY13" s="4"/>
      <c r="HYZ13" s="4"/>
      <c r="HZA13" s="4"/>
      <c r="HZB13" s="4"/>
      <c r="HZC13" s="4"/>
      <c r="HZD13" s="4"/>
      <c r="HZE13" s="4"/>
      <c r="HZF13" s="4"/>
      <c r="HZG13" s="4"/>
      <c r="HZH13" s="4"/>
      <c r="HZI13" s="4"/>
      <c r="HZJ13" s="4"/>
      <c r="HZK13" s="4"/>
      <c r="HZL13" s="4"/>
      <c r="HZM13" s="4"/>
      <c r="HZN13" s="4"/>
      <c r="HZO13" s="4"/>
      <c r="HZP13" s="4"/>
      <c r="HZQ13" s="4"/>
      <c r="HZR13" s="4"/>
      <c r="HZS13" s="4"/>
      <c r="HZT13" s="4"/>
      <c r="HZU13" s="4"/>
      <c r="HZV13" s="4"/>
      <c r="HZW13" s="4"/>
      <c r="HZX13" s="4"/>
      <c r="HZY13" s="4"/>
      <c r="HZZ13" s="4"/>
      <c r="IAA13" s="4"/>
      <c r="IAB13" s="4"/>
      <c r="IAC13" s="4"/>
      <c r="IAD13" s="4"/>
      <c r="IAE13" s="4"/>
      <c r="IAF13" s="4"/>
      <c r="IAG13" s="4"/>
      <c r="IAH13" s="4"/>
      <c r="IAI13" s="4"/>
      <c r="IAJ13" s="4"/>
      <c r="IAK13" s="4"/>
      <c r="IAL13" s="4"/>
      <c r="IAM13" s="4"/>
      <c r="IAN13" s="4"/>
      <c r="IAO13" s="4"/>
      <c r="IAP13" s="4"/>
      <c r="IAQ13" s="4"/>
      <c r="IAR13" s="4"/>
      <c r="IAS13" s="4"/>
      <c r="IAT13" s="4"/>
      <c r="IAU13" s="4"/>
      <c r="IAV13" s="4"/>
      <c r="IAW13" s="4"/>
      <c r="IAX13" s="4"/>
      <c r="IAY13" s="4"/>
      <c r="IAZ13" s="4"/>
      <c r="IBA13" s="4"/>
      <c r="IBB13" s="4"/>
      <c r="IBC13" s="4"/>
      <c r="IBD13" s="4"/>
      <c r="IBE13" s="4"/>
      <c r="IBF13" s="4"/>
      <c r="IBG13" s="4"/>
      <c r="IBH13" s="4"/>
      <c r="IBI13" s="4"/>
      <c r="IBJ13" s="4"/>
      <c r="IBK13" s="4"/>
      <c r="IBL13" s="4"/>
      <c r="IBM13" s="4"/>
      <c r="IBN13" s="4"/>
      <c r="IBO13" s="4"/>
      <c r="IBP13" s="4"/>
      <c r="IBQ13" s="4"/>
      <c r="IBR13" s="4"/>
      <c r="IBS13" s="4"/>
      <c r="IBT13" s="4"/>
      <c r="IBU13" s="4"/>
      <c r="IBV13" s="4"/>
      <c r="IBW13" s="4"/>
      <c r="IBX13" s="4"/>
      <c r="IBY13" s="4"/>
      <c r="IBZ13" s="4"/>
      <c r="ICA13" s="4"/>
      <c r="ICB13" s="4"/>
      <c r="ICC13" s="4"/>
      <c r="ICD13" s="4"/>
      <c r="ICE13" s="4"/>
      <c r="ICF13" s="4"/>
      <c r="ICG13" s="4"/>
      <c r="ICH13" s="4"/>
      <c r="ICI13" s="4"/>
      <c r="ICJ13" s="4"/>
      <c r="ICK13" s="4"/>
      <c r="ICL13" s="4"/>
      <c r="ICM13" s="4"/>
      <c r="ICN13" s="4"/>
      <c r="ICO13" s="4"/>
      <c r="ICP13" s="4"/>
      <c r="ICQ13" s="4"/>
      <c r="ICR13" s="4"/>
      <c r="ICS13" s="4"/>
      <c r="ICT13" s="4"/>
      <c r="ICU13" s="4"/>
      <c r="ICV13" s="4"/>
      <c r="ICW13" s="4"/>
      <c r="ICX13" s="4"/>
      <c r="ICY13" s="4"/>
      <c r="ICZ13" s="4"/>
      <c r="IDA13" s="4"/>
      <c r="IDB13" s="4"/>
      <c r="IDC13" s="4"/>
      <c r="IDD13" s="4"/>
      <c r="IDE13" s="4"/>
      <c r="IDF13" s="4"/>
      <c r="IDG13" s="4"/>
      <c r="IDH13" s="4"/>
      <c r="IDI13" s="4"/>
      <c r="IDJ13" s="4"/>
      <c r="IDK13" s="4"/>
      <c r="IDL13" s="4"/>
      <c r="IDM13" s="4"/>
      <c r="IDN13" s="4"/>
      <c r="IDO13" s="4"/>
      <c r="IDP13" s="4"/>
      <c r="IDQ13" s="4"/>
      <c r="IDR13" s="4"/>
      <c r="IDS13" s="4"/>
      <c r="IDT13" s="4"/>
      <c r="IDU13" s="4"/>
      <c r="IDV13" s="4"/>
      <c r="IDW13" s="4"/>
      <c r="IDX13" s="4"/>
      <c r="IDY13" s="4"/>
      <c r="IDZ13" s="4"/>
      <c r="IEA13" s="4"/>
      <c r="IEB13" s="4"/>
      <c r="IEC13" s="4"/>
      <c r="IED13" s="4"/>
      <c r="IEE13" s="4"/>
      <c r="IEF13" s="4"/>
      <c r="IEG13" s="4"/>
      <c r="IEH13" s="4"/>
      <c r="IEI13" s="4"/>
      <c r="IEJ13" s="4"/>
      <c r="IEK13" s="4"/>
      <c r="IEL13" s="4"/>
      <c r="IEM13" s="4"/>
      <c r="IEN13" s="4"/>
      <c r="IEO13" s="4"/>
      <c r="IEP13" s="4"/>
      <c r="IEQ13" s="4"/>
      <c r="IER13" s="4"/>
      <c r="IES13" s="4"/>
      <c r="IET13" s="4"/>
      <c r="IEU13" s="4"/>
      <c r="IEV13" s="4"/>
      <c r="IEW13" s="4"/>
      <c r="IEX13" s="4"/>
      <c r="IEY13" s="4"/>
      <c r="IEZ13" s="4"/>
      <c r="IFA13" s="4"/>
      <c r="IFB13" s="4"/>
      <c r="IFC13" s="4"/>
      <c r="IFD13" s="4"/>
      <c r="IFE13" s="4"/>
      <c r="IFF13" s="4"/>
      <c r="IFG13" s="4"/>
      <c r="IFH13" s="4"/>
      <c r="IFI13" s="4"/>
      <c r="IFJ13" s="4"/>
      <c r="IFK13" s="4"/>
      <c r="IFL13" s="4"/>
      <c r="IFM13" s="4"/>
      <c r="IFN13" s="4"/>
      <c r="IFO13" s="4"/>
      <c r="IFP13" s="4"/>
      <c r="IFQ13" s="4"/>
      <c r="IFR13" s="4"/>
      <c r="IFS13" s="4"/>
      <c r="IFT13" s="4"/>
      <c r="IFU13" s="4"/>
      <c r="IFV13" s="4"/>
      <c r="IFW13" s="4"/>
      <c r="IFX13" s="4"/>
      <c r="IFY13" s="4"/>
      <c r="IFZ13" s="4"/>
      <c r="IGA13" s="4"/>
      <c r="IGB13" s="4"/>
      <c r="IGC13" s="4"/>
      <c r="IGD13" s="4"/>
      <c r="IGE13" s="4"/>
      <c r="IGF13" s="4"/>
      <c r="IGG13" s="4"/>
      <c r="IGH13" s="4"/>
      <c r="IGI13" s="4"/>
      <c r="IGJ13" s="4"/>
      <c r="IGK13" s="4"/>
      <c r="IGL13" s="4"/>
      <c r="IGM13" s="4"/>
      <c r="IGN13" s="4"/>
      <c r="IGO13" s="4"/>
      <c r="IGP13" s="4"/>
      <c r="IGQ13" s="4"/>
      <c r="IGR13" s="4"/>
      <c r="IGS13" s="4"/>
      <c r="IGT13" s="4"/>
      <c r="IGU13" s="4"/>
      <c r="IGV13" s="4"/>
      <c r="IGW13" s="4"/>
      <c r="IGX13" s="4"/>
      <c r="IGY13" s="4"/>
      <c r="IGZ13" s="4"/>
      <c r="IHA13" s="4"/>
      <c r="IHB13" s="4"/>
      <c r="IHC13" s="4"/>
      <c r="IHD13" s="4"/>
      <c r="IHE13" s="4"/>
      <c r="IHF13" s="4"/>
      <c r="IHG13" s="4"/>
      <c r="IHH13" s="4"/>
      <c r="IHI13" s="4"/>
      <c r="IHJ13" s="4"/>
      <c r="IHK13" s="4"/>
      <c r="IHL13" s="4"/>
      <c r="IHM13" s="4"/>
      <c r="IHN13" s="4"/>
      <c r="IHO13" s="4"/>
      <c r="IHP13" s="4"/>
      <c r="IHQ13" s="4"/>
      <c r="IHR13" s="4"/>
      <c r="IHS13" s="4"/>
      <c r="IHT13" s="4"/>
      <c r="IHU13" s="4"/>
      <c r="IHV13" s="4"/>
      <c r="IHW13" s="4"/>
      <c r="IHX13" s="4"/>
      <c r="IHY13" s="4"/>
      <c r="IHZ13" s="4"/>
      <c r="IIA13" s="4"/>
      <c r="IIB13" s="4"/>
      <c r="IIC13" s="4"/>
      <c r="IID13" s="4"/>
      <c r="IIE13" s="4"/>
      <c r="IIF13" s="4"/>
      <c r="IIG13" s="4"/>
      <c r="IIH13" s="4"/>
      <c r="III13" s="4"/>
      <c r="IIJ13" s="4"/>
      <c r="IIK13" s="4"/>
      <c r="IIL13" s="4"/>
      <c r="IIM13" s="4"/>
      <c r="IIN13" s="4"/>
      <c r="IIO13" s="4"/>
      <c r="IIP13" s="4"/>
      <c r="IIQ13" s="4"/>
      <c r="IIR13" s="4"/>
      <c r="IIS13" s="4"/>
      <c r="IIT13" s="4"/>
      <c r="IIU13" s="4"/>
      <c r="IIV13" s="4"/>
      <c r="IIW13" s="4"/>
      <c r="IIX13" s="4"/>
      <c r="IIY13" s="4"/>
      <c r="IIZ13" s="4"/>
      <c r="IJA13" s="4"/>
      <c r="IJB13" s="4"/>
      <c r="IJC13" s="4"/>
      <c r="IJD13" s="4"/>
      <c r="IJE13" s="4"/>
      <c r="IJF13" s="4"/>
      <c r="IJG13" s="4"/>
      <c r="IJH13" s="4"/>
      <c r="IJI13" s="4"/>
      <c r="IJJ13" s="4"/>
      <c r="IJK13" s="4"/>
      <c r="IJL13" s="4"/>
      <c r="IJM13" s="4"/>
      <c r="IJN13" s="4"/>
      <c r="IJO13" s="4"/>
      <c r="IJP13" s="4"/>
      <c r="IJQ13" s="4"/>
      <c r="IJR13" s="4"/>
      <c r="IJS13" s="4"/>
      <c r="IJT13" s="4"/>
      <c r="IJU13" s="4"/>
      <c r="IJV13" s="4"/>
      <c r="IJW13" s="4"/>
      <c r="IJX13" s="4"/>
      <c r="IJY13" s="4"/>
      <c r="IJZ13" s="4"/>
      <c r="IKA13" s="4"/>
      <c r="IKB13" s="4"/>
      <c r="IKC13" s="4"/>
      <c r="IKD13" s="4"/>
      <c r="IKE13" s="4"/>
      <c r="IKF13" s="4"/>
      <c r="IKG13" s="4"/>
      <c r="IKH13" s="4"/>
      <c r="IKI13" s="4"/>
      <c r="IKJ13" s="4"/>
      <c r="IKK13" s="4"/>
      <c r="IKL13" s="4"/>
      <c r="IKM13" s="4"/>
      <c r="IKN13" s="4"/>
      <c r="IKO13" s="4"/>
      <c r="IKP13" s="4"/>
      <c r="IKQ13" s="4"/>
      <c r="IKR13" s="4"/>
      <c r="IKS13" s="4"/>
      <c r="IKT13" s="4"/>
      <c r="IKU13" s="4"/>
      <c r="IKV13" s="4"/>
      <c r="IKW13" s="4"/>
      <c r="IKX13" s="4"/>
      <c r="IKY13" s="4"/>
      <c r="IKZ13" s="4"/>
      <c r="ILA13" s="4"/>
      <c r="ILB13" s="4"/>
      <c r="ILC13" s="4"/>
      <c r="ILD13" s="4"/>
      <c r="ILE13" s="4"/>
      <c r="ILF13" s="4"/>
      <c r="ILG13" s="4"/>
      <c r="ILH13" s="4"/>
      <c r="ILI13" s="4"/>
      <c r="ILJ13" s="4"/>
      <c r="ILK13" s="4"/>
      <c r="ILL13" s="4"/>
      <c r="ILM13" s="4"/>
      <c r="ILN13" s="4"/>
      <c r="ILO13" s="4"/>
      <c r="ILP13" s="4"/>
      <c r="ILQ13" s="4"/>
      <c r="ILR13" s="4"/>
      <c r="ILS13" s="4"/>
      <c r="ILT13" s="4"/>
      <c r="ILU13" s="4"/>
      <c r="ILV13" s="4"/>
      <c r="ILW13" s="4"/>
      <c r="ILX13" s="4"/>
      <c r="ILY13" s="4"/>
      <c r="ILZ13" s="4"/>
      <c r="IMA13" s="4"/>
      <c r="IMB13" s="4"/>
      <c r="IMC13" s="4"/>
      <c r="IMD13" s="4"/>
      <c r="IME13" s="4"/>
      <c r="IMF13" s="4"/>
      <c r="IMG13" s="4"/>
      <c r="IMH13" s="4"/>
      <c r="IMI13" s="4"/>
      <c r="IMJ13" s="4"/>
      <c r="IMK13" s="4"/>
      <c r="IML13" s="4"/>
      <c r="IMM13" s="4"/>
      <c r="IMN13" s="4"/>
      <c r="IMO13" s="4"/>
      <c r="IMP13" s="4"/>
      <c r="IMQ13" s="4"/>
      <c r="IMR13" s="4"/>
      <c r="IMS13" s="4"/>
      <c r="IMT13" s="4"/>
      <c r="IMU13" s="4"/>
      <c r="IMV13" s="4"/>
      <c r="IMW13" s="4"/>
      <c r="IMX13" s="4"/>
      <c r="IMY13" s="4"/>
      <c r="IMZ13" s="4"/>
      <c r="INA13" s="4"/>
      <c r="INB13" s="4"/>
      <c r="INC13" s="4"/>
      <c r="IND13" s="4"/>
      <c r="INE13" s="4"/>
      <c r="INF13" s="4"/>
      <c r="ING13" s="4"/>
      <c r="INH13" s="4"/>
      <c r="INI13" s="4"/>
      <c r="INJ13" s="4"/>
      <c r="INK13" s="4"/>
      <c r="INL13" s="4"/>
      <c r="INM13" s="4"/>
      <c r="INN13" s="4"/>
      <c r="INO13" s="4"/>
      <c r="INP13" s="4"/>
      <c r="INQ13" s="4"/>
      <c r="INR13" s="4"/>
      <c r="INS13" s="4"/>
      <c r="INT13" s="4"/>
      <c r="INU13" s="4"/>
      <c r="INV13" s="4"/>
      <c r="INW13" s="4"/>
      <c r="INX13" s="4"/>
      <c r="INY13" s="4"/>
      <c r="INZ13" s="4"/>
      <c r="IOA13" s="4"/>
      <c r="IOB13" s="4"/>
      <c r="IOC13" s="4"/>
      <c r="IOD13" s="4"/>
      <c r="IOE13" s="4"/>
      <c r="IOF13" s="4"/>
      <c r="IOG13" s="4"/>
      <c r="IOH13" s="4"/>
      <c r="IOI13" s="4"/>
      <c r="IOJ13" s="4"/>
      <c r="IOK13" s="4"/>
      <c r="IOL13" s="4"/>
      <c r="IOM13" s="4"/>
      <c r="ION13" s="4"/>
      <c r="IOO13" s="4"/>
      <c r="IOP13" s="4"/>
      <c r="IOQ13" s="4"/>
      <c r="IOR13" s="4"/>
      <c r="IOS13" s="4"/>
      <c r="IOT13" s="4"/>
      <c r="IOU13" s="4"/>
      <c r="IOV13" s="4"/>
      <c r="IOW13" s="4"/>
      <c r="IOX13" s="4"/>
      <c r="IOY13" s="4"/>
      <c r="IOZ13" s="4"/>
      <c r="IPA13" s="4"/>
      <c r="IPB13" s="4"/>
      <c r="IPC13" s="4"/>
      <c r="IPD13" s="4"/>
      <c r="IPE13" s="4"/>
      <c r="IPF13" s="4"/>
      <c r="IPG13" s="4"/>
      <c r="IPH13" s="4"/>
      <c r="IPI13" s="4"/>
      <c r="IPJ13" s="4"/>
      <c r="IPK13" s="4"/>
      <c r="IPL13" s="4"/>
      <c r="IPM13" s="4"/>
      <c r="IPN13" s="4"/>
      <c r="IPO13" s="4"/>
      <c r="IPP13" s="4"/>
      <c r="IPQ13" s="4"/>
      <c r="IPR13" s="4"/>
      <c r="IPS13" s="4"/>
      <c r="IPT13" s="4"/>
      <c r="IPU13" s="4"/>
      <c r="IPV13" s="4"/>
      <c r="IPW13" s="4"/>
      <c r="IPX13" s="4"/>
      <c r="IPY13" s="4"/>
      <c r="IPZ13" s="4"/>
      <c r="IQA13" s="4"/>
      <c r="IQB13" s="4"/>
      <c r="IQC13" s="4"/>
      <c r="IQD13" s="4"/>
      <c r="IQE13" s="4"/>
      <c r="IQF13" s="4"/>
      <c r="IQG13" s="4"/>
      <c r="IQH13" s="4"/>
      <c r="IQI13" s="4"/>
      <c r="IQJ13" s="4"/>
      <c r="IQK13" s="4"/>
      <c r="IQL13" s="4"/>
      <c r="IQM13" s="4"/>
      <c r="IQN13" s="4"/>
      <c r="IQO13" s="4"/>
      <c r="IQP13" s="4"/>
      <c r="IQQ13" s="4"/>
      <c r="IQR13" s="4"/>
      <c r="IQS13" s="4"/>
      <c r="IQT13" s="4"/>
      <c r="IQU13" s="4"/>
      <c r="IQV13" s="4"/>
      <c r="IQW13" s="4"/>
      <c r="IQX13" s="4"/>
      <c r="IQY13" s="4"/>
      <c r="IQZ13" s="4"/>
      <c r="IRA13" s="4"/>
      <c r="IRB13" s="4"/>
      <c r="IRC13" s="4"/>
      <c r="IRD13" s="4"/>
      <c r="IRE13" s="4"/>
      <c r="IRF13" s="4"/>
      <c r="IRG13" s="4"/>
      <c r="IRH13" s="4"/>
      <c r="IRI13" s="4"/>
      <c r="IRJ13" s="4"/>
      <c r="IRK13" s="4"/>
      <c r="IRL13" s="4"/>
      <c r="IRM13" s="4"/>
      <c r="IRN13" s="4"/>
      <c r="IRO13" s="4"/>
      <c r="IRP13" s="4"/>
      <c r="IRQ13" s="4"/>
      <c r="IRR13" s="4"/>
      <c r="IRS13" s="4"/>
      <c r="IRT13" s="4"/>
      <c r="IRU13" s="4"/>
      <c r="IRV13" s="4"/>
      <c r="IRW13" s="4"/>
      <c r="IRX13" s="4"/>
      <c r="IRY13" s="4"/>
      <c r="IRZ13" s="4"/>
      <c r="ISA13" s="4"/>
      <c r="ISB13" s="4"/>
      <c r="ISC13" s="4"/>
      <c r="ISD13" s="4"/>
      <c r="ISE13" s="4"/>
      <c r="ISF13" s="4"/>
      <c r="ISG13" s="4"/>
      <c r="ISH13" s="4"/>
      <c r="ISI13" s="4"/>
      <c r="ISJ13" s="4"/>
      <c r="ISK13" s="4"/>
      <c r="ISL13" s="4"/>
      <c r="ISM13" s="4"/>
      <c r="ISN13" s="4"/>
      <c r="ISO13" s="4"/>
      <c r="ISP13" s="4"/>
      <c r="ISQ13" s="4"/>
      <c r="ISR13" s="4"/>
      <c r="ISS13" s="4"/>
      <c r="IST13" s="4"/>
      <c r="ISU13" s="4"/>
      <c r="ISV13" s="4"/>
      <c r="ISW13" s="4"/>
      <c r="ISX13" s="4"/>
      <c r="ISY13" s="4"/>
      <c r="ISZ13" s="4"/>
      <c r="ITA13" s="4"/>
      <c r="ITB13" s="4"/>
      <c r="ITC13" s="4"/>
      <c r="ITD13" s="4"/>
      <c r="ITE13" s="4"/>
      <c r="ITF13" s="4"/>
      <c r="ITG13" s="4"/>
      <c r="ITH13" s="4"/>
      <c r="ITI13" s="4"/>
      <c r="ITJ13" s="4"/>
      <c r="ITK13" s="4"/>
      <c r="ITL13" s="4"/>
      <c r="ITM13" s="4"/>
      <c r="ITN13" s="4"/>
      <c r="ITO13" s="4"/>
      <c r="ITP13" s="4"/>
      <c r="ITQ13" s="4"/>
      <c r="ITR13" s="4"/>
      <c r="ITS13" s="4"/>
      <c r="ITT13" s="4"/>
      <c r="ITU13" s="4"/>
      <c r="ITV13" s="4"/>
      <c r="ITW13" s="4"/>
      <c r="ITX13" s="4"/>
      <c r="ITY13" s="4"/>
      <c r="ITZ13" s="4"/>
      <c r="IUA13" s="4"/>
      <c r="IUB13" s="4"/>
      <c r="IUC13" s="4"/>
      <c r="IUD13" s="4"/>
      <c r="IUE13" s="4"/>
      <c r="IUF13" s="4"/>
      <c r="IUG13" s="4"/>
      <c r="IUH13" s="4"/>
      <c r="IUI13" s="4"/>
      <c r="IUJ13" s="4"/>
      <c r="IUK13" s="4"/>
      <c r="IUL13" s="4"/>
      <c r="IUM13" s="4"/>
      <c r="IUN13" s="4"/>
      <c r="IUO13" s="4"/>
      <c r="IUP13" s="4"/>
      <c r="IUQ13" s="4"/>
      <c r="IUR13" s="4"/>
      <c r="IUS13" s="4"/>
      <c r="IUT13" s="4"/>
      <c r="IUU13" s="4"/>
      <c r="IUV13" s="4"/>
      <c r="IUW13" s="4"/>
      <c r="IUX13" s="4"/>
      <c r="IUY13" s="4"/>
      <c r="IUZ13" s="4"/>
      <c r="IVA13" s="4"/>
      <c r="IVB13" s="4"/>
      <c r="IVC13" s="4"/>
      <c r="IVD13" s="4"/>
      <c r="IVE13" s="4"/>
      <c r="IVF13" s="4"/>
      <c r="IVG13" s="4"/>
      <c r="IVH13" s="4"/>
      <c r="IVI13" s="4"/>
      <c r="IVJ13" s="4"/>
      <c r="IVK13" s="4"/>
      <c r="IVL13" s="4"/>
      <c r="IVM13" s="4"/>
      <c r="IVN13" s="4"/>
      <c r="IVO13" s="4"/>
      <c r="IVP13" s="4"/>
      <c r="IVQ13" s="4"/>
      <c r="IVR13" s="4"/>
      <c r="IVS13" s="4"/>
      <c r="IVT13" s="4"/>
      <c r="IVU13" s="4"/>
      <c r="IVV13" s="4"/>
      <c r="IVW13" s="4"/>
      <c r="IVX13" s="4"/>
      <c r="IVY13" s="4"/>
      <c r="IVZ13" s="4"/>
      <c r="IWA13" s="4"/>
      <c r="IWB13" s="4"/>
      <c r="IWC13" s="4"/>
      <c r="IWD13" s="4"/>
      <c r="IWE13" s="4"/>
      <c r="IWF13" s="4"/>
      <c r="IWG13" s="4"/>
      <c r="IWH13" s="4"/>
      <c r="IWI13" s="4"/>
      <c r="IWJ13" s="4"/>
      <c r="IWK13" s="4"/>
      <c r="IWL13" s="4"/>
      <c r="IWM13" s="4"/>
      <c r="IWN13" s="4"/>
      <c r="IWO13" s="4"/>
      <c r="IWP13" s="4"/>
      <c r="IWQ13" s="4"/>
      <c r="IWR13" s="4"/>
      <c r="IWS13" s="4"/>
      <c r="IWT13" s="4"/>
      <c r="IWU13" s="4"/>
      <c r="IWV13" s="4"/>
      <c r="IWW13" s="4"/>
      <c r="IWX13" s="4"/>
      <c r="IWY13" s="4"/>
      <c r="IWZ13" s="4"/>
      <c r="IXA13" s="4"/>
      <c r="IXB13" s="4"/>
      <c r="IXC13" s="4"/>
      <c r="IXD13" s="4"/>
      <c r="IXE13" s="4"/>
      <c r="IXF13" s="4"/>
      <c r="IXG13" s="4"/>
      <c r="IXH13" s="4"/>
      <c r="IXI13" s="4"/>
      <c r="IXJ13" s="4"/>
      <c r="IXK13" s="4"/>
      <c r="IXL13" s="4"/>
      <c r="IXM13" s="4"/>
      <c r="IXN13" s="4"/>
      <c r="IXO13" s="4"/>
      <c r="IXP13" s="4"/>
      <c r="IXQ13" s="4"/>
      <c r="IXR13" s="4"/>
      <c r="IXS13" s="4"/>
      <c r="IXT13" s="4"/>
      <c r="IXU13" s="4"/>
      <c r="IXV13" s="4"/>
      <c r="IXW13" s="4"/>
      <c r="IXX13" s="4"/>
      <c r="IXY13" s="4"/>
      <c r="IXZ13" s="4"/>
      <c r="IYA13" s="4"/>
      <c r="IYB13" s="4"/>
      <c r="IYC13" s="4"/>
      <c r="IYD13" s="4"/>
      <c r="IYE13" s="4"/>
      <c r="IYF13" s="4"/>
      <c r="IYG13" s="4"/>
      <c r="IYH13" s="4"/>
      <c r="IYI13" s="4"/>
      <c r="IYJ13" s="4"/>
      <c r="IYK13" s="4"/>
      <c r="IYL13" s="4"/>
      <c r="IYM13" s="4"/>
      <c r="IYN13" s="4"/>
      <c r="IYO13" s="4"/>
      <c r="IYP13" s="4"/>
      <c r="IYQ13" s="4"/>
      <c r="IYR13" s="4"/>
      <c r="IYS13" s="4"/>
      <c r="IYT13" s="4"/>
      <c r="IYU13" s="4"/>
      <c r="IYV13" s="4"/>
      <c r="IYW13" s="4"/>
      <c r="IYX13" s="4"/>
      <c r="IYY13" s="4"/>
      <c r="IYZ13" s="4"/>
      <c r="IZA13" s="4"/>
      <c r="IZB13" s="4"/>
      <c r="IZC13" s="4"/>
      <c r="IZD13" s="4"/>
      <c r="IZE13" s="4"/>
      <c r="IZF13" s="4"/>
      <c r="IZG13" s="4"/>
      <c r="IZH13" s="4"/>
      <c r="IZI13" s="4"/>
      <c r="IZJ13" s="4"/>
      <c r="IZK13" s="4"/>
      <c r="IZL13" s="4"/>
      <c r="IZM13" s="4"/>
      <c r="IZN13" s="4"/>
      <c r="IZO13" s="4"/>
      <c r="IZP13" s="4"/>
      <c r="IZQ13" s="4"/>
      <c r="IZR13" s="4"/>
      <c r="IZS13" s="4"/>
      <c r="IZT13" s="4"/>
      <c r="IZU13" s="4"/>
      <c r="IZV13" s="4"/>
      <c r="IZW13" s="4"/>
      <c r="IZX13" s="4"/>
      <c r="IZY13" s="4"/>
      <c r="IZZ13" s="4"/>
      <c r="JAA13" s="4"/>
      <c r="JAB13" s="4"/>
      <c r="JAC13" s="4"/>
      <c r="JAD13" s="4"/>
      <c r="JAE13" s="4"/>
      <c r="JAF13" s="4"/>
      <c r="JAG13" s="4"/>
      <c r="JAH13" s="4"/>
      <c r="JAI13" s="4"/>
      <c r="JAJ13" s="4"/>
      <c r="JAK13" s="4"/>
      <c r="JAL13" s="4"/>
      <c r="JAM13" s="4"/>
      <c r="JAN13" s="4"/>
      <c r="JAO13" s="4"/>
      <c r="JAP13" s="4"/>
      <c r="JAQ13" s="4"/>
      <c r="JAR13" s="4"/>
      <c r="JAS13" s="4"/>
      <c r="JAT13" s="4"/>
      <c r="JAU13" s="4"/>
      <c r="JAV13" s="4"/>
      <c r="JAW13" s="4"/>
      <c r="JAX13" s="4"/>
      <c r="JAY13" s="4"/>
      <c r="JAZ13" s="4"/>
      <c r="JBA13" s="4"/>
      <c r="JBB13" s="4"/>
      <c r="JBC13" s="4"/>
      <c r="JBD13" s="4"/>
      <c r="JBE13" s="4"/>
      <c r="JBF13" s="4"/>
      <c r="JBG13" s="4"/>
      <c r="JBH13" s="4"/>
      <c r="JBI13" s="4"/>
      <c r="JBJ13" s="4"/>
      <c r="JBK13" s="4"/>
      <c r="JBL13" s="4"/>
      <c r="JBM13" s="4"/>
      <c r="JBN13" s="4"/>
      <c r="JBO13" s="4"/>
      <c r="JBP13" s="4"/>
      <c r="JBQ13" s="4"/>
      <c r="JBR13" s="4"/>
      <c r="JBS13" s="4"/>
      <c r="JBT13" s="4"/>
      <c r="JBU13" s="4"/>
      <c r="JBV13" s="4"/>
      <c r="JBW13" s="4"/>
      <c r="JBX13" s="4"/>
      <c r="JBY13" s="4"/>
      <c r="JBZ13" s="4"/>
      <c r="JCA13" s="4"/>
      <c r="JCB13" s="4"/>
      <c r="JCC13" s="4"/>
      <c r="JCD13" s="4"/>
      <c r="JCE13" s="4"/>
      <c r="JCF13" s="4"/>
      <c r="JCG13" s="4"/>
      <c r="JCH13" s="4"/>
      <c r="JCI13" s="4"/>
      <c r="JCJ13" s="4"/>
      <c r="JCK13" s="4"/>
      <c r="JCL13" s="4"/>
      <c r="JCM13" s="4"/>
      <c r="JCN13" s="4"/>
      <c r="JCO13" s="4"/>
      <c r="JCP13" s="4"/>
      <c r="JCQ13" s="4"/>
      <c r="JCR13" s="4"/>
      <c r="JCS13" s="4"/>
      <c r="JCT13" s="4"/>
      <c r="JCU13" s="4"/>
      <c r="JCV13" s="4"/>
      <c r="JCW13" s="4"/>
      <c r="JCX13" s="4"/>
      <c r="JCY13" s="4"/>
      <c r="JCZ13" s="4"/>
      <c r="JDA13" s="4"/>
      <c r="JDB13" s="4"/>
      <c r="JDC13" s="4"/>
      <c r="JDD13" s="4"/>
      <c r="JDE13" s="4"/>
      <c r="JDF13" s="4"/>
      <c r="JDG13" s="4"/>
      <c r="JDH13" s="4"/>
      <c r="JDI13" s="4"/>
      <c r="JDJ13" s="4"/>
      <c r="JDK13" s="4"/>
      <c r="JDL13" s="4"/>
      <c r="JDM13" s="4"/>
      <c r="JDN13" s="4"/>
      <c r="JDO13" s="4"/>
      <c r="JDP13" s="4"/>
      <c r="JDQ13" s="4"/>
      <c r="JDR13" s="4"/>
      <c r="JDS13" s="4"/>
      <c r="JDT13" s="4"/>
      <c r="JDU13" s="4"/>
      <c r="JDV13" s="4"/>
      <c r="JDW13" s="4"/>
      <c r="JDX13" s="4"/>
      <c r="JDY13" s="4"/>
      <c r="JDZ13" s="4"/>
      <c r="JEA13" s="4"/>
      <c r="JEB13" s="4"/>
      <c r="JEC13" s="4"/>
      <c r="JED13" s="4"/>
      <c r="JEE13" s="4"/>
      <c r="JEF13" s="4"/>
      <c r="JEG13" s="4"/>
      <c r="JEH13" s="4"/>
      <c r="JEI13" s="4"/>
      <c r="JEJ13" s="4"/>
      <c r="JEK13" s="4"/>
      <c r="JEL13" s="4"/>
      <c r="JEM13" s="4"/>
      <c r="JEN13" s="4"/>
      <c r="JEO13" s="4"/>
      <c r="JEP13" s="4"/>
      <c r="JEQ13" s="4"/>
      <c r="JER13" s="4"/>
      <c r="JES13" s="4"/>
      <c r="JET13" s="4"/>
      <c r="JEU13" s="4"/>
      <c r="JEV13" s="4"/>
      <c r="JEW13" s="4"/>
      <c r="JEX13" s="4"/>
      <c r="JEY13" s="4"/>
      <c r="JEZ13" s="4"/>
      <c r="JFA13" s="4"/>
      <c r="JFB13" s="4"/>
      <c r="JFC13" s="4"/>
      <c r="JFD13" s="4"/>
      <c r="JFE13" s="4"/>
      <c r="JFF13" s="4"/>
      <c r="JFG13" s="4"/>
      <c r="JFH13" s="4"/>
      <c r="JFI13" s="4"/>
      <c r="JFJ13" s="4"/>
      <c r="JFK13" s="4"/>
      <c r="JFL13" s="4"/>
      <c r="JFM13" s="4"/>
      <c r="JFN13" s="4"/>
      <c r="JFO13" s="4"/>
      <c r="JFP13" s="4"/>
      <c r="JFQ13" s="4"/>
      <c r="JFR13" s="4"/>
      <c r="JFS13" s="4"/>
      <c r="JFT13" s="4"/>
      <c r="JFU13" s="4"/>
      <c r="JFV13" s="4"/>
      <c r="JFW13" s="4"/>
      <c r="JFX13" s="4"/>
      <c r="JFY13" s="4"/>
      <c r="JFZ13" s="4"/>
      <c r="JGA13" s="4"/>
      <c r="JGB13" s="4"/>
      <c r="JGC13" s="4"/>
      <c r="JGD13" s="4"/>
      <c r="JGE13" s="4"/>
      <c r="JGF13" s="4"/>
      <c r="JGG13" s="4"/>
      <c r="JGH13" s="4"/>
      <c r="JGI13" s="4"/>
      <c r="JGJ13" s="4"/>
      <c r="JGK13" s="4"/>
      <c r="JGL13" s="4"/>
      <c r="JGM13" s="4"/>
      <c r="JGN13" s="4"/>
      <c r="JGO13" s="4"/>
      <c r="JGP13" s="4"/>
      <c r="JGQ13" s="4"/>
      <c r="JGR13" s="4"/>
      <c r="JGS13" s="4"/>
      <c r="JGT13" s="4"/>
      <c r="JGU13" s="4"/>
      <c r="JGV13" s="4"/>
      <c r="JGW13" s="4"/>
      <c r="JGX13" s="4"/>
      <c r="JGY13" s="4"/>
      <c r="JGZ13" s="4"/>
      <c r="JHA13" s="4"/>
      <c r="JHB13" s="4"/>
      <c r="JHC13" s="4"/>
      <c r="JHD13" s="4"/>
      <c r="JHE13" s="4"/>
      <c r="JHF13" s="4"/>
      <c r="JHG13" s="4"/>
      <c r="JHH13" s="4"/>
      <c r="JHI13" s="4"/>
      <c r="JHJ13" s="4"/>
      <c r="JHK13" s="4"/>
      <c r="JHL13" s="4"/>
      <c r="JHM13" s="4"/>
      <c r="JHN13" s="4"/>
      <c r="JHO13" s="4"/>
      <c r="JHP13" s="4"/>
      <c r="JHQ13" s="4"/>
      <c r="JHR13" s="4"/>
      <c r="JHS13" s="4"/>
      <c r="JHT13" s="4"/>
      <c r="JHU13" s="4"/>
      <c r="JHV13" s="4"/>
      <c r="JHW13" s="4"/>
      <c r="JHX13" s="4"/>
      <c r="JHY13" s="4"/>
      <c r="JHZ13" s="4"/>
      <c r="JIA13" s="4"/>
      <c r="JIB13" s="4"/>
      <c r="JIC13" s="4"/>
      <c r="JID13" s="4"/>
      <c r="JIE13" s="4"/>
      <c r="JIF13" s="4"/>
      <c r="JIG13" s="4"/>
      <c r="JIH13" s="4"/>
      <c r="JII13" s="4"/>
      <c r="JIJ13" s="4"/>
      <c r="JIK13" s="4"/>
      <c r="JIL13" s="4"/>
      <c r="JIM13" s="4"/>
      <c r="JIN13" s="4"/>
      <c r="JIO13" s="4"/>
      <c r="JIP13" s="4"/>
      <c r="JIQ13" s="4"/>
      <c r="JIR13" s="4"/>
      <c r="JIS13" s="4"/>
      <c r="JIT13" s="4"/>
      <c r="JIU13" s="4"/>
      <c r="JIV13" s="4"/>
      <c r="JIW13" s="4"/>
      <c r="JIX13" s="4"/>
      <c r="JIY13" s="4"/>
      <c r="JIZ13" s="4"/>
      <c r="JJA13" s="4"/>
      <c r="JJB13" s="4"/>
      <c r="JJC13" s="4"/>
      <c r="JJD13" s="4"/>
      <c r="JJE13" s="4"/>
      <c r="JJF13" s="4"/>
      <c r="JJG13" s="4"/>
      <c r="JJH13" s="4"/>
      <c r="JJI13" s="4"/>
      <c r="JJJ13" s="4"/>
      <c r="JJK13" s="4"/>
      <c r="JJL13" s="4"/>
      <c r="JJM13" s="4"/>
      <c r="JJN13" s="4"/>
      <c r="JJO13" s="4"/>
      <c r="JJP13" s="4"/>
      <c r="JJQ13" s="4"/>
      <c r="JJR13" s="4"/>
      <c r="JJS13" s="4"/>
      <c r="JJT13" s="4"/>
      <c r="JJU13" s="4"/>
      <c r="JJV13" s="4"/>
      <c r="JJW13" s="4"/>
      <c r="JJX13" s="4"/>
      <c r="JJY13" s="4"/>
      <c r="JJZ13" s="4"/>
      <c r="JKA13" s="4"/>
      <c r="JKB13" s="4"/>
      <c r="JKC13" s="4"/>
      <c r="JKD13" s="4"/>
      <c r="JKE13" s="4"/>
      <c r="JKF13" s="4"/>
      <c r="JKG13" s="4"/>
      <c r="JKH13" s="4"/>
      <c r="JKI13" s="4"/>
      <c r="JKJ13" s="4"/>
      <c r="JKK13" s="4"/>
      <c r="JKL13" s="4"/>
      <c r="JKM13" s="4"/>
      <c r="JKN13" s="4"/>
      <c r="JKO13" s="4"/>
      <c r="JKP13" s="4"/>
      <c r="JKQ13" s="4"/>
      <c r="JKR13" s="4"/>
      <c r="JKS13" s="4"/>
      <c r="JKT13" s="4"/>
      <c r="JKU13" s="4"/>
      <c r="JKV13" s="4"/>
      <c r="JKW13" s="4"/>
      <c r="JKX13" s="4"/>
      <c r="JKY13" s="4"/>
      <c r="JKZ13" s="4"/>
      <c r="JLA13" s="4"/>
      <c r="JLB13" s="4"/>
      <c r="JLC13" s="4"/>
      <c r="JLD13" s="4"/>
      <c r="JLE13" s="4"/>
      <c r="JLF13" s="4"/>
      <c r="JLG13" s="4"/>
      <c r="JLH13" s="4"/>
      <c r="JLI13" s="4"/>
      <c r="JLJ13" s="4"/>
      <c r="JLK13" s="4"/>
      <c r="JLL13" s="4"/>
      <c r="JLM13" s="4"/>
      <c r="JLN13" s="4"/>
      <c r="JLO13" s="4"/>
      <c r="JLP13" s="4"/>
      <c r="JLQ13" s="4"/>
      <c r="JLR13" s="4"/>
      <c r="JLS13" s="4"/>
      <c r="JLT13" s="4"/>
      <c r="JLU13" s="4"/>
      <c r="JLV13" s="4"/>
      <c r="JLW13" s="4"/>
      <c r="JLX13" s="4"/>
      <c r="JLY13" s="4"/>
      <c r="JLZ13" s="4"/>
      <c r="JMA13" s="4"/>
      <c r="JMB13" s="4"/>
      <c r="JMC13" s="4"/>
      <c r="JMD13" s="4"/>
      <c r="JME13" s="4"/>
      <c r="JMF13" s="4"/>
      <c r="JMG13" s="4"/>
      <c r="JMH13" s="4"/>
      <c r="JMI13" s="4"/>
      <c r="JMJ13" s="4"/>
      <c r="JMK13" s="4"/>
      <c r="JML13" s="4"/>
      <c r="JMM13" s="4"/>
      <c r="JMN13" s="4"/>
      <c r="JMO13" s="4"/>
      <c r="JMP13" s="4"/>
      <c r="JMQ13" s="4"/>
      <c r="JMR13" s="4"/>
      <c r="JMS13" s="4"/>
      <c r="JMT13" s="4"/>
      <c r="JMU13" s="4"/>
      <c r="JMV13" s="4"/>
      <c r="JMW13" s="4"/>
      <c r="JMX13" s="4"/>
      <c r="JMY13" s="4"/>
      <c r="JMZ13" s="4"/>
      <c r="JNA13" s="4"/>
      <c r="JNB13" s="4"/>
      <c r="JNC13" s="4"/>
      <c r="JND13" s="4"/>
      <c r="JNE13" s="4"/>
      <c r="JNF13" s="4"/>
      <c r="JNG13" s="4"/>
      <c r="JNH13" s="4"/>
      <c r="JNI13" s="4"/>
      <c r="JNJ13" s="4"/>
      <c r="JNK13" s="4"/>
      <c r="JNL13" s="4"/>
      <c r="JNM13" s="4"/>
      <c r="JNN13" s="4"/>
      <c r="JNO13" s="4"/>
      <c r="JNP13" s="4"/>
      <c r="JNQ13" s="4"/>
      <c r="JNR13" s="4"/>
      <c r="JNS13" s="4"/>
      <c r="JNT13" s="4"/>
      <c r="JNU13" s="4"/>
      <c r="JNV13" s="4"/>
      <c r="JNW13" s="4"/>
      <c r="JNX13" s="4"/>
      <c r="JNY13" s="4"/>
      <c r="JNZ13" s="4"/>
      <c r="JOA13" s="4"/>
      <c r="JOB13" s="4"/>
      <c r="JOC13" s="4"/>
      <c r="JOD13" s="4"/>
      <c r="JOE13" s="4"/>
      <c r="JOF13" s="4"/>
      <c r="JOG13" s="4"/>
      <c r="JOH13" s="4"/>
      <c r="JOI13" s="4"/>
      <c r="JOJ13" s="4"/>
      <c r="JOK13" s="4"/>
      <c r="JOL13" s="4"/>
      <c r="JOM13" s="4"/>
      <c r="JON13" s="4"/>
      <c r="JOO13" s="4"/>
      <c r="JOP13" s="4"/>
      <c r="JOQ13" s="4"/>
      <c r="JOR13" s="4"/>
      <c r="JOS13" s="4"/>
      <c r="JOT13" s="4"/>
      <c r="JOU13" s="4"/>
      <c r="JOV13" s="4"/>
      <c r="JOW13" s="4"/>
      <c r="JOX13" s="4"/>
      <c r="JOY13" s="4"/>
      <c r="JOZ13" s="4"/>
      <c r="JPA13" s="4"/>
      <c r="JPB13" s="4"/>
      <c r="JPC13" s="4"/>
      <c r="JPD13" s="4"/>
      <c r="JPE13" s="4"/>
      <c r="JPF13" s="4"/>
      <c r="JPG13" s="4"/>
      <c r="JPH13" s="4"/>
      <c r="JPI13" s="4"/>
      <c r="JPJ13" s="4"/>
      <c r="JPK13" s="4"/>
      <c r="JPL13" s="4"/>
      <c r="JPM13" s="4"/>
      <c r="JPN13" s="4"/>
      <c r="JPO13" s="4"/>
      <c r="JPP13" s="4"/>
      <c r="JPQ13" s="4"/>
      <c r="JPR13" s="4"/>
      <c r="JPS13" s="4"/>
      <c r="JPT13" s="4"/>
      <c r="JPU13" s="4"/>
      <c r="JPV13" s="4"/>
      <c r="JPW13" s="4"/>
      <c r="JPX13" s="4"/>
      <c r="JPY13" s="4"/>
      <c r="JPZ13" s="4"/>
      <c r="JQA13" s="4"/>
      <c r="JQB13" s="4"/>
      <c r="JQC13" s="4"/>
      <c r="JQD13" s="4"/>
      <c r="JQE13" s="4"/>
      <c r="JQF13" s="4"/>
      <c r="JQG13" s="4"/>
      <c r="JQH13" s="4"/>
      <c r="JQI13" s="4"/>
      <c r="JQJ13" s="4"/>
      <c r="JQK13" s="4"/>
      <c r="JQL13" s="4"/>
      <c r="JQM13" s="4"/>
      <c r="JQN13" s="4"/>
      <c r="JQO13" s="4"/>
      <c r="JQP13" s="4"/>
      <c r="JQQ13" s="4"/>
      <c r="JQR13" s="4"/>
      <c r="JQS13" s="4"/>
      <c r="JQT13" s="4"/>
      <c r="JQU13" s="4"/>
      <c r="JQV13" s="4"/>
      <c r="JQW13" s="4"/>
      <c r="JQX13" s="4"/>
      <c r="JQY13" s="4"/>
      <c r="JQZ13" s="4"/>
      <c r="JRA13" s="4"/>
      <c r="JRB13" s="4"/>
      <c r="JRC13" s="4"/>
      <c r="JRD13" s="4"/>
      <c r="JRE13" s="4"/>
      <c r="JRF13" s="4"/>
      <c r="JRG13" s="4"/>
      <c r="JRH13" s="4"/>
      <c r="JRI13" s="4"/>
      <c r="JRJ13" s="4"/>
      <c r="JRK13" s="4"/>
      <c r="JRL13" s="4"/>
      <c r="JRM13" s="4"/>
      <c r="JRN13" s="4"/>
      <c r="JRO13" s="4"/>
      <c r="JRP13" s="4"/>
      <c r="JRQ13" s="4"/>
      <c r="JRR13" s="4"/>
      <c r="JRS13" s="4"/>
      <c r="JRT13" s="4"/>
      <c r="JRU13" s="4"/>
      <c r="JRV13" s="4"/>
      <c r="JRW13" s="4"/>
      <c r="JRX13" s="4"/>
      <c r="JRY13" s="4"/>
      <c r="JRZ13" s="4"/>
      <c r="JSA13" s="4"/>
      <c r="JSB13" s="4"/>
      <c r="JSC13" s="4"/>
      <c r="JSD13" s="4"/>
      <c r="JSE13" s="4"/>
      <c r="JSF13" s="4"/>
      <c r="JSG13" s="4"/>
      <c r="JSH13" s="4"/>
      <c r="JSI13" s="4"/>
      <c r="JSJ13" s="4"/>
      <c r="JSK13" s="4"/>
      <c r="JSL13" s="4"/>
      <c r="JSM13" s="4"/>
      <c r="JSN13" s="4"/>
      <c r="JSO13" s="4"/>
      <c r="JSP13" s="4"/>
      <c r="JSQ13" s="4"/>
      <c r="JSR13" s="4"/>
      <c r="JSS13" s="4"/>
      <c r="JST13" s="4"/>
      <c r="JSU13" s="4"/>
      <c r="JSV13" s="4"/>
      <c r="JSW13" s="4"/>
      <c r="JSX13" s="4"/>
      <c r="JSY13" s="4"/>
      <c r="JSZ13" s="4"/>
      <c r="JTA13" s="4"/>
      <c r="JTB13" s="4"/>
      <c r="JTC13" s="4"/>
      <c r="JTD13" s="4"/>
      <c r="JTE13" s="4"/>
      <c r="JTF13" s="4"/>
      <c r="JTG13" s="4"/>
      <c r="JTH13" s="4"/>
      <c r="JTI13" s="4"/>
      <c r="JTJ13" s="4"/>
      <c r="JTK13" s="4"/>
      <c r="JTL13" s="4"/>
      <c r="JTM13" s="4"/>
      <c r="JTN13" s="4"/>
      <c r="JTO13" s="4"/>
      <c r="JTP13" s="4"/>
      <c r="JTQ13" s="4"/>
      <c r="JTR13" s="4"/>
      <c r="JTS13" s="4"/>
      <c r="JTT13" s="4"/>
      <c r="JTU13" s="4"/>
      <c r="JTV13" s="4"/>
      <c r="JTW13" s="4"/>
      <c r="JTX13" s="4"/>
      <c r="JTY13" s="4"/>
      <c r="JTZ13" s="4"/>
      <c r="JUA13" s="4"/>
      <c r="JUB13" s="4"/>
      <c r="JUC13" s="4"/>
      <c r="JUD13" s="4"/>
      <c r="JUE13" s="4"/>
      <c r="JUF13" s="4"/>
      <c r="JUG13" s="4"/>
      <c r="JUH13" s="4"/>
      <c r="JUI13" s="4"/>
      <c r="JUJ13" s="4"/>
      <c r="JUK13" s="4"/>
      <c r="JUL13" s="4"/>
      <c r="JUM13" s="4"/>
      <c r="JUN13" s="4"/>
      <c r="JUO13" s="4"/>
      <c r="JUP13" s="4"/>
      <c r="JUQ13" s="4"/>
      <c r="JUR13" s="4"/>
      <c r="JUS13" s="4"/>
      <c r="JUT13" s="4"/>
      <c r="JUU13" s="4"/>
      <c r="JUV13" s="4"/>
      <c r="JUW13" s="4"/>
      <c r="JUX13" s="4"/>
      <c r="JUY13" s="4"/>
      <c r="JUZ13" s="4"/>
      <c r="JVA13" s="4"/>
      <c r="JVB13" s="4"/>
      <c r="JVC13" s="4"/>
      <c r="JVD13" s="4"/>
      <c r="JVE13" s="4"/>
      <c r="JVF13" s="4"/>
      <c r="JVG13" s="4"/>
      <c r="JVH13" s="4"/>
      <c r="JVI13" s="4"/>
      <c r="JVJ13" s="4"/>
      <c r="JVK13" s="4"/>
      <c r="JVL13" s="4"/>
      <c r="JVM13" s="4"/>
      <c r="JVN13" s="4"/>
      <c r="JVO13" s="4"/>
      <c r="JVP13" s="4"/>
      <c r="JVQ13" s="4"/>
      <c r="JVR13" s="4"/>
      <c r="JVS13" s="4"/>
      <c r="JVT13" s="4"/>
      <c r="JVU13" s="4"/>
      <c r="JVV13" s="4"/>
      <c r="JVW13" s="4"/>
      <c r="JVX13" s="4"/>
      <c r="JVY13" s="4"/>
      <c r="JVZ13" s="4"/>
      <c r="JWA13" s="4"/>
      <c r="JWB13" s="4"/>
      <c r="JWC13" s="4"/>
      <c r="JWD13" s="4"/>
      <c r="JWE13" s="4"/>
      <c r="JWF13" s="4"/>
      <c r="JWG13" s="4"/>
      <c r="JWH13" s="4"/>
      <c r="JWI13" s="4"/>
      <c r="JWJ13" s="4"/>
      <c r="JWK13" s="4"/>
      <c r="JWL13" s="4"/>
      <c r="JWM13" s="4"/>
      <c r="JWN13" s="4"/>
      <c r="JWO13" s="4"/>
      <c r="JWP13" s="4"/>
      <c r="JWQ13" s="4"/>
      <c r="JWR13" s="4"/>
      <c r="JWS13" s="4"/>
      <c r="JWT13" s="4"/>
      <c r="JWU13" s="4"/>
      <c r="JWV13" s="4"/>
      <c r="JWW13" s="4"/>
      <c r="JWX13" s="4"/>
      <c r="JWY13" s="4"/>
      <c r="JWZ13" s="4"/>
      <c r="JXA13" s="4"/>
      <c r="JXB13" s="4"/>
      <c r="JXC13" s="4"/>
      <c r="JXD13" s="4"/>
      <c r="JXE13" s="4"/>
      <c r="JXF13" s="4"/>
      <c r="JXG13" s="4"/>
      <c r="JXH13" s="4"/>
      <c r="JXI13" s="4"/>
      <c r="JXJ13" s="4"/>
      <c r="JXK13" s="4"/>
      <c r="JXL13" s="4"/>
      <c r="JXM13" s="4"/>
      <c r="JXN13" s="4"/>
      <c r="JXO13" s="4"/>
      <c r="JXP13" s="4"/>
      <c r="JXQ13" s="4"/>
      <c r="JXR13" s="4"/>
      <c r="JXS13" s="4"/>
      <c r="JXT13" s="4"/>
      <c r="JXU13" s="4"/>
      <c r="JXV13" s="4"/>
      <c r="JXW13" s="4"/>
      <c r="JXX13" s="4"/>
      <c r="JXY13" s="4"/>
      <c r="JXZ13" s="4"/>
      <c r="JYA13" s="4"/>
      <c r="JYB13" s="4"/>
      <c r="JYC13" s="4"/>
      <c r="JYD13" s="4"/>
      <c r="JYE13" s="4"/>
      <c r="JYF13" s="4"/>
      <c r="JYG13" s="4"/>
      <c r="JYH13" s="4"/>
      <c r="JYI13" s="4"/>
      <c r="JYJ13" s="4"/>
      <c r="JYK13" s="4"/>
      <c r="JYL13" s="4"/>
      <c r="JYM13" s="4"/>
      <c r="JYN13" s="4"/>
      <c r="JYO13" s="4"/>
      <c r="JYP13" s="4"/>
      <c r="JYQ13" s="4"/>
      <c r="JYR13" s="4"/>
      <c r="JYS13" s="4"/>
      <c r="JYT13" s="4"/>
      <c r="JYU13" s="4"/>
      <c r="JYV13" s="4"/>
      <c r="JYW13" s="4"/>
      <c r="JYX13" s="4"/>
      <c r="JYY13" s="4"/>
      <c r="JYZ13" s="4"/>
      <c r="JZA13" s="4"/>
      <c r="JZB13" s="4"/>
      <c r="JZC13" s="4"/>
      <c r="JZD13" s="4"/>
      <c r="JZE13" s="4"/>
      <c r="JZF13" s="4"/>
      <c r="JZG13" s="4"/>
      <c r="JZH13" s="4"/>
      <c r="JZI13" s="4"/>
      <c r="JZJ13" s="4"/>
      <c r="JZK13" s="4"/>
      <c r="JZL13" s="4"/>
      <c r="JZM13" s="4"/>
      <c r="JZN13" s="4"/>
      <c r="JZO13" s="4"/>
      <c r="JZP13" s="4"/>
      <c r="JZQ13" s="4"/>
      <c r="JZR13" s="4"/>
      <c r="JZS13" s="4"/>
      <c r="JZT13" s="4"/>
      <c r="JZU13" s="4"/>
      <c r="JZV13" s="4"/>
      <c r="JZW13" s="4"/>
      <c r="JZX13" s="4"/>
      <c r="JZY13" s="4"/>
      <c r="JZZ13" s="4"/>
      <c r="KAA13" s="4"/>
      <c r="KAB13" s="4"/>
      <c r="KAC13" s="4"/>
      <c r="KAD13" s="4"/>
      <c r="KAE13" s="4"/>
      <c r="KAF13" s="4"/>
      <c r="KAG13" s="4"/>
      <c r="KAH13" s="4"/>
      <c r="KAI13" s="4"/>
      <c r="KAJ13" s="4"/>
      <c r="KAK13" s="4"/>
      <c r="KAL13" s="4"/>
      <c r="KAM13" s="4"/>
      <c r="KAN13" s="4"/>
      <c r="KAO13" s="4"/>
      <c r="KAP13" s="4"/>
      <c r="KAQ13" s="4"/>
      <c r="KAR13" s="4"/>
      <c r="KAS13" s="4"/>
      <c r="KAT13" s="4"/>
      <c r="KAU13" s="4"/>
      <c r="KAV13" s="4"/>
      <c r="KAW13" s="4"/>
      <c r="KAX13" s="4"/>
      <c r="KAY13" s="4"/>
      <c r="KAZ13" s="4"/>
      <c r="KBA13" s="4"/>
      <c r="KBB13" s="4"/>
      <c r="KBC13" s="4"/>
      <c r="KBD13" s="4"/>
      <c r="KBE13" s="4"/>
      <c r="KBF13" s="4"/>
      <c r="KBG13" s="4"/>
      <c r="KBH13" s="4"/>
      <c r="KBI13" s="4"/>
      <c r="KBJ13" s="4"/>
      <c r="KBK13" s="4"/>
      <c r="KBL13" s="4"/>
      <c r="KBM13" s="4"/>
      <c r="KBN13" s="4"/>
      <c r="KBO13" s="4"/>
      <c r="KBP13" s="4"/>
      <c r="KBQ13" s="4"/>
      <c r="KBR13" s="4"/>
      <c r="KBS13" s="4"/>
      <c r="KBT13" s="4"/>
      <c r="KBU13" s="4"/>
      <c r="KBV13" s="4"/>
      <c r="KBW13" s="4"/>
      <c r="KBX13" s="4"/>
      <c r="KBY13" s="4"/>
      <c r="KBZ13" s="4"/>
      <c r="KCA13" s="4"/>
      <c r="KCB13" s="4"/>
      <c r="KCC13" s="4"/>
      <c r="KCD13" s="4"/>
      <c r="KCE13" s="4"/>
      <c r="KCF13" s="4"/>
      <c r="KCG13" s="4"/>
      <c r="KCH13" s="4"/>
      <c r="KCI13" s="4"/>
      <c r="KCJ13" s="4"/>
      <c r="KCK13" s="4"/>
      <c r="KCL13" s="4"/>
      <c r="KCM13" s="4"/>
      <c r="KCN13" s="4"/>
      <c r="KCO13" s="4"/>
      <c r="KCP13" s="4"/>
      <c r="KCQ13" s="4"/>
      <c r="KCR13" s="4"/>
      <c r="KCS13" s="4"/>
      <c r="KCT13" s="4"/>
      <c r="KCU13" s="4"/>
      <c r="KCV13" s="4"/>
      <c r="KCW13" s="4"/>
      <c r="KCX13" s="4"/>
      <c r="KCY13" s="4"/>
      <c r="KCZ13" s="4"/>
      <c r="KDA13" s="4"/>
      <c r="KDB13" s="4"/>
      <c r="KDC13" s="4"/>
      <c r="KDD13" s="4"/>
      <c r="KDE13" s="4"/>
      <c r="KDF13" s="4"/>
      <c r="KDG13" s="4"/>
      <c r="KDH13" s="4"/>
      <c r="KDI13" s="4"/>
      <c r="KDJ13" s="4"/>
      <c r="KDK13" s="4"/>
      <c r="KDL13" s="4"/>
      <c r="KDM13" s="4"/>
      <c r="KDN13" s="4"/>
      <c r="KDO13" s="4"/>
      <c r="KDP13" s="4"/>
      <c r="KDQ13" s="4"/>
      <c r="KDR13" s="4"/>
      <c r="KDS13" s="4"/>
      <c r="KDT13" s="4"/>
      <c r="KDU13" s="4"/>
      <c r="KDV13" s="4"/>
      <c r="KDW13" s="4"/>
      <c r="KDX13" s="4"/>
      <c r="KDY13" s="4"/>
      <c r="KDZ13" s="4"/>
      <c r="KEA13" s="4"/>
      <c r="KEB13" s="4"/>
      <c r="KEC13" s="4"/>
      <c r="KED13" s="4"/>
      <c r="KEE13" s="4"/>
      <c r="KEF13" s="4"/>
      <c r="KEG13" s="4"/>
      <c r="KEH13" s="4"/>
      <c r="KEI13" s="4"/>
      <c r="KEJ13" s="4"/>
      <c r="KEK13" s="4"/>
      <c r="KEL13" s="4"/>
      <c r="KEM13" s="4"/>
      <c r="KEN13" s="4"/>
      <c r="KEO13" s="4"/>
      <c r="KEP13" s="4"/>
      <c r="KEQ13" s="4"/>
      <c r="KER13" s="4"/>
      <c r="KES13" s="4"/>
      <c r="KET13" s="4"/>
      <c r="KEU13" s="4"/>
      <c r="KEV13" s="4"/>
      <c r="KEW13" s="4"/>
      <c r="KEX13" s="4"/>
      <c r="KEY13" s="4"/>
      <c r="KEZ13" s="4"/>
      <c r="KFA13" s="4"/>
      <c r="KFB13" s="4"/>
      <c r="KFC13" s="4"/>
      <c r="KFD13" s="4"/>
      <c r="KFE13" s="4"/>
      <c r="KFF13" s="4"/>
      <c r="KFG13" s="4"/>
      <c r="KFH13" s="4"/>
      <c r="KFI13" s="4"/>
      <c r="KFJ13" s="4"/>
      <c r="KFK13" s="4"/>
      <c r="KFL13" s="4"/>
      <c r="KFM13" s="4"/>
      <c r="KFN13" s="4"/>
      <c r="KFO13" s="4"/>
      <c r="KFP13" s="4"/>
      <c r="KFQ13" s="4"/>
      <c r="KFR13" s="4"/>
      <c r="KFS13" s="4"/>
      <c r="KFT13" s="4"/>
      <c r="KFU13" s="4"/>
      <c r="KFV13" s="4"/>
      <c r="KFW13" s="4"/>
      <c r="KFX13" s="4"/>
      <c r="KFY13" s="4"/>
      <c r="KFZ13" s="4"/>
      <c r="KGA13" s="4"/>
      <c r="KGB13" s="4"/>
      <c r="KGC13" s="4"/>
      <c r="KGD13" s="4"/>
      <c r="KGE13" s="4"/>
      <c r="KGF13" s="4"/>
      <c r="KGG13" s="4"/>
      <c r="KGH13" s="4"/>
      <c r="KGI13" s="4"/>
      <c r="KGJ13" s="4"/>
      <c r="KGK13" s="4"/>
      <c r="KGL13" s="4"/>
      <c r="KGM13" s="4"/>
      <c r="KGN13" s="4"/>
      <c r="KGO13" s="4"/>
      <c r="KGP13" s="4"/>
      <c r="KGQ13" s="4"/>
      <c r="KGR13" s="4"/>
      <c r="KGS13" s="4"/>
      <c r="KGT13" s="4"/>
      <c r="KGU13" s="4"/>
      <c r="KGV13" s="4"/>
      <c r="KGW13" s="4"/>
      <c r="KGX13" s="4"/>
      <c r="KGY13" s="4"/>
      <c r="KGZ13" s="4"/>
      <c r="KHA13" s="4"/>
      <c r="KHB13" s="4"/>
      <c r="KHC13" s="4"/>
      <c r="KHD13" s="4"/>
      <c r="KHE13" s="4"/>
      <c r="KHF13" s="4"/>
      <c r="KHG13" s="4"/>
      <c r="KHH13" s="4"/>
      <c r="KHI13" s="4"/>
      <c r="KHJ13" s="4"/>
      <c r="KHK13" s="4"/>
      <c r="KHL13" s="4"/>
      <c r="KHM13" s="4"/>
      <c r="KHN13" s="4"/>
      <c r="KHO13" s="4"/>
      <c r="KHP13" s="4"/>
      <c r="KHQ13" s="4"/>
      <c r="KHR13" s="4"/>
      <c r="KHS13" s="4"/>
      <c r="KHT13" s="4"/>
      <c r="KHU13" s="4"/>
      <c r="KHV13" s="4"/>
      <c r="KHW13" s="4"/>
      <c r="KHX13" s="4"/>
      <c r="KHY13" s="4"/>
      <c r="KHZ13" s="4"/>
      <c r="KIA13" s="4"/>
      <c r="KIB13" s="4"/>
      <c r="KIC13" s="4"/>
      <c r="KID13" s="4"/>
      <c r="KIE13" s="4"/>
      <c r="KIF13" s="4"/>
      <c r="KIG13" s="4"/>
      <c r="KIH13" s="4"/>
      <c r="KII13" s="4"/>
      <c r="KIJ13" s="4"/>
      <c r="KIK13" s="4"/>
      <c r="KIL13" s="4"/>
      <c r="KIM13" s="4"/>
      <c r="KIN13" s="4"/>
      <c r="KIO13" s="4"/>
      <c r="KIP13" s="4"/>
      <c r="KIQ13" s="4"/>
      <c r="KIR13" s="4"/>
      <c r="KIS13" s="4"/>
      <c r="KIT13" s="4"/>
      <c r="KIU13" s="4"/>
      <c r="KIV13" s="4"/>
      <c r="KIW13" s="4"/>
      <c r="KIX13" s="4"/>
      <c r="KIY13" s="4"/>
      <c r="KIZ13" s="4"/>
      <c r="KJA13" s="4"/>
      <c r="KJB13" s="4"/>
      <c r="KJC13" s="4"/>
      <c r="KJD13" s="4"/>
      <c r="KJE13" s="4"/>
      <c r="KJF13" s="4"/>
      <c r="KJG13" s="4"/>
      <c r="KJH13" s="4"/>
      <c r="KJI13" s="4"/>
      <c r="KJJ13" s="4"/>
      <c r="KJK13" s="4"/>
      <c r="KJL13" s="4"/>
      <c r="KJM13" s="4"/>
      <c r="KJN13" s="4"/>
      <c r="KJO13" s="4"/>
      <c r="KJP13" s="4"/>
      <c r="KJQ13" s="4"/>
      <c r="KJR13" s="4"/>
      <c r="KJS13" s="4"/>
      <c r="KJT13" s="4"/>
      <c r="KJU13" s="4"/>
      <c r="KJV13" s="4"/>
      <c r="KJW13" s="4"/>
      <c r="KJX13" s="4"/>
      <c r="KJY13" s="4"/>
      <c r="KJZ13" s="4"/>
      <c r="KKA13" s="4"/>
      <c r="KKB13" s="4"/>
      <c r="KKC13" s="4"/>
      <c r="KKD13" s="4"/>
      <c r="KKE13" s="4"/>
      <c r="KKF13" s="4"/>
      <c r="KKG13" s="4"/>
      <c r="KKH13" s="4"/>
      <c r="KKI13" s="4"/>
      <c r="KKJ13" s="4"/>
      <c r="KKK13" s="4"/>
      <c r="KKL13" s="4"/>
      <c r="KKM13" s="4"/>
      <c r="KKN13" s="4"/>
      <c r="KKO13" s="4"/>
      <c r="KKP13" s="4"/>
      <c r="KKQ13" s="4"/>
      <c r="KKR13" s="4"/>
      <c r="KKS13" s="4"/>
      <c r="KKT13" s="4"/>
      <c r="KKU13" s="4"/>
      <c r="KKV13" s="4"/>
      <c r="KKW13" s="4"/>
      <c r="KKX13" s="4"/>
      <c r="KKY13" s="4"/>
      <c r="KKZ13" s="4"/>
      <c r="KLA13" s="4"/>
      <c r="KLB13" s="4"/>
      <c r="KLC13" s="4"/>
      <c r="KLD13" s="4"/>
      <c r="KLE13" s="4"/>
      <c r="KLF13" s="4"/>
      <c r="KLG13" s="4"/>
      <c r="KLH13" s="4"/>
      <c r="KLI13" s="4"/>
      <c r="KLJ13" s="4"/>
      <c r="KLK13" s="4"/>
      <c r="KLL13" s="4"/>
      <c r="KLM13" s="4"/>
      <c r="KLN13" s="4"/>
      <c r="KLO13" s="4"/>
      <c r="KLP13" s="4"/>
      <c r="KLQ13" s="4"/>
      <c r="KLR13" s="4"/>
      <c r="KLS13" s="4"/>
      <c r="KLT13" s="4"/>
      <c r="KLU13" s="4"/>
      <c r="KLV13" s="4"/>
      <c r="KLW13" s="4"/>
      <c r="KLX13" s="4"/>
      <c r="KLY13" s="4"/>
      <c r="KLZ13" s="4"/>
      <c r="KMA13" s="4"/>
      <c r="KMB13" s="4"/>
      <c r="KMC13" s="4"/>
      <c r="KMD13" s="4"/>
      <c r="KME13" s="4"/>
      <c r="KMF13" s="4"/>
      <c r="KMG13" s="4"/>
      <c r="KMH13" s="4"/>
      <c r="KMI13" s="4"/>
      <c r="KMJ13" s="4"/>
      <c r="KMK13" s="4"/>
      <c r="KML13" s="4"/>
      <c r="KMM13" s="4"/>
      <c r="KMN13" s="4"/>
      <c r="KMO13" s="4"/>
      <c r="KMP13" s="4"/>
      <c r="KMQ13" s="4"/>
      <c r="KMR13" s="4"/>
      <c r="KMS13" s="4"/>
      <c r="KMT13" s="4"/>
      <c r="KMU13" s="4"/>
      <c r="KMV13" s="4"/>
      <c r="KMW13" s="4"/>
      <c r="KMX13" s="4"/>
      <c r="KMY13" s="4"/>
      <c r="KMZ13" s="4"/>
      <c r="KNA13" s="4"/>
      <c r="KNB13" s="4"/>
      <c r="KNC13" s="4"/>
      <c r="KND13" s="4"/>
      <c r="KNE13" s="4"/>
      <c r="KNF13" s="4"/>
      <c r="KNG13" s="4"/>
      <c r="KNH13" s="4"/>
      <c r="KNI13" s="4"/>
      <c r="KNJ13" s="4"/>
      <c r="KNK13" s="4"/>
      <c r="KNL13" s="4"/>
      <c r="KNM13" s="4"/>
      <c r="KNN13" s="4"/>
      <c r="KNO13" s="4"/>
      <c r="KNP13" s="4"/>
      <c r="KNQ13" s="4"/>
      <c r="KNR13" s="4"/>
      <c r="KNS13" s="4"/>
      <c r="KNT13" s="4"/>
      <c r="KNU13" s="4"/>
      <c r="KNV13" s="4"/>
      <c r="KNW13" s="4"/>
      <c r="KNX13" s="4"/>
      <c r="KNY13" s="4"/>
      <c r="KNZ13" s="4"/>
      <c r="KOA13" s="4"/>
      <c r="KOB13" s="4"/>
      <c r="KOC13" s="4"/>
      <c r="KOD13" s="4"/>
      <c r="KOE13" s="4"/>
      <c r="KOF13" s="4"/>
      <c r="KOG13" s="4"/>
      <c r="KOH13" s="4"/>
      <c r="KOI13" s="4"/>
      <c r="KOJ13" s="4"/>
      <c r="KOK13" s="4"/>
      <c r="KOL13" s="4"/>
      <c r="KOM13" s="4"/>
      <c r="KON13" s="4"/>
      <c r="KOO13" s="4"/>
      <c r="KOP13" s="4"/>
      <c r="KOQ13" s="4"/>
      <c r="KOR13" s="4"/>
      <c r="KOS13" s="4"/>
      <c r="KOT13" s="4"/>
      <c r="KOU13" s="4"/>
      <c r="KOV13" s="4"/>
      <c r="KOW13" s="4"/>
      <c r="KOX13" s="4"/>
      <c r="KOY13" s="4"/>
      <c r="KOZ13" s="4"/>
      <c r="KPA13" s="4"/>
      <c r="KPB13" s="4"/>
      <c r="KPC13" s="4"/>
      <c r="KPD13" s="4"/>
      <c r="KPE13" s="4"/>
      <c r="KPF13" s="4"/>
      <c r="KPG13" s="4"/>
      <c r="KPH13" s="4"/>
      <c r="KPI13" s="4"/>
      <c r="KPJ13" s="4"/>
      <c r="KPK13" s="4"/>
      <c r="KPL13" s="4"/>
      <c r="KPM13" s="4"/>
      <c r="KPN13" s="4"/>
      <c r="KPO13" s="4"/>
      <c r="KPP13" s="4"/>
      <c r="KPQ13" s="4"/>
      <c r="KPR13" s="4"/>
      <c r="KPS13" s="4"/>
      <c r="KPT13" s="4"/>
      <c r="KPU13" s="4"/>
      <c r="KPV13" s="4"/>
      <c r="KPW13" s="4"/>
      <c r="KPX13" s="4"/>
      <c r="KPY13" s="4"/>
      <c r="KPZ13" s="4"/>
      <c r="KQA13" s="4"/>
      <c r="KQB13" s="4"/>
      <c r="KQC13" s="4"/>
      <c r="KQD13" s="4"/>
      <c r="KQE13" s="4"/>
      <c r="KQF13" s="4"/>
      <c r="KQG13" s="4"/>
      <c r="KQH13" s="4"/>
      <c r="KQI13" s="4"/>
      <c r="KQJ13" s="4"/>
      <c r="KQK13" s="4"/>
      <c r="KQL13" s="4"/>
      <c r="KQM13" s="4"/>
      <c r="KQN13" s="4"/>
      <c r="KQO13" s="4"/>
      <c r="KQP13" s="4"/>
      <c r="KQQ13" s="4"/>
      <c r="KQR13" s="4"/>
      <c r="KQS13" s="4"/>
      <c r="KQT13" s="4"/>
      <c r="KQU13" s="4"/>
      <c r="KQV13" s="4"/>
      <c r="KQW13" s="4"/>
      <c r="KQX13" s="4"/>
      <c r="KQY13" s="4"/>
      <c r="KQZ13" s="4"/>
      <c r="KRA13" s="4"/>
      <c r="KRB13" s="4"/>
      <c r="KRC13" s="4"/>
      <c r="KRD13" s="4"/>
      <c r="KRE13" s="4"/>
      <c r="KRF13" s="4"/>
      <c r="KRG13" s="4"/>
      <c r="KRH13" s="4"/>
      <c r="KRI13" s="4"/>
      <c r="KRJ13" s="4"/>
      <c r="KRK13" s="4"/>
      <c r="KRL13" s="4"/>
      <c r="KRM13" s="4"/>
      <c r="KRN13" s="4"/>
      <c r="KRO13" s="4"/>
      <c r="KRP13" s="4"/>
      <c r="KRQ13" s="4"/>
      <c r="KRR13" s="4"/>
      <c r="KRS13" s="4"/>
      <c r="KRT13" s="4"/>
      <c r="KRU13" s="4"/>
      <c r="KRV13" s="4"/>
      <c r="KRW13" s="4"/>
      <c r="KRX13" s="4"/>
      <c r="KRY13" s="4"/>
      <c r="KRZ13" s="4"/>
      <c r="KSA13" s="4"/>
      <c r="KSB13" s="4"/>
      <c r="KSC13" s="4"/>
      <c r="KSD13" s="4"/>
      <c r="KSE13" s="4"/>
      <c r="KSF13" s="4"/>
      <c r="KSG13" s="4"/>
      <c r="KSH13" s="4"/>
      <c r="KSI13" s="4"/>
      <c r="KSJ13" s="4"/>
      <c r="KSK13" s="4"/>
      <c r="KSL13" s="4"/>
      <c r="KSM13" s="4"/>
      <c r="KSN13" s="4"/>
      <c r="KSO13" s="4"/>
      <c r="KSP13" s="4"/>
      <c r="KSQ13" s="4"/>
      <c r="KSR13" s="4"/>
      <c r="KSS13" s="4"/>
      <c r="KST13" s="4"/>
      <c r="KSU13" s="4"/>
      <c r="KSV13" s="4"/>
      <c r="KSW13" s="4"/>
      <c r="KSX13" s="4"/>
      <c r="KSY13" s="4"/>
      <c r="KSZ13" s="4"/>
      <c r="KTA13" s="4"/>
      <c r="KTB13" s="4"/>
      <c r="KTC13" s="4"/>
      <c r="KTD13" s="4"/>
      <c r="KTE13" s="4"/>
      <c r="KTF13" s="4"/>
      <c r="KTG13" s="4"/>
      <c r="KTH13" s="4"/>
      <c r="KTI13" s="4"/>
      <c r="KTJ13" s="4"/>
      <c r="KTK13" s="4"/>
      <c r="KTL13" s="4"/>
      <c r="KTM13" s="4"/>
      <c r="KTN13" s="4"/>
      <c r="KTO13" s="4"/>
      <c r="KTP13" s="4"/>
      <c r="KTQ13" s="4"/>
      <c r="KTR13" s="4"/>
      <c r="KTS13" s="4"/>
      <c r="KTT13" s="4"/>
      <c r="KTU13" s="4"/>
      <c r="KTV13" s="4"/>
      <c r="KTW13" s="4"/>
      <c r="KTX13" s="4"/>
      <c r="KTY13" s="4"/>
      <c r="KTZ13" s="4"/>
      <c r="KUA13" s="4"/>
      <c r="KUB13" s="4"/>
      <c r="KUC13" s="4"/>
      <c r="KUD13" s="4"/>
      <c r="KUE13" s="4"/>
      <c r="KUF13" s="4"/>
      <c r="KUG13" s="4"/>
      <c r="KUH13" s="4"/>
      <c r="KUI13" s="4"/>
      <c r="KUJ13" s="4"/>
      <c r="KUK13" s="4"/>
      <c r="KUL13" s="4"/>
      <c r="KUM13" s="4"/>
      <c r="KUN13" s="4"/>
      <c r="KUO13" s="4"/>
      <c r="KUP13" s="4"/>
      <c r="KUQ13" s="4"/>
      <c r="KUR13" s="4"/>
      <c r="KUS13" s="4"/>
      <c r="KUT13" s="4"/>
      <c r="KUU13" s="4"/>
      <c r="KUV13" s="4"/>
      <c r="KUW13" s="4"/>
      <c r="KUX13" s="4"/>
      <c r="KUY13" s="4"/>
      <c r="KUZ13" s="4"/>
      <c r="KVA13" s="4"/>
      <c r="KVB13" s="4"/>
      <c r="KVC13" s="4"/>
      <c r="KVD13" s="4"/>
      <c r="KVE13" s="4"/>
      <c r="KVF13" s="4"/>
      <c r="KVG13" s="4"/>
      <c r="KVH13" s="4"/>
      <c r="KVI13" s="4"/>
      <c r="KVJ13" s="4"/>
      <c r="KVK13" s="4"/>
      <c r="KVL13" s="4"/>
      <c r="KVM13" s="4"/>
      <c r="KVN13" s="4"/>
      <c r="KVO13" s="4"/>
      <c r="KVP13" s="4"/>
      <c r="KVQ13" s="4"/>
      <c r="KVR13" s="4"/>
      <c r="KVS13" s="4"/>
      <c r="KVT13" s="4"/>
      <c r="KVU13" s="4"/>
      <c r="KVV13" s="4"/>
      <c r="KVW13" s="4"/>
      <c r="KVX13" s="4"/>
      <c r="KVY13" s="4"/>
      <c r="KVZ13" s="4"/>
      <c r="KWA13" s="4"/>
      <c r="KWB13" s="4"/>
      <c r="KWC13" s="4"/>
      <c r="KWD13" s="4"/>
      <c r="KWE13" s="4"/>
      <c r="KWF13" s="4"/>
      <c r="KWG13" s="4"/>
      <c r="KWH13" s="4"/>
      <c r="KWI13" s="4"/>
      <c r="KWJ13" s="4"/>
      <c r="KWK13" s="4"/>
      <c r="KWL13" s="4"/>
      <c r="KWM13" s="4"/>
      <c r="KWN13" s="4"/>
      <c r="KWO13" s="4"/>
      <c r="KWP13" s="4"/>
      <c r="KWQ13" s="4"/>
      <c r="KWR13" s="4"/>
      <c r="KWS13" s="4"/>
      <c r="KWT13" s="4"/>
      <c r="KWU13" s="4"/>
      <c r="KWV13" s="4"/>
      <c r="KWW13" s="4"/>
      <c r="KWX13" s="4"/>
      <c r="KWY13" s="4"/>
      <c r="KWZ13" s="4"/>
      <c r="KXA13" s="4"/>
      <c r="KXB13" s="4"/>
      <c r="KXC13" s="4"/>
      <c r="KXD13" s="4"/>
      <c r="KXE13" s="4"/>
      <c r="KXF13" s="4"/>
      <c r="KXG13" s="4"/>
      <c r="KXH13" s="4"/>
      <c r="KXI13" s="4"/>
      <c r="KXJ13" s="4"/>
      <c r="KXK13" s="4"/>
      <c r="KXL13" s="4"/>
      <c r="KXM13" s="4"/>
      <c r="KXN13" s="4"/>
      <c r="KXO13" s="4"/>
      <c r="KXP13" s="4"/>
      <c r="KXQ13" s="4"/>
      <c r="KXR13" s="4"/>
      <c r="KXS13" s="4"/>
      <c r="KXT13" s="4"/>
      <c r="KXU13" s="4"/>
      <c r="KXV13" s="4"/>
      <c r="KXW13" s="4"/>
      <c r="KXX13" s="4"/>
      <c r="KXY13" s="4"/>
      <c r="KXZ13" s="4"/>
      <c r="KYA13" s="4"/>
      <c r="KYB13" s="4"/>
      <c r="KYC13" s="4"/>
      <c r="KYD13" s="4"/>
      <c r="KYE13" s="4"/>
      <c r="KYF13" s="4"/>
      <c r="KYG13" s="4"/>
      <c r="KYH13" s="4"/>
      <c r="KYI13" s="4"/>
      <c r="KYJ13" s="4"/>
      <c r="KYK13" s="4"/>
      <c r="KYL13" s="4"/>
      <c r="KYM13" s="4"/>
      <c r="KYN13" s="4"/>
      <c r="KYO13" s="4"/>
      <c r="KYP13" s="4"/>
      <c r="KYQ13" s="4"/>
      <c r="KYR13" s="4"/>
      <c r="KYS13" s="4"/>
      <c r="KYT13" s="4"/>
      <c r="KYU13" s="4"/>
      <c r="KYV13" s="4"/>
      <c r="KYW13" s="4"/>
      <c r="KYX13" s="4"/>
      <c r="KYY13" s="4"/>
      <c r="KYZ13" s="4"/>
      <c r="KZA13" s="4"/>
      <c r="KZB13" s="4"/>
      <c r="KZC13" s="4"/>
      <c r="KZD13" s="4"/>
      <c r="KZE13" s="4"/>
      <c r="KZF13" s="4"/>
      <c r="KZG13" s="4"/>
      <c r="KZH13" s="4"/>
      <c r="KZI13" s="4"/>
      <c r="KZJ13" s="4"/>
      <c r="KZK13" s="4"/>
      <c r="KZL13" s="4"/>
      <c r="KZM13" s="4"/>
      <c r="KZN13" s="4"/>
      <c r="KZO13" s="4"/>
      <c r="KZP13" s="4"/>
      <c r="KZQ13" s="4"/>
      <c r="KZR13" s="4"/>
      <c r="KZS13" s="4"/>
      <c r="KZT13" s="4"/>
      <c r="KZU13" s="4"/>
      <c r="KZV13" s="4"/>
      <c r="KZW13" s="4"/>
      <c r="KZX13" s="4"/>
      <c r="KZY13" s="4"/>
      <c r="KZZ13" s="4"/>
      <c r="LAA13" s="4"/>
      <c r="LAB13" s="4"/>
      <c r="LAC13" s="4"/>
      <c r="LAD13" s="4"/>
      <c r="LAE13" s="4"/>
      <c r="LAF13" s="4"/>
      <c r="LAG13" s="4"/>
      <c r="LAH13" s="4"/>
      <c r="LAI13" s="4"/>
      <c r="LAJ13" s="4"/>
      <c r="LAK13" s="4"/>
      <c r="LAL13" s="4"/>
      <c r="LAM13" s="4"/>
      <c r="LAN13" s="4"/>
      <c r="LAO13" s="4"/>
      <c r="LAP13" s="4"/>
      <c r="LAQ13" s="4"/>
      <c r="LAR13" s="4"/>
      <c r="LAS13" s="4"/>
      <c r="LAT13" s="4"/>
      <c r="LAU13" s="4"/>
      <c r="LAV13" s="4"/>
      <c r="LAW13" s="4"/>
      <c r="LAX13" s="4"/>
      <c r="LAY13" s="4"/>
      <c r="LAZ13" s="4"/>
      <c r="LBA13" s="4"/>
      <c r="LBB13" s="4"/>
      <c r="LBC13" s="4"/>
      <c r="LBD13" s="4"/>
      <c r="LBE13" s="4"/>
      <c r="LBF13" s="4"/>
      <c r="LBG13" s="4"/>
      <c r="LBH13" s="4"/>
      <c r="LBI13" s="4"/>
      <c r="LBJ13" s="4"/>
      <c r="LBK13" s="4"/>
      <c r="LBL13" s="4"/>
      <c r="LBM13" s="4"/>
      <c r="LBN13" s="4"/>
      <c r="LBO13" s="4"/>
      <c r="LBP13" s="4"/>
      <c r="LBQ13" s="4"/>
      <c r="LBR13" s="4"/>
      <c r="LBS13" s="4"/>
      <c r="LBT13" s="4"/>
      <c r="LBU13" s="4"/>
      <c r="LBV13" s="4"/>
      <c r="LBW13" s="4"/>
      <c r="LBX13" s="4"/>
      <c r="LBY13" s="4"/>
      <c r="LBZ13" s="4"/>
      <c r="LCA13" s="4"/>
      <c r="LCB13" s="4"/>
      <c r="LCC13" s="4"/>
      <c r="LCD13" s="4"/>
      <c r="LCE13" s="4"/>
      <c r="LCF13" s="4"/>
      <c r="LCG13" s="4"/>
      <c r="LCH13" s="4"/>
      <c r="LCI13" s="4"/>
      <c r="LCJ13" s="4"/>
      <c r="LCK13" s="4"/>
      <c r="LCL13" s="4"/>
      <c r="LCM13" s="4"/>
      <c r="LCN13" s="4"/>
      <c r="LCO13" s="4"/>
      <c r="LCP13" s="4"/>
      <c r="LCQ13" s="4"/>
      <c r="LCR13" s="4"/>
      <c r="LCS13" s="4"/>
      <c r="LCT13" s="4"/>
      <c r="LCU13" s="4"/>
      <c r="LCV13" s="4"/>
      <c r="LCW13" s="4"/>
      <c r="LCX13" s="4"/>
      <c r="LCY13" s="4"/>
      <c r="LCZ13" s="4"/>
      <c r="LDA13" s="4"/>
      <c r="LDB13" s="4"/>
      <c r="LDC13" s="4"/>
      <c r="LDD13" s="4"/>
      <c r="LDE13" s="4"/>
      <c r="LDF13" s="4"/>
      <c r="LDG13" s="4"/>
      <c r="LDH13" s="4"/>
      <c r="LDI13" s="4"/>
      <c r="LDJ13" s="4"/>
      <c r="LDK13" s="4"/>
      <c r="LDL13" s="4"/>
      <c r="LDM13" s="4"/>
      <c r="LDN13" s="4"/>
      <c r="LDO13" s="4"/>
      <c r="LDP13" s="4"/>
      <c r="LDQ13" s="4"/>
      <c r="LDR13" s="4"/>
      <c r="LDS13" s="4"/>
      <c r="LDT13" s="4"/>
      <c r="LDU13" s="4"/>
      <c r="LDV13" s="4"/>
      <c r="LDW13" s="4"/>
      <c r="LDX13" s="4"/>
      <c r="LDY13" s="4"/>
      <c r="LDZ13" s="4"/>
      <c r="LEA13" s="4"/>
      <c r="LEB13" s="4"/>
      <c r="LEC13" s="4"/>
      <c r="LED13" s="4"/>
      <c r="LEE13" s="4"/>
      <c r="LEF13" s="4"/>
      <c r="LEG13" s="4"/>
      <c r="LEH13" s="4"/>
      <c r="LEI13" s="4"/>
      <c r="LEJ13" s="4"/>
      <c r="LEK13" s="4"/>
      <c r="LEL13" s="4"/>
      <c r="LEM13" s="4"/>
      <c r="LEN13" s="4"/>
      <c r="LEO13" s="4"/>
      <c r="LEP13" s="4"/>
      <c r="LEQ13" s="4"/>
      <c r="LER13" s="4"/>
      <c r="LES13" s="4"/>
      <c r="LET13" s="4"/>
      <c r="LEU13" s="4"/>
      <c r="LEV13" s="4"/>
      <c r="LEW13" s="4"/>
      <c r="LEX13" s="4"/>
      <c r="LEY13" s="4"/>
      <c r="LEZ13" s="4"/>
      <c r="LFA13" s="4"/>
      <c r="LFB13" s="4"/>
      <c r="LFC13" s="4"/>
      <c r="LFD13" s="4"/>
      <c r="LFE13" s="4"/>
      <c r="LFF13" s="4"/>
      <c r="LFG13" s="4"/>
      <c r="LFH13" s="4"/>
      <c r="LFI13" s="4"/>
      <c r="LFJ13" s="4"/>
      <c r="LFK13" s="4"/>
      <c r="LFL13" s="4"/>
      <c r="LFM13" s="4"/>
      <c r="LFN13" s="4"/>
      <c r="LFO13" s="4"/>
      <c r="LFP13" s="4"/>
      <c r="LFQ13" s="4"/>
      <c r="LFR13" s="4"/>
      <c r="LFS13" s="4"/>
      <c r="LFT13" s="4"/>
      <c r="LFU13" s="4"/>
      <c r="LFV13" s="4"/>
      <c r="LFW13" s="4"/>
      <c r="LFX13" s="4"/>
      <c r="LFY13" s="4"/>
      <c r="LFZ13" s="4"/>
      <c r="LGA13" s="4"/>
      <c r="LGB13" s="4"/>
      <c r="LGC13" s="4"/>
      <c r="LGD13" s="4"/>
      <c r="LGE13" s="4"/>
      <c r="LGF13" s="4"/>
      <c r="LGG13" s="4"/>
      <c r="LGH13" s="4"/>
      <c r="LGI13" s="4"/>
      <c r="LGJ13" s="4"/>
      <c r="LGK13" s="4"/>
      <c r="LGL13" s="4"/>
      <c r="LGM13" s="4"/>
      <c r="LGN13" s="4"/>
      <c r="LGO13" s="4"/>
      <c r="LGP13" s="4"/>
      <c r="LGQ13" s="4"/>
      <c r="LGR13" s="4"/>
      <c r="LGS13" s="4"/>
      <c r="LGT13" s="4"/>
      <c r="LGU13" s="4"/>
      <c r="LGV13" s="4"/>
      <c r="LGW13" s="4"/>
      <c r="LGX13" s="4"/>
      <c r="LGY13" s="4"/>
      <c r="LGZ13" s="4"/>
      <c r="LHA13" s="4"/>
      <c r="LHB13" s="4"/>
      <c r="LHC13" s="4"/>
      <c r="LHD13" s="4"/>
      <c r="LHE13" s="4"/>
      <c r="LHF13" s="4"/>
      <c r="LHG13" s="4"/>
      <c r="LHH13" s="4"/>
      <c r="LHI13" s="4"/>
      <c r="LHJ13" s="4"/>
      <c r="LHK13" s="4"/>
      <c r="LHL13" s="4"/>
      <c r="LHM13" s="4"/>
      <c r="LHN13" s="4"/>
      <c r="LHO13" s="4"/>
      <c r="LHP13" s="4"/>
      <c r="LHQ13" s="4"/>
      <c r="LHR13" s="4"/>
      <c r="LHS13" s="4"/>
      <c r="LHT13" s="4"/>
      <c r="LHU13" s="4"/>
      <c r="LHV13" s="4"/>
      <c r="LHW13" s="4"/>
      <c r="LHX13" s="4"/>
      <c r="LHY13" s="4"/>
      <c r="LHZ13" s="4"/>
      <c r="LIA13" s="4"/>
      <c r="LIB13" s="4"/>
      <c r="LIC13" s="4"/>
      <c r="LID13" s="4"/>
      <c r="LIE13" s="4"/>
      <c r="LIF13" s="4"/>
      <c r="LIG13" s="4"/>
      <c r="LIH13" s="4"/>
      <c r="LII13" s="4"/>
      <c r="LIJ13" s="4"/>
      <c r="LIK13" s="4"/>
      <c r="LIL13" s="4"/>
      <c r="LIM13" s="4"/>
      <c r="LIN13" s="4"/>
      <c r="LIO13" s="4"/>
      <c r="LIP13" s="4"/>
      <c r="LIQ13" s="4"/>
      <c r="LIR13" s="4"/>
      <c r="LIS13" s="4"/>
      <c r="LIT13" s="4"/>
      <c r="LIU13" s="4"/>
      <c r="LIV13" s="4"/>
      <c r="LIW13" s="4"/>
      <c r="LIX13" s="4"/>
      <c r="LIY13" s="4"/>
      <c r="LIZ13" s="4"/>
      <c r="LJA13" s="4"/>
      <c r="LJB13" s="4"/>
      <c r="LJC13" s="4"/>
      <c r="LJD13" s="4"/>
      <c r="LJE13" s="4"/>
      <c r="LJF13" s="4"/>
      <c r="LJG13" s="4"/>
      <c r="LJH13" s="4"/>
      <c r="LJI13" s="4"/>
      <c r="LJJ13" s="4"/>
      <c r="LJK13" s="4"/>
      <c r="LJL13" s="4"/>
      <c r="LJM13" s="4"/>
      <c r="LJN13" s="4"/>
      <c r="LJO13" s="4"/>
      <c r="LJP13" s="4"/>
      <c r="LJQ13" s="4"/>
      <c r="LJR13" s="4"/>
      <c r="LJS13" s="4"/>
      <c r="LJT13" s="4"/>
      <c r="LJU13" s="4"/>
      <c r="LJV13" s="4"/>
      <c r="LJW13" s="4"/>
      <c r="LJX13" s="4"/>
      <c r="LJY13" s="4"/>
      <c r="LJZ13" s="4"/>
      <c r="LKA13" s="4"/>
      <c r="LKB13" s="4"/>
      <c r="LKC13" s="4"/>
      <c r="LKD13" s="4"/>
      <c r="LKE13" s="4"/>
      <c r="LKF13" s="4"/>
      <c r="LKG13" s="4"/>
      <c r="LKH13" s="4"/>
      <c r="LKI13" s="4"/>
      <c r="LKJ13" s="4"/>
      <c r="LKK13" s="4"/>
      <c r="LKL13" s="4"/>
      <c r="LKM13" s="4"/>
      <c r="LKN13" s="4"/>
      <c r="LKO13" s="4"/>
      <c r="LKP13" s="4"/>
      <c r="LKQ13" s="4"/>
      <c r="LKR13" s="4"/>
      <c r="LKS13" s="4"/>
      <c r="LKT13" s="4"/>
      <c r="LKU13" s="4"/>
      <c r="LKV13" s="4"/>
      <c r="LKW13" s="4"/>
      <c r="LKX13" s="4"/>
      <c r="LKY13" s="4"/>
      <c r="LKZ13" s="4"/>
      <c r="LLA13" s="4"/>
      <c r="LLB13" s="4"/>
      <c r="LLC13" s="4"/>
      <c r="LLD13" s="4"/>
      <c r="LLE13" s="4"/>
      <c r="LLF13" s="4"/>
      <c r="LLG13" s="4"/>
      <c r="LLH13" s="4"/>
      <c r="LLI13" s="4"/>
      <c r="LLJ13" s="4"/>
      <c r="LLK13" s="4"/>
      <c r="LLL13" s="4"/>
      <c r="LLM13" s="4"/>
      <c r="LLN13" s="4"/>
      <c r="LLO13" s="4"/>
      <c r="LLP13" s="4"/>
      <c r="LLQ13" s="4"/>
      <c r="LLR13" s="4"/>
      <c r="LLS13" s="4"/>
      <c r="LLT13" s="4"/>
      <c r="LLU13" s="4"/>
      <c r="LLV13" s="4"/>
      <c r="LLW13" s="4"/>
      <c r="LLX13" s="4"/>
      <c r="LLY13" s="4"/>
      <c r="LLZ13" s="4"/>
      <c r="LMA13" s="4"/>
      <c r="LMB13" s="4"/>
      <c r="LMC13" s="4"/>
      <c r="LMD13" s="4"/>
      <c r="LME13" s="4"/>
      <c r="LMF13" s="4"/>
      <c r="LMG13" s="4"/>
      <c r="LMH13" s="4"/>
      <c r="LMI13" s="4"/>
      <c r="LMJ13" s="4"/>
      <c r="LMK13" s="4"/>
      <c r="LML13" s="4"/>
      <c r="LMM13" s="4"/>
      <c r="LMN13" s="4"/>
      <c r="LMO13" s="4"/>
      <c r="LMP13" s="4"/>
      <c r="LMQ13" s="4"/>
      <c r="LMR13" s="4"/>
      <c r="LMS13" s="4"/>
      <c r="LMT13" s="4"/>
      <c r="LMU13" s="4"/>
      <c r="LMV13" s="4"/>
      <c r="LMW13" s="4"/>
      <c r="LMX13" s="4"/>
      <c r="LMY13" s="4"/>
      <c r="LMZ13" s="4"/>
      <c r="LNA13" s="4"/>
      <c r="LNB13" s="4"/>
      <c r="LNC13" s="4"/>
      <c r="LND13" s="4"/>
      <c r="LNE13" s="4"/>
      <c r="LNF13" s="4"/>
      <c r="LNG13" s="4"/>
      <c r="LNH13" s="4"/>
      <c r="LNI13" s="4"/>
      <c r="LNJ13" s="4"/>
      <c r="LNK13" s="4"/>
      <c r="LNL13" s="4"/>
      <c r="LNM13" s="4"/>
      <c r="LNN13" s="4"/>
      <c r="LNO13" s="4"/>
      <c r="LNP13" s="4"/>
      <c r="LNQ13" s="4"/>
      <c r="LNR13" s="4"/>
      <c r="LNS13" s="4"/>
      <c r="LNT13" s="4"/>
      <c r="LNU13" s="4"/>
      <c r="LNV13" s="4"/>
      <c r="LNW13" s="4"/>
      <c r="LNX13" s="4"/>
      <c r="LNY13" s="4"/>
      <c r="LNZ13" s="4"/>
      <c r="LOA13" s="4"/>
      <c r="LOB13" s="4"/>
      <c r="LOC13" s="4"/>
      <c r="LOD13" s="4"/>
      <c r="LOE13" s="4"/>
      <c r="LOF13" s="4"/>
      <c r="LOG13" s="4"/>
      <c r="LOH13" s="4"/>
      <c r="LOI13" s="4"/>
      <c r="LOJ13" s="4"/>
      <c r="LOK13" s="4"/>
      <c r="LOL13" s="4"/>
      <c r="LOM13" s="4"/>
      <c r="LON13" s="4"/>
      <c r="LOO13" s="4"/>
      <c r="LOP13" s="4"/>
      <c r="LOQ13" s="4"/>
      <c r="LOR13" s="4"/>
      <c r="LOS13" s="4"/>
      <c r="LOT13" s="4"/>
      <c r="LOU13" s="4"/>
      <c r="LOV13" s="4"/>
      <c r="LOW13" s="4"/>
      <c r="LOX13" s="4"/>
      <c r="LOY13" s="4"/>
      <c r="LOZ13" s="4"/>
      <c r="LPA13" s="4"/>
      <c r="LPB13" s="4"/>
      <c r="LPC13" s="4"/>
      <c r="LPD13" s="4"/>
      <c r="LPE13" s="4"/>
      <c r="LPF13" s="4"/>
      <c r="LPG13" s="4"/>
      <c r="LPH13" s="4"/>
      <c r="LPI13" s="4"/>
      <c r="LPJ13" s="4"/>
      <c r="LPK13" s="4"/>
      <c r="LPL13" s="4"/>
      <c r="LPM13" s="4"/>
      <c r="LPN13" s="4"/>
      <c r="LPO13" s="4"/>
      <c r="LPP13" s="4"/>
      <c r="LPQ13" s="4"/>
      <c r="LPR13" s="4"/>
      <c r="LPS13" s="4"/>
      <c r="LPT13" s="4"/>
      <c r="LPU13" s="4"/>
      <c r="LPV13" s="4"/>
      <c r="LPW13" s="4"/>
      <c r="LPX13" s="4"/>
      <c r="LPY13" s="4"/>
      <c r="LPZ13" s="4"/>
      <c r="LQA13" s="4"/>
      <c r="LQB13" s="4"/>
      <c r="LQC13" s="4"/>
      <c r="LQD13" s="4"/>
      <c r="LQE13" s="4"/>
      <c r="LQF13" s="4"/>
      <c r="LQG13" s="4"/>
      <c r="LQH13" s="4"/>
      <c r="LQI13" s="4"/>
      <c r="LQJ13" s="4"/>
      <c r="LQK13" s="4"/>
      <c r="LQL13" s="4"/>
      <c r="LQM13" s="4"/>
      <c r="LQN13" s="4"/>
      <c r="LQO13" s="4"/>
      <c r="LQP13" s="4"/>
      <c r="LQQ13" s="4"/>
      <c r="LQR13" s="4"/>
      <c r="LQS13" s="4"/>
      <c r="LQT13" s="4"/>
      <c r="LQU13" s="4"/>
      <c r="LQV13" s="4"/>
      <c r="LQW13" s="4"/>
      <c r="LQX13" s="4"/>
      <c r="LQY13" s="4"/>
      <c r="LQZ13" s="4"/>
      <c r="LRA13" s="4"/>
      <c r="LRB13" s="4"/>
      <c r="LRC13" s="4"/>
      <c r="LRD13" s="4"/>
      <c r="LRE13" s="4"/>
      <c r="LRF13" s="4"/>
      <c r="LRG13" s="4"/>
      <c r="LRH13" s="4"/>
      <c r="LRI13" s="4"/>
      <c r="LRJ13" s="4"/>
      <c r="LRK13" s="4"/>
      <c r="LRL13" s="4"/>
      <c r="LRM13" s="4"/>
      <c r="LRN13" s="4"/>
      <c r="LRO13" s="4"/>
      <c r="LRP13" s="4"/>
      <c r="LRQ13" s="4"/>
      <c r="LRR13" s="4"/>
      <c r="LRS13" s="4"/>
      <c r="LRT13" s="4"/>
      <c r="LRU13" s="4"/>
      <c r="LRV13" s="4"/>
      <c r="LRW13" s="4"/>
      <c r="LRX13" s="4"/>
      <c r="LRY13" s="4"/>
      <c r="LRZ13" s="4"/>
      <c r="LSA13" s="4"/>
      <c r="LSB13" s="4"/>
      <c r="LSC13" s="4"/>
      <c r="LSD13" s="4"/>
      <c r="LSE13" s="4"/>
      <c r="LSF13" s="4"/>
      <c r="LSG13" s="4"/>
      <c r="LSH13" s="4"/>
      <c r="LSI13" s="4"/>
      <c r="LSJ13" s="4"/>
      <c r="LSK13" s="4"/>
      <c r="LSL13" s="4"/>
      <c r="LSM13" s="4"/>
      <c r="LSN13" s="4"/>
      <c r="LSO13" s="4"/>
      <c r="LSP13" s="4"/>
      <c r="LSQ13" s="4"/>
      <c r="LSR13" s="4"/>
      <c r="LSS13" s="4"/>
      <c r="LST13" s="4"/>
      <c r="LSU13" s="4"/>
      <c r="LSV13" s="4"/>
      <c r="LSW13" s="4"/>
      <c r="LSX13" s="4"/>
      <c r="LSY13" s="4"/>
      <c r="LSZ13" s="4"/>
      <c r="LTA13" s="4"/>
      <c r="LTB13" s="4"/>
      <c r="LTC13" s="4"/>
      <c r="LTD13" s="4"/>
      <c r="LTE13" s="4"/>
      <c r="LTF13" s="4"/>
      <c r="LTG13" s="4"/>
      <c r="LTH13" s="4"/>
      <c r="LTI13" s="4"/>
      <c r="LTJ13" s="4"/>
      <c r="LTK13" s="4"/>
      <c r="LTL13" s="4"/>
      <c r="LTM13" s="4"/>
      <c r="LTN13" s="4"/>
      <c r="LTO13" s="4"/>
      <c r="LTP13" s="4"/>
      <c r="LTQ13" s="4"/>
      <c r="LTR13" s="4"/>
      <c r="LTS13" s="4"/>
      <c r="LTT13" s="4"/>
      <c r="LTU13" s="4"/>
      <c r="LTV13" s="4"/>
      <c r="LTW13" s="4"/>
      <c r="LTX13" s="4"/>
      <c r="LTY13" s="4"/>
      <c r="LTZ13" s="4"/>
      <c r="LUA13" s="4"/>
      <c r="LUB13" s="4"/>
      <c r="LUC13" s="4"/>
      <c r="LUD13" s="4"/>
      <c r="LUE13" s="4"/>
      <c r="LUF13" s="4"/>
      <c r="LUG13" s="4"/>
      <c r="LUH13" s="4"/>
      <c r="LUI13" s="4"/>
      <c r="LUJ13" s="4"/>
      <c r="LUK13" s="4"/>
      <c r="LUL13" s="4"/>
      <c r="LUM13" s="4"/>
      <c r="LUN13" s="4"/>
      <c r="LUO13" s="4"/>
      <c r="LUP13" s="4"/>
      <c r="LUQ13" s="4"/>
      <c r="LUR13" s="4"/>
      <c r="LUS13" s="4"/>
      <c r="LUT13" s="4"/>
      <c r="LUU13" s="4"/>
      <c r="LUV13" s="4"/>
      <c r="LUW13" s="4"/>
      <c r="LUX13" s="4"/>
      <c r="LUY13" s="4"/>
      <c r="LUZ13" s="4"/>
      <c r="LVA13" s="4"/>
      <c r="LVB13" s="4"/>
      <c r="LVC13" s="4"/>
      <c r="LVD13" s="4"/>
      <c r="LVE13" s="4"/>
      <c r="LVF13" s="4"/>
      <c r="LVG13" s="4"/>
      <c r="LVH13" s="4"/>
      <c r="LVI13" s="4"/>
      <c r="LVJ13" s="4"/>
      <c r="LVK13" s="4"/>
      <c r="LVL13" s="4"/>
      <c r="LVM13" s="4"/>
      <c r="LVN13" s="4"/>
      <c r="LVO13" s="4"/>
      <c r="LVP13" s="4"/>
      <c r="LVQ13" s="4"/>
      <c r="LVR13" s="4"/>
      <c r="LVS13" s="4"/>
      <c r="LVT13" s="4"/>
      <c r="LVU13" s="4"/>
      <c r="LVV13" s="4"/>
      <c r="LVW13" s="4"/>
      <c r="LVX13" s="4"/>
      <c r="LVY13" s="4"/>
      <c r="LVZ13" s="4"/>
      <c r="LWA13" s="4"/>
      <c r="LWB13" s="4"/>
      <c r="LWC13" s="4"/>
      <c r="LWD13" s="4"/>
      <c r="LWE13" s="4"/>
      <c r="LWF13" s="4"/>
      <c r="LWG13" s="4"/>
      <c r="LWH13" s="4"/>
      <c r="LWI13" s="4"/>
      <c r="LWJ13" s="4"/>
      <c r="LWK13" s="4"/>
      <c r="LWL13" s="4"/>
      <c r="LWM13" s="4"/>
      <c r="LWN13" s="4"/>
      <c r="LWO13" s="4"/>
      <c r="LWP13" s="4"/>
      <c r="LWQ13" s="4"/>
      <c r="LWR13" s="4"/>
      <c r="LWS13" s="4"/>
      <c r="LWT13" s="4"/>
      <c r="LWU13" s="4"/>
      <c r="LWV13" s="4"/>
      <c r="LWW13" s="4"/>
      <c r="LWX13" s="4"/>
      <c r="LWY13" s="4"/>
      <c r="LWZ13" s="4"/>
      <c r="LXA13" s="4"/>
      <c r="LXB13" s="4"/>
      <c r="LXC13" s="4"/>
      <c r="LXD13" s="4"/>
      <c r="LXE13" s="4"/>
      <c r="LXF13" s="4"/>
      <c r="LXG13" s="4"/>
      <c r="LXH13" s="4"/>
      <c r="LXI13" s="4"/>
      <c r="LXJ13" s="4"/>
      <c r="LXK13" s="4"/>
      <c r="LXL13" s="4"/>
      <c r="LXM13" s="4"/>
      <c r="LXN13" s="4"/>
      <c r="LXO13" s="4"/>
      <c r="LXP13" s="4"/>
      <c r="LXQ13" s="4"/>
      <c r="LXR13" s="4"/>
      <c r="LXS13" s="4"/>
      <c r="LXT13" s="4"/>
      <c r="LXU13" s="4"/>
      <c r="LXV13" s="4"/>
      <c r="LXW13" s="4"/>
      <c r="LXX13" s="4"/>
      <c r="LXY13" s="4"/>
      <c r="LXZ13" s="4"/>
      <c r="LYA13" s="4"/>
      <c r="LYB13" s="4"/>
      <c r="LYC13" s="4"/>
      <c r="LYD13" s="4"/>
      <c r="LYE13" s="4"/>
      <c r="LYF13" s="4"/>
      <c r="LYG13" s="4"/>
      <c r="LYH13" s="4"/>
      <c r="LYI13" s="4"/>
      <c r="LYJ13" s="4"/>
      <c r="LYK13" s="4"/>
      <c r="LYL13" s="4"/>
      <c r="LYM13" s="4"/>
      <c r="LYN13" s="4"/>
      <c r="LYO13" s="4"/>
      <c r="LYP13" s="4"/>
      <c r="LYQ13" s="4"/>
      <c r="LYR13" s="4"/>
      <c r="LYS13" s="4"/>
      <c r="LYT13" s="4"/>
      <c r="LYU13" s="4"/>
      <c r="LYV13" s="4"/>
      <c r="LYW13" s="4"/>
      <c r="LYX13" s="4"/>
      <c r="LYY13" s="4"/>
      <c r="LYZ13" s="4"/>
      <c r="LZA13" s="4"/>
      <c r="LZB13" s="4"/>
      <c r="LZC13" s="4"/>
      <c r="LZD13" s="4"/>
      <c r="LZE13" s="4"/>
      <c r="LZF13" s="4"/>
      <c r="LZG13" s="4"/>
      <c r="LZH13" s="4"/>
      <c r="LZI13" s="4"/>
      <c r="LZJ13" s="4"/>
      <c r="LZK13" s="4"/>
      <c r="LZL13" s="4"/>
      <c r="LZM13" s="4"/>
      <c r="LZN13" s="4"/>
      <c r="LZO13" s="4"/>
      <c r="LZP13" s="4"/>
      <c r="LZQ13" s="4"/>
      <c r="LZR13" s="4"/>
      <c r="LZS13" s="4"/>
      <c r="LZT13" s="4"/>
      <c r="LZU13" s="4"/>
      <c r="LZV13" s="4"/>
      <c r="LZW13" s="4"/>
      <c r="LZX13" s="4"/>
      <c r="LZY13" s="4"/>
      <c r="LZZ13" s="4"/>
      <c r="MAA13" s="4"/>
      <c r="MAB13" s="4"/>
      <c r="MAC13" s="4"/>
      <c r="MAD13" s="4"/>
      <c r="MAE13" s="4"/>
      <c r="MAF13" s="4"/>
      <c r="MAG13" s="4"/>
      <c r="MAH13" s="4"/>
      <c r="MAI13" s="4"/>
      <c r="MAJ13" s="4"/>
      <c r="MAK13" s="4"/>
      <c r="MAL13" s="4"/>
      <c r="MAM13" s="4"/>
      <c r="MAN13" s="4"/>
      <c r="MAO13" s="4"/>
      <c r="MAP13" s="4"/>
      <c r="MAQ13" s="4"/>
      <c r="MAR13" s="4"/>
      <c r="MAS13" s="4"/>
      <c r="MAT13" s="4"/>
      <c r="MAU13" s="4"/>
      <c r="MAV13" s="4"/>
      <c r="MAW13" s="4"/>
      <c r="MAX13" s="4"/>
      <c r="MAY13" s="4"/>
      <c r="MAZ13" s="4"/>
      <c r="MBA13" s="4"/>
      <c r="MBB13" s="4"/>
      <c r="MBC13" s="4"/>
      <c r="MBD13" s="4"/>
      <c r="MBE13" s="4"/>
      <c r="MBF13" s="4"/>
      <c r="MBG13" s="4"/>
      <c r="MBH13" s="4"/>
      <c r="MBI13" s="4"/>
      <c r="MBJ13" s="4"/>
      <c r="MBK13" s="4"/>
      <c r="MBL13" s="4"/>
      <c r="MBM13" s="4"/>
      <c r="MBN13" s="4"/>
      <c r="MBO13" s="4"/>
      <c r="MBP13" s="4"/>
      <c r="MBQ13" s="4"/>
      <c r="MBR13" s="4"/>
      <c r="MBS13" s="4"/>
      <c r="MBT13" s="4"/>
      <c r="MBU13" s="4"/>
      <c r="MBV13" s="4"/>
      <c r="MBW13" s="4"/>
      <c r="MBX13" s="4"/>
      <c r="MBY13" s="4"/>
      <c r="MBZ13" s="4"/>
      <c r="MCA13" s="4"/>
      <c r="MCB13" s="4"/>
      <c r="MCC13" s="4"/>
      <c r="MCD13" s="4"/>
      <c r="MCE13" s="4"/>
      <c r="MCF13" s="4"/>
      <c r="MCG13" s="4"/>
      <c r="MCH13" s="4"/>
      <c r="MCI13" s="4"/>
      <c r="MCJ13" s="4"/>
      <c r="MCK13" s="4"/>
      <c r="MCL13" s="4"/>
      <c r="MCM13" s="4"/>
      <c r="MCN13" s="4"/>
      <c r="MCO13" s="4"/>
      <c r="MCP13" s="4"/>
      <c r="MCQ13" s="4"/>
      <c r="MCR13" s="4"/>
      <c r="MCS13" s="4"/>
      <c r="MCT13" s="4"/>
      <c r="MCU13" s="4"/>
      <c r="MCV13" s="4"/>
      <c r="MCW13" s="4"/>
      <c r="MCX13" s="4"/>
      <c r="MCY13" s="4"/>
      <c r="MCZ13" s="4"/>
      <c r="MDA13" s="4"/>
      <c r="MDB13" s="4"/>
      <c r="MDC13" s="4"/>
      <c r="MDD13" s="4"/>
      <c r="MDE13" s="4"/>
      <c r="MDF13" s="4"/>
      <c r="MDG13" s="4"/>
      <c r="MDH13" s="4"/>
      <c r="MDI13" s="4"/>
      <c r="MDJ13" s="4"/>
      <c r="MDK13" s="4"/>
      <c r="MDL13" s="4"/>
      <c r="MDM13" s="4"/>
      <c r="MDN13" s="4"/>
      <c r="MDO13" s="4"/>
      <c r="MDP13" s="4"/>
      <c r="MDQ13" s="4"/>
      <c r="MDR13" s="4"/>
      <c r="MDS13" s="4"/>
      <c r="MDT13" s="4"/>
      <c r="MDU13" s="4"/>
      <c r="MDV13" s="4"/>
      <c r="MDW13" s="4"/>
      <c r="MDX13" s="4"/>
      <c r="MDY13" s="4"/>
      <c r="MDZ13" s="4"/>
      <c r="MEA13" s="4"/>
      <c r="MEB13" s="4"/>
      <c r="MEC13" s="4"/>
      <c r="MED13" s="4"/>
      <c r="MEE13" s="4"/>
      <c r="MEF13" s="4"/>
      <c r="MEG13" s="4"/>
      <c r="MEH13" s="4"/>
      <c r="MEI13" s="4"/>
      <c r="MEJ13" s="4"/>
      <c r="MEK13" s="4"/>
      <c r="MEL13" s="4"/>
      <c r="MEM13" s="4"/>
      <c r="MEN13" s="4"/>
      <c r="MEO13" s="4"/>
      <c r="MEP13" s="4"/>
      <c r="MEQ13" s="4"/>
      <c r="MER13" s="4"/>
      <c r="MES13" s="4"/>
      <c r="MET13" s="4"/>
      <c r="MEU13" s="4"/>
      <c r="MEV13" s="4"/>
      <c r="MEW13" s="4"/>
      <c r="MEX13" s="4"/>
      <c r="MEY13" s="4"/>
      <c r="MEZ13" s="4"/>
      <c r="MFA13" s="4"/>
      <c r="MFB13" s="4"/>
      <c r="MFC13" s="4"/>
      <c r="MFD13" s="4"/>
      <c r="MFE13" s="4"/>
      <c r="MFF13" s="4"/>
      <c r="MFG13" s="4"/>
      <c r="MFH13" s="4"/>
      <c r="MFI13" s="4"/>
      <c r="MFJ13" s="4"/>
      <c r="MFK13" s="4"/>
      <c r="MFL13" s="4"/>
      <c r="MFM13" s="4"/>
      <c r="MFN13" s="4"/>
      <c r="MFO13" s="4"/>
      <c r="MFP13" s="4"/>
      <c r="MFQ13" s="4"/>
      <c r="MFR13" s="4"/>
      <c r="MFS13" s="4"/>
      <c r="MFT13" s="4"/>
      <c r="MFU13" s="4"/>
      <c r="MFV13" s="4"/>
      <c r="MFW13" s="4"/>
      <c r="MFX13" s="4"/>
      <c r="MFY13" s="4"/>
      <c r="MFZ13" s="4"/>
      <c r="MGA13" s="4"/>
      <c r="MGB13" s="4"/>
      <c r="MGC13" s="4"/>
      <c r="MGD13" s="4"/>
      <c r="MGE13" s="4"/>
      <c r="MGF13" s="4"/>
      <c r="MGG13" s="4"/>
      <c r="MGH13" s="4"/>
      <c r="MGI13" s="4"/>
      <c r="MGJ13" s="4"/>
      <c r="MGK13" s="4"/>
      <c r="MGL13" s="4"/>
      <c r="MGM13" s="4"/>
      <c r="MGN13" s="4"/>
      <c r="MGO13" s="4"/>
      <c r="MGP13" s="4"/>
      <c r="MGQ13" s="4"/>
      <c r="MGR13" s="4"/>
      <c r="MGS13" s="4"/>
      <c r="MGT13" s="4"/>
      <c r="MGU13" s="4"/>
      <c r="MGV13" s="4"/>
      <c r="MGW13" s="4"/>
      <c r="MGX13" s="4"/>
      <c r="MGY13" s="4"/>
      <c r="MGZ13" s="4"/>
      <c r="MHA13" s="4"/>
      <c r="MHB13" s="4"/>
      <c r="MHC13" s="4"/>
      <c r="MHD13" s="4"/>
      <c r="MHE13" s="4"/>
      <c r="MHF13" s="4"/>
      <c r="MHG13" s="4"/>
      <c r="MHH13" s="4"/>
      <c r="MHI13" s="4"/>
      <c r="MHJ13" s="4"/>
      <c r="MHK13" s="4"/>
      <c r="MHL13" s="4"/>
      <c r="MHM13" s="4"/>
      <c r="MHN13" s="4"/>
      <c r="MHO13" s="4"/>
      <c r="MHP13" s="4"/>
      <c r="MHQ13" s="4"/>
      <c r="MHR13" s="4"/>
      <c r="MHS13" s="4"/>
      <c r="MHT13" s="4"/>
      <c r="MHU13" s="4"/>
      <c r="MHV13" s="4"/>
      <c r="MHW13" s="4"/>
      <c r="MHX13" s="4"/>
      <c r="MHY13" s="4"/>
      <c r="MHZ13" s="4"/>
      <c r="MIA13" s="4"/>
      <c r="MIB13" s="4"/>
      <c r="MIC13" s="4"/>
      <c r="MID13" s="4"/>
      <c r="MIE13" s="4"/>
      <c r="MIF13" s="4"/>
      <c r="MIG13" s="4"/>
      <c r="MIH13" s="4"/>
      <c r="MII13" s="4"/>
      <c r="MIJ13" s="4"/>
      <c r="MIK13" s="4"/>
      <c r="MIL13" s="4"/>
      <c r="MIM13" s="4"/>
      <c r="MIN13" s="4"/>
      <c r="MIO13" s="4"/>
      <c r="MIP13" s="4"/>
      <c r="MIQ13" s="4"/>
      <c r="MIR13" s="4"/>
      <c r="MIS13" s="4"/>
      <c r="MIT13" s="4"/>
      <c r="MIU13" s="4"/>
      <c r="MIV13" s="4"/>
      <c r="MIW13" s="4"/>
      <c r="MIX13" s="4"/>
      <c r="MIY13" s="4"/>
      <c r="MIZ13" s="4"/>
      <c r="MJA13" s="4"/>
      <c r="MJB13" s="4"/>
      <c r="MJC13" s="4"/>
      <c r="MJD13" s="4"/>
      <c r="MJE13" s="4"/>
      <c r="MJF13" s="4"/>
      <c r="MJG13" s="4"/>
      <c r="MJH13" s="4"/>
      <c r="MJI13" s="4"/>
      <c r="MJJ13" s="4"/>
      <c r="MJK13" s="4"/>
      <c r="MJL13" s="4"/>
      <c r="MJM13" s="4"/>
      <c r="MJN13" s="4"/>
      <c r="MJO13" s="4"/>
      <c r="MJP13" s="4"/>
      <c r="MJQ13" s="4"/>
      <c r="MJR13" s="4"/>
      <c r="MJS13" s="4"/>
      <c r="MJT13" s="4"/>
      <c r="MJU13" s="4"/>
      <c r="MJV13" s="4"/>
      <c r="MJW13" s="4"/>
      <c r="MJX13" s="4"/>
      <c r="MJY13" s="4"/>
      <c r="MJZ13" s="4"/>
      <c r="MKA13" s="4"/>
      <c r="MKB13" s="4"/>
      <c r="MKC13" s="4"/>
      <c r="MKD13" s="4"/>
      <c r="MKE13" s="4"/>
      <c r="MKF13" s="4"/>
      <c r="MKG13" s="4"/>
      <c r="MKH13" s="4"/>
      <c r="MKI13" s="4"/>
      <c r="MKJ13" s="4"/>
      <c r="MKK13" s="4"/>
      <c r="MKL13" s="4"/>
      <c r="MKM13" s="4"/>
      <c r="MKN13" s="4"/>
      <c r="MKO13" s="4"/>
      <c r="MKP13" s="4"/>
      <c r="MKQ13" s="4"/>
      <c r="MKR13" s="4"/>
      <c r="MKS13" s="4"/>
      <c r="MKT13" s="4"/>
      <c r="MKU13" s="4"/>
      <c r="MKV13" s="4"/>
      <c r="MKW13" s="4"/>
      <c r="MKX13" s="4"/>
      <c r="MKY13" s="4"/>
      <c r="MKZ13" s="4"/>
      <c r="MLA13" s="4"/>
      <c r="MLB13" s="4"/>
      <c r="MLC13" s="4"/>
      <c r="MLD13" s="4"/>
      <c r="MLE13" s="4"/>
      <c r="MLF13" s="4"/>
      <c r="MLG13" s="4"/>
      <c r="MLH13" s="4"/>
      <c r="MLI13" s="4"/>
      <c r="MLJ13" s="4"/>
      <c r="MLK13" s="4"/>
      <c r="MLL13" s="4"/>
      <c r="MLM13" s="4"/>
      <c r="MLN13" s="4"/>
      <c r="MLO13" s="4"/>
      <c r="MLP13" s="4"/>
      <c r="MLQ13" s="4"/>
      <c r="MLR13" s="4"/>
      <c r="MLS13" s="4"/>
      <c r="MLT13" s="4"/>
      <c r="MLU13" s="4"/>
      <c r="MLV13" s="4"/>
      <c r="MLW13" s="4"/>
      <c r="MLX13" s="4"/>
      <c r="MLY13" s="4"/>
      <c r="MLZ13" s="4"/>
      <c r="MMA13" s="4"/>
      <c r="MMB13" s="4"/>
      <c r="MMC13" s="4"/>
      <c r="MMD13" s="4"/>
      <c r="MME13" s="4"/>
      <c r="MMF13" s="4"/>
      <c r="MMG13" s="4"/>
      <c r="MMH13" s="4"/>
      <c r="MMI13" s="4"/>
      <c r="MMJ13" s="4"/>
      <c r="MMK13" s="4"/>
      <c r="MML13" s="4"/>
      <c r="MMM13" s="4"/>
      <c r="MMN13" s="4"/>
      <c r="MMO13" s="4"/>
      <c r="MMP13" s="4"/>
      <c r="MMQ13" s="4"/>
      <c r="MMR13" s="4"/>
      <c r="MMS13" s="4"/>
      <c r="MMT13" s="4"/>
      <c r="MMU13" s="4"/>
      <c r="MMV13" s="4"/>
      <c r="MMW13" s="4"/>
      <c r="MMX13" s="4"/>
      <c r="MMY13" s="4"/>
      <c r="MMZ13" s="4"/>
      <c r="MNA13" s="4"/>
      <c r="MNB13" s="4"/>
      <c r="MNC13" s="4"/>
      <c r="MND13" s="4"/>
      <c r="MNE13" s="4"/>
      <c r="MNF13" s="4"/>
      <c r="MNG13" s="4"/>
      <c r="MNH13" s="4"/>
      <c r="MNI13" s="4"/>
      <c r="MNJ13" s="4"/>
      <c r="MNK13" s="4"/>
      <c r="MNL13" s="4"/>
      <c r="MNM13" s="4"/>
      <c r="MNN13" s="4"/>
      <c r="MNO13" s="4"/>
      <c r="MNP13" s="4"/>
      <c r="MNQ13" s="4"/>
      <c r="MNR13" s="4"/>
      <c r="MNS13" s="4"/>
      <c r="MNT13" s="4"/>
      <c r="MNU13" s="4"/>
      <c r="MNV13" s="4"/>
      <c r="MNW13" s="4"/>
      <c r="MNX13" s="4"/>
      <c r="MNY13" s="4"/>
      <c r="MNZ13" s="4"/>
      <c r="MOA13" s="4"/>
      <c r="MOB13" s="4"/>
      <c r="MOC13" s="4"/>
      <c r="MOD13" s="4"/>
      <c r="MOE13" s="4"/>
      <c r="MOF13" s="4"/>
      <c r="MOG13" s="4"/>
      <c r="MOH13" s="4"/>
      <c r="MOI13" s="4"/>
      <c r="MOJ13" s="4"/>
      <c r="MOK13" s="4"/>
      <c r="MOL13" s="4"/>
      <c r="MOM13" s="4"/>
      <c r="MON13" s="4"/>
      <c r="MOO13" s="4"/>
      <c r="MOP13" s="4"/>
      <c r="MOQ13" s="4"/>
      <c r="MOR13" s="4"/>
      <c r="MOS13" s="4"/>
      <c r="MOT13" s="4"/>
      <c r="MOU13" s="4"/>
      <c r="MOV13" s="4"/>
      <c r="MOW13" s="4"/>
      <c r="MOX13" s="4"/>
      <c r="MOY13" s="4"/>
      <c r="MOZ13" s="4"/>
      <c r="MPA13" s="4"/>
      <c r="MPB13" s="4"/>
      <c r="MPC13" s="4"/>
      <c r="MPD13" s="4"/>
      <c r="MPE13" s="4"/>
      <c r="MPF13" s="4"/>
      <c r="MPG13" s="4"/>
      <c r="MPH13" s="4"/>
      <c r="MPI13" s="4"/>
      <c r="MPJ13" s="4"/>
      <c r="MPK13" s="4"/>
      <c r="MPL13" s="4"/>
      <c r="MPM13" s="4"/>
      <c r="MPN13" s="4"/>
      <c r="MPO13" s="4"/>
      <c r="MPP13" s="4"/>
      <c r="MPQ13" s="4"/>
      <c r="MPR13" s="4"/>
      <c r="MPS13" s="4"/>
      <c r="MPT13" s="4"/>
      <c r="MPU13" s="4"/>
      <c r="MPV13" s="4"/>
      <c r="MPW13" s="4"/>
      <c r="MPX13" s="4"/>
      <c r="MPY13" s="4"/>
      <c r="MPZ13" s="4"/>
      <c r="MQA13" s="4"/>
      <c r="MQB13" s="4"/>
      <c r="MQC13" s="4"/>
      <c r="MQD13" s="4"/>
      <c r="MQE13" s="4"/>
      <c r="MQF13" s="4"/>
      <c r="MQG13" s="4"/>
      <c r="MQH13" s="4"/>
      <c r="MQI13" s="4"/>
      <c r="MQJ13" s="4"/>
      <c r="MQK13" s="4"/>
      <c r="MQL13" s="4"/>
      <c r="MQM13" s="4"/>
      <c r="MQN13" s="4"/>
      <c r="MQO13" s="4"/>
      <c r="MQP13" s="4"/>
      <c r="MQQ13" s="4"/>
      <c r="MQR13" s="4"/>
      <c r="MQS13" s="4"/>
      <c r="MQT13" s="4"/>
      <c r="MQU13" s="4"/>
      <c r="MQV13" s="4"/>
      <c r="MQW13" s="4"/>
      <c r="MQX13" s="4"/>
      <c r="MQY13" s="4"/>
      <c r="MQZ13" s="4"/>
      <c r="MRA13" s="4"/>
      <c r="MRB13" s="4"/>
      <c r="MRC13" s="4"/>
      <c r="MRD13" s="4"/>
      <c r="MRE13" s="4"/>
      <c r="MRF13" s="4"/>
      <c r="MRG13" s="4"/>
      <c r="MRH13" s="4"/>
      <c r="MRI13" s="4"/>
      <c r="MRJ13" s="4"/>
      <c r="MRK13" s="4"/>
      <c r="MRL13" s="4"/>
      <c r="MRM13" s="4"/>
      <c r="MRN13" s="4"/>
      <c r="MRO13" s="4"/>
      <c r="MRP13" s="4"/>
      <c r="MRQ13" s="4"/>
      <c r="MRR13" s="4"/>
      <c r="MRS13" s="4"/>
      <c r="MRT13" s="4"/>
      <c r="MRU13" s="4"/>
      <c r="MRV13" s="4"/>
      <c r="MRW13" s="4"/>
      <c r="MRX13" s="4"/>
      <c r="MRY13" s="4"/>
      <c r="MRZ13" s="4"/>
      <c r="MSA13" s="4"/>
      <c r="MSB13" s="4"/>
      <c r="MSC13" s="4"/>
      <c r="MSD13" s="4"/>
      <c r="MSE13" s="4"/>
      <c r="MSF13" s="4"/>
      <c r="MSG13" s="4"/>
      <c r="MSH13" s="4"/>
      <c r="MSI13" s="4"/>
      <c r="MSJ13" s="4"/>
      <c r="MSK13" s="4"/>
      <c r="MSL13" s="4"/>
      <c r="MSM13" s="4"/>
      <c r="MSN13" s="4"/>
      <c r="MSO13" s="4"/>
      <c r="MSP13" s="4"/>
      <c r="MSQ13" s="4"/>
      <c r="MSR13" s="4"/>
      <c r="MSS13" s="4"/>
      <c r="MST13" s="4"/>
      <c r="MSU13" s="4"/>
      <c r="MSV13" s="4"/>
      <c r="MSW13" s="4"/>
      <c r="MSX13" s="4"/>
      <c r="MSY13" s="4"/>
      <c r="MSZ13" s="4"/>
      <c r="MTA13" s="4"/>
      <c r="MTB13" s="4"/>
      <c r="MTC13" s="4"/>
      <c r="MTD13" s="4"/>
      <c r="MTE13" s="4"/>
      <c r="MTF13" s="4"/>
      <c r="MTG13" s="4"/>
      <c r="MTH13" s="4"/>
      <c r="MTI13" s="4"/>
      <c r="MTJ13" s="4"/>
      <c r="MTK13" s="4"/>
      <c r="MTL13" s="4"/>
      <c r="MTM13" s="4"/>
      <c r="MTN13" s="4"/>
      <c r="MTO13" s="4"/>
      <c r="MTP13" s="4"/>
      <c r="MTQ13" s="4"/>
      <c r="MTR13" s="4"/>
      <c r="MTS13" s="4"/>
      <c r="MTT13" s="4"/>
      <c r="MTU13" s="4"/>
      <c r="MTV13" s="4"/>
      <c r="MTW13" s="4"/>
      <c r="MTX13" s="4"/>
      <c r="MTY13" s="4"/>
      <c r="MTZ13" s="4"/>
      <c r="MUA13" s="4"/>
      <c r="MUB13" s="4"/>
      <c r="MUC13" s="4"/>
      <c r="MUD13" s="4"/>
      <c r="MUE13" s="4"/>
      <c r="MUF13" s="4"/>
      <c r="MUG13" s="4"/>
      <c r="MUH13" s="4"/>
      <c r="MUI13" s="4"/>
      <c r="MUJ13" s="4"/>
      <c r="MUK13" s="4"/>
      <c r="MUL13" s="4"/>
      <c r="MUM13" s="4"/>
      <c r="MUN13" s="4"/>
      <c r="MUO13" s="4"/>
      <c r="MUP13" s="4"/>
      <c r="MUQ13" s="4"/>
      <c r="MUR13" s="4"/>
      <c r="MUS13" s="4"/>
      <c r="MUT13" s="4"/>
      <c r="MUU13" s="4"/>
      <c r="MUV13" s="4"/>
      <c r="MUW13" s="4"/>
      <c r="MUX13" s="4"/>
      <c r="MUY13" s="4"/>
      <c r="MUZ13" s="4"/>
      <c r="MVA13" s="4"/>
      <c r="MVB13" s="4"/>
      <c r="MVC13" s="4"/>
      <c r="MVD13" s="4"/>
      <c r="MVE13" s="4"/>
      <c r="MVF13" s="4"/>
      <c r="MVG13" s="4"/>
      <c r="MVH13" s="4"/>
      <c r="MVI13" s="4"/>
      <c r="MVJ13" s="4"/>
      <c r="MVK13" s="4"/>
      <c r="MVL13" s="4"/>
      <c r="MVM13" s="4"/>
      <c r="MVN13" s="4"/>
      <c r="MVO13" s="4"/>
      <c r="MVP13" s="4"/>
      <c r="MVQ13" s="4"/>
      <c r="MVR13" s="4"/>
      <c r="MVS13" s="4"/>
      <c r="MVT13" s="4"/>
      <c r="MVU13" s="4"/>
      <c r="MVV13" s="4"/>
      <c r="MVW13" s="4"/>
      <c r="MVX13" s="4"/>
      <c r="MVY13" s="4"/>
      <c r="MVZ13" s="4"/>
      <c r="MWA13" s="4"/>
      <c r="MWB13" s="4"/>
      <c r="MWC13" s="4"/>
      <c r="MWD13" s="4"/>
      <c r="MWE13" s="4"/>
      <c r="MWF13" s="4"/>
      <c r="MWG13" s="4"/>
      <c r="MWH13" s="4"/>
      <c r="MWI13" s="4"/>
      <c r="MWJ13" s="4"/>
      <c r="MWK13" s="4"/>
      <c r="MWL13" s="4"/>
      <c r="MWM13" s="4"/>
      <c r="MWN13" s="4"/>
      <c r="MWO13" s="4"/>
      <c r="MWP13" s="4"/>
      <c r="MWQ13" s="4"/>
      <c r="MWR13" s="4"/>
      <c r="MWS13" s="4"/>
      <c r="MWT13" s="4"/>
      <c r="MWU13" s="4"/>
      <c r="MWV13" s="4"/>
      <c r="MWW13" s="4"/>
      <c r="MWX13" s="4"/>
      <c r="MWY13" s="4"/>
      <c r="MWZ13" s="4"/>
      <c r="MXA13" s="4"/>
      <c r="MXB13" s="4"/>
      <c r="MXC13" s="4"/>
      <c r="MXD13" s="4"/>
      <c r="MXE13" s="4"/>
      <c r="MXF13" s="4"/>
      <c r="MXG13" s="4"/>
      <c r="MXH13" s="4"/>
      <c r="MXI13" s="4"/>
      <c r="MXJ13" s="4"/>
      <c r="MXK13" s="4"/>
      <c r="MXL13" s="4"/>
      <c r="MXM13" s="4"/>
      <c r="MXN13" s="4"/>
      <c r="MXO13" s="4"/>
      <c r="MXP13" s="4"/>
      <c r="MXQ13" s="4"/>
      <c r="MXR13" s="4"/>
      <c r="MXS13" s="4"/>
      <c r="MXT13" s="4"/>
      <c r="MXU13" s="4"/>
      <c r="MXV13" s="4"/>
      <c r="MXW13" s="4"/>
      <c r="MXX13" s="4"/>
      <c r="MXY13" s="4"/>
      <c r="MXZ13" s="4"/>
      <c r="MYA13" s="4"/>
      <c r="MYB13" s="4"/>
      <c r="MYC13" s="4"/>
      <c r="MYD13" s="4"/>
      <c r="MYE13" s="4"/>
      <c r="MYF13" s="4"/>
      <c r="MYG13" s="4"/>
      <c r="MYH13" s="4"/>
      <c r="MYI13" s="4"/>
      <c r="MYJ13" s="4"/>
      <c r="MYK13" s="4"/>
      <c r="MYL13" s="4"/>
      <c r="MYM13" s="4"/>
      <c r="MYN13" s="4"/>
      <c r="MYO13" s="4"/>
      <c r="MYP13" s="4"/>
      <c r="MYQ13" s="4"/>
      <c r="MYR13" s="4"/>
      <c r="MYS13" s="4"/>
      <c r="MYT13" s="4"/>
      <c r="MYU13" s="4"/>
      <c r="MYV13" s="4"/>
      <c r="MYW13" s="4"/>
      <c r="MYX13" s="4"/>
      <c r="MYY13" s="4"/>
      <c r="MYZ13" s="4"/>
      <c r="MZA13" s="4"/>
      <c r="MZB13" s="4"/>
      <c r="MZC13" s="4"/>
      <c r="MZD13" s="4"/>
      <c r="MZE13" s="4"/>
      <c r="MZF13" s="4"/>
      <c r="MZG13" s="4"/>
      <c r="MZH13" s="4"/>
      <c r="MZI13" s="4"/>
      <c r="MZJ13" s="4"/>
      <c r="MZK13" s="4"/>
      <c r="MZL13" s="4"/>
      <c r="MZM13" s="4"/>
      <c r="MZN13" s="4"/>
      <c r="MZO13" s="4"/>
      <c r="MZP13" s="4"/>
      <c r="MZQ13" s="4"/>
      <c r="MZR13" s="4"/>
      <c r="MZS13" s="4"/>
      <c r="MZT13" s="4"/>
      <c r="MZU13" s="4"/>
      <c r="MZV13" s="4"/>
      <c r="MZW13" s="4"/>
      <c r="MZX13" s="4"/>
      <c r="MZY13" s="4"/>
      <c r="MZZ13" s="4"/>
      <c r="NAA13" s="4"/>
      <c r="NAB13" s="4"/>
      <c r="NAC13" s="4"/>
      <c r="NAD13" s="4"/>
      <c r="NAE13" s="4"/>
      <c r="NAF13" s="4"/>
      <c r="NAG13" s="4"/>
      <c r="NAH13" s="4"/>
      <c r="NAI13" s="4"/>
      <c r="NAJ13" s="4"/>
      <c r="NAK13" s="4"/>
      <c r="NAL13" s="4"/>
      <c r="NAM13" s="4"/>
      <c r="NAN13" s="4"/>
      <c r="NAO13" s="4"/>
      <c r="NAP13" s="4"/>
      <c r="NAQ13" s="4"/>
      <c r="NAR13" s="4"/>
      <c r="NAS13" s="4"/>
      <c r="NAT13" s="4"/>
      <c r="NAU13" s="4"/>
      <c r="NAV13" s="4"/>
      <c r="NAW13" s="4"/>
      <c r="NAX13" s="4"/>
      <c r="NAY13" s="4"/>
      <c r="NAZ13" s="4"/>
      <c r="NBA13" s="4"/>
      <c r="NBB13" s="4"/>
      <c r="NBC13" s="4"/>
      <c r="NBD13" s="4"/>
      <c r="NBE13" s="4"/>
      <c r="NBF13" s="4"/>
      <c r="NBG13" s="4"/>
      <c r="NBH13" s="4"/>
      <c r="NBI13" s="4"/>
      <c r="NBJ13" s="4"/>
      <c r="NBK13" s="4"/>
      <c r="NBL13" s="4"/>
      <c r="NBM13" s="4"/>
      <c r="NBN13" s="4"/>
      <c r="NBO13" s="4"/>
      <c r="NBP13" s="4"/>
      <c r="NBQ13" s="4"/>
      <c r="NBR13" s="4"/>
      <c r="NBS13" s="4"/>
      <c r="NBT13" s="4"/>
      <c r="NBU13" s="4"/>
      <c r="NBV13" s="4"/>
      <c r="NBW13" s="4"/>
      <c r="NBX13" s="4"/>
      <c r="NBY13" s="4"/>
      <c r="NBZ13" s="4"/>
      <c r="NCA13" s="4"/>
      <c r="NCB13" s="4"/>
      <c r="NCC13" s="4"/>
      <c r="NCD13" s="4"/>
      <c r="NCE13" s="4"/>
      <c r="NCF13" s="4"/>
      <c r="NCG13" s="4"/>
      <c r="NCH13" s="4"/>
      <c r="NCI13" s="4"/>
      <c r="NCJ13" s="4"/>
      <c r="NCK13" s="4"/>
      <c r="NCL13" s="4"/>
      <c r="NCM13" s="4"/>
      <c r="NCN13" s="4"/>
      <c r="NCO13" s="4"/>
      <c r="NCP13" s="4"/>
      <c r="NCQ13" s="4"/>
      <c r="NCR13" s="4"/>
      <c r="NCS13" s="4"/>
      <c r="NCT13" s="4"/>
      <c r="NCU13" s="4"/>
      <c r="NCV13" s="4"/>
      <c r="NCW13" s="4"/>
      <c r="NCX13" s="4"/>
      <c r="NCY13" s="4"/>
      <c r="NCZ13" s="4"/>
      <c r="NDA13" s="4"/>
      <c r="NDB13" s="4"/>
      <c r="NDC13" s="4"/>
      <c r="NDD13" s="4"/>
      <c r="NDE13" s="4"/>
      <c r="NDF13" s="4"/>
      <c r="NDG13" s="4"/>
      <c r="NDH13" s="4"/>
      <c r="NDI13" s="4"/>
      <c r="NDJ13" s="4"/>
      <c r="NDK13" s="4"/>
      <c r="NDL13" s="4"/>
      <c r="NDM13" s="4"/>
      <c r="NDN13" s="4"/>
      <c r="NDO13" s="4"/>
      <c r="NDP13" s="4"/>
      <c r="NDQ13" s="4"/>
      <c r="NDR13" s="4"/>
      <c r="NDS13" s="4"/>
      <c r="NDT13" s="4"/>
      <c r="NDU13" s="4"/>
      <c r="NDV13" s="4"/>
      <c r="NDW13" s="4"/>
      <c r="NDX13" s="4"/>
      <c r="NDY13" s="4"/>
      <c r="NDZ13" s="4"/>
      <c r="NEA13" s="4"/>
      <c r="NEB13" s="4"/>
      <c r="NEC13" s="4"/>
      <c r="NED13" s="4"/>
      <c r="NEE13" s="4"/>
      <c r="NEF13" s="4"/>
      <c r="NEG13" s="4"/>
      <c r="NEH13" s="4"/>
      <c r="NEI13" s="4"/>
      <c r="NEJ13" s="4"/>
      <c r="NEK13" s="4"/>
      <c r="NEL13" s="4"/>
      <c r="NEM13" s="4"/>
      <c r="NEN13" s="4"/>
      <c r="NEO13" s="4"/>
      <c r="NEP13" s="4"/>
      <c r="NEQ13" s="4"/>
      <c r="NER13" s="4"/>
      <c r="NES13" s="4"/>
      <c r="NET13" s="4"/>
      <c r="NEU13" s="4"/>
      <c r="NEV13" s="4"/>
      <c r="NEW13" s="4"/>
      <c r="NEX13" s="4"/>
      <c r="NEY13" s="4"/>
      <c r="NEZ13" s="4"/>
      <c r="NFA13" s="4"/>
      <c r="NFB13" s="4"/>
      <c r="NFC13" s="4"/>
      <c r="NFD13" s="4"/>
      <c r="NFE13" s="4"/>
      <c r="NFF13" s="4"/>
      <c r="NFG13" s="4"/>
      <c r="NFH13" s="4"/>
      <c r="NFI13" s="4"/>
      <c r="NFJ13" s="4"/>
      <c r="NFK13" s="4"/>
      <c r="NFL13" s="4"/>
      <c r="NFM13" s="4"/>
      <c r="NFN13" s="4"/>
      <c r="NFO13" s="4"/>
      <c r="NFP13" s="4"/>
      <c r="NFQ13" s="4"/>
      <c r="NFR13" s="4"/>
      <c r="NFS13" s="4"/>
      <c r="NFT13" s="4"/>
      <c r="NFU13" s="4"/>
      <c r="NFV13" s="4"/>
      <c r="NFW13" s="4"/>
      <c r="NFX13" s="4"/>
      <c r="NFY13" s="4"/>
      <c r="NFZ13" s="4"/>
      <c r="NGA13" s="4"/>
      <c r="NGB13" s="4"/>
      <c r="NGC13" s="4"/>
      <c r="NGD13" s="4"/>
      <c r="NGE13" s="4"/>
      <c r="NGF13" s="4"/>
      <c r="NGG13" s="4"/>
      <c r="NGH13" s="4"/>
      <c r="NGI13" s="4"/>
      <c r="NGJ13" s="4"/>
      <c r="NGK13" s="4"/>
      <c r="NGL13" s="4"/>
      <c r="NGM13" s="4"/>
      <c r="NGN13" s="4"/>
      <c r="NGO13" s="4"/>
      <c r="NGP13" s="4"/>
      <c r="NGQ13" s="4"/>
      <c r="NGR13" s="4"/>
      <c r="NGS13" s="4"/>
      <c r="NGT13" s="4"/>
      <c r="NGU13" s="4"/>
      <c r="NGV13" s="4"/>
      <c r="NGW13" s="4"/>
      <c r="NGX13" s="4"/>
      <c r="NGY13" s="4"/>
      <c r="NGZ13" s="4"/>
      <c r="NHA13" s="4"/>
      <c r="NHB13" s="4"/>
      <c r="NHC13" s="4"/>
      <c r="NHD13" s="4"/>
      <c r="NHE13" s="4"/>
      <c r="NHF13" s="4"/>
      <c r="NHG13" s="4"/>
      <c r="NHH13" s="4"/>
      <c r="NHI13" s="4"/>
      <c r="NHJ13" s="4"/>
      <c r="NHK13" s="4"/>
      <c r="NHL13" s="4"/>
      <c r="NHM13" s="4"/>
      <c r="NHN13" s="4"/>
      <c r="NHO13" s="4"/>
      <c r="NHP13" s="4"/>
      <c r="NHQ13" s="4"/>
      <c r="NHR13" s="4"/>
      <c r="NHS13" s="4"/>
      <c r="NHT13" s="4"/>
      <c r="NHU13" s="4"/>
      <c r="NHV13" s="4"/>
      <c r="NHW13" s="4"/>
      <c r="NHX13" s="4"/>
      <c r="NHY13" s="4"/>
      <c r="NHZ13" s="4"/>
      <c r="NIA13" s="4"/>
      <c r="NIB13" s="4"/>
      <c r="NIC13" s="4"/>
      <c r="NID13" s="4"/>
      <c r="NIE13" s="4"/>
      <c r="NIF13" s="4"/>
      <c r="NIG13" s="4"/>
      <c r="NIH13" s="4"/>
      <c r="NII13" s="4"/>
      <c r="NIJ13" s="4"/>
      <c r="NIK13" s="4"/>
      <c r="NIL13" s="4"/>
      <c r="NIM13" s="4"/>
      <c r="NIN13" s="4"/>
      <c r="NIO13" s="4"/>
      <c r="NIP13" s="4"/>
      <c r="NIQ13" s="4"/>
      <c r="NIR13" s="4"/>
      <c r="NIS13" s="4"/>
      <c r="NIT13" s="4"/>
      <c r="NIU13" s="4"/>
      <c r="NIV13" s="4"/>
      <c r="NIW13" s="4"/>
      <c r="NIX13" s="4"/>
      <c r="NIY13" s="4"/>
      <c r="NIZ13" s="4"/>
      <c r="NJA13" s="4"/>
      <c r="NJB13" s="4"/>
      <c r="NJC13" s="4"/>
      <c r="NJD13" s="4"/>
      <c r="NJE13" s="4"/>
      <c r="NJF13" s="4"/>
      <c r="NJG13" s="4"/>
      <c r="NJH13" s="4"/>
      <c r="NJI13" s="4"/>
      <c r="NJJ13" s="4"/>
      <c r="NJK13" s="4"/>
      <c r="NJL13" s="4"/>
      <c r="NJM13" s="4"/>
      <c r="NJN13" s="4"/>
      <c r="NJO13" s="4"/>
      <c r="NJP13" s="4"/>
      <c r="NJQ13" s="4"/>
      <c r="NJR13" s="4"/>
      <c r="NJS13" s="4"/>
      <c r="NJT13" s="4"/>
      <c r="NJU13" s="4"/>
      <c r="NJV13" s="4"/>
      <c r="NJW13" s="4"/>
      <c r="NJX13" s="4"/>
      <c r="NJY13" s="4"/>
      <c r="NJZ13" s="4"/>
      <c r="NKA13" s="4"/>
      <c r="NKB13" s="4"/>
      <c r="NKC13" s="4"/>
      <c r="NKD13" s="4"/>
      <c r="NKE13" s="4"/>
      <c r="NKF13" s="4"/>
      <c r="NKG13" s="4"/>
      <c r="NKH13" s="4"/>
      <c r="NKI13" s="4"/>
      <c r="NKJ13" s="4"/>
      <c r="NKK13" s="4"/>
      <c r="NKL13" s="4"/>
      <c r="NKM13" s="4"/>
      <c r="NKN13" s="4"/>
      <c r="NKO13" s="4"/>
      <c r="NKP13" s="4"/>
      <c r="NKQ13" s="4"/>
      <c r="NKR13" s="4"/>
      <c r="NKS13" s="4"/>
      <c r="NKT13" s="4"/>
      <c r="NKU13" s="4"/>
      <c r="NKV13" s="4"/>
      <c r="NKW13" s="4"/>
      <c r="NKX13" s="4"/>
      <c r="NKY13" s="4"/>
      <c r="NKZ13" s="4"/>
      <c r="NLA13" s="4"/>
      <c r="NLB13" s="4"/>
      <c r="NLC13" s="4"/>
      <c r="NLD13" s="4"/>
      <c r="NLE13" s="4"/>
      <c r="NLF13" s="4"/>
      <c r="NLG13" s="4"/>
      <c r="NLH13" s="4"/>
      <c r="NLI13" s="4"/>
      <c r="NLJ13" s="4"/>
      <c r="NLK13" s="4"/>
      <c r="NLL13" s="4"/>
      <c r="NLM13" s="4"/>
      <c r="NLN13" s="4"/>
      <c r="NLO13" s="4"/>
      <c r="NLP13" s="4"/>
      <c r="NLQ13" s="4"/>
      <c r="NLR13" s="4"/>
      <c r="NLS13" s="4"/>
      <c r="NLT13" s="4"/>
      <c r="NLU13" s="4"/>
      <c r="NLV13" s="4"/>
      <c r="NLW13" s="4"/>
      <c r="NLX13" s="4"/>
      <c r="NLY13" s="4"/>
      <c r="NLZ13" s="4"/>
      <c r="NMA13" s="4"/>
      <c r="NMB13" s="4"/>
      <c r="NMC13" s="4"/>
      <c r="NMD13" s="4"/>
      <c r="NME13" s="4"/>
      <c r="NMF13" s="4"/>
      <c r="NMG13" s="4"/>
      <c r="NMH13" s="4"/>
      <c r="NMI13" s="4"/>
      <c r="NMJ13" s="4"/>
      <c r="NMK13" s="4"/>
      <c r="NML13" s="4"/>
      <c r="NMM13" s="4"/>
      <c r="NMN13" s="4"/>
      <c r="NMO13" s="4"/>
      <c r="NMP13" s="4"/>
      <c r="NMQ13" s="4"/>
      <c r="NMR13" s="4"/>
      <c r="NMS13" s="4"/>
      <c r="NMT13" s="4"/>
      <c r="NMU13" s="4"/>
      <c r="NMV13" s="4"/>
      <c r="NMW13" s="4"/>
      <c r="NMX13" s="4"/>
      <c r="NMY13" s="4"/>
      <c r="NMZ13" s="4"/>
      <c r="NNA13" s="4"/>
      <c r="NNB13" s="4"/>
      <c r="NNC13" s="4"/>
      <c r="NND13" s="4"/>
      <c r="NNE13" s="4"/>
      <c r="NNF13" s="4"/>
      <c r="NNG13" s="4"/>
      <c r="NNH13" s="4"/>
      <c r="NNI13" s="4"/>
      <c r="NNJ13" s="4"/>
      <c r="NNK13" s="4"/>
      <c r="NNL13" s="4"/>
      <c r="NNM13" s="4"/>
      <c r="NNN13" s="4"/>
      <c r="NNO13" s="4"/>
      <c r="NNP13" s="4"/>
      <c r="NNQ13" s="4"/>
      <c r="NNR13" s="4"/>
      <c r="NNS13" s="4"/>
      <c r="NNT13" s="4"/>
      <c r="NNU13" s="4"/>
      <c r="NNV13" s="4"/>
      <c r="NNW13" s="4"/>
      <c r="NNX13" s="4"/>
      <c r="NNY13" s="4"/>
      <c r="NNZ13" s="4"/>
      <c r="NOA13" s="4"/>
      <c r="NOB13" s="4"/>
      <c r="NOC13" s="4"/>
      <c r="NOD13" s="4"/>
      <c r="NOE13" s="4"/>
      <c r="NOF13" s="4"/>
      <c r="NOG13" s="4"/>
      <c r="NOH13" s="4"/>
      <c r="NOI13" s="4"/>
      <c r="NOJ13" s="4"/>
      <c r="NOK13" s="4"/>
      <c r="NOL13" s="4"/>
      <c r="NOM13" s="4"/>
      <c r="NON13" s="4"/>
      <c r="NOO13" s="4"/>
      <c r="NOP13" s="4"/>
      <c r="NOQ13" s="4"/>
      <c r="NOR13" s="4"/>
      <c r="NOS13" s="4"/>
      <c r="NOT13" s="4"/>
      <c r="NOU13" s="4"/>
      <c r="NOV13" s="4"/>
      <c r="NOW13" s="4"/>
      <c r="NOX13" s="4"/>
      <c r="NOY13" s="4"/>
      <c r="NOZ13" s="4"/>
      <c r="NPA13" s="4"/>
      <c r="NPB13" s="4"/>
      <c r="NPC13" s="4"/>
      <c r="NPD13" s="4"/>
      <c r="NPE13" s="4"/>
      <c r="NPF13" s="4"/>
      <c r="NPG13" s="4"/>
      <c r="NPH13" s="4"/>
      <c r="NPI13" s="4"/>
      <c r="NPJ13" s="4"/>
      <c r="NPK13" s="4"/>
      <c r="NPL13" s="4"/>
      <c r="NPM13" s="4"/>
      <c r="NPN13" s="4"/>
      <c r="NPO13" s="4"/>
      <c r="NPP13" s="4"/>
      <c r="NPQ13" s="4"/>
      <c r="NPR13" s="4"/>
      <c r="NPS13" s="4"/>
      <c r="NPT13" s="4"/>
      <c r="NPU13" s="4"/>
      <c r="NPV13" s="4"/>
      <c r="NPW13" s="4"/>
      <c r="NPX13" s="4"/>
      <c r="NPY13" s="4"/>
      <c r="NPZ13" s="4"/>
      <c r="NQA13" s="4"/>
      <c r="NQB13" s="4"/>
      <c r="NQC13" s="4"/>
      <c r="NQD13" s="4"/>
      <c r="NQE13" s="4"/>
      <c r="NQF13" s="4"/>
      <c r="NQG13" s="4"/>
      <c r="NQH13" s="4"/>
      <c r="NQI13" s="4"/>
      <c r="NQJ13" s="4"/>
      <c r="NQK13" s="4"/>
      <c r="NQL13" s="4"/>
      <c r="NQM13" s="4"/>
      <c r="NQN13" s="4"/>
      <c r="NQO13" s="4"/>
      <c r="NQP13" s="4"/>
      <c r="NQQ13" s="4"/>
      <c r="NQR13" s="4"/>
      <c r="NQS13" s="4"/>
      <c r="NQT13" s="4"/>
      <c r="NQU13" s="4"/>
      <c r="NQV13" s="4"/>
      <c r="NQW13" s="4"/>
      <c r="NQX13" s="4"/>
      <c r="NQY13" s="4"/>
      <c r="NQZ13" s="4"/>
      <c r="NRA13" s="4"/>
      <c r="NRB13" s="4"/>
      <c r="NRC13" s="4"/>
      <c r="NRD13" s="4"/>
      <c r="NRE13" s="4"/>
      <c r="NRF13" s="4"/>
      <c r="NRG13" s="4"/>
      <c r="NRH13" s="4"/>
      <c r="NRI13" s="4"/>
      <c r="NRJ13" s="4"/>
      <c r="NRK13" s="4"/>
      <c r="NRL13" s="4"/>
      <c r="NRM13" s="4"/>
      <c r="NRN13" s="4"/>
      <c r="NRO13" s="4"/>
      <c r="NRP13" s="4"/>
      <c r="NRQ13" s="4"/>
      <c r="NRR13" s="4"/>
      <c r="NRS13" s="4"/>
      <c r="NRT13" s="4"/>
      <c r="NRU13" s="4"/>
      <c r="NRV13" s="4"/>
      <c r="NRW13" s="4"/>
      <c r="NRX13" s="4"/>
      <c r="NRY13" s="4"/>
      <c r="NRZ13" s="4"/>
      <c r="NSA13" s="4"/>
      <c r="NSB13" s="4"/>
      <c r="NSC13" s="4"/>
      <c r="NSD13" s="4"/>
      <c r="NSE13" s="4"/>
      <c r="NSF13" s="4"/>
      <c r="NSG13" s="4"/>
      <c r="NSH13" s="4"/>
      <c r="NSI13" s="4"/>
      <c r="NSJ13" s="4"/>
      <c r="NSK13" s="4"/>
      <c r="NSL13" s="4"/>
      <c r="NSM13" s="4"/>
      <c r="NSN13" s="4"/>
      <c r="NSO13" s="4"/>
      <c r="NSP13" s="4"/>
      <c r="NSQ13" s="4"/>
      <c r="NSR13" s="4"/>
      <c r="NSS13" s="4"/>
      <c r="NST13" s="4"/>
      <c r="NSU13" s="4"/>
      <c r="NSV13" s="4"/>
      <c r="NSW13" s="4"/>
      <c r="NSX13" s="4"/>
      <c r="NSY13" s="4"/>
      <c r="NSZ13" s="4"/>
      <c r="NTA13" s="4"/>
      <c r="NTB13" s="4"/>
      <c r="NTC13" s="4"/>
      <c r="NTD13" s="4"/>
      <c r="NTE13" s="4"/>
      <c r="NTF13" s="4"/>
      <c r="NTG13" s="4"/>
      <c r="NTH13" s="4"/>
      <c r="NTI13" s="4"/>
      <c r="NTJ13" s="4"/>
      <c r="NTK13" s="4"/>
      <c r="NTL13" s="4"/>
      <c r="NTM13" s="4"/>
      <c r="NTN13" s="4"/>
      <c r="NTO13" s="4"/>
      <c r="NTP13" s="4"/>
      <c r="NTQ13" s="4"/>
      <c r="NTR13" s="4"/>
      <c r="NTS13" s="4"/>
      <c r="NTT13" s="4"/>
      <c r="NTU13" s="4"/>
      <c r="NTV13" s="4"/>
      <c r="NTW13" s="4"/>
      <c r="NTX13" s="4"/>
      <c r="NTY13" s="4"/>
      <c r="NTZ13" s="4"/>
      <c r="NUA13" s="4"/>
      <c r="NUB13" s="4"/>
      <c r="NUC13" s="4"/>
      <c r="NUD13" s="4"/>
      <c r="NUE13" s="4"/>
      <c r="NUF13" s="4"/>
      <c r="NUG13" s="4"/>
      <c r="NUH13" s="4"/>
      <c r="NUI13" s="4"/>
      <c r="NUJ13" s="4"/>
      <c r="NUK13" s="4"/>
      <c r="NUL13" s="4"/>
      <c r="NUM13" s="4"/>
      <c r="NUN13" s="4"/>
      <c r="NUO13" s="4"/>
      <c r="NUP13" s="4"/>
      <c r="NUQ13" s="4"/>
      <c r="NUR13" s="4"/>
      <c r="NUS13" s="4"/>
      <c r="NUT13" s="4"/>
      <c r="NUU13" s="4"/>
      <c r="NUV13" s="4"/>
      <c r="NUW13" s="4"/>
      <c r="NUX13" s="4"/>
      <c r="NUY13" s="4"/>
      <c r="NUZ13" s="4"/>
      <c r="NVA13" s="4"/>
      <c r="NVB13" s="4"/>
      <c r="NVC13" s="4"/>
      <c r="NVD13" s="4"/>
      <c r="NVE13" s="4"/>
      <c r="NVF13" s="4"/>
      <c r="NVG13" s="4"/>
      <c r="NVH13" s="4"/>
      <c r="NVI13" s="4"/>
      <c r="NVJ13" s="4"/>
      <c r="NVK13" s="4"/>
      <c r="NVL13" s="4"/>
      <c r="NVM13" s="4"/>
      <c r="NVN13" s="4"/>
      <c r="NVO13" s="4"/>
      <c r="NVP13" s="4"/>
      <c r="NVQ13" s="4"/>
      <c r="NVR13" s="4"/>
      <c r="NVS13" s="4"/>
      <c r="NVT13" s="4"/>
      <c r="NVU13" s="4"/>
      <c r="NVV13" s="4"/>
      <c r="NVW13" s="4"/>
      <c r="NVX13" s="4"/>
      <c r="NVY13" s="4"/>
      <c r="NVZ13" s="4"/>
      <c r="NWA13" s="4"/>
      <c r="NWB13" s="4"/>
      <c r="NWC13" s="4"/>
      <c r="NWD13" s="4"/>
      <c r="NWE13" s="4"/>
      <c r="NWF13" s="4"/>
      <c r="NWG13" s="4"/>
      <c r="NWH13" s="4"/>
      <c r="NWI13" s="4"/>
      <c r="NWJ13" s="4"/>
      <c r="NWK13" s="4"/>
      <c r="NWL13" s="4"/>
      <c r="NWM13" s="4"/>
      <c r="NWN13" s="4"/>
      <c r="NWO13" s="4"/>
      <c r="NWP13" s="4"/>
      <c r="NWQ13" s="4"/>
      <c r="NWR13" s="4"/>
      <c r="NWS13" s="4"/>
      <c r="NWT13" s="4"/>
      <c r="NWU13" s="4"/>
      <c r="NWV13" s="4"/>
      <c r="NWW13" s="4"/>
      <c r="NWX13" s="4"/>
      <c r="NWY13" s="4"/>
      <c r="NWZ13" s="4"/>
      <c r="NXA13" s="4"/>
      <c r="NXB13" s="4"/>
      <c r="NXC13" s="4"/>
      <c r="NXD13" s="4"/>
      <c r="NXE13" s="4"/>
      <c r="NXF13" s="4"/>
      <c r="NXG13" s="4"/>
      <c r="NXH13" s="4"/>
      <c r="NXI13" s="4"/>
      <c r="NXJ13" s="4"/>
      <c r="NXK13" s="4"/>
      <c r="NXL13" s="4"/>
      <c r="NXM13" s="4"/>
      <c r="NXN13" s="4"/>
      <c r="NXO13" s="4"/>
      <c r="NXP13" s="4"/>
      <c r="NXQ13" s="4"/>
      <c r="NXR13" s="4"/>
      <c r="NXS13" s="4"/>
      <c r="NXT13" s="4"/>
      <c r="NXU13" s="4"/>
      <c r="NXV13" s="4"/>
      <c r="NXW13" s="4"/>
      <c r="NXX13" s="4"/>
      <c r="NXY13" s="4"/>
      <c r="NXZ13" s="4"/>
      <c r="NYA13" s="4"/>
      <c r="NYB13" s="4"/>
      <c r="NYC13" s="4"/>
      <c r="NYD13" s="4"/>
      <c r="NYE13" s="4"/>
      <c r="NYF13" s="4"/>
      <c r="NYG13" s="4"/>
      <c r="NYH13" s="4"/>
      <c r="NYI13" s="4"/>
      <c r="NYJ13" s="4"/>
      <c r="NYK13" s="4"/>
      <c r="NYL13" s="4"/>
      <c r="NYM13" s="4"/>
      <c r="NYN13" s="4"/>
      <c r="NYO13" s="4"/>
      <c r="NYP13" s="4"/>
      <c r="NYQ13" s="4"/>
      <c r="NYR13" s="4"/>
      <c r="NYS13" s="4"/>
      <c r="NYT13" s="4"/>
      <c r="NYU13" s="4"/>
      <c r="NYV13" s="4"/>
      <c r="NYW13" s="4"/>
      <c r="NYX13" s="4"/>
      <c r="NYY13" s="4"/>
      <c r="NYZ13" s="4"/>
      <c r="NZA13" s="4"/>
      <c r="NZB13" s="4"/>
      <c r="NZC13" s="4"/>
      <c r="NZD13" s="4"/>
      <c r="NZE13" s="4"/>
      <c r="NZF13" s="4"/>
      <c r="NZG13" s="4"/>
      <c r="NZH13" s="4"/>
      <c r="NZI13" s="4"/>
      <c r="NZJ13" s="4"/>
      <c r="NZK13" s="4"/>
      <c r="NZL13" s="4"/>
      <c r="NZM13" s="4"/>
      <c r="NZN13" s="4"/>
      <c r="NZO13" s="4"/>
      <c r="NZP13" s="4"/>
      <c r="NZQ13" s="4"/>
      <c r="NZR13" s="4"/>
      <c r="NZS13" s="4"/>
      <c r="NZT13" s="4"/>
      <c r="NZU13" s="4"/>
      <c r="NZV13" s="4"/>
      <c r="NZW13" s="4"/>
      <c r="NZX13" s="4"/>
      <c r="NZY13" s="4"/>
      <c r="NZZ13" s="4"/>
      <c r="OAA13" s="4"/>
      <c r="OAB13" s="4"/>
      <c r="OAC13" s="4"/>
      <c r="OAD13" s="4"/>
      <c r="OAE13" s="4"/>
      <c r="OAF13" s="4"/>
      <c r="OAG13" s="4"/>
      <c r="OAH13" s="4"/>
      <c r="OAI13" s="4"/>
      <c r="OAJ13" s="4"/>
      <c r="OAK13" s="4"/>
      <c r="OAL13" s="4"/>
      <c r="OAM13" s="4"/>
      <c r="OAN13" s="4"/>
      <c r="OAO13" s="4"/>
      <c r="OAP13" s="4"/>
      <c r="OAQ13" s="4"/>
      <c r="OAR13" s="4"/>
      <c r="OAS13" s="4"/>
      <c r="OAT13" s="4"/>
      <c r="OAU13" s="4"/>
      <c r="OAV13" s="4"/>
      <c r="OAW13" s="4"/>
      <c r="OAX13" s="4"/>
      <c r="OAY13" s="4"/>
      <c r="OAZ13" s="4"/>
      <c r="OBA13" s="4"/>
      <c r="OBB13" s="4"/>
      <c r="OBC13" s="4"/>
      <c r="OBD13" s="4"/>
      <c r="OBE13" s="4"/>
      <c r="OBF13" s="4"/>
      <c r="OBG13" s="4"/>
      <c r="OBH13" s="4"/>
      <c r="OBI13" s="4"/>
      <c r="OBJ13" s="4"/>
      <c r="OBK13" s="4"/>
      <c r="OBL13" s="4"/>
      <c r="OBM13" s="4"/>
      <c r="OBN13" s="4"/>
      <c r="OBO13" s="4"/>
      <c r="OBP13" s="4"/>
      <c r="OBQ13" s="4"/>
      <c r="OBR13" s="4"/>
      <c r="OBS13" s="4"/>
      <c r="OBT13" s="4"/>
      <c r="OBU13" s="4"/>
      <c r="OBV13" s="4"/>
      <c r="OBW13" s="4"/>
      <c r="OBX13" s="4"/>
      <c r="OBY13" s="4"/>
      <c r="OBZ13" s="4"/>
      <c r="OCA13" s="4"/>
      <c r="OCB13" s="4"/>
      <c r="OCC13" s="4"/>
      <c r="OCD13" s="4"/>
      <c r="OCE13" s="4"/>
      <c r="OCF13" s="4"/>
      <c r="OCG13" s="4"/>
      <c r="OCH13" s="4"/>
      <c r="OCI13" s="4"/>
      <c r="OCJ13" s="4"/>
      <c r="OCK13" s="4"/>
      <c r="OCL13" s="4"/>
      <c r="OCM13" s="4"/>
      <c r="OCN13" s="4"/>
      <c r="OCO13" s="4"/>
      <c r="OCP13" s="4"/>
      <c r="OCQ13" s="4"/>
      <c r="OCR13" s="4"/>
      <c r="OCS13" s="4"/>
      <c r="OCT13" s="4"/>
      <c r="OCU13" s="4"/>
      <c r="OCV13" s="4"/>
      <c r="OCW13" s="4"/>
      <c r="OCX13" s="4"/>
      <c r="OCY13" s="4"/>
      <c r="OCZ13" s="4"/>
      <c r="ODA13" s="4"/>
      <c r="ODB13" s="4"/>
      <c r="ODC13" s="4"/>
      <c r="ODD13" s="4"/>
      <c r="ODE13" s="4"/>
      <c r="ODF13" s="4"/>
      <c r="ODG13" s="4"/>
      <c r="ODH13" s="4"/>
      <c r="ODI13" s="4"/>
      <c r="ODJ13" s="4"/>
      <c r="ODK13" s="4"/>
      <c r="ODL13" s="4"/>
      <c r="ODM13" s="4"/>
      <c r="ODN13" s="4"/>
      <c r="ODO13" s="4"/>
      <c r="ODP13" s="4"/>
      <c r="ODQ13" s="4"/>
      <c r="ODR13" s="4"/>
      <c r="ODS13" s="4"/>
      <c r="ODT13" s="4"/>
      <c r="ODU13" s="4"/>
      <c r="ODV13" s="4"/>
      <c r="ODW13" s="4"/>
      <c r="ODX13" s="4"/>
      <c r="ODY13" s="4"/>
      <c r="ODZ13" s="4"/>
      <c r="OEA13" s="4"/>
      <c r="OEB13" s="4"/>
      <c r="OEC13" s="4"/>
      <c r="OED13" s="4"/>
      <c r="OEE13" s="4"/>
      <c r="OEF13" s="4"/>
      <c r="OEG13" s="4"/>
      <c r="OEH13" s="4"/>
      <c r="OEI13" s="4"/>
      <c r="OEJ13" s="4"/>
      <c r="OEK13" s="4"/>
      <c r="OEL13" s="4"/>
      <c r="OEM13" s="4"/>
      <c r="OEN13" s="4"/>
      <c r="OEO13" s="4"/>
      <c r="OEP13" s="4"/>
      <c r="OEQ13" s="4"/>
      <c r="OER13" s="4"/>
      <c r="OES13" s="4"/>
      <c r="OET13" s="4"/>
      <c r="OEU13" s="4"/>
      <c r="OEV13" s="4"/>
      <c r="OEW13" s="4"/>
      <c r="OEX13" s="4"/>
      <c r="OEY13" s="4"/>
      <c r="OEZ13" s="4"/>
      <c r="OFA13" s="4"/>
      <c r="OFB13" s="4"/>
      <c r="OFC13" s="4"/>
      <c r="OFD13" s="4"/>
      <c r="OFE13" s="4"/>
      <c r="OFF13" s="4"/>
      <c r="OFG13" s="4"/>
      <c r="OFH13" s="4"/>
      <c r="OFI13" s="4"/>
      <c r="OFJ13" s="4"/>
      <c r="OFK13" s="4"/>
      <c r="OFL13" s="4"/>
      <c r="OFM13" s="4"/>
      <c r="OFN13" s="4"/>
      <c r="OFO13" s="4"/>
      <c r="OFP13" s="4"/>
      <c r="OFQ13" s="4"/>
      <c r="OFR13" s="4"/>
      <c r="OFS13" s="4"/>
      <c r="OFT13" s="4"/>
      <c r="OFU13" s="4"/>
      <c r="OFV13" s="4"/>
      <c r="OFW13" s="4"/>
      <c r="OFX13" s="4"/>
      <c r="OFY13" s="4"/>
      <c r="OFZ13" s="4"/>
      <c r="OGA13" s="4"/>
      <c r="OGB13" s="4"/>
      <c r="OGC13" s="4"/>
      <c r="OGD13" s="4"/>
      <c r="OGE13" s="4"/>
      <c r="OGF13" s="4"/>
      <c r="OGG13" s="4"/>
      <c r="OGH13" s="4"/>
      <c r="OGI13" s="4"/>
      <c r="OGJ13" s="4"/>
      <c r="OGK13" s="4"/>
      <c r="OGL13" s="4"/>
      <c r="OGM13" s="4"/>
      <c r="OGN13" s="4"/>
      <c r="OGO13" s="4"/>
      <c r="OGP13" s="4"/>
      <c r="OGQ13" s="4"/>
      <c r="OGR13" s="4"/>
      <c r="OGS13" s="4"/>
      <c r="OGT13" s="4"/>
      <c r="OGU13" s="4"/>
      <c r="OGV13" s="4"/>
      <c r="OGW13" s="4"/>
      <c r="OGX13" s="4"/>
      <c r="OGY13" s="4"/>
      <c r="OGZ13" s="4"/>
      <c r="OHA13" s="4"/>
      <c r="OHB13" s="4"/>
      <c r="OHC13" s="4"/>
      <c r="OHD13" s="4"/>
      <c r="OHE13" s="4"/>
      <c r="OHF13" s="4"/>
      <c r="OHG13" s="4"/>
      <c r="OHH13" s="4"/>
      <c r="OHI13" s="4"/>
      <c r="OHJ13" s="4"/>
      <c r="OHK13" s="4"/>
      <c r="OHL13" s="4"/>
      <c r="OHM13" s="4"/>
      <c r="OHN13" s="4"/>
      <c r="OHO13" s="4"/>
      <c r="OHP13" s="4"/>
      <c r="OHQ13" s="4"/>
      <c r="OHR13" s="4"/>
      <c r="OHS13" s="4"/>
      <c r="OHT13" s="4"/>
      <c r="OHU13" s="4"/>
      <c r="OHV13" s="4"/>
      <c r="OHW13" s="4"/>
      <c r="OHX13" s="4"/>
      <c r="OHY13" s="4"/>
      <c r="OHZ13" s="4"/>
      <c r="OIA13" s="4"/>
      <c r="OIB13" s="4"/>
      <c r="OIC13" s="4"/>
      <c r="OID13" s="4"/>
      <c r="OIE13" s="4"/>
      <c r="OIF13" s="4"/>
      <c r="OIG13" s="4"/>
      <c r="OIH13" s="4"/>
      <c r="OII13" s="4"/>
      <c r="OIJ13" s="4"/>
      <c r="OIK13" s="4"/>
      <c r="OIL13" s="4"/>
      <c r="OIM13" s="4"/>
      <c r="OIN13" s="4"/>
      <c r="OIO13" s="4"/>
      <c r="OIP13" s="4"/>
      <c r="OIQ13" s="4"/>
      <c r="OIR13" s="4"/>
      <c r="OIS13" s="4"/>
      <c r="OIT13" s="4"/>
      <c r="OIU13" s="4"/>
      <c r="OIV13" s="4"/>
      <c r="OIW13" s="4"/>
      <c r="OIX13" s="4"/>
      <c r="OIY13" s="4"/>
      <c r="OIZ13" s="4"/>
      <c r="OJA13" s="4"/>
      <c r="OJB13" s="4"/>
      <c r="OJC13" s="4"/>
      <c r="OJD13" s="4"/>
      <c r="OJE13" s="4"/>
      <c r="OJF13" s="4"/>
      <c r="OJG13" s="4"/>
      <c r="OJH13" s="4"/>
      <c r="OJI13" s="4"/>
      <c r="OJJ13" s="4"/>
      <c r="OJK13" s="4"/>
      <c r="OJL13" s="4"/>
      <c r="OJM13" s="4"/>
      <c r="OJN13" s="4"/>
      <c r="OJO13" s="4"/>
      <c r="OJP13" s="4"/>
      <c r="OJQ13" s="4"/>
      <c r="OJR13" s="4"/>
      <c r="OJS13" s="4"/>
      <c r="OJT13" s="4"/>
      <c r="OJU13" s="4"/>
      <c r="OJV13" s="4"/>
      <c r="OJW13" s="4"/>
      <c r="OJX13" s="4"/>
      <c r="OJY13" s="4"/>
      <c r="OJZ13" s="4"/>
      <c r="OKA13" s="4"/>
      <c r="OKB13" s="4"/>
      <c r="OKC13" s="4"/>
      <c r="OKD13" s="4"/>
      <c r="OKE13" s="4"/>
      <c r="OKF13" s="4"/>
      <c r="OKG13" s="4"/>
      <c r="OKH13" s="4"/>
      <c r="OKI13" s="4"/>
      <c r="OKJ13" s="4"/>
      <c r="OKK13" s="4"/>
      <c r="OKL13" s="4"/>
      <c r="OKM13" s="4"/>
      <c r="OKN13" s="4"/>
      <c r="OKO13" s="4"/>
      <c r="OKP13" s="4"/>
      <c r="OKQ13" s="4"/>
      <c r="OKR13" s="4"/>
      <c r="OKS13" s="4"/>
      <c r="OKT13" s="4"/>
      <c r="OKU13" s="4"/>
      <c r="OKV13" s="4"/>
      <c r="OKW13" s="4"/>
      <c r="OKX13" s="4"/>
      <c r="OKY13" s="4"/>
      <c r="OKZ13" s="4"/>
      <c r="OLA13" s="4"/>
      <c r="OLB13" s="4"/>
      <c r="OLC13" s="4"/>
      <c r="OLD13" s="4"/>
      <c r="OLE13" s="4"/>
      <c r="OLF13" s="4"/>
      <c r="OLG13" s="4"/>
      <c r="OLH13" s="4"/>
      <c r="OLI13" s="4"/>
      <c r="OLJ13" s="4"/>
      <c r="OLK13" s="4"/>
      <c r="OLL13" s="4"/>
      <c r="OLM13" s="4"/>
      <c r="OLN13" s="4"/>
      <c r="OLO13" s="4"/>
      <c r="OLP13" s="4"/>
      <c r="OLQ13" s="4"/>
      <c r="OLR13" s="4"/>
      <c r="OLS13" s="4"/>
      <c r="OLT13" s="4"/>
      <c r="OLU13" s="4"/>
      <c r="OLV13" s="4"/>
      <c r="OLW13" s="4"/>
      <c r="OLX13" s="4"/>
      <c r="OLY13" s="4"/>
      <c r="OLZ13" s="4"/>
      <c r="OMA13" s="4"/>
      <c r="OMB13" s="4"/>
      <c r="OMC13" s="4"/>
      <c r="OMD13" s="4"/>
      <c r="OME13" s="4"/>
      <c r="OMF13" s="4"/>
      <c r="OMG13" s="4"/>
      <c r="OMH13" s="4"/>
      <c r="OMI13" s="4"/>
      <c r="OMJ13" s="4"/>
      <c r="OMK13" s="4"/>
      <c r="OML13" s="4"/>
      <c r="OMM13" s="4"/>
      <c r="OMN13" s="4"/>
      <c r="OMO13" s="4"/>
      <c r="OMP13" s="4"/>
      <c r="OMQ13" s="4"/>
      <c r="OMR13" s="4"/>
      <c r="OMS13" s="4"/>
      <c r="OMT13" s="4"/>
      <c r="OMU13" s="4"/>
      <c r="OMV13" s="4"/>
      <c r="OMW13" s="4"/>
      <c r="OMX13" s="4"/>
      <c r="OMY13" s="4"/>
      <c r="OMZ13" s="4"/>
      <c r="ONA13" s="4"/>
      <c r="ONB13" s="4"/>
      <c r="ONC13" s="4"/>
      <c r="OND13" s="4"/>
      <c r="ONE13" s="4"/>
      <c r="ONF13" s="4"/>
      <c r="ONG13" s="4"/>
      <c r="ONH13" s="4"/>
      <c r="ONI13" s="4"/>
      <c r="ONJ13" s="4"/>
      <c r="ONK13" s="4"/>
      <c r="ONL13" s="4"/>
      <c r="ONM13" s="4"/>
      <c r="ONN13" s="4"/>
      <c r="ONO13" s="4"/>
      <c r="ONP13" s="4"/>
      <c r="ONQ13" s="4"/>
      <c r="ONR13" s="4"/>
      <c r="ONS13" s="4"/>
      <c r="ONT13" s="4"/>
      <c r="ONU13" s="4"/>
      <c r="ONV13" s="4"/>
      <c r="ONW13" s="4"/>
      <c r="ONX13" s="4"/>
      <c r="ONY13" s="4"/>
      <c r="ONZ13" s="4"/>
      <c r="OOA13" s="4"/>
      <c r="OOB13" s="4"/>
      <c r="OOC13" s="4"/>
      <c r="OOD13" s="4"/>
      <c r="OOE13" s="4"/>
      <c r="OOF13" s="4"/>
      <c r="OOG13" s="4"/>
      <c r="OOH13" s="4"/>
      <c r="OOI13" s="4"/>
      <c r="OOJ13" s="4"/>
      <c r="OOK13" s="4"/>
      <c r="OOL13" s="4"/>
      <c r="OOM13" s="4"/>
      <c r="OON13" s="4"/>
      <c r="OOO13" s="4"/>
      <c r="OOP13" s="4"/>
      <c r="OOQ13" s="4"/>
      <c r="OOR13" s="4"/>
      <c r="OOS13" s="4"/>
      <c r="OOT13" s="4"/>
      <c r="OOU13" s="4"/>
      <c r="OOV13" s="4"/>
      <c r="OOW13" s="4"/>
      <c r="OOX13" s="4"/>
      <c r="OOY13" s="4"/>
      <c r="OOZ13" s="4"/>
      <c r="OPA13" s="4"/>
      <c r="OPB13" s="4"/>
      <c r="OPC13" s="4"/>
      <c r="OPD13" s="4"/>
      <c r="OPE13" s="4"/>
      <c r="OPF13" s="4"/>
      <c r="OPG13" s="4"/>
      <c r="OPH13" s="4"/>
      <c r="OPI13" s="4"/>
      <c r="OPJ13" s="4"/>
      <c r="OPK13" s="4"/>
      <c r="OPL13" s="4"/>
      <c r="OPM13" s="4"/>
      <c r="OPN13" s="4"/>
      <c r="OPO13" s="4"/>
      <c r="OPP13" s="4"/>
      <c r="OPQ13" s="4"/>
      <c r="OPR13" s="4"/>
      <c r="OPS13" s="4"/>
      <c r="OPT13" s="4"/>
      <c r="OPU13" s="4"/>
      <c r="OPV13" s="4"/>
      <c r="OPW13" s="4"/>
      <c r="OPX13" s="4"/>
      <c r="OPY13" s="4"/>
      <c r="OPZ13" s="4"/>
      <c r="OQA13" s="4"/>
      <c r="OQB13" s="4"/>
      <c r="OQC13" s="4"/>
      <c r="OQD13" s="4"/>
      <c r="OQE13" s="4"/>
      <c r="OQF13" s="4"/>
      <c r="OQG13" s="4"/>
      <c r="OQH13" s="4"/>
      <c r="OQI13" s="4"/>
      <c r="OQJ13" s="4"/>
      <c r="OQK13" s="4"/>
      <c r="OQL13" s="4"/>
      <c r="OQM13" s="4"/>
      <c r="OQN13" s="4"/>
      <c r="OQO13" s="4"/>
      <c r="OQP13" s="4"/>
      <c r="OQQ13" s="4"/>
      <c r="OQR13" s="4"/>
      <c r="OQS13" s="4"/>
      <c r="OQT13" s="4"/>
      <c r="OQU13" s="4"/>
      <c r="OQV13" s="4"/>
      <c r="OQW13" s="4"/>
      <c r="OQX13" s="4"/>
      <c r="OQY13" s="4"/>
      <c r="OQZ13" s="4"/>
      <c r="ORA13" s="4"/>
      <c r="ORB13" s="4"/>
      <c r="ORC13" s="4"/>
      <c r="ORD13" s="4"/>
      <c r="ORE13" s="4"/>
      <c r="ORF13" s="4"/>
      <c r="ORG13" s="4"/>
      <c r="ORH13" s="4"/>
      <c r="ORI13" s="4"/>
      <c r="ORJ13" s="4"/>
      <c r="ORK13" s="4"/>
      <c r="ORL13" s="4"/>
      <c r="ORM13" s="4"/>
      <c r="ORN13" s="4"/>
      <c r="ORO13" s="4"/>
      <c r="ORP13" s="4"/>
      <c r="ORQ13" s="4"/>
      <c r="ORR13" s="4"/>
      <c r="ORS13" s="4"/>
      <c r="ORT13" s="4"/>
      <c r="ORU13" s="4"/>
      <c r="ORV13" s="4"/>
      <c r="ORW13" s="4"/>
      <c r="ORX13" s="4"/>
      <c r="ORY13" s="4"/>
      <c r="ORZ13" s="4"/>
      <c r="OSA13" s="4"/>
      <c r="OSB13" s="4"/>
      <c r="OSC13" s="4"/>
      <c r="OSD13" s="4"/>
      <c r="OSE13" s="4"/>
      <c r="OSF13" s="4"/>
      <c r="OSG13" s="4"/>
      <c r="OSH13" s="4"/>
      <c r="OSI13" s="4"/>
      <c r="OSJ13" s="4"/>
      <c r="OSK13" s="4"/>
      <c r="OSL13" s="4"/>
      <c r="OSM13" s="4"/>
      <c r="OSN13" s="4"/>
      <c r="OSO13" s="4"/>
      <c r="OSP13" s="4"/>
      <c r="OSQ13" s="4"/>
      <c r="OSR13" s="4"/>
      <c r="OSS13" s="4"/>
      <c r="OST13" s="4"/>
      <c r="OSU13" s="4"/>
      <c r="OSV13" s="4"/>
      <c r="OSW13" s="4"/>
      <c r="OSX13" s="4"/>
      <c r="OSY13" s="4"/>
      <c r="OSZ13" s="4"/>
      <c r="OTA13" s="4"/>
      <c r="OTB13" s="4"/>
      <c r="OTC13" s="4"/>
      <c r="OTD13" s="4"/>
      <c r="OTE13" s="4"/>
      <c r="OTF13" s="4"/>
      <c r="OTG13" s="4"/>
      <c r="OTH13" s="4"/>
      <c r="OTI13" s="4"/>
      <c r="OTJ13" s="4"/>
      <c r="OTK13" s="4"/>
      <c r="OTL13" s="4"/>
      <c r="OTM13" s="4"/>
      <c r="OTN13" s="4"/>
      <c r="OTO13" s="4"/>
      <c r="OTP13" s="4"/>
      <c r="OTQ13" s="4"/>
      <c r="OTR13" s="4"/>
      <c r="OTS13" s="4"/>
      <c r="OTT13" s="4"/>
      <c r="OTU13" s="4"/>
      <c r="OTV13" s="4"/>
      <c r="OTW13" s="4"/>
      <c r="OTX13" s="4"/>
      <c r="OTY13" s="4"/>
      <c r="OTZ13" s="4"/>
      <c r="OUA13" s="4"/>
      <c r="OUB13" s="4"/>
      <c r="OUC13" s="4"/>
      <c r="OUD13" s="4"/>
      <c r="OUE13" s="4"/>
      <c r="OUF13" s="4"/>
      <c r="OUG13" s="4"/>
      <c r="OUH13" s="4"/>
      <c r="OUI13" s="4"/>
      <c r="OUJ13" s="4"/>
      <c r="OUK13" s="4"/>
      <c r="OUL13" s="4"/>
      <c r="OUM13" s="4"/>
      <c r="OUN13" s="4"/>
      <c r="OUO13" s="4"/>
      <c r="OUP13" s="4"/>
      <c r="OUQ13" s="4"/>
      <c r="OUR13" s="4"/>
      <c r="OUS13" s="4"/>
      <c r="OUT13" s="4"/>
      <c r="OUU13" s="4"/>
      <c r="OUV13" s="4"/>
      <c r="OUW13" s="4"/>
      <c r="OUX13" s="4"/>
      <c r="OUY13" s="4"/>
      <c r="OUZ13" s="4"/>
      <c r="OVA13" s="4"/>
      <c r="OVB13" s="4"/>
      <c r="OVC13" s="4"/>
      <c r="OVD13" s="4"/>
      <c r="OVE13" s="4"/>
      <c r="OVF13" s="4"/>
      <c r="OVG13" s="4"/>
      <c r="OVH13" s="4"/>
      <c r="OVI13" s="4"/>
      <c r="OVJ13" s="4"/>
      <c r="OVK13" s="4"/>
      <c r="OVL13" s="4"/>
      <c r="OVM13" s="4"/>
      <c r="OVN13" s="4"/>
      <c r="OVO13" s="4"/>
      <c r="OVP13" s="4"/>
      <c r="OVQ13" s="4"/>
      <c r="OVR13" s="4"/>
      <c r="OVS13" s="4"/>
      <c r="OVT13" s="4"/>
      <c r="OVU13" s="4"/>
      <c r="OVV13" s="4"/>
      <c r="OVW13" s="4"/>
      <c r="OVX13" s="4"/>
      <c r="OVY13" s="4"/>
      <c r="OVZ13" s="4"/>
      <c r="OWA13" s="4"/>
      <c r="OWB13" s="4"/>
      <c r="OWC13" s="4"/>
      <c r="OWD13" s="4"/>
      <c r="OWE13" s="4"/>
      <c r="OWF13" s="4"/>
      <c r="OWG13" s="4"/>
      <c r="OWH13" s="4"/>
      <c r="OWI13" s="4"/>
      <c r="OWJ13" s="4"/>
      <c r="OWK13" s="4"/>
      <c r="OWL13" s="4"/>
      <c r="OWM13" s="4"/>
      <c r="OWN13" s="4"/>
      <c r="OWO13" s="4"/>
      <c r="OWP13" s="4"/>
      <c r="OWQ13" s="4"/>
      <c r="OWR13" s="4"/>
      <c r="OWS13" s="4"/>
      <c r="OWT13" s="4"/>
      <c r="OWU13" s="4"/>
      <c r="OWV13" s="4"/>
      <c r="OWW13" s="4"/>
      <c r="OWX13" s="4"/>
      <c r="OWY13" s="4"/>
      <c r="OWZ13" s="4"/>
      <c r="OXA13" s="4"/>
      <c r="OXB13" s="4"/>
      <c r="OXC13" s="4"/>
      <c r="OXD13" s="4"/>
      <c r="OXE13" s="4"/>
      <c r="OXF13" s="4"/>
      <c r="OXG13" s="4"/>
      <c r="OXH13" s="4"/>
      <c r="OXI13" s="4"/>
      <c r="OXJ13" s="4"/>
      <c r="OXK13" s="4"/>
      <c r="OXL13" s="4"/>
      <c r="OXM13" s="4"/>
      <c r="OXN13" s="4"/>
      <c r="OXO13" s="4"/>
      <c r="OXP13" s="4"/>
      <c r="OXQ13" s="4"/>
      <c r="OXR13" s="4"/>
      <c r="OXS13" s="4"/>
      <c r="OXT13" s="4"/>
      <c r="OXU13" s="4"/>
      <c r="OXV13" s="4"/>
      <c r="OXW13" s="4"/>
      <c r="OXX13" s="4"/>
      <c r="OXY13" s="4"/>
      <c r="OXZ13" s="4"/>
      <c r="OYA13" s="4"/>
      <c r="OYB13" s="4"/>
      <c r="OYC13" s="4"/>
      <c r="OYD13" s="4"/>
      <c r="OYE13" s="4"/>
      <c r="OYF13" s="4"/>
      <c r="OYG13" s="4"/>
      <c r="OYH13" s="4"/>
      <c r="OYI13" s="4"/>
      <c r="OYJ13" s="4"/>
      <c r="OYK13" s="4"/>
      <c r="OYL13" s="4"/>
      <c r="OYM13" s="4"/>
      <c r="OYN13" s="4"/>
      <c r="OYO13" s="4"/>
      <c r="OYP13" s="4"/>
      <c r="OYQ13" s="4"/>
      <c r="OYR13" s="4"/>
      <c r="OYS13" s="4"/>
      <c r="OYT13" s="4"/>
      <c r="OYU13" s="4"/>
      <c r="OYV13" s="4"/>
      <c r="OYW13" s="4"/>
      <c r="OYX13" s="4"/>
      <c r="OYY13" s="4"/>
      <c r="OYZ13" s="4"/>
      <c r="OZA13" s="4"/>
      <c r="OZB13" s="4"/>
      <c r="OZC13" s="4"/>
      <c r="OZD13" s="4"/>
      <c r="OZE13" s="4"/>
      <c r="OZF13" s="4"/>
      <c r="OZG13" s="4"/>
      <c r="OZH13" s="4"/>
      <c r="OZI13" s="4"/>
      <c r="OZJ13" s="4"/>
      <c r="OZK13" s="4"/>
      <c r="OZL13" s="4"/>
      <c r="OZM13" s="4"/>
      <c r="OZN13" s="4"/>
      <c r="OZO13" s="4"/>
      <c r="OZP13" s="4"/>
      <c r="OZQ13" s="4"/>
      <c r="OZR13" s="4"/>
      <c r="OZS13" s="4"/>
      <c r="OZT13" s="4"/>
      <c r="OZU13" s="4"/>
      <c r="OZV13" s="4"/>
      <c r="OZW13" s="4"/>
      <c r="OZX13" s="4"/>
      <c r="OZY13" s="4"/>
      <c r="OZZ13" s="4"/>
      <c r="PAA13" s="4"/>
      <c r="PAB13" s="4"/>
      <c r="PAC13" s="4"/>
      <c r="PAD13" s="4"/>
      <c r="PAE13" s="4"/>
      <c r="PAF13" s="4"/>
      <c r="PAG13" s="4"/>
      <c r="PAH13" s="4"/>
      <c r="PAI13" s="4"/>
      <c r="PAJ13" s="4"/>
      <c r="PAK13" s="4"/>
      <c r="PAL13" s="4"/>
      <c r="PAM13" s="4"/>
      <c r="PAN13" s="4"/>
      <c r="PAO13" s="4"/>
      <c r="PAP13" s="4"/>
      <c r="PAQ13" s="4"/>
      <c r="PAR13" s="4"/>
      <c r="PAS13" s="4"/>
      <c r="PAT13" s="4"/>
      <c r="PAU13" s="4"/>
      <c r="PAV13" s="4"/>
      <c r="PAW13" s="4"/>
      <c r="PAX13" s="4"/>
      <c r="PAY13" s="4"/>
      <c r="PAZ13" s="4"/>
      <c r="PBA13" s="4"/>
      <c r="PBB13" s="4"/>
      <c r="PBC13" s="4"/>
      <c r="PBD13" s="4"/>
      <c r="PBE13" s="4"/>
      <c r="PBF13" s="4"/>
      <c r="PBG13" s="4"/>
      <c r="PBH13" s="4"/>
      <c r="PBI13" s="4"/>
      <c r="PBJ13" s="4"/>
      <c r="PBK13" s="4"/>
      <c r="PBL13" s="4"/>
      <c r="PBM13" s="4"/>
      <c r="PBN13" s="4"/>
      <c r="PBO13" s="4"/>
      <c r="PBP13" s="4"/>
      <c r="PBQ13" s="4"/>
      <c r="PBR13" s="4"/>
      <c r="PBS13" s="4"/>
      <c r="PBT13" s="4"/>
      <c r="PBU13" s="4"/>
      <c r="PBV13" s="4"/>
      <c r="PBW13" s="4"/>
      <c r="PBX13" s="4"/>
      <c r="PBY13" s="4"/>
      <c r="PBZ13" s="4"/>
      <c r="PCA13" s="4"/>
      <c r="PCB13" s="4"/>
      <c r="PCC13" s="4"/>
      <c r="PCD13" s="4"/>
      <c r="PCE13" s="4"/>
      <c r="PCF13" s="4"/>
      <c r="PCG13" s="4"/>
      <c r="PCH13" s="4"/>
      <c r="PCI13" s="4"/>
      <c r="PCJ13" s="4"/>
      <c r="PCK13" s="4"/>
      <c r="PCL13" s="4"/>
      <c r="PCM13" s="4"/>
      <c r="PCN13" s="4"/>
      <c r="PCO13" s="4"/>
      <c r="PCP13" s="4"/>
      <c r="PCQ13" s="4"/>
      <c r="PCR13" s="4"/>
      <c r="PCS13" s="4"/>
      <c r="PCT13" s="4"/>
      <c r="PCU13" s="4"/>
      <c r="PCV13" s="4"/>
      <c r="PCW13" s="4"/>
      <c r="PCX13" s="4"/>
      <c r="PCY13" s="4"/>
      <c r="PCZ13" s="4"/>
      <c r="PDA13" s="4"/>
      <c r="PDB13" s="4"/>
      <c r="PDC13" s="4"/>
      <c r="PDD13" s="4"/>
      <c r="PDE13" s="4"/>
      <c r="PDF13" s="4"/>
      <c r="PDG13" s="4"/>
      <c r="PDH13" s="4"/>
      <c r="PDI13" s="4"/>
      <c r="PDJ13" s="4"/>
      <c r="PDK13" s="4"/>
      <c r="PDL13" s="4"/>
      <c r="PDM13" s="4"/>
      <c r="PDN13" s="4"/>
      <c r="PDO13" s="4"/>
      <c r="PDP13" s="4"/>
      <c r="PDQ13" s="4"/>
      <c r="PDR13" s="4"/>
      <c r="PDS13" s="4"/>
      <c r="PDT13" s="4"/>
      <c r="PDU13" s="4"/>
      <c r="PDV13" s="4"/>
      <c r="PDW13" s="4"/>
      <c r="PDX13" s="4"/>
      <c r="PDY13" s="4"/>
      <c r="PDZ13" s="4"/>
      <c r="PEA13" s="4"/>
      <c r="PEB13" s="4"/>
      <c r="PEC13" s="4"/>
      <c r="PED13" s="4"/>
      <c r="PEE13" s="4"/>
      <c r="PEF13" s="4"/>
      <c r="PEG13" s="4"/>
      <c r="PEH13" s="4"/>
      <c r="PEI13" s="4"/>
      <c r="PEJ13" s="4"/>
      <c r="PEK13" s="4"/>
      <c r="PEL13" s="4"/>
      <c r="PEM13" s="4"/>
      <c r="PEN13" s="4"/>
      <c r="PEO13" s="4"/>
      <c r="PEP13" s="4"/>
      <c r="PEQ13" s="4"/>
      <c r="PER13" s="4"/>
      <c r="PES13" s="4"/>
      <c r="PET13" s="4"/>
      <c r="PEU13" s="4"/>
      <c r="PEV13" s="4"/>
      <c r="PEW13" s="4"/>
      <c r="PEX13" s="4"/>
      <c r="PEY13" s="4"/>
      <c r="PEZ13" s="4"/>
      <c r="PFA13" s="4"/>
      <c r="PFB13" s="4"/>
      <c r="PFC13" s="4"/>
      <c r="PFD13" s="4"/>
      <c r="PFE13" s="4"/>
      <c r="PFF13" s="4"/>
      <c r="PFG13" s="4"/>
      <c r="PFH13" s="4"/>
      <c r="PFI13" s="4"/>
      <c r="PFJ13" s="4"/>
      <c r="PFK13" s="4"/>
      <c r="PFL13" s="4"/>
      <c r="PFM13" s="4"/>
      <c r="PFN13" s="4"/>
      <c r="PFO13" s="4"/>
      <c r="PFP13" s="4"/>
      <c r="PFQ13" s="4"/>
      <c r="PFR13" s="4"/>
      <c r="PFS13" s="4"/>
      <c r="PFT13" s="4"/>
      <c r="PFU13" s="4"/>
      <c r="PFV13" s="4"/>
      <c r="PFW13" s="4"/>
      <c r="PFX13" s="4"/>
      <c r="PFY13" s="4"/>
      <c r="PFZ13" s="4"/>
      <c r="PGA13" s="4"/>
      <c r="PGB13" s="4"/>
      <c r="PGC13" s="4"/>
      <c r="PGD13" s="4"/>
      <c r="PGE13" s="4"/>
      <c r="PGF13" s="4"/>
      <c r="PGG13" s="4"/>
      <c r="PGH13" s="4"/>
      <c r="PGI13" s="4"/>
      <c r="PGJ13" s="4"/>
      <c r="PGK13" s="4"/>
      <c r="PGL13" s="4"/>
      <c r="PGM13" s="4"/>
      <c r="PGN13" s="4"/>
      <c r="PGO13" s="4"/>
      <c r="PGP13" s="4"/>
      <c r="PGQ13" s="4"/>
      <c r="PGR13" s="4"/>
      <c r="PGS13" s="4"/>
      <c r="PGT13" s="4"/>
      <c r="PGU13" s="4"/>
      <c r="PGV13" s="4"/>
      <c r="PGW13" s="4"/>
      <c r="PGX13" s="4"/>
      <c r="PGY13" s="4"/>
      <c r="PGZ13" s="4"/>
      <c r="PHA13" s="4"/>
      <c r="PHB13" s="4"/>
      <c r="PHC13" s="4"/>
      <c r="PHD13" s="4"/>
      <c r="PHE13" s="4"/>
      <c r="PHF13" s="4"/>
      <c r="PHG13" s="4"/>
      <c r="PHH13" s="4"/>
      <c r="PHI13" s="4"/>
      <c r="PHJ13" s="4"/>
      <c r="PHK13" s="4"/>
      <c r="PHL13" s="4"/>
      <c r="PHM13" s="4"/>
      <c r="PHN13" s="4"/>
      <c r="PHO13" s="4"/>
      <c r="PHP13" s="4"/>
      <c r="PHQ13" s="4"/>
      <c r="PHR13" s="4"/>
      <c r="PHS13" s="4"/>
      <c r="PHT13" s="4"/>
      <c r="PHU13" s="4"/>
      <c r="PHV13" s="4"/>
      <c r="PHW13" s="4"/>
      <c r="PHX13" s="4"/>
      <c r="PHY13" s="4"/>
      <c r="PHZ13" s="4"/>
      <c r="PIA13" s="4"/>
      <c r="PIB13" s="4"/>
      <c r="PIC13" s="4"/>
      <c r="PID13" s="4"/>
      <c r="PIE13" s="4"/>
      <c r="PIF13" s="4"/>
      <c r="PIG13" s="4"/>
      <c r="PIH13" s="4"/>
      <c r="PII13" s="4"/>
      <c r="PIJ13" s="4"/>
      <c r="PIK13" s="4"/>
      <c r="PIL13" s="4"/>
      <c r="PIM13" s="4"/>
      <c r="PIN13" s="4"/>
      <c r="PIO13" s="4"/>
      <c r="PIP13" s="4"/>
      <c r="PIQ13" s="4"/>
      <c r="PIR13" s="4"/>
      <c r="PIS13" s="4"/>
      <c r="PIT13" s="4"/>
      <c r="PIU13" s="4"/>
      <c r="PIV13" s="4"/>
      <c r="PIW13" s="4"/>
      <c r="PIX13" s="4"/>
      <c r="PIY13" s="4"/>
      <c r="PIZ13" s="4"/>
      <c r="PJA13" s="4"/>
      <c r="PJB13" s="4"/>
      <c r="PJC13" s="4"/>
      <c r="PJD13" s="4"/>
      <c r="PJE13" s="4"/>
      <c r="PJF13" s="4"/>
      <c r="PJG13" s="4"/>
      <c r="PJH13" s="4"/>
      <c r="PJI13" s="4"/>
      <c r="PJJ13" s="4"/>
      <c r="PJK13" s="4"/>
      <c r="PJL13" s="4"/>
      <c r="PJM13" s="4"/>
      <c r="PJN13" s="4"/>
      <c r="PJO13" s="4"/>
      <c r="PJP13" s="4"/>
      <c r="PJQ13" s="4"/>
      <c r="PJR13" s="4"/>
      <c r="PJS13" s="4"/>
      <c r="PJT13" s="4"/>
      <c r="PJU13" s="4"/>
      <c r="PJV13" s="4"/>
      <c r="PJW13" s="4"/>
      <c r="PJX13" s="4"/>
      <c r="PJY13" s="4"/>
      <c r="PJZ13" s="4"/>
      <c r="PKA13" s="4"/>
      <c r="PKB13" s="4"/>
      <c r="PKC13" s="4"/>
      <c r="PKD13" s="4"/>
      <c r="PKE13" s="4"/>
      <c r="PKF13" s="4"/>
      <c r="PKG13" s="4"/>
      <c r="PKH13" s="4"/>
      <c r="PKI13" s="4"/>
      <c r="PKJ13" s="4"/>
      <c r="PKK13" s="4"/>
      <c r="PKL13" s="4"/>
      <c r="PKM13" s="4"/>
      <c r="PKN13" s="4"/>
      <c r="PKO13" s="4"/>
      <c r="PKP13" s="4"/>
      <c r="PKQ13" s="4"/>
      <c r="PKR13" s="4"/>
      <c r="PKS13" s="4"/>
      <c r="PKT13" s="4"/>
      <c r="PKU13" s="4"/>
      <c r="PKV13" s="4"/>
      <c r="PKW13" s="4"/>
      <c r="PKX13" s="4"/>
      <c r="PKY13" s="4"/>
      <c r="PKZ13" s="4"/>
      <c r="PLA13" s="4"/>
      <c r="PLB13" s="4"/>
      <c r="PLC13" s="4"/>
      <c r="PLD13" s="4"/>
      <c r="PLE13" s="4"/>
      <c r="PLF13" s="4"/>
      <c r="PLG13" s="4"/>
      <c r="PLH13" s="4"/>
      <c r="PLI13" s="4"/>
      <c r="PLJ13" s="4"/>
      <c r="PLK13" s="4"/>
      <c r="PLL13" s="4"/>
      <c r="PLM13" s="4"/>
      <c r="PLN13" s="4"/>
      <c r="PLO13" s="4"/>
      <c r="PLP13" s="4"/>
      <c r="PLQ13" s="4"/>
      <c r="PLR13" s="4"/>
      <c r="PLS13" s="4"/>
      <c r="PLT13" s="4"/>
      <c r="PLU13" s="4"/>
      <c r="PLV13" s="4"/>
      <c r="PLW13" s="4"/>
      <c r="PLX13" s="4"/>
      <c r="PLY13" s="4"/>
      <c r="PLZ13" s="4"/>
      <c r="PMA13" s="4"/>
      <c r="PMB13" s="4"/>
      <c r="PMC13" s="4"/>
      <c r="PMD13" s="4"/>
      <c r="PME13" s="4"/>
      <c r="PMF13" s="4"/>
      <c r="PMG13" s="4"/>
      <c r="PMH13" s="4"/>
      <c r="PMI13" s="4"/>
      <c r="PMJ13" s="4"/>
      <c r="PMK13" s="4"/>
      <c r="PML13" s="4"/>
      <c r="PMM13" s="4"/>
      <c r="PMN13" s="4"/>
      <c r="PMO13" s="4"/>
      <c r="PMP13" s="4"/>
      <c r="PMQ13" s="4"/>
      <c r="PMR13" s="4"/>
      <c r="PMS13" s="4"/>
      <c r="PMT13" s="4"/>
      <c r="PMU13" s="4"/>
      <c r="PMV13" s="4"/>
      <c r="PMW13" s="4"/>
      <c r="PMX13" s="4"/>
      <c r="PMY13" s="4"/>
      <c r="PMZ13" s="4"/>
      <c r="PNA13" s="4"/>
      <c r="PNB13" s="4"/>
      <c r="PNC13" s="4"/>
      <c r="PND13" s="4"/>
      <c r="PNE13" s="4"/>
      <c r="PNF13" s="4"/>
      <c r="PNG13" s="4"/>
      <c r="PNH13" s="4"/>
      <c r="PNI13" s="4"/>
      <c r="PNJ13" s="4"/>
      <c r="PNK13" s="4"/>
      <c r="PNL13" s="4"/>
      <c r="PNM13" s="4"/>
      <c r="PNN13" s="4"/>
      <c r="PNO13" s="4"/>
      <c r="PNP13" s="4"/>
      <c r="PNQ13" s="4"/>
      <c r="PNR13" s="4"/>
      <c r="PNS13" s="4"/>
      <c r="PNT13" s="4"/>
      <c r="PNU13" s="4"/>
      <c r="PNV13" s="4"/>
      <c r="PNW13" s="4"/>
      <c r="PNX13" s="4"/>
      <c r="PNY13" s="4"/>
      <c r="PNZ13" s="4"/>
      <c r="POA13" s="4"/>
      <c r="POB13" s="4"/>
      <c r="POC13" s="4"/>
      <c r="POD13" s="4"/>
      <c r="POE13" s="4"/>
      <c r="POF13" s="4"/>
      <c r="POG13" s="4"/>
      <c r="POH13" s="4"/>
      <c r="POI13" s="4"/>
      <c r="POJ13" s="4"/>
      <c r="POK13" s="4"/>
      <c r="POL13" s="4"/>
      <c r="POM13" s="4"/>
      <c r="PON13" s="4"/>
      <c r="POO13" s="4"/>
      <c r="POP13" s="4"/>
      <c r="POQ13" s="4"/>
      <c r="POR13" s="4"/>
      <c r="POS13" s="4"/>
      <c r="POT13" s="4"/>
      <c r="POU13" s="4"/>
      <c r="POV13" s="4"/>
      <c r="POW13" s="4"/>
      <c r="POX13" s="4"/>
      <c r="POY13" s="4"/>
      <c r="POZ13" s="4"/>
      <c r="PPA13" s="4"/>
      <c r="PPB13" s="4"/>
      <c r="PPC13" s="4"/>
      <c r="PPD13" s="4"/>
      <c r="PPE13" s="4"/>
      <c r="PPF13" s="4"/>
      <c r="PPG13" s="4"/>
      <c r="PPH13" s="4"/>
      <c r="PPI13" s="4"/>
      <c r="PPJ13" s="4"/>
      <c r="PPK13" s="4"/>
      <c r="PPL13" s="4"/>
      <c r="PPM13" s="4"/>
      <c r="PPN13" s="4"/>
      <c r="PPO13" s="4"/>
      <c r="PPP13" s="4"/>
      <c r="PPQ13" s="4"/>
      <c r="PPR13" s="4"/>
      <c r="PPS13" s="4"/>
      <c r="PPT13" s="4"/>
      <c r="PPU13" s="4"/>
      <c r="PPV13" s="4"/>
      <c r="PPW13" s="4"/>
      <c r="PPX13" s="4"/>
      <c r="PPY13" s="4"/>
      <c r="PPZ13" s="4"/>
      <c r="PQA13" s="4"/>
      <c r="PQB13" s="4"/>
      <c r="PQC13" s="4"/>
      <c r="PQD13" s="4"/>
      <c r="PQE13" s="4"/>
      <c r="PQF13" s="4"/>
      <c r="PQG13" s="4"/>
      <c r="PQH13" s="4"/>
      <c r="PQI13" s="4"/>
      <c r="PQJ13" s="4"/>
      <c r="PQK13" s="4"/>
      <c r="PQL13" s="4"/>
      <c r="PQM13" s="4"/>
      <c r="PQN13" s="4"/>
      <c r="PQO13" s="4"/>
      <c r="PQP13" s="4"/>
      <c r="PQQ13" s="4"/>
      <c r="PQR13" s="4"/>
      <c r="PQS13" s="4"/>
      <c r="PQT13" s="4"/>
      <c r="PQU13" s="4"/>
      <c r="PQV13" s="4"/>
      <c r="PQW13" s="4"/>
      <c r="PQX13" s="4"/>
      <c r="PQY13" s="4"/>
      <c r="PQZ13" s="4"/>
      <c r="PRA13" s="4"/>
      <c r="PRB13" s="4"/>
      <c r="PRC13" s="4"/>
      <c r="PRD13" s="4"/>
      <c r="PRE13" s="4"/>
      <c r="PRF13" s="4"/>
      <c r="PRG13" s="4"/>
      <c r="PRH13" s="4"/>
      <c r="PRI13" s="4"/>
      <c r="PRJ13" s="4"/>
      <c r="PRK13" s="4"/>
      <c r="PRL13" s="4"/>
      <c r="PRM13" s="4"/>
      <c r="PRN13" s="4"/>
      <c r="PRO13" s="4"/>
      <c r="PRP13" s="4"/>
      <c r="PRQ13" s="4"/>
      <c r="PRR13" s="4"/>
      <c r="PRS13" s="4"/>
      <c r="PRT13" s="4"/>
      <c r="PRU13" s="4"/>
      <c r="PRV13" s="4"/>
      <c r="PRW13" s="4"/>
      <c r="PRX13" s="4"/>
      <c r="PRY13" s="4"/>
      <c r="PRZ13" s="4"/>
      <c r="PSA13" s="4"/>
      <c r="PSB13" s="4"/>
      <c r="PSC13" s="4"/>
      <c r="PSD13" s="4"/>
      <c r="PSE13" s="4"/>
      <c r="PSF13" s="4"/>
      <c r="PSG13" s="4"/>
      <c r="PSH13" s="4"/>
      <c r="PSI13" s="4"/>
      <c r="PSJ13" s="4"/>
      <c r="PSK13" s="4"/>
      <c r="PSL13" s="4"/>
      <c r="PSM13" s="4"/>
      <c r="PSN13" s="4"/>
      <c r="PSO13" s="4"/>
      <c r="PSP13" s="4"/>
      <c r="PSQ13" s="4"/>
      <c r="PSR13" s="4"/>
      <c r="PSS13" s="4"/>
      <c r="PST13" s="4"/>
      <c r="PSU13" s="4"/>
      <c r="PSV13" s="4"/>
      <c r="PSW13" s="4"/>
      <c r="PSX13" s="4"/>
      <c r="PSY13" s="4"/>
      <c r="PSZ13" s="4"/>
      <c r="PTA13" s="4"/>
      <c r="PTB13" s="4"/>
      <c r="PTC13" s="4"/>
      <c r="PTD13" s="4"/>
      <c r="PTE13" s="4"/>
      <c r="PTF13" s="4"/>
      <c r="PTG13" s="4"/>
      <c r="PTH13" s="4"/>
      <c r="PTI13" s="4"/>
      <c r="PTJ13" s="4"/>
      <c r="PTK13" s="4"/>
      <c r="PTL13" s="4"/>
      <c r="PTM13" s="4"/>
      <c r="PTN13" s="4"/>
      <c r="PTO13" s="4"/>
      <c r="PTP13" s="4"/>
      <c r="PTQ13" s="4"/>
      <c r="PTR13" s="4"/>
      <c r="PTS13" s="4"/>
      <c r="PTT13" s="4"/>
      <c r="PTU13" s="4"/>
      <c r="PTV13" s="4"/>
      <c r="PTW13" s="4"/>
      <c r="PTX13" s="4"/>
      <c r="PTY13" s="4"/>
      <c r="PTZ13" s="4"/>
      <c r="PUA13" s="4"/>
      <c r="PUB13" s="4"/>
      <c r="PUC13" s="4"/>
      <c r="PUD13" s="4"/>
      <c r="PUE13" s="4"/>
      <c r="PUF13" s="4"/>
      <c r="PUG13" s="4"/>
      <c r="PUH13" s="4"/>
      <c r="PUI13" s="4"/>
      <c r="PUJ13" s="4"/>
      <c r="PUK13" s="4"/>
      <c r="PUL13" s="4"/>
      <c r="PUM13" s="4"/>
      <c r="PUN13" s="4"/>
      <c r="PUO13" s="4"/>
      <c r="PUP13" s="4"/>
      <c r="PUQ13" s="4"/>
      <c r="PUR13" s="4"/>
      <c r="PUS13" s="4"/>
      <c r="PUT13" s="4"/>
      <c r="PUU13" s="4"/>
      <c r="PUV13" s="4"/>
      <c r="PUW13" s="4"/>
      <c r="PUX13" s="4"/>
      <c r="PUY13" s="4"/>
      <c r="PUZ13" s="4"/>
      <c r="PVA13" s="4"/>
      <c r="PVB13" s="4"/>
      <c r="PVC13" s="4"/>
      <c r="PVD13" s="4"/>
      <c r="PVE13" s="4"/>
      <c r="PVF13" s="4"/>
      <c r="PVG13" s="4"/>
      <c r="PVH13" s="4"/>
      <c r="PVI13" s="4"/>
      <c r="PVJ13" s="4"/>
      <c r="PVK13" s="4"/>
      <c r="PVL13" s="4"/>
      <c r="PVM13" s="4"/>
      <c r="PVN13" s="4"/>
      <c r="PVO13" s="4"/>
      <c r="PVP13" s="4"/>
      <c r="PVQ13" s="4"/>
      <c r="PVR13" s="4"/>
      <c r="PVS13" s="4"/>
      <c r="PVT13" s="4"/>
      <c r="PVU13" s="4"/>
      <c r="PVV13" s="4"/>
      <c r="PVW13" s="4"/>
      <c r="PVX13" s="4"/>
      <c r="PVY13" s="4"/>
      <c r="PVZ13" s="4"/>
      <c r="PWA13" s="4"/>
      <c r="PWB13" s="4"/>
      <c r="PWC13" s="4"/>
      <c r="PWD13" s="4"/>
      <c r="PWE13" s="4"/>
      <c r="PWF13" s="4"/>
      <c r="PWG13" s="4"/>
      <c r="PWH13" s="4"/>
      <c r="PWI13" s="4"/>
      <c r="PWJ13" s="4"/>
      <c r="PWK13" s="4"/>
      <c r="PWL13" s="4"/>
      <c r="PWM13" s="4"/>
      <c r="PWN13" s="4"/>
      <c r="PWO13" s="4"/>
      <c r="PWP13" s="4"/>
      <c r="PWQ13" s="4"/>
      <c r="PWR13" s="4"/>
      <c r="PWS13" s="4"/>
      <c r="PWT13" s="4"/>
      <c r="PWU13" s="4"/>
      <c r="PWV13" s="4"/>
      <c r="PWW13" s="4"/>
      <c r="PWX13" s="4"/>
      <c r="PWY13" s="4"/>
      <c r="PWZ13" s="4"/>
      <c r="PXA13" s="4"/>
      <c r="PXB13" s="4"/>
      <c r="PXC13" s="4"/>
      <c r="PXD13" s="4"/>
      <c r="PXE13" s="4"/>
      <c r="PXF13" s="4"/>
      <c r="PXG13" s="4"/>
      <c r="PXH13" s="4"/>
      <c r="PXI13" s="4"/>
      <c r="PXJ13" s="4"/>
      <c r="PXK13" s="4"/>
      <c r="PXL13" s="4"/>
      <c r="PXM13" s="4"/>
      <c r="PXN13" s="4"/>
      <c r="PXO13" s="4"/>
      <c r="PXP13" s="4"/>
      <c r="PXQ13" s="4"/>
      <c r="PXR13" s="4"/>
      <c r="PXS13" s="4"/>
      <c r="PXT13" s="4"/>
      <c r="PXU13" s="4"/>
      <c r="PXV13" s="4"/>
      <c r="PXW13" s="4"/>
      <c r="PXX13" s="4"/>
      <c r="PXY13" s="4"/>
      <c r="PXZ13" s="4"/>
      <c r="PYA13" s="4"/>
      <c r="PYB13" s="4"/>
      <c r="PYC13" s="4"/>
      <c r="PYD13" s="4"/>
      <c r="PYE13" s="4"/>
      <c r="PYF13" s="4"/>
      <c r="PYG13" s="4"/>
      <c r="PYH13" s="4"/>
      <c r="PYI13" s="4"/>
      <c r="PYJ13" s="4"/>
      <c r="PYK13" s="4"/>
      <c r="PYL13" s="4"/>
      <c r="PYM13" s="4"/>
      <c r="PYN13" s="4"/>
      <c r="PYO13" s="4"/>
      <c r="PYP13" s="4"/>
      <c r="PYQ13" s="4"/>
      <c r="PYR13" s="4"/>
      <c r="PYS13" s="4"/>
      <c r="PYT13" s="4"/>
      <c r="PYU13" s="4"/>
      <c r="PYV13" s="4"/>
      <c r="PYW13" s="4"/>
      <c r="PYX13" s="4"/>
      <c r="PYY13" s="4"/>
      <c r="PYZ13" s="4"/>
      <c r="PZA13" s="4"/>
      <c r="PZB13" s="4"/>
      <c r="PZC13" s="4"/>
      <c r="PZD13" s="4"/>
      <c r="PZE13" s="4"/>
      <c r="PZF13" s="4"/>
      <c r="PZG13" s="4"/>
      <c r="PZH13" s="4"/>
      <c r="PZI13" s="4"/>
      <c r="PZJ13" s="4"/>
      <c r="PZK13" s="4"/>
      <c r="PZL13" s="4"/>
      <c r="PZM13" s="4"/>
      <c r="PZN13" s="4"/>
      <c r="PZO13" s="4"/>
      <c r="PZP13" s="4"/>
      <c r="PZQ13" s="4"/>
      <c r="PZR13" s="4"/>
      <c r="PZS13" s="4"/>
      <c r="PZT13" s="4"/>
      <c r="PZU13" s="4"/>
      <c r="PZV13" s="4"/>
      <c r="PZW13" s="4"/>
      <c r="PZX13" s="4"/>
      <c r="PZY13" s="4"/>
      <c r="PZZ13" s="4"/>
      <c r="QAA13" s="4"/>
      <c r="QAB13" s="4"/>
      <c r="QAC13" s="4"/>
      <c r="QAD13" s="4"/>
      <c r="QAE13" s="4"/>
      <c r="QAF13" s="4"/>
      <c r="QAG13" s="4"/>
      <c r="QAH13" s="4"/>
      <c r="QAI13" s="4"/>
      <c r="QAJ13" s="4"/>
      <c r="QAK13" s="4"/>
      <c r="QAL13" s="4"/>
      <c r="QAM13" s="4"/>
      <c r="QAN13" s="4"/>
      <c r="QAO13" s="4"/>
      <c r="QAP13" s="4"/>
      <c r="QAQ13" s="4"/>
      <c r="QAR13" s="4"/>
      <c r="QAS13" s="4"/>
      <c r="QAT13" s="4"/>
      <c r="QAU13" s="4"/>
      <c r="QAV13" s="4"/>
      <c r="QAW13" s="4"/>
      <c r="QAX13" s="4"/>
      <c r="QAY13" s="4"/>
      <c r="QAZ13" s="4"/>
      <c r="QBA13" s="4"/>
      <c r="QBB13" s="4"/>
      <c r="QBC13" s="4"/>
      <c r="QBD13" s="4"/>
      <c r="QBE13" s="4"/>
      <c r="QBF13" s="4"/>
      <c r="QBG13" s="4"/>
      <c r="QBH13" s="4"/>
      <c r="QBI13" s="4"/>
      <c r="QBJ13" s="4"/>
      <c r="QBK13" s="4"/>
      <c r="QBL13" s="4"/>
      <c r="QBM13" s="4"/>
      <c r="QBN13" s="4"/>
      <c r="QBO13" s="4"/>
      <c r="QBP13" s="4"/>
      <c r="QBQ13" s="4"/>
      <c r="QBR13" s="4"/>
      <c r="QBS13" s="4"/>
      <c r="QBT13" s="4"/>
      <c r="QBU13" s="4"/>
      <c r="QBV13" s="4"/>
      <c r="QBW13" s="4"/>
      <c r="QBX13" s="4"/>
      <c r="QBY13" s="4"/>
      <c r="QBZ13" s="4"/>
      <c r="QCA13" s="4"/>
      <c r="QCB13" s="4"/>
      <c r="QCC13" s="4"/>
      <c r="QCD13" s="4"/>
      <c r="QCE13" s="4"/>
      <c r="QCF13" s="4"/>
      <c r="QCG13" s="4"/>
      <c r="QCH13" s="4"/>
      <c r="QCI13" s="4"/>
      <c r="QCJ13" s="4"/>
      <c r="QCK13" s="4"/>
      <c r="QCL13" s="4"/>
      <c r="QCM13" s="4"/>
      <c r="QCN13" s="4"/>
      <c r="QCO13" s="4"/>
      <c r="QCP13" s="4"/>
      <c r="QCQ13" s="4"/>
      <c r="QCR13" s="4"/>
      <c r="QCS13" s="4"/>
      <c r="QCT13" s="4"/>
      <c r="QCU13" s="4"/>
      <c r="QCV13" s="4"/>
      <c r="QCW13" s="4"/>
      <c r="QCX13" s="4"/>
      <c r="QCY13" s="4"/>
      <c r="QCZ13" s="4"/>
      <c r="QDA13" s="4"/>
      <c r="QDB13" s="4"/>
      <c r="QDC13" s="4"/>
      <c r="QDD13" s="4"/>
      <c r="QDE13" s="4"/>
      <c r="QDF13" s="4"/>
      <c r="QDG13" s="4"/>
      <c r="QDH13" s="4"/>
      <c r="QDI13" s="4"/>
      <c r="QDJ13" s="4"/>
      <c r="QDK13" s="4"/>
      <c r="QDL13" s="4"/>
      <c r="QDM13" s="4"/>
      <c r="QDN13" s="4"/>
      <c r="QDO13" s="4"/>
      <c r="QDP13" s="4"/>
      <c r="QDQ13" s="4"/>
      <c r="QDR13" s="4"/>
      <c r="QDS13" s="4"/>
      <c r="QDT13" s="4"/>
      <c r="QDU13" s="4"/>
      <c r="QDV13" s="4"/>
      <c r="QDW13" s="4"/>
      <c r="QDX13" s="4"/>
      <c r="QDY13" s="4"/>
      <c r="QDZ13" s="4"/>
      <c r="QEA13" s="4"/>
      <c r="QEB13" s="4"/>
      <c r="QEC13" s="4"/>
      <c r="QED13" s="4"/>
      <c r="QEE13" s="4"/>
      <c r="QEF13" s="4"/>
      <c r="QEG13" s="4"/>
      <c r="QEH13" s="4"/>
      <c r="QEI13" s="4"/>
      <c r="QEJ13" s="4"/>
      <c r="QEK13" s="4"/>
      <c r="QEL13" s="4"/>
      <c r="QEM13" s="4"/>
      <c r="QEN13" s="4"/>
      <c r="QEO13" s="4"/>
      <c r="QEP13" s="4"/>
      <c r="QEQ13" s="4"/>
      <c r="QER13" s="4"/>
      <c r="QES13" s="4"/>
      <c r="QET13" s="4"/>
      <c r="QEU13" s="4"/>
      <c r="QEV13" s="4"/>
      <c r="QEW13" s="4"/>
      <c r="QEX13" s="4"/>
      <c r="QEY13" s="4"/>
      <c r="QEZ13" s="4"/>
      <c r="QFA13" s="4"/>
      <c r="QFB13" s="4"/>
      <c r="QFC13" s="4"/>
      <c r="QFD13" s="4"/>
      <c r="QFE13" s="4"/>
      <c r="QFF13" s="4"/>
      <c r="QFG13" s="4"/>
      <c r="QFH13" s="4"/>
      <c r="QFI13" s="4"/>
      <c r="QFJ13" s="4"/>
      <c r="QFK13" s="4"/>
      <c r="QFL13" s="4"/>
      <c r="QFM13" s="4"/>
      <c r="QFN13" s="4"/>
      <c r="QFO13" s="4"/>
      <c r="QFP13" s="4"/>
      <c r="QFQ13" s="4"/>
      <c r="QFR13" s="4"/>
      <c r="QFS13" s="4"/>
      <c r="QFT13" s="4"/>
      <c r="QFU13" s="4"/>
      <c r="QFV13" s="4"/>
      <c r="QFW13" s="4"/>
      <c r="QFX13" s="4"/>
      <c r="QFY13" s="4"/>
      <c r="QFZ13" s="4"/>
      <c r="QGA13" s="4"/>
      <c r="QGB13" s="4"/>
      <c r="QGC13" s="4"/>
      <c r="QGD13" s="4"/>
      <c r="QGE13" s="4"/>
      <c r="QGF13" s="4"/>
      <c r="QGG13" s="4"/>
      <c r="QGH13" s="4"/>
      <c r="QGI13" s="4"/>
      <c r="QGJ13" s="4"/>
      <c r="QGK13" s="4"/>
      <c r="QGL13" s="4"/>
      <c r="QGM13" s="4"/>
      <c r="QGN13" s="4"/>
      <c r="QGO13" s="4"/>
      <c r="QGP13" s="4"/>
      <c r="QGQ13" s="4"/>
      <c r="QGR13" s="4"/>
      <c r="QGS13" s="4"/>
      <c r="QGT13" s="4"/>
      <c r="QGU13" s="4"/>
      <c r="QGV13" s="4"/>
      <c r="QGW13" s="4"/>
      <c r="QGX13" s="4"/>
      <c r="QGY13" s="4"/>
      <c r="QGZ13" s="4"/>
      <c r="QHA13" s="4"/>
      <c r="QHB13" s="4"/>
      <c r="QHC13" s="4"/>
      <c r="QHD13" s="4"/>
      <c r="QHE13" s="4"/>
      <c r="QHF13" s="4"/>
      <c r="QHG13" s="4"/>
      <c r="QHH13" s="4"/>
      <c r="QHI13" s="4"/>
      <c r="QHJ13" s="4"/>
      <c r="QHK13" s="4"/>
      <c r="QHL13" s="4"/>
      <c r="QHM13" s="4"/>
      <c r="QHN13" s="4"/>
      <c r="QHO13" s="4"/>
      <c r="QHP13" s="4"/>
      <c r="QHQ13" s="4"/>
      <c r="QHR13" s="4"/>
      <c r="QHS13" s="4"/>
      <c r="QHT13" s="4"/>
      <c r="QHU13" s="4"/>
      <c r="QHV13" s="4"/>
      <c r="QHW13" s="4"/>
      <c r="QHX13" s="4"/>
      <c r="QHY13" s="4"/>
      <c r="QHZ13" s="4"/>
      <c r="QIA13" s="4"/>
      <c r="QIB13" s="4"/>
      <c r="QIC13" s="4"/>
      <c r="QID13" s="4"/>
      <c r="QIE13" s="4"/>
      <c r="QIF13" s="4"/>
      <c r="QIG13" s="4"/>
      <c r="QIH13" s="4"/>
      <c r="QII13" s="4"/>
      <c r="QIJ13" s="4"/>
      <c r="QIK13" s="4"/>
      <c r="QIL13" s="4"/>
      <c r="QIM13" s="4"/>
      <c r="QIN13" s="4"/>
      <c r="QIO13" s="4"/>
      <c r="QIP13" s="4"/>
      <c r="QIQ13" s="4"/>
      <c r="QIR13" s="4"/>
      <c r="QIS13" s="4"/>
      <c r="QIT13" s="4"/>
      <c r="QIU13" s="4"/>
      <c r="QIV13" s="4"/>
      <c r="QIW13" s="4"/>
      <c r="QIX13" s="4"/>
      <c r="QIY13" s="4"/>
      <c r="QIZ13" s="4"/>
      <c r="QJA13" s="4"/>
      <c r="QJB13" s="4"/>
      <c r="QJC13" s="4"/>
      <c r="QJD13" s="4"/>
      <c r="QJE13" s="4"/>
      <c r="QJF13" s="4"/>
      <c r="QJG13" s="4"/>
      <c r="QJH13" s="4"/>
      <c r="QJI13" s="4"/>
      <c r="QJJ13" s="4"/>
      <c r="QJK13" s="4"/>
      <c r="QJL13" s="4"/>
      <c r="QJM13" s="4"/>
      <c r="QJN13" s="4"/>
      <c r="QJO13" s="4"/>
      <c r="QJP13" s="4"/>
      <c r="QJQ13" s="4"/>
      <c r="QJR13" s="4"/>
      <c r="QJS13" s="4"/>
      <c r="QJT13" s="4"/>
      <c r="QJU13" s="4"/>
      <c r="QJV13" s="4"/>
      <c r="QJW13" s="4"/>
      <c r="QJX13" s="4"/>
      <c r="QJY13" s="4"/>
      <c r="QJZ13" s="4"/>
      <c r="QKA13" s="4"/>
      <c r="QKB13" s="4"/>
      <c r="QKC13" s="4"/>
      <c r="QKD13" s="4"/>
      <c r="QKE13" s="4"/>
      <c r="QKF13" s="4"/>
      <c r="QKG13" s="4"/>
      <c r="QKH13" s="4"/>
      <c r="QKI13" s="4"/>
      <c r="QKJ13" s="4"/>
      <c r="QKK13" s="4"/>
      <c r="QKL13" s="4"/>
      <c r="QKM13" s="4"/>
      <c r="QKN13" s="4"/>
      <c r="QKO13" s="4"/>
      <c r="QKP13" s="4"/>
      <c r="QKQ13" s="4"/>
      <c r="QKR13" s="4"/>
      <c r="QKS13" s="4"/>
      <c r="QKT13" s="4"/>
      <c r="QKU13" s="4"/>
      <c r="QKV13" s="4"/>
      <c r="QKW13" s="4"/>
      <c r="QKX13" s="4"/>
      <c r="QKY13" s="4"/>
      <c r="QKZ13" s="4"/>
      <c r="QLA13" s="4"/>
      <c r="QLB13" s="4"/>
      <c r="QLC13" s="4"/>
      <c r="QLD13" s="4"/>
      <c r="QLE13" s="4"/>
      <c r="QLF13" s="4"/>
      <c r="QLG13" s="4"/>
      <c r="QLH13" s="4"/>
      <c r="QLI13" s="4"/>
      <c r="QLJ13" s="4"/>
      <c r="QLK13" s="4"/>
      <c r="QLL13" s="4"/>
      <c r="QLM13" s="4"/>
      <c r="QLN13" s="4"/>
      <c r="QLO13" s="4"/>
      <c r="QLP13" s="4"/>
      <c r="QLQ13" s="4"/>
      <c r="QLR13" s="4"/>
      <c r="QLS13" s="4"/>
      <c r="QLT13" s="4"/>
      <c r="QLU13" s="4"/>
      <c r="QLV13" s="4"/>
      <c r="QLW13" s="4"/>
      <c r="QLX13" s="4"/>
      <c r="QLY13" s="4"/>
      <c r="QLZ13" s="4"/>
      <c r="QMA13" s="4"/>
      <c r="QMB13" s="4"/>
      <c r="QMC13" s="4"/>
      <c r="QMD13" s="4"/>
      <c r="QME13" s="4"/>
      <c r="QMF13" s="4"/>
      <c r="QMG13" s="4"/>
      <c r="QMH13" s="4"/>
      <c r="QMI13" s="4"/>
      <c r="QMJ13" s="4"/>
      <c r="QMK13" s="4"/>
      <c r="QML13" s="4"/>
      <c r="QMM13" s="4"/>
      <c r="QMN13" s="4"/>
      <c r="QMO13" s="4"/>
      <c r="QMP13" s="4"/>
      <c r="QMQ13" s="4"/>
      <c r="QMR13" s="4"/>
      <c r="QMS13" s="4"/>
      <c r="QMT13" s="4"/>
      <c r="QMU13" s="4"/>
      <c r="QMV13" s="4"/>
      <c r="QMW13" s="4"/>
      <c r="QMX13" s="4"/>
      <c r="QMY13" s="4"/>
      <c r="QMZ13" s="4"/>
      <c r="QNA13" s="4"/>
      <c r="QNB13" s="4"/>
      <c r="QNC13" s="4"/>
      <c r="QND13" s="4"/>
      <c r="QNE13" s="4"/>
      <c r="QNF13" s="4"/>
      <c r="QNG13" s="4"/>
      <c r="QNH13" s="4"/>
      <c r="QNI13" s="4"/>
      <c r="QNJ13" s="4"/>
      <c r="QNK13" s="4"/>
      <c r="QNL13" s="4"/>
      <c r="QNM13" s="4"/>
      <c r="QNN13" s="4"/>
      <c r="QNO13" s="4"/>
      <c r="QNP13" s="4"/>
      <c r="QNQ13" s="4"/>
      <c r="QNR13" s="4"/>
      <c r="QNS13" s="4"/>
      <c r="QNT13" s="4"/>
      <c r="QNU13" s="4"/>
      <c r="QNV13" s="4"/>
      <c r="QNW13" s="4"/>
      <c r="QNX13" s="4"/>
      <c r="QNY13" s="4"/>
      <c r="QNZ13" s="4"/>
      <c r="QOA13" s="4"/>
      <c r="QOB13" s="4"/>
      <c r="QOC13" s="4"/>
      <c r="QOD13" s="4"/>
      <c r="QOE13" s="4"/>
      <c r="QOF13" s="4"/>
      <c r="QOG13" s="4"/>
      <c r="QOH13" s="4"/>
      <c r="QOI13" s="4"/>
      <c r="QOJ13" s="4"/>
      <c r="QOK13" s="4"/>
      <c r="QOL13" s="4"/>
      <c r="QOM13" s="4"/>
      <c r="QON13" s="4"/>
      <c r="QOO13" s="4"/>
      <c r="QOP13" s="4"/>
      <c r="QOQ13" s="4"/>
      <c r="QOR13" s="4"/>
      <c r="QOS13" s="4"/>
      <c r="QOT13" s="4"/>
      <c r="QOU13" s="4"/>
      <c r="QOV13" s="4"/>
      <c r="QOW13" s="4"/>
      <c r="QOX13" s="4"/>
      <c r="QOY13" s="4"/>
      <c r="QOZ13" s="4"/>
      <c r="QPA13" s="4"/>
      <c r="QPB13" s="4"/>
      <c r="QPC13" s="4"/>
      <c r="QPD13" s="4"/>
      <c r="QPE13" s="4"/>
      <c r="QPF13" s="4"/>
      <c r="QPG13" s="4"/>
      <c r="QPH13" s="4"/>
      <c r="QPI13" s="4"/>
      <c r="QPJ13" s="4"/>
      <c r="QPK13" s="4"/>
      <c r="QPL13" s="4"/>
      <c r="QPM13" s="4"/>
      <c r="QPN13" s="4"/>
      <c r="QPO13" s="4"/>
      <c r="QPP13" s="4"/>
      <c r="QPQ13" s="4"/>
      <c r="QPR13" s="4"/>
      <c r="QPS13" s="4"/>
      <c r="QPT13" s="4"/>
      <c r="QPU13" s="4"/>
      <c r="QPV13" s="4"/>
      <c r="QPW13" s="4"/>
      <c r="QPX13" s="4"/>
      <c r="QPY13" s="4"/>
      <c r="QPZ13" s="4"/>
      <c r="QQA13" s="4"/>
      <c r="QQB13" s="4"/>
      <c r="QQC13" s="4"/>
      <c r="QQD13" s="4"/>
      <c r="QQE13" s="4"/>
      <c r="QQF13" s="4"/>
      <c r="QQG13" s="4"/>
      <c r="QQH13" s="4"/>
      <c r="QQI13" s="4"/>
      <c r="QQJ13" s="4"/>
      <c r="QQK13" s="4"/>
      <c r="QQL13" s="4"/>
      <c r="QQM13" s="4"/>
      <c r="QQN13" s="4"/>
      <c r="QQO13" s="4"/>
      <c r="QQP13" s="4"/>
      <c r="QQQ13" s="4"/>
      <c r="QQR13" s="4"/>
      <c r="QQS13" s="4"/>
      <c r="QQT13" s="4"/>
      <c r="QQU13" s="4"/>
      <c r="QQV13" s="4"/>
      <c r="QQW13" s="4"/>
      <c r="QQX13" s="4"/>
      <c r="QQY13" s="4"/>
      <c r="QQZ13" s="4"/>
      <c r="QRA13" s="4"/>
      <c r="QRB13" s="4"/>
      <c r="QRC13" s="4"/>
      <c r="QRD13" s="4"/>
      <c r="QRE13" s="4"/>
      <c r="QRF13" s="4"/>
      <c r="QRG13" s="4"/>
      <c r="QRH13" s="4"/>
      <c r="QRI13" s="4"/>
      <c r="QRJ13" s="4"/>
      <c r="QRK13" s="4"/>
      <c r="QRL13" s="4"/>
      <c r="QRM13" s="4"/>
      <c r="QRN13" s="4"/>
      <c r="QRO13" s="4"/>
      <c r="QRP13" s="4"/>
      <c r="QRQ13" s="4"/>
      <c r="QRR13" s="4"/>
      <c r="QRS13" s="4"/>
      <c r="QRT13" s="4"/>
      <c r="QRU13" s="4"/>
      <c r="QRV13" s="4"/>
      <c r="QRW13" s="4"/>
      <c r="QRX13" s="4"/>
      <c r="QRY13" s="4"/>
      <c r="QRZ13" s="4"/>
      <c r="QSA13" s="4"/>
      <c r="QSB13" s="4"/>
      <c r="QSC13" s="4"/>
      <c r="QSD13" s="4"/>
      <c r="QSE13" s="4"/>
      <c r="QSF13" s="4"/>
      <c r="QSG13" s="4"/>
      <c r="QSH13" s="4"/>
      <c r="QSI13" s="4"/>
      <c r="QSJ13" s="4"/>
      <c r="QSK13" s="4"/>
      <c r="QSL13" s="4"/>
      <c r="QSM13" s="4"/>
      <c r="QSN13" s="4"/>
      <c r="QSO13" s="4"/>
      <c r="QSP13" s="4"/>
      <c r="QSQ13" s="4"/>
      <c r="QSR13" s="4"/>
      <c r="QSS13" s="4"/>
      <c r="QST13" s="4"/>
      <c r="QSU13" s="4"/>
      <c r="QSV13" s="4"/>
      <c r="QSW13" s="4"/>
      <c r="QSX13" s="4"/>
      <c r="QSY13" s="4"/>
      <c r="QSZ13" s="4"/>
      <c r="QTA13" s="4"/>
      <c r="QTB13" s="4"/>
      <c r="QTC13" s="4"/>
      <c r="QTD13" s="4"/>
      <c r="QTE13" s="4"/>
      <c r="QTF13" s="4"/>
      <c r="QTG13" s="4"/>
      <c r="QTH13" s="4"/>
      <c r="QTI13" s="4"/>
      <c r="QTJ13" s="4"/>
      <c r="QTK13" s="4"/>
      <c r="QTL13" s="4"/>
      <c r="QTM13" s="4"/>
      <c r="QTN13" s="4"/>
      <c r="QTO13" s="4"/>
      <c r="QTP13" s="4"/>
      <c r="QTQ13" s="4"/>
      <c r="QTR13" s="4"/>
      <c r="QTS13" s="4"/>
      <c r="QTT13" s="4"/>
      <c r="QTU13" s="4"/>
      <c r="QTV13" s="4"/>
      <c r="QTW13" s="4"/>
      <c r="QTX13" s="4"/>
      <c r="QTY13" s="4"/>
      <c r="QTZ13" s="4"/>
      <c r="QUA13" s="4"/>
      <c r="QUB13" s="4"/>
      <c r="QUC13" s="4"/>
      <c r="QUD13" s="4"/>
      <c r="QUE13" s="4"/>
      <c r="QUF13" s="4"/>
      <c r="QUG13" s="4"/>
      <c r="QUH13" s="4"/>
      <c r="QUI13" s="4"/>
      <c r="QUJ13" s="4"/>
      <c r="QUK13" s="4"/>
      <c r="QUL13" s="4"/>
      <c r="QUM13" s="4"/>
      <c r="QUN13" s="4"/>
      <c r="QUO13" s="4"/>
      <c r="QUP13" s="4"/>
      <c r="QUQ13" s="4"/>
      <c r="QUR13" s="4"/>
      <c r="QUS13" s="4"/>
      <c r="QUT13" s="4"/>
      <c r="QUU13" s="4"/>
      <c r="QUV13" s="4"/>
      <c r="QUW13" s="4"/>
      <c r="QUX13" s="4"/>
      <c r="QUY13" s="4"/>
      <c r="QUZ13" s="4"/>
      <c r="QVA13" s="4"/>
      <c r="QVB13" s="4"/>
      <c r="QVC13" s="4"/>
      <c r="QVD13" s="4"/>
      <c r="QVE13" s="4"/>
      <c r="QVF13" s="4"/>
      <c r="QVG13" s="4"/>
      <c r="QVH13" s="4"/>
      <c r="QVI13" s="4"/>
      <c r="QVJ13" s="4"/>
      <c r="QVK13" s="4"/>
      <c r="QVL13" s="4"/>
      <c r="QVM13" s="4"/>
      <c r="QVN13" s="4"/>
      <c r="QVO13" s="4"/>
      <c r="QVP13" s="4"/>
      <c r="QVQ13" s="4"/>
      <c r="QVR13" s="4"/>
      <c r="QVS13" s="4"/>
      <c r="QVT13" s="4"/>
      <c r="QVU13" s="4"/>
      <c r="QVV13" s="4"/>
      <c r="QVW13" s="4"/>
      <c r="QVX13" s="4"/>
      <c r="QVY13" s="4"/>
      <c r="QVZ13" s="4"/>
      <c r="QWA13" s="4"/>
      <c r="QWB13" s="4"/>
      <c r="QWC13" s="4"/>
      <c r="QWD13" s="4"/>
      <c r="QWE13" s="4"/>
      <c r="QWF13" s="4"/>
      <c r="QWG13" s="4"/>
      <c r="QWH13" s="4"/>
      <c r="QWI13" s="4"/>
      <c r="QWJ13" s="4"/>
      <c r="QWK13" s="4"/>
      <c r="QWL13" s="4"/>
      <c r="QWM13" s="4"/>
      <c r="QWN13" s="4"/>
      <c r="QWO13" s="4"/>
      <c r="QWP13" s="4"/>
      <c r="QWQ13" s="4"/>
      <c r="QWR13" s="4"/>
      <c r="QWS13" s="4"/>
      <c r="QWT13" s="4"/>
      <c r="QWU13" s="4"/>
      <c r="QWV13" s="4"/>
      <c r="QWW13" s="4"/>
      <c r="QWX13" s="4"/>
      <c r="QWY13" s="4"/>
      <c r="QWZ13" s="4"/>
      <c r="QXA13" s="4"/>
      <c r="QXB13" s="4"/>
      <c r="QXC13" s="4"/>
      <c r="QXD13" s="4"/>
      <c r="QXE13" s="4"/>
      <c r="QXF13" s="4"/>
      <c r="QXG13" s="4"/>
      <c r="QXH13" s="4"/>
      <c r="QXI13" s="4"/>
      <c r="QXJ13" s="4"/>
      <c r="QXK13" s="4"/>
      <c r="QXL13" s="4"/>
      <c r="QXM13" s="4"/>
      <c r="QXN13" s="4"/>
      <c r="QXO13" s="4"/>
      <c r="QXP13" s="4"/>
      <c r="QXQ13" s="4"/>
      <c r="QXR13" s="4"/>
      <c r="QXS13" s="4"/>
      <c r="QXT13" s="4"/>
      <c r="QXU13" s="4"/>
      <c r="QXV13" s="4"/>
      <c r="QXW13" s="4"/>
      <c r="QXX13" s="4"/>
      <c r="QXY13" s="4"/>
      <c r="QXZ13" s="4"/>
      <c r="QYA13" s="4"/>
      <c r="QYB13" s="4"/>
      <c r="QYC13" s="4"/>
      <c r="QYD13" s="4"/>
      <c r="QYE13" s="4"/>
      <c r="QYF13" s="4"/>
      <c r="QYG13" s="4"/>
      <c r="QYH13" s="4"/>
      <c r="QYI13" s="4"/>
      <c r="QYJ13" s="4"/>
      <c r="QYK13" s="4"/>
      <c r="QYL13" s="4"/>
      <c r="QYM13" s="4"/>
      <c r="QYN13" s="4"/>
      <c r="QYO13" s="4"/>
      <c r="QYP13" s="4"/>
      <c r="QYQ13" s="4"/>
      <c r="QYR13" s="4"/>
      <c r="QYS13" s="4"/>
      <c r="QYT13" s="4"/>
      <c r="QYU13" s="4"/>
      <c r="QYV13" s="4"/>
      <c r="QYW13" s="4"/>
      <c r="QYX13" s="4"/>
      <c r="QYY13" s="4"/>
      <c r="QYZ13" s="4"/>
      <c r="QZA13" s="4"/>
      <c r="QZB13" s="4"/>
      <c r="QZC13" s="4"/>
      <c r="QZD13" s="4"/>
      <c r="QZE13" s="4"/>
      <c r="QZF13" s="4"/>
      <c r="QZG13" s="4"/>
      <c r="QZH13" s="4"/>
      <c r="QZI13" s="4"/>
      <c r="QZJ13" s="4"/>
      <c r="QZK13" s="4"/>
      <c r="QZL13" s="4"/>
      <c r="QZM13" s="4"/>
      <c r="QZN13" s="4"/>
      <c r="QZO13" s="4"/>
      <c r="QZP13" s="4"/>
      <c r="QZQ13" s="4"/>
      <c r="QZR13" s="4"/>
      <c r="QZS13" s="4"/>
      <c r="QZT13" s="4"/>
      <c r="QZU13" s="4"/>
      <c r="QZV13" s="4"/>
      <c r="QZW13" s="4"/>
      <c r="QZX13" s="4"/>
      <c r="QZY13" s="4"/>
      <c r="QZZ13" s="4"/>
      <c r="RAA13" s="4"/>
      <c r="RAB13" s="4"/>
      <c r="RAC13" s="4"/>
      <c r="RAD13" s="4"/>
      <c r="RAE13" s="4"/>
      <c r="RAF13" s="4"/>
      <c r="RAG13" s="4"/>
      <c r="RAH13" s="4"/>
      <c r="RAI13" s="4"/>
      <c r="RAJ13" s="4"/>
      <c r="RAK13" s="4"/>
      <c r="RAL13" s="4"/>
      <c r="RAM13" s="4"/>
      <c r="RAN13" s="4"/>
      <c r="RAO13" s="4"/>
      <c r="RAP13" s="4"/>
      <c r="RAQ13" s="4"/>
      <c r="RAR13" s="4"/>
      <c r="RAS13" s="4"/>
      <c r="RAT13" s="4"/>
      <c r="RAU13" s="4"/>
      <c r="RAV13" s="4"/>
      <c r="RAW13" s="4"/>
      <c r="RAX13" s="4"/>
      <c r="RAY13" s="4"/>
      <c r="RAZ13" s="4"/>
      <c r="RBA13" s="4"/>
      <c r="RBB13" s="4"/>
      <c r="RBC13" s="4"/>
      <c r="RBD13" s="4"/>
      <c r="RBE13" s="4"/>
      <c r="RBF13" s="4"/>
      <c r="RBG13" s="4"/>
      <c r="RBH13" s="4"/>
      <c r="RBI13" s="4"/>
      <c r="RBJ13" s="4"/>
      <c r="RBK13" s="4"/>
      <c r="RBL13" s="4"/>
      <c r="RBM13" s="4"/>
      <c r="RBN13" s="4"/>
      <c r="RBO13" s="4"/>
      <c r="RBP13" s="4"/>
      <c r="RBQ13" s="4"/>
      <c r="RBR13" s="4"/>
      <c r="RBS13" s="4"/>
      <c r="RBT13" s="4"/>
      <c r="RBU13" s="4"/>
      <c r="RBV13" s="4"/>
      <c r="RBW13" s="4"/>
      <c r="RBX13" s="4"/>
      <c r="RBY13" s="4"/>
      <c r="RBZ13" s="4"/>
      <c r="RCA13" s="4"/>
      <c r="RCB13" s="4"/>
      <c r="RCC13" s="4"/>
      <c r="RCD13" s="4"/>
      <c r="RCE13" s="4"/>
      <c r="RCF13" s="4"/>
      <c r="RCG13" s="4"/>
      <c r="RCH13" s="4"/>
      <c r="RCI13" s="4"/>
      <c r="RCJ13" s="4"/>
      <c r="RCK13" s="4"/>
      <c r="RCL13" s="4"/>
      <c r="RCM13" s="4"/>
      <c r="RCN13" s="4"/>
      <c r="RCO13" s="4"/>
      <c r="RCP13" s="4"/>
      <c r="RCQ13" s="4"/>
      <c r="RCR13" s="4"/>
      <c r="RCS13" s="4"/>
      <c r="RCT13" s="4"/>
      <c r="RCU13" s="4"/>
      <c r="RCV13" s="4"/>
      <c r="RCW13" s="4"/>
      <c r="RCX13" s="4"/>
      <c r="RCY13" s="4"/>
      <c r="RCZ13" s="4"/>
      <c r="RDA13" s="4"/>
      <c r="RDB13" s="4"/>
      <c r="RDC13" s="4"/>
      <c r="RDD13" s="4"/>
      <c r="RDE13" s="4"/>
      <c r="RDF13" s="4"/>
      <c r="RDG13" s="4"/>
      <c r="RDH13" s="4"/>
      <c r="RDI13" s="4"/>
      <c r="RDJ13" s="4"/>
      <c r="RDK13" s="4"/>
      <c r="RDL13" s="4"/>
      <c r="RDM13" s="4"/>
      <c r="RDN13" s="4"/>
      <c r="RDO13" s="4"/>
      <c r="RDP13" s="4"/>
      <c r="RDQ13" s="4"/>
      <c r="RDR13" s="4"/>
      <c r="RDS13" s="4"/>
      <c r="RDT13" s="4"/>
      <c r="RDU13" s="4"/>
      <c r="RDV13" s="4"/>
      <c r="RDW13" s="4"/>
      <c r="RDX13" s="4"/>
      <c r="RDY13" s="4"/>
      <c r="RDZ13" s="4"/>
      <c r="REA13" s="4"/>
      <c r="REB13" s="4"/>
      <c r="REC13" s="4"/>
      <c r="RED13" s="4"/>
      <c r="REE13" s="4"/>
      <c r="REF13" s="4"/>
      <c r="REG13" s="4"/>
      <c r="REH13" s="4"/>
      <c r="REI13" s="4"/>
      <c r="REJ13" s="4"/>
      <c r="REK13" s="4"/>
      <c r="REL13" s="4"/>
      <c r="REM13" s="4"/>
      <c r="REN13" s="4"/>
      <c r="REO13" s="4"/>
      <c r="REP13" s="4"/>
      <c r="REQ13" s="4"/>
      <c r="RER13" s="4"/>
      <c r="RES13" s="4"/>
      <c r="RET13" s="4"/>
      <c r="REU13" s="4"/>
      <c r="REV13" s="4"/>
      <c r="REW13" s="4"/>
      <c r="REX13" s="4"/>
      <c r="REY13" s="4"/>
      <c r="REZ13" s="4"/>
      <c r="RFA13" s="4"/>
      <c r="RFB13" s="4"/>
      <c r="RFC13" s="4"/>
      <c r="RFD13" s="4"/>
      <c r="RFE13" s="4"/>
      <c r="RFF13" s="4"/>
      <c r="RFG13" s="4"/>
      <c r="RFH13" s="4"/>
      <c r="RFI13" s="4"/>
      <c r="RFJ13" s="4"/>
      <c r="RFK13" s="4"/>
      <c r="RFL13" s="4"/>
      <c r="RFM13" s="4"/>
      <c r="RFN13" s="4"/>
      <c r="RFO13" s="4"/>
      <c r="RFP13" s="4"/>
      <c r="RFQ13" s="4"/>
      <c r="RFR13" s="4"/>
      <c r="RFS13" s="4"/>
      <c r="RFT13" s="4"/>
      <c r="RFU13" s="4"/>
      <c r="RFV13" s="4"/>
      <c r="RFW13" s="4"/>
      <c r="RFX13" s="4"/>
      <c r="RFY13" s="4"/>
      <c r="RFZ13" s="4"/>
      <c r="RGA13" s="4"/>
      <c r="RGB13" s="4"/>
      <c r="RGC13" s="4"/>
      <c r="RGD13" s="4"/>
      <c r="RGE13" s="4"/>
      <c r="RGF13" s="4"/>
      <c r="RGG13" s="4"/>
      <c r="RGH13" s="4"/>
      <c r="RGI13" s="4"/>
      <c r="RGJ13" s="4"/>
      <c r="RGK13" s="4"/>
      <c r="RGL13" s="4"/>
      <c r="RGM13" s="4"/>
      <c r="RGN13" s="4"/>
      <c r="RGO13" s="4"/>
      <c r="RGP13" s="4"/>
      <c r="RGQ13" s="4"/>
      <c r="RGR13" s="4"/>
      <c r="RGS13" s="4"/>
      <c r="RGT13" s="4"/>
      <c r="RGU13" s="4"/>
      <c r="RGV13" s="4"/>
      <c r="RGW13" s="4"/>
      <c r="RGX13" s="4"/>
      <c r="RGY13" s="4"/>
      <c r="RGZ13" s="4"/>
      <c r="RHA13" s="4"/>
      <c r="RHB13" s="4"/>
      <c r="RHC13" s="4"/>
      <c r="RHD13" s="4"/>
      <c r="RHE13" s="4"/>
      <c r="RHF13" s="4"/>
      <c r="RHG13" s="4"/>
      <c r="RHH13" s="4"/>
      <c r="RHI13" s="4"/>
      <c r="RHJ13" s="4"/>
      <c r="RHK13" s="4"/>
      <c r="RHL13" s="4"/>
      <c r="RHM13" s="4"/>
      <c r="RHN13" s="4"/>
      <c r="RHO13" s="4"/>
      <c r="RHP13" s="4"/>
      <c r="RHQ13" s="4"/>
      <c r="RHR13" s="4"/>
      <c r="RHS13" s="4"/>
      <c r="RHT13" s="4"/>
      <c r="RHU13" s="4"/>
      <c r="RHV13" s="4"/>
      <c r="RHW13" s="4"/>
      <c r="RHX13" s="4"/>
      <c r="RHY13" s="4"/>
      <c r="RHZ13" s="4"/>
      <c r="RIA13" s="4"/>
      <c r="RIB13" s="4"/>
      <c r="RIC13" s="4"/>
      <c r="RID13" s="4"/>
      <c r="RIE13" s="4"/>
      <c r="RIF13" s="4"/>
      <c r="RIG13" s="4"/>
      <c r="RIH13" s="4"/>
      <c r="RII13" s="4"/>
      <c r="RIJ13" s="4"/>
      <c r="RIK13" s="4"/>
      <c r="RIL13" s="4"/>
      <c r="RIM13" s="4"/>
      <c r="RIN13" s="4"/>
      <c r="RIO13" s="4"/>
      <c r="RIP13" s="4"/>
      <c r="RIQ13" s="4"/>
      <c r="RIR13" s="4"/>
      <c r="RIS13" s="4"/>
      <c r="RIT13" s="4"/>
      <c r="RIU13" s="4"/>
      <c r="RIV13" s="4"/>
      <c r="RIW13" s="4"/>
      <c r="RIX13" s="4"/>
      <c r="RIY13" s="4"/>
      <c r="RIZ13" s="4"/>
      <c r="RJA13" s="4"/>
      <c r="RJB13" s="4"/>
      <c r="RJC13" s="4"/>
      <c r="RJD13" s="4"/>
      <c r="RJE13" s="4"/>
      <c r="RJF13" s="4"/>
      <c r="RJG13" s="4"/>
      <c r="RJH13" s="4"/>
      <c r="RJI13" s="4"/>
      <c r="RJJ13" s="4"/>
      <c r="RJK13" s="4"/>
      <c r="RJL13" s="4"/>
      <c r="RJM13" s="4"/>
      <c r="RJN13" s="4"/>
      <c r="RJO13" s="4"/>
      <c r="RJP13" s="4"/>
      <c r="RJQ13" s="4"/>
      <c r="RJR13" s="4"/>
      <c r="RJS13" s="4"/>
      <c r="RJT13" s="4"/>
      <c r="RJU13" s="4"/>
      <c r="RJV13" s="4"/>
      <c r="RJW13" s="4"/>
      <c r="RJX13" s="4"/>
      <c r="RJY13" s="4"/>
      <c r="RJZ13" s="4"/>
      <c r="RKA13" s="4"/>
      <c r="RKB13" s="4"/>
      <c r="RKC13" s="4"/>
      <c r="RKD13" s="4"/>
      <c r="RKE13" s="4"/>
      <c r="RKF13" s="4"/>
      <c r="RKG13" s="4"/>
      <c r="RKH13" s="4"/>
      <c r="RKI13" s="4"/>
      <c r="RKJ13" s="4"/>
      <c r="RKK13" s="4"/>
      <c r="RKL13" s="4"/>
      <c r="RKM13" s="4"/>
      <c r="RKN13" s="4"/>
      <c r="RKO13" s="4"/>
      <c r="RKP13" s="4"/>
      <c r="RKQ13" s="4"/>
      <c r="RKR13" s="4"/>
      <c r="RKS13" s="4"/>
      <c r="RKT13" s="4"/>
      <c r="RKU13" s="4"/>
      <c r="RKV13" s="4"/>
      <c r="RKW13" s="4"/>
      <c r="RKX13" s="4"/>
      <c r="RKY13" s="4"/>
      <c r="RKZ13" s="4"/>
      <c r="RLA13" s="4"/>
      <c r="RLB13" s="4"/>
      <c r="RLC13" s="4"/>
      <c r="RLD13" s="4"/>
      <c r="RLE13" s="4"/>
      <c r="RLF13" s="4"/>
      <c r="RLG13" s="4"/>
      <c r="RLH13" s="4"/>
      <c r="RLI13" s="4"/>
      <c r="RLJ13" s="4"/>
      <c r="RLK13" s="4"/>
      <c r="RLL13" s="4"/>
      <c r="RLM13" s="4"/>
      <c r="RLN13" s="4"/>
      <c r="RLO13" s="4"/>
      <c r="RLP13" s="4"/>
      <c r="RLQ13" s="4"/>
      <c r="RLR13" s="4"/>
      <c r="RLS13" s="4"/>
      <c r="RLT13" s="4"/>
      <c r="RLU13" s="4"/>
      <c r="RLV13" s="4"/>
      <c r="RLW13" s="4"/>
      <c r="RLX13" s="4"/>
      <c r="RLY13" s="4"/>
      <c r="RLZ13" s="4"/>
      <c r="RMA13" s="4"/>
      <c r="RMB13" s="4"/>
      <c r="RMC13" s="4"/>
      <c r="RMD13" s="4"/>
      <c r="RME13" s="4"/>
      <c r="RMF13" s="4"/>
      <c r="RMG13" s="4"/>
      <c r="RMH13" s="4"/>
      <c r="RMI13" s="4"/>
      <c r="RMJ13" s="4"/>
      <c r="RMK13" s="4"/>
      <c r="RML13" s="4"/>
      <c r="RMM13" s="4"/>
      <c r="RMN13" s="4"/>
      <c r="RMO13" s="4"/>
      <c r="RMP13" s="4"/>
      <c r="RMQ13" s="4"/>
      <c r="RMR13" s="4"/>
      <c r="RMS13" s="4"/>
      <c r="RMT13" s="4"/>
      <c r="RMU13" s="4"/>
      <c r="RMV13" s="4"/>
      <c r="RMW13" s="4"/>
      <c r="RMX13" s="4"/>
      <c r="RMY13" s="4"/>
      <c r="RMZ13" s="4"/>
      <c r="RNA13" s="4"/>
      <c r="RNB13" s="4"/>
      <c r="RNC13" s="4"/>
      <c r="RND13" s="4"/>
      <c r="RNE13" s="4"/>
      <c r="RNF13" s="4"/>
      <c r="RNG13" s="4"/>
      <c r="RNH13" s="4"/>
      <c r="RNI13" s="4"/>
      <c r="RNJ13" s="4"/>
      <c r="RNK13" s="4"/>
      <c r="RNL13" s="4"/>
      <c r="RNM13" s="4"/>
      <c r="RNN13" s="4"/>
      <c r="RNO13" s="4"/>
      <c r="RNP13" s="4"/>
      <c r="RNQ13" s="4"/>
      <c r="RNR13" s="4"/>
      <c r="RNS13" s="4"/>
      <c r="RNT13" s="4"/>
      <c r="RNU13" s="4"/>
      <c r="RNV13" s="4"/>
      <c r="RNW13" s="4"/>
      <c r="RNX13" s="4"/>
      <c r="RNY13" s="4"/>
      <c r="RNZ13" s="4"/>
      <c r="ROA13" s="4"/>
      <c r="ROB13" s="4"/>
      <c r="ROC13" s="4"/>
      <c r="ROD13" s="4"/>
      <c r="ROE13" s="4"/>
      <c r="ROF13" s="4"/>
      <c r="ROG13" s="4"/>
      <c r="ROH13" s="4"/>
      <c r="ROI13" s="4"/>
      <c r="ROJ13" s="4"/>
      <c r="ROK13" s="4"/>
      <c r="ROL13" s="4"/>
      <c r="ROM13" s="4"/>
      <c r="RON13" s="4"/>
      <c r="ROO13" s="4"/>
      <c r="ROP13" s="4"/>
      <c r="ROQ13" s="4"/>
      <c r="ROR13" s="4"/>
      <c r="ROS13" s="4"/>
      <c r="ROT13" s="4"/>
      <c r="ROU13" s="4"/>
      <c r="ROV13" s="4"/>
      <c r="ROW13" s="4"/>
      <c r="ROX13" s="4"/>
      <c r="ROY13" s="4"/>
      <c r="ROZ13" s="4"/>
      <c r="RPA13" s="4"/>
      <c r="RPB13" s="4"/>
      <c r="RPC13" s="4"/>
      <c r="RPD13" s="4"/>
      <c r="RPE13" s="4"/>
      <c r="RPF13" s="4"/>
      <c r="RPG13" s="4"/>
      <c r="RPH13" s="4"/>
      <c r="RPI13" s="4"/>
      <c r="RPJ13" s="4"/>
      <c r="RPK13" s="4"/>
      <c r="RPL13" s="4"/>
      <c r="RPM13" s="4"/>
      <c r="RPN13" s="4"/>
      <c r="RPO13" s="4"/>
      <c r="RPP13" s="4"/>
      <c r="RPQ13" s="4"/>
      <c r="RPR13" s="4"/>
      <c r="RPS13" s="4"/>
      <c r="RPT13" s="4"/>
      <c r="RPU13" s="4"/>
      <c r="RPV13" s="4"/>
      <c r="RPW13" s="4"/>
      <c r="RPX13" s="4"/>
      <c r="RPY13" s="4"/>
      <c r="RPZ13" s="4"/>
      <c r="RQA13" s="4"/>
      <c r="RQB13" s="4"/>
      <c r="RQC13" s="4"/>
      <c r="RQD13" s="4"/>
      <c r="RQE13" s="4"/>
      <c r="RQF13" s="4"/>
      <c r="RQG13" s="4"/>
      <c r="RQH13" s="4"/>
      <c r="RQI13" s="4"/>
      <c r="RQJ13" s="4"/>
      <c r="RQK13" s="4"/>
      <c r="RQL13" s="4"/>
      <c r="RQM13" s="4"/>
      <c r="RQN13" s="4"/>
      <c r="RQO13" s="4"/>
      <c r="RQP13" s="4"/>
      <c r="RQQ13" s="4"/>
      <c r="RQR13" s="4"/>
      <c r="RQS13" s="4"/>
      <c r="RQT13" s="4"/>
      <c r="RQU13" s="4"/>
      <c r="RQV13" s="4"/>
      <c r="RQW13" s="4"/>
      <c r="RQX13" s="4"/>
      <c r="RQY13" s="4"/>
      <c r="RQZ13" s="4"/>
      <c r="RRA13" s="4"/>
      <c r="RRB13" s="4"/>
      <c r="RRC13" s="4"/>
      <c r="RRD13" s="4"/>
      <c r="RRE13" s="4"/>
      <c r="RRF13" s="4"/>
      <c r="RRG13" s="4"/>
      <c r="RRH13" s="4"/>
      <c r="RRI13" s="4"/>
      <c r="RRJ13" s="4"/>
      <c r="RRK13" s="4"/>
      <c r="RRL13" s="4"/>
      <c r="RRM13" s="4"/>
      <c r="RRN13" s="4"/>
      <c r="RRO13" s="4"/>
      <c r="RRP13" s="4"/>
      <c r="RRQ13" s="4"/>
      <c r="RRR13" s="4"/>
      <c r="RRS13" s="4"/>
      <c r="RRT13" s="4"/>
      <c r="RRU13" s="4"/>
      <c r="RRV13" s="4"/>
      <c r="RRW13" s="4"/>
      <c r="RRX13" s="4"/>
      <c r="RRY13" s="4"/>
      <c r="RRZ13" s="4"/>
      <c r="RSA13" s="4"/>
      <c r="RSB13" s="4"/>
      <c r="RSC13" s="4"/>
      <c r="RSD13" s="4"/>
      <c r="RSE13" s="4"/>
      <c r="RSF13" s="4"/>
      <c r="RSG13" s="4"/>
      <c r="RSH13" s="4"/>
      <c r="RSI13" s="4"/>
      <c r="RSJ13" s="4"/>
      <c r="RSK13" s="4"/>
      <c r="RSL13" s="4"/>
      <c r="RSM13" s="4"/>
      <c r="RSN13" s="4"/>
      <c r="RSO13" s="4"/>
      <c r="RSP13" s="4"/>
      <c r="RSQ13" s="4"/>
      <c r="RSR13" s="4"/>
      <c r="RSS13" s="4"/>
      <c r="RST13" s="4"/>
      <c r="RSU13" s="4"/>
      <c r="RSV13" s="4"/>
      <c r="RSW13" s="4"/>
      <c r="RSX13" s="4"/>
      <c r="RSY13" s="4"/>
      <c r="RSZ13" s="4"/>
      <c r="RTA13" s="4"/>
      <c r="RTB13" s="4"/>
      <c r="RTC13" s="4"/>
      <c r="RTD13" s="4"/>
      <c r="RTE13" s="4"/>
      <c r="RTF13" s="4"/>
      <c r="RTG13" s="4"/>
      <c r="RTH13" s="4"/>
      <c r="RTI13" s="4"/>
      <c r="RTJ13" s="4"/>
      <c r="RTK13" s="4"/>
      <c r="RTL13" s="4"/>
      <c r="RTM13" s="4"/>
      <c r="RTN13" s="4"/>
      <c r="RTO13" s="4"/>
      <c r="RTP13" s="4"/>
      <c r="RTQ13" s="4"/>
      <c r="RTR13" s="4"/>
      <c r="RTS13" s="4"/>
      <c r="RTT13" s="4"/>
      <c r="RTU13" s="4"/>
      <c r="RTV13" s="4"/>
      <c r="RTW13" s="4"/>
      <c r="RTX13" s="4"/>
      <c r="RTY13" s="4"/>
      <c r="RTZ13" s="4"/>
      <c r="RUA13" s="4"/>
      <c r="RUB13" s="4"/>
      <c r="RUC13" s="4"/>
      <c r="RUD13" s="4"/>
      <c r="RUE13" s="4"/>
      <c r="RUF13" s="4"/>
      <c r="RUG13" s="4"/>
      <c r="RUH13" s="4"/>
      <c r="RUI13" s="4"/>
      <c r="RUJ13" s="4"/>
      <c r="RUK13" s="4"/>
      <c r="RUL13" s="4"/>
      <c r="RUM13" s="4"/>
      <c r="RUN13" s="4"/>
      <c r="RUO13" s="4"/>
      <c r="RUP13" s="4"/>
      <c r="RUQ13" s="4"/>
      <c r="RUR13" s="4"/>
      <c r="RUS13" s="4"/>
      <c r="RUT13" s="4"/>
      <c r="RUU13" s="4"/>
      <c r="RUV13" s="4"/>
      <c r="RUW13" s="4"/>
      <c r="RUX13" s="4"/>
      <c r="RUY13" s="4"/>
      <c r="RUZ13" s="4"/>
      <c r="RVA13" s="4"/>
      <c r="RVB13" s="4"/>
      <c r="RVC13" s="4"/>
      <c r="RVD13" s="4"/>
      <c r="RVE13" s="4"/>
      <c r="RVF13" s="4"/>
      <c r="RVG13" s="4"/>
      <c r="RVH13" s="4"/>
      <c r="RVI13" s="4"/>
      <c r="RVJ13" s="4"/>
      <c r="RVK13" s="4"/>
      <c r="RVL13" s="4"/>
      <c r="RVM13" s="4"/>
      <c r="RVN13" s="4"/>
      <c r="RVO13" s="4"/>
      <c r="RVP13" s="4"/>
      <c r="RVQ13" s="4"/>
      <c r="RVR13" s="4"/>
      <c r="RVS13" s="4"/>
      <c r="RVT13" s="4"/>
      <c r="RVU13" s="4"/>
      <c r="RVV13" s="4"/>
      <c r="RVW13" s="4"/>
      <c r="RVX13" s="4"/>
      <c r="RVY13" s="4"/>
      <c r="RVZ13" s="4"/>
      <c r="RWA13" s="4"/>
      <c r="RWB13" s="4"/>
      <c r="RWC13" s="4"/>
      <c r="RWD13" s="4"/>
      <c r="RWE13" s="4"/>
      <c r="RWF13" s="4"/>
      <c r="RWG13" s="4"/>
      <c r="RWH13" s="4"/>
      <c r="RWI13" s="4"/>
      <c r="RWJ13" s="4"/>
      <c r="RWK13" s="4"/>
      <c r="RWL13" s="4"/>
      <c r="RWM13" s="4"/>
      <c r="RWN13" s="4"/>
      <c r="RWO13" s="4"/>
      <c r="RWP13" s="4"/>
      <c r="RWQ13" s="4"/>
      <c r="RWR13" s="4"/>
      <c r="RWS13" s="4"/>
      <c r="RWT13" s="4"/>
      <c r="RWU13" s="4"/>
      <c r="RWV13" s="4"/>
      <c r="RWW13" s="4"/>
      <c r="RWX13" s="4"/>
      <c r="RWY13" s="4"/>
      <c r="RWZ13" s="4"/>
      <c r="RXA13" s="4"/>
      <c r="RXB13" s="4"/>
      <c r="RXC13" s="4"/>
      <c r="RXD13" s="4"/>
      <c r="RXE13" s="4"/>
      <c r="RXF13" s="4"/>
      <c r="RXG13" s="4"/>
      <c r="RXH13" s="4"/>
      <c r="RXI13" s="4"/>
      <c r="RXJ13" s="4"/>
      <c r="RXK13" s="4"/>
      <c r="RXL13" s="4"/>
      <c r="RXM13" s="4"/>
      <c r="RXN13" s="4"/>
      <c r="RXO13" s="4"/>
      <c r="RXP13" s="4"/>
      <c r="RXQ13" s="4"/>
      <c r="RXR13" s="4"/>
      <c r="RXS13" s="4"/>
      <c r="RXT13" s="4"/>
      <c r="RXU13" s="4"/>
      <c r="RXV13" s="4"/>
      <c r="RXW13" s="4"/>
      <c r="RXX13" s="4"/>
      <c r="RXY13" s="4"/>
      <c r="RXZ13" s="4"/>
      <c r="RYA13" s="4"/>
      <c r="RYB13" s="4"/>
      <c r="RYC13" s="4"/>
      <c r="RYD13" s="4"/>
      <c r="RYE13" s="4"/>
      <c r="RYF13" s="4"/>
      <c r="RYG13" s="4"/>
      <c r="RYH13" s="4"/>
      <c r="RYI13" s="4"/>
      <c r="RYJ13" s="4"/>
      <c r="RYK13" s="4"/>
      <c r="RYL13" s="4"/>
      <c r="RYM13" s="4"/>
      <c r="RYN13" s="4"/>
      <c r="RYO13" s="4"/>
      <c r="RYP13" s="4"/>
      <c r="RYQ13" s="4"/>
      <c r="RYR13" s="4"/>
      <c r="RYS13" s="4"/>
      <c r="RYT13" s="4"/>
      <c r="RYU13" s="4"/>
      <c r="RYV13" s="4"/>
      <c r="RYW13" s="4"/>
      <c r="RYX13" s="4"/>
      <c r="RYY13" s="4"/>
      <c r="RYZ13" s="4"/>
      <c r="RZA13" s="4"/>
      <c r="RZB13" s="4"/>
      <c r="RZC13" s="4"/>
      <c r="RZD13" s="4"/>
      <c r="RZE13" s="4"/>
      <c r="RZF13" s="4"/>
      <c r="RZG13" s="4"/>
      <c r="RZH13" s="4"/>
      <c r="RZI13" s="4"/>
      <c r="RZJ13" s="4"/>
      <c r="RZK13" s="4"/>
      <c r="RZL13" s="4"/>
      <c r="RZM13" s="4"/>
      <c r="RZN13" s="4"/>
      <c r="RZO13" s="4"/>
      <c r="RZP13" s="4"/>
      <c r="RZQ13" s="4"/>
      <c r="RZR13" s="4"/>
      <c r="RZS13" s="4"/>
      <c r="RZT13" s="4"/>
      <c r="RZU13" s="4"/>
      <c r="RZV13" s="4"/>
      <c r="RZW13" s="4"/>
      <c r="RZX13" s="4"/>
      <c r="RZY13" s="4"/>
      <c r="RZZ13" s="4"/>
      <c r="SAA13" s="4"/>
      <c r="SAB13" s="4"/>
      <c r="SAC13" s="4"/>
      <c r="SAD13" s="4"/>
      <c r="SAE13" s="4"/>
      <c r="SAF13" s="4"/>
      <c r="SAG13" s="4"/>
      <c r="SAH13" s="4"/>
      <c r="SAI13" s="4"/>
      <c r="SAJ13" s="4"/>
      <c r="SAK13" s="4"/>
      <c r="SAL13" s="4"/>
      <c r="SAM13" s="4"/>
      <c r="SAN13" s="4"/>
      <c r="SAO13" s="4"/>
      <c r="SAP13" s="4"/>
      <c r="SAQ13" s="4"/>
      <c r="SAR13" s="4"/>
      <c r="SAS13" s="4"/>
      <c r="SAT13" s="4"/>
      <c r="SAU13" s="4"/>
      <c r="SAV13" s="4"/>
      <c r="SAW13" s="4"/>
      <c r="SAX13" s="4"/>
      <c r="SAY13" s="4"/>
      <c r="SAZ13" s="4"/>
      <c r="SBA13" s="4"/>
      <c r="SBB13" s="4"/>
      <c r="SBC13" s="4"/>
      <c r="SBD13" s="4"/>
      <c r="SBE13" s="4"/>
      <c r="SBF13" s="4"/>
      <c r="SBG13" s="4"/>
      <c r="SBH13" s="4"/>
      <c r="SBI13" s="4"/>
      <c r="SBJ13" s="4"/>
      <c r="SBK13" s="4"/>
      <c r="SBL13" s="4"/>
      <c r="SBM13" s="4"/>
      <c r="SBN13" s="4"/>
      <c r="SBO13" s="4"/>
      <c r="SBP13" s="4"/>
      <c r="SBQ13" s="4"/>
      <c r="SBR13" s="4"/>
      <c r="SBS13" s="4"/>
      <c r="SBT13" s="4"/>
      <c r="SBU13" s="4"/>
      <c r="SBV13" s="4"/>
      <c r="SBW13" s="4"/>
      <c r="SBX13" s="4"/>
      <c r="SBY13" s="4"/>
      <c r="SBZ13" s="4"/>
      <c r="SCA13" s="4"/>
      <c r="SCB13" s="4"/>
      <c r="SCC13" s="4"/>
      <c r="SCD13" s="4"/>
      <c r="SCE13" s="4"/>
      <c r="SCF13" s="4"/>
      <c r="SCG13" s="4"/>
      <c r="SCH13" s="4"/>
      <c r="SCI13" s="4"/>
      <c r="SCJ13" s="4"/>
      <c r="SCK13" s="4"/>
      <c r="SCL13" s="4"/>
      <c r="SCM13" s="4"/>
      <c r="SCN13" s="4"/>
      <c r="SCO13" s="4"/>
      <c r="SCP13" s="4"/>
      <c r="SCQ13" s="4"/>
      <c r="SCR13" s="4"/>
      <c r="SCS13" s="4"/>
      <c r="SCT13" s="4"/>
      <c r="SCU13" s="4"/>
      <c r="SCV13" s="4"/>
      <c r="SCW13" s="4"/>
      <c r="SCX13" s="4"/>
      <c r="SCY13" s="4"/>
      <c r="SCZ13" s="4"/>
      <c r="SDA13" s="4"/>
      <c r="SDB13" s="4"/>
      <c r="SDC13" s="4"/>
      <c r="SDD13" s="4"/>
      <c r="SDE13" s="4"/>
      <c r="SDF13" s="4"/>
      <c r="SDG13" s="4"/>
      <c r="SDH13" s="4"/>
      <c r="SDI13" s="4"/>
      <c r="SDJ13" s="4"/>
      <c r="SDK13" s="4"/>
      <c r="SDL13" s="4"/>
      <c r="SDM13" s="4"/>
      <c r="SDN13" s="4"/>
      <c r="SDO13" s="4"/>
      <c r="SDP13" s="4"/>
      <c r="SDQ13" s="4"/>
      <c r="SDR13" s="4"/>
      <c r="SDS13" s="4"/>
      <c r="SDT13" s="4"/>
      <c r="SDU13" s="4"/>
      <c r="SDV13" s="4"/>
      <c r="SDW13" s="4"/>
      <c r="SDX13" s="4"/>
      <c r="SDY13" s="4"/>
      <c r="SDZ13" s="4"/>
      <c r="SEA13" s="4"/>
      <c r="SEB13" s="4"/>
      <c r="SEC13" s="4"/>
      <c r="SED13" s="4"/>
      <c r="SEE13" s="4"/>
      <c r="SEF13" s="4"/>
      <c r="SEG13" s="4"/>
      <c r="SEH13" s="4"/>
      <c r="SEI13" s="4"/>
      <c r="SEJ13" s="4"/>
      <c r="SEK13" s="4"/>
      <c r="SEL13" s="4"/>
      <c r="SEM13" s="4"/>
      <c r="SEN13" s="4"/>
      <c r="SEO13" s="4"/>
      <c r="SEP13" s="4"/>
      <c r="SEQ13" s="4"/>
      <c r="SER13" s="4"/>
      <c r="SES13" s="4"/>
      <c r="SET13" s="4"/>
      <c r="SEU13" s="4"/>
      <c r="SEV13" s="4"/>
      <c r="SEW13" s="4"/>
      <c r="SEX13" s="4"/>
      <c r="SEY13" s="4"/>
      <c r="SEZ13" s="4"/>
      <c r="SFA13" s="4"/>
      <c r="SFB13" s="4"/>
      <c r="SFC13" s="4"/>
      <c r="SFD13" s="4"/>
      <c r="SFE13" s="4"/>
      <c r="SFF13" s="4"/>
      <c r="SFG13" s="4"/>
      <c r="SFH13" s="4"/>
      <c r="SFI13" s="4"/>
      <c r="SFJ13" s="4"/>
      <c r="SFK13" s="4"/>
      <c r="SFL13" s="4"/>
      <c r="SFM13" s="4"/>
      <c r="SFN13" s="4"/>
      <c r="SFO13" s="4"/>
      <c r="SFP13" s="4"/>
      <c r="SFQ13" s="4"/>
      <c r="SFR13" s="4"/>
      <c r="SFS13" s="4"/>
      <c r="SFT13" s="4"/>
      <c r="SFU13" s="4"/>
      <c r="SFV13" s="4"/>
      <c r="SFW13" s="4"/>
      <c r="SFX13" s="4"/>
      <c r="SFY13" s="4"/>
      <c r="SFZ13" s="4"/>
      <c r="SGA13" s="4"/>
      <c r="SGB13" s="4"/>
      <c r="SGC13" s="4"/>
      <c r="SGD13" s="4"/>
      <c r="SGE13" s="4"/>
      <c r="SGF13" s="4"/>
      <c r="SGG13" s="4"/>
      <c r="SGH13" s="4"/>
      <c r="SGI13" s="4"/>
      <c r="SGJ13" s="4"/>
      <c r="SGK13" s="4"/>
      <c r="SGL13" s="4"/>
      <c r="SGM13" s="4"/>
      <c r="SGN13" s="4"/>
      <c r="SGO13" s="4"/>
      <c r="SGP13" s="4"/>
      <c r="SGQ13" s="4"/>
      <c r="SGR13" s="4"/>
      <c r="SGS13" s="4"/>
      <c r="SGT13" s="4"/>
      <c r="SGU13" s="4"/>
      <c r="SGV13" s="4"/>
      <c r="SGW13" s="4"/>
      <c r="SGX13" s="4"/>
      <c r="SGY13" s="4"/>
      <c r="SGZ13" s="4"/>
      <c r="SHA13" s="4"/>
      <c r="SHB13" s="4"/>
      <c r="SHC13" s="4"/>
      <c r="SHD13" s="4"/>
      <c r="SHE13" s="4"/>
      <c r="SHF13" s="4"/>
      <c r="SHG13" s="4"/>
      <c r="SHH13" s="4"/>
      <c r="SHI13" s="4"/>
      <c r="SHJ13" s="4"/>
      <c r="SHK13" s="4"/>
      <c r="SHL13" s="4"/>
      <c r="SHM13" s="4"/>
      <c r="SHN13" s="4"/>
      <c r="SHO13" s="4"/>
      <c r="SHP13" s="4"/>
      <c r="SHQ13" s="4"/>
      <c r="SHR13" s="4"/>
      <c r="SHS13" s="4"/>
      <c r="SHT13" s="4"/>
      <c r="SHU13" s="4"/>
      <c r="SHV13" s="4"/>
      <c r="SHW13" s="4"/>
      <c r="SHX13" s="4"/>
      <c r="SHY13" s="4"/>
      <c r="SHZ13" s="4"/>
      <c r="SIA13" s="4"/>
      <c r="SIB13" s="4"/>
      <c r="SIC13" s="4"/>
      <c r="SID13" s="4"/>
      <c r="SIE13" s="4"/>
      <c r="SIF13" s="4"/>
      <c r="SIG13" s="4"/>
      <c r="SIH13" s="4"/>
      <c r="SII13" s="4"/>
      <c r="SIJ13" s="4"/>
      <c r="SIK13" s="4"/>
      <c r="SIL13" s="4"/>
      <c r="SIM13" s="4"/>
      <c r="SIN13" s="4"/>
      <c r="SIO13" s="4"/>
      <c r="SIP13" s="4"/>
      <c r="SIQ13" s="4"/>
      <c r="SIR13" s="4"/>
      <c r="SIS13" s="4"/>
      <c r="SIT13" s="4"/>
      <c r="SIU13" s="4"/>
      <c r="SIV13" s="4"/>
      <c r="SIW13" s="4"/>
      <c r="SIX13" s="4"/>
      <c r="SIY13" s="4"/>
      <c r="SIZ13" s="4"/>
      <c r="SJA13" s="4"/>
      <c r="SJB13" s="4"/>
      <c r="SJC13" s="4"/>
      <c r="SJD13" s="4"/>
      <c r="SJE13" s="4"/>
      <c r="SJF13" s="4"/>
      <c r="SJG13" s="4"/>
      <c r="SJH13" s="4"/>
      <c r="SJI13" s="4"/>
      <c r="SJJ13" s="4"/>
      <c r="SJK13" s="4"/>
      <c r="SJL13" s="4"/>
      <c r="SJM13" s="4"/>
      <c r="SJN13" s="4"/>
      <c r="SJO13" s="4"/>
      <c r="SJP13" s="4"/>
      <c r="SJQ13" s="4"/>
      <c r="SJR13" s="4"/>
      <c r="SJS13" s="4"/>
      <c r="SJT13" s="4"/>
      <c r="SJU13" s="4"/>
      <c r="SJV13" s="4"/>
      <c r="SJW13" s="4"/>
      <c r="SJX13" s="4"/>
      <c r="SJY13" s="4"/>
      <c r="SJZ13" s="4"/>
      <c r="SKA13" s="4"/>
      <c r="SKB13" s="4"/>
      <c r="SKC13" s="4"/>
      <c r="SKD13" s="4"/>
      <c r="SKE13" s="4"/>
      <c r="SKF13" s="4"/>
      <c r="SKG13" s="4"/>
      <c r="SKH13" s="4"/>
      <c r="SKI13" s="4"/>
      <c r="SKJ13" s="4"/>
      <c r="SKK13" s="4"/>
      <c r="SKL13" s="4"/>
      <c r="SKM13" s="4"/>
      <c r="SKN13" s="4"/>
      <c r="SKO13" s="4"/>
      <c r="SKP13" s="4"/>
      <c r="SKQ13" s="4"/>
      <c r="SKR13" s="4"/>
      <c r="SKS13" s="4"/>
      <c r="SKT13" s="4"/>
      <c r="SKU13" s="4"/>
      <c r="SKV13" s="4"/>
      <c r="SKW13" s="4"/>
      <c r="SKX13" s="4"/>
      <c r="SKY13" s="4"/>
      <c r="SKZ13" s="4"/>
      <c r="SLA13" s="4"/>
      <c r="SLB13" s="4"/>
      <c r="SLC13" s="4"/>
      <c r="SLD13" s="4"/>
      <c r="SLE13" s="4"/>
      <c r="SLF13" s="4"/>
      <c r="SLG13" s="4"/>
      <c r="SLH13" s="4"/>
      <c r="SLI13" s="4"/>
      <c r="SLJ13" s="4"/>
      <c r="SLK13" s="4"/>
      <c r="SLL13" s="4"/>
      <c r="SLM13" s="4"/>
      <c r="SLN13" s="4"/>
      <c r="SLO13" s="4"/>
      <c r="SLP13" s="4"/>
      <c r="SLQ13" s="4"/>
      <c r="SLR13" s="4"/>
      <c r="SLS13" s="4"/>
      <c r="SLT13" s="4"/>
      <c r="SLU13" s="4"/>
      <c r="SLV13" s="4"/>
      <c r="SLW13" s="4"/>
      <c r="SLX13" s="4"/>
      <c r="SLY13" s="4"/>
      <c r="SLZ13" s="4"/>
      <c r="SMA13" s="4"/>
      <c r="SMB13" s="4"/>
      <c r="SMC13" s="4"/>
      <c r="SMD13" s="4"/>
      <c r="SME13" s="4"/>
      <c r="SMF13" s="4"/>
      <c r="SMG13" s="4"/>
      <c r="SMH13" s="4"/>
      <c r="SMI13" s="4"/>
      <c r="SMJ13" s="4"/>
      <c r="SMK13" s="4"/>
      <c r="SML13" s="4"/>
      <c r="SMM13" s="4"/>
      <c r="SMN13" s="4"/>
      <c r="SMO13" s="4"/>
      <c r="SMP13" s="4"/>
      <c r="SMQ13" s="4"/>
      <c r="SMR13" s="4"/>
      <c r="SMS13" s="4"/>
      <c r="SMT13" s="4"/>
      <c r="SMU13" s="4"/>
      <c r="SMV13" s="4"/>
      <c r="SMW13" s="4"/>
      <c r="SMX13" s="4"/>
      <c r="SMY13" s="4"/>
      <c r="SMZ13" s="4"/>
      <c r="SNA13" s="4"/>
      <c r="SNB13" s="4"/>
      <c r="SNC13" s="4"/>
      <c r="SND13" s="4"/>
      <c r="SNE13" s="4"/>
      <c r="SNF13" s="4"/>
      <c r="SNG13" s="4"/>
      <c r="SNH13" s="4"/>
      <c r="SNI13" s="4"/>
      <c r="SNJ13" s="4"/>
      <c r="SNK13" s="4"/>
      <c r="SNL13" s="4"/>
      <c r="SNM13" s="4"/>
      <c r="SNN13" s="4"/>
      <c r="SNO13" s="4"/>
      <c r="SNP13" s="4"/>
      <c r="SNQ13" s="4"/>
      <c r="SNR13" s="4"/>
      <c r="SNS13" s="4"/>
      <c r="SNT13" s="4"/>
      <c r="SNU13" s="4"/>
      <c r="SNV13" s="4"/>
      <c r="SNW13" s="4"/>
      <c r="SNX13" s="4"/>
      <c r="SNY13" s="4"/>
      <c r="SNZ13" s="4"/>
      <c r="SOA13" s="4"/>
      <c r="SOB13" s="4"/>
      <c r="SOC13" s="4"/>
      <c r="SOD13" s="4"/>
      <c r="SOE13" s="4"/>
      <c r="SOF13" s="4"/>
      <c r="SOG13" s="4"/>
      <c r="SOH13" s="4"/>
      <c r="SOI13" s="4"/>
      <c r="SOJ13" s="4"/>
      <c r="SOK13" s="4"/>
      <c r="SOL13" s="4"/>
      <c r="SOM13" s="4"/>
      <c r="SON13" s="4"/>
      <c r="SOO13" s="4"/>
      <c r="SOP13" s="4"/>
      <c r="SOQ13" s="4"/>
      <c r="SOR13" s="4"/>
      <c r="SOS13" s="4"/>
      <c r="SOT13" s="4"/>
      <c r="SOU13" s="4"/>
      <c r="SOV13" s="4"/>
      <c r="SOW13" s="4"/>
      <c r="SOX13" s="4"/>
      <c r="SOY13" s="4"/>
      <c r="SOZ13" s="4"/>
      <c r="SPA13" s="4"/>
      <c r="SPB13" s="4"/>
      <c r="SPC13" s="4"/>
      <c r="SPD13" s="4"/>
      <c r="SPE13" s="4"/>
      <c r="SPF13" s="4"/>
      <c r="SPG13" s="4"/>
      <c r="SPH13" s="4"/>
      <c r="SPI13" s="4"/>
      <c r="SPJ13" s="4"/>
      <c r="SPK13" s="4"/>
      <c r="SPL13" s="4"/>
      <c r="SPM13" s="4"/>
      <c r="SPN13" s="4"/>
      <c r="SPO13" s="4"/>
      <c r="SPP13" s="4"/>
      <c r="SPQ13" s="4"/>
      <c r="SPR13" s="4"/>
      <c r="SPS13" s="4"/>
      <c r="SPT13" s="4"/>
      <c r="SPU13" s="4"/>
      <c r="SPV13" s="4"/>
      <c r="SPW13" s="4"/>
      <c r="SPX13" s="4"/>
      <c r="SPY13" s="4"/>
      <c r="SPZ13" s="4"/>
      <c r="SQA13" s="4"/>
      <c r="SQB13" s="4"/>
      <c r="SQC13" s="4"/>
      <c r="SQD13" s="4"/>
      <c r="SQE13" s="4"/>
      <c r="SQF13" s="4"/>
      <c r="SQG13" s="4"/>
      <c r="SQH13" s="4"/>
      <c r="SQI13" s="4"/>
      <c r="SQJ13" s="4"/>
      <c r="SQK13" s="4"/>
      <c r="SQL13" s="4"/>
      <c r="SQM13" s="4"/>
      <c r="SQN13" s="4"/>
      <c r="SQO13" s="4"/>
      <c r="SQP13" s="4"/>
      <c r="SQQ13" s="4"/>
      <c r="SQR13" s="4"/>
      <c r="SQS13" s="4"/>
      <c r="SQT13" s="4"/>
      <c r="SQU13" s="4"/>
      <c r="SQV13" s="4"/>
      <c r="SQW13" s="4"/>
      <c r="SQX13" s="4"/>
      <c r="SQY13" s="4"/>
      <c r="SQZ13" s="4"/>
      <c r="SRA13" s="4"/>
      <c r="SRB13" s="4"/>
      <c r="SRC13" s="4"/>
      <c r="SRD13" s="4"/>
      <c r="SRE13" s="4"/>
      <c r="SRF13" s="4"/>
      <c r="SRG13" s="4"/>
      <c r="SRH13" s="4"/>
      <c r="SRI13" s="4"/>
      <c r="SRJ13" s="4"/>
      <c r="SRK13" s="4"/>
      <c r="SRL13" s="4"/>
      <c r="SRM13" s="4"/>
      <c r="SRN13" s="4"/>
      <c r="SRO13" s="4"/>
      <c r="SRP13" s="4"/>
      <c r="SRQ13" s="4"/>
      <c r="SRR13" s="4"/>
      <c r="SRS13" s="4"/>
      <c r="SRT13" s="4"/>
      <c r="SRU13" s="4"/>
      <c r="SRV13" s="4"/>
      <c r="SRW13" s="4"/>
      <c r="SRX13" s="4"/>
      <c r="SRY13" s="4"/>
      <c r="SRZ13" s="4"/>
      <c r="SSA13" s="4"/>
      <c r="SSB13" s="4"/>
      <c r="SSC13" s="4"/>
      <c r="SSD13" s="4"/>
      <c r="SSE13" s="4"/>
      <c r="SSF13" s="4"/>
      <c r="SSG13" s="4"/>
      <c r="SSH13" s="4"/>
      <c r="SSI13" s="4"/>
      <c r="SSJ13" s="4"/>
      <c r="SSK13" s="4"/>
      <c r="SSL13" s="4"/>
      <c r="SSM13" s="4"/>
      <c r="SSN13" s="4"/>
      <c r="SSO13" s="4"/>
      <c r="SSP13" s="4"/>
      <c r="SSQ13" s="4"/>
      <c r="SSR13" s="4"/>
      <c r="SSS13" s="4"/>
      <c r="SST13" s="4"/>
      <c r="SSU13" s="4"/>
      <c r="SSV13" s="4"/>
      <c r="SSW13" s="4"/>
      <c r="SSX13" s="4"/>
      <c r="SSY13" s="4"/>
      <c r="SSZ13" s="4"/>
      <c r="STA13" s="4"/>
      <c r="STB13" s="4"/>
      <c r="STC13" s="4"/>
      <c r="STD13" s="4"/>
      <c r="STE13" s="4"/>
      <c r="STF13" s="4"/>
      <c r="STG13" s="4"/>
      <c r="STH13" s="4"/>
      <c r="STI13" s="4"/>
      <c r="STJ13" s="4"/>
      <c r="STK13" s="4"/>
      <c r="STL13" s="4"/>
      <c r="STM13" s="4"/>
      <c r="STN13" s="4"/>
      <c r="STO13" s="4"/>
      <c r="STP13" s="4"/>
      <c r="STQ13" s="4"/>
      <c r="STR13" s="4"/>
      <c r="STS13" s="4"/>
      <c r="STT13" s="4"/>
      <c r="STU13" s="4"/>
      <c r="STV13" s="4"/>
      <c r="STW13" s="4"/>
      <c r="STX13" s="4"/>
      <c r="STY13" s="4"/>
      <c r="STZ13" s="4"/>
      <c r="SUA13" s="4"/>
      <c r="SUB13" s="4"/>
      <c r="SUC13" s="4"/>
      <c r="SUD13" s="4"/>
      <c r="SUE13" s="4"/>
      <c r="SUF13" s="4"/>
      <c r="SUG13" s="4"/>
      <c r="SUH13" s="4"/>
      <c r="SUI13" s="4"/>
      <c r="SUJ13" s="4"/>
      <c r="SUK13" s="4"/>
      <c r="SUL13" s="4"/>
      <c r="SUM13" s="4"/>
      <c r="SUN13" s="4"/>
      <c r="SUO13" s="4"/>
      <c r="SUP13" s="4"/>
      <c r="SUQ13" s="4"/>
      <c r="SUR13" s="4"/>
      <c r="SUS13" s="4"/>
      <c r="SUT13" s="4"/>
      <c r="SUU13" s="4"/>
      <c r="SUV13" s="4"/>
      <c r="SUW13" s="4"/>
      <c r="SUX13" s="4"/>
      <c r="SUY13" s="4"/>
      <c r="SUZ13" s="4"/>
      <c r="SVA13" s="4"/>
      <c r="SVB13" s="4"/>
      <c r="SVC13" s="4"/>
      <c r="SVD13" s="4"/>
      <c r="SVE13" s="4"/>
      <c r="SVF13" s="4"/>
      <c r="SVG13" s="4"/>
      <c r="SVH13" s="4"/>
      <c r="SVI13" s="4"/>
      <c r="SVJ13" s="4"/>
      <c r="SVK13" s="4"/>
      <c r="SVL13" s="4"/>
      <c r="SVM13" s="4"/>
      <c r="SVN13" s="4"/>
      <c r="SVO13" s="4"/>
      <c r="SVP13" s="4"/>
      <c r="SVQ13" s="4"/>
      <c r="SVR13" s="4"/>
      <c r="SVS13" s="4"/>
      <c r="SVT13" s="4"/>
      <c r="SVU13" s="4"/>
      <c r="SVV13" s="4"/>
      <c r="SVW13" s="4"/>
      <c r="SVX13" s="4"/>
      <c r="SVY13" s="4"/>
      <c r="SVZ13" s="4"/>
      <c r="SWA13" s="4"/>
      <c r="SWB13" s="4"/>
      <c r="SWC13" s="4"/>
      <c r="SWD13" s="4"/>
      <c r="SWE13" s="4"/>
      <c r="SWF13" s="4"/>
      <c r="SWG13" s="4"/>
      <c r="SWH13" s="4"/>
      <c r="SWI13" s="4"/>
      <c r="SWJ13" s="4"/>
      <c r="SWK13" s="4"/>
      <c r="SWL13" s="4"/>
      <c r="SWM13" s="4"/>
      <c r="SWN13" s="4"/>
      <c r="SWO13" s="4"/>
      <c r="SWP13" s="4"/>
      <c r="SWQ13" s="4"/>
      <c r="SWR13" s="4"/>
      <c r="SWS13" s="4"/>
      <c r="SWT13" s="4"/>
      <c r="SWU13" s="4"/>
      <c r="SWV13" s="4"/>
      <c r="SWW13" s="4"/>
      <c r="SWX13" s="4"/>
      <c r="SWY13" s="4"/>
      <c r="SWZ13" s="4"/>
      <c r="SXA13" s="4"/>
      <c r="SXB13" s="4"/>
      <c r="SXC13" s="4"/>
      <c r="SXD13" s="4"/>
      <c r="SXE13" s="4"/>
      <c r="SXF13" s="4"/>
      <c r="SXG13" s="4"/>
      <c r="SXH13" s="4"/>
      <c r="SXI13" s="4"/>
      <c r="SXJ13" s="4"/>
      <c r="SXK13" s="4"/>
      <c r="SXL13" s="4"/>
      <c r="SXM13" s="4"/>
      <c r="SXN13" s="4"/>
      <c r="SXO13" s="4"/>
      <c r="SXP13" s="4"/>
      <c r="SXQ13" s="4"/>
      <c r="SXR13" s="4"/>
      <c r="SXS13" s="4"/>
      <c r="SXT13" s="4"/>
      <c r="SXU13" s="4"/>
      <c r="SXV13" s="4"/>
      <c r="SXW13" s="4"/>
      <c r="SXX13" s="4"/>
      <c r="SXY13" s="4"/>
      <c r="SXZ13" s="4"/>
      <c r="SYA13" s="4"/>
      <c r="SYB13" s="4"/>
      <c r="SYC13" s="4"/>
      <c r="SYD13" s="4"/>
      <c r="SYE13" s="4"/>
      <c r="SYF13" s="4"/>
      <c r="SYG13" s="4"/>
      <c r="SYH13" s="4"/>
      <c r="SYI13" s="4"/>
      <c r="SYJ13" s="4"/>
      <c r="SYK13" s="4"/>
      <c r="SYL13" s="4"/>
      <c r="SYM13" s="4"/>
      <c r="SYN13" s="4"/>
      <c r="SYO13" s="4"/>
      <c r="SYP13" s="4"/>
      <c r="SYQ13" s="4"/>
      <c r="SYR13" s="4"/>
      <c r="SYS13" s="4"/>
      <c r="SYT13" s="4"/>
      <c r="SYU13" s="4"/>
      <c r="SYV13" s="4"/>
      <c r="SYW13" s="4"/>
      <c r="SYX13" s="4"/>
      <c r="SYY13" s="4"/>
      <c r="SYZ13" s="4"/>
      <c r="SZA13" s="4"/>
      <c r="SZB13" s="4"/>
      <c r="SZC13" s="4"/>
      <c r="SZD13" s="4"/>
      <c r="SZE13" s="4"/>
      <c r="SZF13" s="4"/>
      <c r="SZG13" s="4"/>
      <c r="SZH13" s="4"/>
      <c r="SZI13" s="4"/>
      <c r="SZJ13" s="4"/>
      <c r="SZK13" s="4"/>
      <c r="SZL13" s="4"/>
      <c r="SZM13" s="4"/>
      <c r="SZN13" s="4"/>
      <c r="SZO13" s="4"/>
      <c r="SZP13" s="4"/>
      <c r="SZQ13" s="4"/>
      <c r="SZR13" s="4"/>
      <c r="SZS13" s="4"/>
      <c r="SZT13" s="4"/>
      <c r="SZU13" s="4"/>
      <c r="SZV13" s="4"/>
      <c r="SZW13" s="4"/>
      <c r="SZX13" s="4"/>
      <c r="SZY13" s="4"/>
      <c r="SZZ13" s="4"/>
      <c r="TAA13" s="4"/>
      <c r="TAB13" s="4"/>
      <c r="TAC13" s="4"/>
      <c r="TAD13" s="4"/>
      <c r="TAE13" s="4"/>
      <c r="TAF13" s="4"/>
      <c r="TAG13" s="4"/>
      <c r="TAH13" s="4"/>
      <c r="TAI13" s="4"/>
      <c r="TAJ13" s="4"/>
      <c r="TAK13" s="4"/>
      <c r="TAL13" s="4"/>
      <c r="TAM13" s="4"/>
      <c r="TAN13" s="4"/>
      <c r="TAO13" s="4"/>
      <c r="TAP13" s="4"/>
      <c r="TAQ13" s="4"/>
      <c r="TAR13" s="4"/>
      <c r="TAS13" s="4"/>
      <c r="TAT13" s="4"/>
      <c r="TAU13" s="4"/>
      <c r="TAV13" s="4"/>
      <c r="TAW13" s="4"/>
      <c r="TAX13" s="4"/>
      <c r="TAY13" s="4"/>
      <c r="TAZ13" s="4"/>
      <c r="TBA13" s="4"/>
      <c r="TBB13" s="4"/>
      <c r="TBC13" s="4"/>
      <c r="TBD13" s="4"/>
      <c r="TBE13" s="4"/>
      <c r="TBF13" s="4"/>
      <c r="TBG13" s="4"/>
      <c r="TBH13" s="4"/>
      <c r="TBI13" s="4"/>
      <c r="TBJ13" s="4"/>
      <c r="TBK13" s="4"/>
      <c r="TBL13" s="4"/>
      <c r="TBM13" s="4"/>
      <c r="TBN13" s="4"/>
      <c r="TBO13" s="4"/>
      <c r="TBP13" s="4"/>
      <c r="TBQ13" s="4"/>
      <c r="TBR13" s="4"/>
      <c r="TBS13" s="4"/>
      <c r="TBT13" s="4"/>
      <c r="TBU13" s="4"/>
      <c r="TBV13" s="4"/>
      <c r="TBW13" s="4"/>
      <c r="TBX13" s="4"/>
      <c r="TBY13" s="4"/>
      <c r="TBZ13" s="4"/>
      <c r="TCA13" s="4"/>
      <c r="TCB13" s="4"/>
      <c r="TCC13" s="4"/>
      <c r="TCD13" s="4"/>
      <c r="TCE13" s="4"/>
      <c r="TCF13" s="4"/>
      <c r="TCG13" s="4"/>
      <c r="TCH13" s="4"/>
      <c r="TCI13" s="4"/>
      <c r="TCJ13" s="4"/>
      <c r="TCK13" s="4"/>
      <c r="TCL13" s="4"/>
      <c r="TCM13" s="4"/>
      <c r="TCN13" s="4"/>
      <c r="TCO13" s="4"/>
      <c r="TCP13" s="4"/>
      <c r="TCQ13" s="4"/>
      <c r="TCR13" s="4"/>
      <c r="TCS13" s="4"/>
      <c r="TCT13" s="4"/>
      <c r="TCU13" s="4"/>
      <c r="TCV13" s="4"/>
      <c r="TCW13" s="4"/>
      <c r="TCX13" s="4"/>
      <c r="TCY13" s="4"/>
      <c r="TCZ13" s="4"/>
      <c r="TDA13" s="4"/>
      <c r="TDB13" s="4"/>
      <c r="TDC13" s="4"/>
      <c r="TDD13" s="4"/>
      <c r="TDE13" s="4"/>
      <c r="TDF13" s="4"/>
      <c r="TDG13" s="4"/>
      <c r="TDH13" s="4"/>
      <c r="TDI13" s="4"/>
      <c r="TDJ13" s="4"/>
      <c r="TDK13" s="4"/>
      <c r="TDL13" s="4"/>
      <c r="TDM13" s="4"/>
      <c r="TDN13" s="4"/>
      <c r="TDO13" s="4"/>
      <c r="TDP13" s="4"/>
      <c r="TDQ13" s="4"/>
      <c r="TDR13" s="4"/>
      <c r="TDS13" s="4"/>
      <c r="TDT13" s="4"/>
      <c r="TDU13" s="4"/>
      <c r="TDV13" s="4"/>
      <c r="TDW13" s="4"/>
      <c r="TDX13" s="4"/>
      <c r="TDY13" s="4"/>
      <c r="TDZ13" s="4"/>
      <c r="TEA13" s="4"/>
      <c r="TEB13" s="4"/>
      <c r="TEC13" s="4"/>
      <c r="TED13" s="4"/>
      <c r="TEE13" s="4"/>
      <c r="TEF13" s="4"/>
      <c r="TEG13" s="4"/>
      <c r="TEH13" s="4"/>
      <c r="TEI13" s="4"/>
      <c r="TEJ13" s="4"/>
      <c r="TEK13" s="4"/>
      <c r="TEL13" s="4"/>
      <c r="TEM13" s="4"/>
      <c r="TEN13" s="4"/>
      <c r="TEO13" s="4"/>
      <c r="TEP13" s="4"/>
      <c r="TEQ13" s="4"/>
      <c r="TER13" s="4"/>
      <c r="TES13" s="4"/>
      <c r="TET13" s="4"/>
      <c r="TEU13" s="4"/>
      <c r="TEV13" s="4"/>
      <c r="TEW13" s="4"/>
      <c r="TEX13" s="4"/>
      <c r="TEY13" s="4"/>
      <c r="TEZ13" s="4"/>
      <c r="TFA13" s="4"/>
      <c r="TFB13" s="4"/>
      <c r="TFC13" s="4"/>
      <c r="TFD13" s="4"/>
      <c r="TFE13" s="4"/>
      <c r="TFF13" s="4"/>
      <c r="TFG13" s="4"/>
      <c r="TFH13" s="4"/>
      <c r="TFI13" s="4"/>
      <c r="TFJ13" s="4"/>
      <c r="TFK13" s="4"/>
      <c r="TFL13" s="4"/>
      <c r="TFM13" s="4"/>
      <c r="TFN13" s="4"/>
      <c r="TFO13" s="4"/>
      <c r="TFP13" s="4"/>
      <c r="TFQ13" s="4"/>
      <c r="TFR13" s="4"/>
      <c r="TFS13" s="4"/>
      <c r="TFT13" s="4"/>
      <c r="TFU13" s="4"/>
      <c r="TFV13" s="4"/>
      <c r="TFW13" s="4"/>
      <c r="TFX13" s="4"/>
      <c r="TFY13" s="4"/>
      <c r="TFZ13" s="4"/>
      <c r="TGA13" s="4"/>
      <c r="TGB13" s="4"/>
      <c r="TGC13" s="4"/>
      <c r="TGD13" s="4"/>
      <c r="TGE13" s="4"/>
      <c r="TGF13" s="4"/>
      <c r="TGG13" s="4"/>
      <c r="TGH13" s="4"/>
      <c r="TGI13" s="4"/>
      <c r="TGJ13" s="4"/>
      <c r="TGK13" s="4"/>
      <c r="TGL13" s="4"/>
      <c r="TGM13" s="4"/>
      <c r="TGN13" s="4"/>
      <c r="TGO13" s="4"/>
      <c r="TGP13" s="4"/>
      <c r="TGQ13" s="4"/>
      <c r="TGR13" s="4"/>
      <c r="TGS13" s="4"/>
      <c r="TGT13" s="4"/>
      <c r="TGU13" s="4"/>
      <c r="TGV13" s="4"/>
      <c r="TGW13" s="4"/>
      <c r="TGX13" s="4"/>
      <c r="TGY13" s="4"/>
      <c r="TGZ13" s="4"/>
      <c r="THA13" s="4"/>
      <c r="THB13" s="4"/>
      <c r="THC13" s="4"/>
      <c r="THD13" s="4"/>
      <c r="THE13" s="4"/>
      <c r="THF13" s="4"/>
      <c r="THG13" s="4"/>
      <c r="THH13" s="4"/>
      <c r="THI13" s="4"/>
      <c r="THJ13" s="4"/>
      <c r="THK13" s="4"/>
      <c r="THL13" s="4"/>
      <c r="THM13" s="4"/>
      <c r="THN13" s="4"/>
      <c r="THO13" s="4"/>
      <c r="THP13" s="4"/>
      <c r="THQ13" s="4"/>
      <c r="THR13" s="4"/>
      <c r="THS13" s="4"/>
      <c r="THT13" s="4"/>
      <c r="THU13" s="4"/>
      <c r="THV13" s="4"/>
      <c r="THW13" s="4"/>
      <c r="THX13" s="4"/>
      <c r="THY13" s="4"/>
      <c r="THZ13" s="4"/>
      <c r="TIA13" s="4"/>
      <c r="TIB13" s="4"/>
      <c r="TIC13" s="4"/>
      <c r="TID13" s="4"/>
      <c r="TIE13" s="4"/>
      <c r="TIF13" s="4"/>
      <c r="TIG13" s="4"/>
      <c r="TIH13" s="4"/>
      <c r="TII13" s="4"/>
      <c r="TIJ13" s="4"/>
      <c r="TIK13" s="4"/>
      <c r="TIL13" s="4"/>
      <c r="TIM13" s="4"/>
      <c r="TIN13" s="4"/>
      <c r="TIO13" s="4"/>
      <c r="TIP13" s="4"/>
      <c r="TIQ13" s="4"/>
      <c r="TIR13" s="4"/>
      <c r="TIS13" s="4"/>
      <c r="TIT13" s="4"/>
      <c r="TIU13" s="4"/>
      <c r="TIV13" s="4"/>
      <c r="TIW13" s="4"/>
      <c r="TIX13" s="4"/>
      <c r="TIY13" s="4"/>
      <c r="TIZ13" s="4"/>
      <c r="TJA13" s="4"/>
      <c r="TJB13" s="4"/>
      <c r="TJC13" s="4"/>
      <c r="TJD13" s="4"/>
      <c r="TJE13" s="4"/>
      <c r="TJF13" s="4"/>
      <c r="TJG13" s="4"/>
      <c r="TJH13" s="4"/>
      <c r="TJI13" s="4"/>
      <c r="TJJ13" s="4"/>
      <c r="TJK13" s="4"/>
      <c r="TJL13" s="4"/>
      <c r="TJM13" s="4"/>
      <c r="TJN13" s="4"/>
      <c r="TJO13" s="4"/>
      <c r="TJP13" s="4"/>
      <c r="TJQ13" s="4"/>
      <c r="TJR13" s="4"/>
      <c r="TJS13" s="4"/>
      <c r="TJT13" s="4"/>
      <c r="TJU13" s="4"/>
      <c r="TJV13" s="4"/>
      <c r="TJW13" s="4"/>
      <c r="TJX13" s="4"/>
      <c r="TJY13" s="4"/>
      <c r="TJZ13" s="4"/>
      <c r="TKA13" s="4"/>
      <c r="TKB13" s="4"/>
      <c r="TKC13" s="4"/>
      <c r="TKD13" s="4"/>
      <c r="TKE13" s="4"/>
      <c r="TKF13" s="4"/>
      <c r="TKG13" s="4"/>
      <c r="TKH13" s="4"/>
      <c r="TKI13" s="4"/>
      <c r="TKJ13" s="4"/>
      <c r="TKK13" s="4"/>
      <c r="TKL13" s="4"/>
      <c r="TKM13" s="4"/>
      <c r="TKN13" s="4"/>
      <c r="TKO13" s="4"/>
      <c r="TKP13" s="4"/>
      <c r="TKQ13" s="4"/>
      <c r="TKR13" s="4"/>
      <c r="TKS13" s="4"/>
      <c r="TKT13" s="4"/>
      <c r="TKU13" s="4"/>
      <c r="TKV13" s="4"/>
      <c r="TKW13" s="4"/>
      <c r="TKX13" s="4"/>
      <c r="TKY13" s="4"/>
      <c r="TKZ13" s="4"/>
      <c r="TLA13" s="4"/>
      <c r="TLB13" s="4"/>
      <c r="TLC13" s="4"/>
      <c r="TLD13" s="4"/>
      <c r="TLE13" s="4"/>
      <c r="TLF13" s="4"/>
      <c r="TLG13" s="4"/>
      <c r="TLH13" s="4"/>
      <c r="TLI13" s="4"/>
      <c r="TLJ13" s="4"/>
      <c r="TLK13" s="4"/>
      <c r="TLL13" s="4"/>
      <c r="TLM13" s="4"/>
      <c r="TLN13" s="4"/>
      <c r="TLO13" s="4"/>
      <c r="TLP13" s="4"/>
      <c r="TLQ13" s="4"/>
      <c r="TLR13" s="4"/>
      <c r="TLS13" s="4"/>
      <c r="TLT13" s="4"/>
      <c r="TLU13" s="4"/>
      <c r="TLV13" s="4"/>
      <c r="TLW13" s="4"/>
      <c r="TLX13" s="4"/>
      <c r="TLY13" s="4"/>
      <c r="TLZ13" s="4"/>
      <c r="TMA13" s="4"/>
      <c r="TMB13" s="4"/>
      <c r="TMC13" s="4"/>
      <c r="TMD13" s="4"/>
      <c r="TME13" s="4"/>
      <c r="TMF13" s="4"/>
      <c r="TMG13" s="4"/>
      <c r="TMH13" s="4"/>
      <c r="TMI13" s="4"/>
      <c r="TMJ13" s="4"/>
      <c r="TMK13" s="4"/>
      <c r="TML13" s="4"/>
      <c r="TMM13" s="4"/>
      <c r="TMN13" s="4"/>
      <c r="TMO13" s="4"/>
      <c r="TMP13" s="4"/>
      <c r="TMQ13" s="4"/>
      <c r="TMR13" s="4"/>
      <c r="TMS13" s="4"/>
      <c r="TMT13" s="4"/>
      <c r="TMU13" s="4"/>
      <c r="TMV13" s="4"/>
      <c r="TMW13" s="4"/>
      <c r="TMX13" s="4"/>
      <c r="TMY13" s="4"/>
      <c r="TMZ13" s="4"/>
      <c r="TNA13" s="4"/>
      <c r="TNB13" s="4"/>
      <c r="TNC13" s="4"/>
      <c r="TND13" s="4"/>
      <c r="TNE13" s="4"/>
      <c r="TNF13" s="4"/>
      <c r="TNG13" s="4"/>
      <c r="TNH13" s="4"/>
      <c r="TNI13" s="4"/>
      <c r="TNJ13" s="4"/>
      <c r="TNK13" s="4"/>
      <c r="TNL13" s="4"/>
      <c r="TNM13" s="4"/>
      <c r="TNN13" s="4"/>
      <c r="TNO13" s="4"/>
      <c r="TNP13" s="4"/>
      <c r="TNQ13" s="4"/>
      <c r="TNR13" s="4"/>
      <c r="TNS13" s="4"/>
      <c r="TNT13" s="4"/>
      <c r="TNU13" s="4"/>
      <c r="TNV13" s="4"/>
      <c r="TNW13" s="4"/>
      <c r="TNX13" s="4"/>
      <c r="TNY13" s="4"/>
      <c r="TNZ13" s="4"/>
      <c r="TOA13" s="4"/>
      <c r="TOB13" s="4"/>
      <c r="TOC13" s="4"/>
      <c r="TOD13" s="4"/>
      <c r="TOE13" s="4"/>
      <c r="TOF13" s="4"/>
      <c r="TOG13" s="4"/>
      <c r="TOH13" s="4"/>
      <c r="TOI13" s="4"/>
      <c r="TOJ13" s="4"/>
      <c r="TOK13" s="4"/>
      <c r="TOL13" s="4"/>
      <c r="TOM13" s="4"/>
      <c r="TON13" s="4"/>
      <c r="TOO13" s="4"/>
      <c r="TOP13" s="4"/>
      <c r="TOQ13" s="4"/>
      <c r="TOR13" s="4"/>
      <c r="TOS13" s="4"/>
      <c r="TOT13" s="4"/>
      <c r="TOU13" s="4"/>
      <c r="TOV13" s="4"/>
      <c r="TOW13" s="4"/>
      <c r="TOX13" s="4"/>
      <c r="TOY13" s="4"/>
      <c r="TOZ13" s="4"/>
      <c r="TPA13" s="4"/>
      <c r="TPB13" s="4"/>
      <c r="TPC13" s="4"/>
      <c r="TPD13" s="4"/>
      <c r="TPE13" s="4"/>
      <c r="TPF13" s="4"/>
      <c r="TPG13" s="4"/>
      <c r="TPH13" s="4"/>
      <c r="TPI13" s="4"/>
      <c r="TPJ13" s="4"/>
      <c r="TPK13" s="4"/>
      <c r="TPL13" s="4"/>
      <c r="TPM13" s="4"/>
      <c r="TPN13" s="4"/>
      <c r="TPO13" s="4"/>
      <c r="TPP13" s="4"/>
      <c r="TPQ13" s="4"/>
      <c r="TPR13" s="4"/>
      <c r="TPS13" s="4"/>
      <c r="TPT13" s="4"/>
      <c r="TPU13" s="4"/>
      <c r="TPV13" s="4"/>
      <c r="TPW13" s="4"/>
      <c r="TPX13" s="4"/>
      <c r="TPY13" s="4"/>
      <c r="TPZ13" s="4"/>
      <c r="TQA13" s="4"/>
      <c r="TQB13" s="4"/>
      <c r="TQC13" s="4"/>
      <c r="TQD13" s="4"/>
      <c r="TQE13" s="4"/>
      <c r="TQF13" s="4"/>
      <c r="TQG13" s="4"/>
      <c r="TQH13" s="4"/>
      <c r="TQI13" s="4"/>
      <c r="TQJ13" s="4"/>
      <c r="TQK13" s="4"/>
      <c r="TQL13" s="4"/>
      <c r="TQM13" s="4"/>
      <c r="TQN13" s="4"/>
      <c r="TQO13" s="4"/>
      <c r="TQP13" s="4"/>
      <c r="TQQ13" s="4"/>
      <c r="TQR13" s="4"/>
      <c r="TQS13" s="4"/>
      <c r="TQT13" s="4"/>
      <c r="TQU13" s="4"/>
      <c r="TQV13" s="4"/>
      <c r="TQW13" s="4"/>
      <c r="TQX13" s="4"/>
      <c r="TQY13" s="4"/>
      <c r="TQZ13" s="4"/>
      <c r="TRA13" s="4"/>
      <c r="TRB13" s="4"/>
      <c r="TRC13" s="4"/>
      <c r="TRD13" s="4"/>
      <c r="TRE13" s="4"/>
      <c r="TRF13" s="4"/>
      <c r="TRG13" s="4"/>
      <c r="TRH13" s="4"/>
      <c r="TRI13" s="4"/>
      <c r="TRJ13" s="4"/>
      <c r="TRK13" s="4"/>
      <c r="TRL13" s="4"/>
      <c r="TRM13" s="4"/>
      <c r="TRN13" s="4"/>
      <c r="TRO13" s="4"/>
      <c r="TRP13" s="4"/>
      <c r="TRQ13" s="4"/>
      <c r="TRR13" s="4"/>
      <c r="TRS13" s="4"/>
      <c r="TRT13" s="4"/>
      <c r="TRU13" s="4"/>
      <c r="TRV13" s="4"/>
      <c r="TRW13" s="4"/>
      <c r="TRX13" s="4"/>
      <c r="TRY13" s="4"/>
      <c r="TRZ13" s="4"/>
      <c r="TSA13" s="4"/>
      <c r="TSB13" s="4"/>
      <c r="TSC13" s="4"/>
      <c r="TSD13" s="4"/>
      <c r="TSE13" s="4"/>
      <c r="TSF13" s="4"/>
      <c r="TSG13" s="4"/>
      <c r="TSH13" s="4"/>
      <c r="TSI13" s="4"/>
      <c r="TSJ13" s="4"/>
      <c r="TSK13" s="4"/>
      <c r="TSL13" s="4"/>
      <c r="TSM13" s="4"/>
      <c r="TSN13" s="4"/>
      <c r="TSO13" s="4"/>
      <c r="TSP13" s="4"/>
      <c r="TSQ13" s="4"/>
      <c r="TSR13" s="4"/>
      <c r="TSS13" s="4"/>
      <c r="TST13" s="4"/>
      <c r="TSU13" s="4"/>
      <c r="TSV13" s="4"/>
      <c r="TSW13" s="4"/>
      <c r="TSX13" s="4"/>
      <c r="TSY13" s="4"/>
      <c r="TSZ13" s="4"/>
      <c r="TTA13" s="4"/>
      <c r="TTB13" s="4"/>
      <c r="TTC13" s="4"/>
      <c r="TTD13" s="4"/>
      <c r="TTE13" s="4"/>
      <c r="TTF13" s="4"/>
      <c r="TTG13" s="4"/>
      <c r="TTH13" s="4"/>
      <c r="TTI13" s="4"/>
      <c r="TTJ13" s="4"/>
      <c r="TTK13" s="4"/>
      <c r="TTL13" s="4"/>
      <c r="TTM13" s="4"/>
      <c r="TTN13" s="4"/>
      <c r="TTO13" s="4"/>
      <c r="TTP13" s="4"/>
      <c r="TTQ13" s="4"/>
      <c r="TTR13" s="4"/>
      <c r="TTS13" s="4"/>
      <c r="TTT13" s="4"/>
      <c r="TTU13" s="4"/>
      <c r="TTV13" s="4"/>
      <c r="TTW13" s="4"/>
      <c r="TTX13" s="4"/>
      <c r="TTY13" s="4"/>
      <c r="TTZ13" s="4"/>
      <c r="TUA13" s="4"/>
      <c r="TUB13" s="4"/>
      <c r="TUC13" s="4"/>
      <c r="TUD13" s="4"/>
      <c r="TUE13" s="4"/>
      <c r="TUF13" s="4"/>
      <c r="TUG13" s="4"/>
      <c r="TUH13" s="4"/>
      <c r="TUI13" s="4"/>
      <c r="TUJ13" s="4"/>
      <c r="TUK13" s="4"/>
      <c r="TUL13" s="4"/>
      <c r="TUM13" s="4"/>
      <c r="TUN13" s="4"/>
      <c r="TUO13" s="4"/>
      <c r="TUP13" s="4"/>
      <c r="TUQ13" s="4"/>
      <c r="TUR13" s="4"/>
      <c r="TUS13" s="4"/>
      <c r="TUT13" s="4"/>
      <c r="TUU13" s="4"/>
      <c r="TUV13" s="4"/>
      <c r="TUW13" s="4"/>
      <c r="TUX13" s="4"/>
      <c r="TUY13" s="4"/>
      <c r="TUZ13" s="4"/>
      <c r="TVA13" s="4"/>
      <c r="TVB13" s="4"/>
      <c r="TVC13" s="4"/>
      <c r="TVD13" s="4"/>
      <c r="TVE13" s="4"/>
      <c r="TVF13" s="4"/>
      <c r="TVG13" s="4"/>
      <c r="TVH13" s="4"/>
      <c r="TVI13" s="4"/>
      <c r="TVJ13" s="4"/>
      <c r="TVK13" s="4"/>
      <c r="TVL13" s="4"/>
      <c r="TVM13" s="4"/>
      <c r="TVN13" s="4"/>
      <c r="TVO13" s="4"/>
      <c r="TVP13" s="4"/>
      <c r="TVQ13" s="4"/>
      <c r="TVR13" s="4"/>
      <c r="TVS13" s="4"/>
      <c r="TVT13" s="4"/>
      <c r="TVU13" s="4"/>
      <c r="TVV13" s="4"/>
      <c r="TVW13" s="4"/>
      <c r="TVX13" s="4"/>
      <c r="TVY13" s="4"/>
      <c r="TVZ13" s="4"/>
      <c r="TWA13" s="4"/>
      <c r="TWB13" s="4"/>
      <c r="TWC13" s="4"/>
      <c r="TWD13" s="4"/>
      <c r="TWE13" s="4"/>
      <c r="TWF13" s="4"/>
      <c r="TWG13" s="4"/>
      <c r="TWH13" s="4"/>
      <c r="TWI13" s="4"/>
      <c r="TWJ13" s="4"/>
      <c r="TWK13" s="4"/>
      <c r="TWL13" s="4"/>
      <c r="TWM13" s="4"/>
      <c r="TWN13" s="4"/>
      <c r="TWO13" s="4"/>
      <c r="TWP13" s="4"/>
      <c r="TWQ13" s="4"/>
      <c r="TWR13" s="4"/>
      <c r="TWS13" s="4"/>
      <c r="TWT13" s="4"/>
      <c r="TWU13" s="4"/>
      <c r="TWV13" s="4"/>
      <c r="TWW13" s="4"/>
      <c r="TWX13" s="4"/>
      <c r="TWY13" s="4"/>
      <c r="TWZ13" s="4"/>
      <c r="TXA13" s="4"/>
      <c r="TXB13" s="4"/>
      <c r="TXC13" s="4"/>
      <c r="TXD13" s="4"/>
      <c r="TXE13" s="4"/>
      <c r="TXF13" s="4"/>
      <c r="TXG13" s="4"/>
      <c r="TXH13" s="4"/>
      <c r="TXI13" s="4"/>
      <c r="TXJ13" s="4"/>
      <c r="TXK13" s="4"/>
      <c r="TXL13" s="4"/>
      <c r="TXM13" s="4"/>
      <c r="TXN13" s="4"/>
      <c r="TXO13" s="4"/>
      <c r="TXP13" s="4"/>
      <c r="TXQ13" s="4"/>
      <c r="TXR13" s="4"/>
      <c r="TXS13" s="4"/>
      <c r="TXT13" s="4"/>
      <c r="TXU13" s="4"/>
      <c r="TXV13" s="4"/>
      <c r="TXW13" s="4"/>
      <c r="TXX13" s="4"/>
      <c r="TXY13" s="4"/>
      <c r="TXZ13" s="4"/>
      <c r="TYA13" s="4"/>
      <c r="TYB13" s="4"/>
      <c r="TYC13" s="4"/>
      <c r="TYD13" s="4"/>
      <c r="TYE13" s="4"/>
      <c r="TYF13" s="4"/>
      <c r="TYG13" s="4"/>
      <c r="TYH13" s="4"/>
      <c r="TYI13" s="4"/>
      <c r="TYJ13" s="4"/>
      <c r="TYK13" s="4"/>
      <c r="TYL13" s="4"/>
      <c r="TYM13" s="4"/>
      <c r="TYN13" s="4"/>
      <c r="TYO13" s="4"/>
      <c r="TYP13" s="4"/>
      <c r="TYQ13" s="4"/>
      <c r="TYR13" s="4"/>
      <c r="TYS13" s="4"/>
      <c r="TYT13" s="4"/>
      <c r="TYU13" s="4"/>
      <c r="TYV13" s="4"/>
      <c r="TYW13" s="4"/>
      <c r="TYX13" s="4"/>
      <c r="TYY13" s="4"/>
      <c r="TYZ13" s="4"/>
      <c r="TZA13" s="4"/>
      <c r="TZB13" s="4"/>
      <c r="TZC13" s="4"/>
      <c r="TZD13" s="4"/>
      <c r="TZE13" s="4"/>
      <c r="TZF13" s="4"/>
      <c r="TZG13" s="4"/>
      <c r="TZH13" s="4"/>
      <c r="TZI13" s="4"/>
      <c r="TZJ13" s="4"/>
      <c r="TZK13" s="4"/>
      <c r="TZL13" s="4"/>
      <c r="TZM13" s="4"/>
      <c r="TZN13" s="4"/>
      <c r="TZO13" s="4"/>
      <c r="TZP13" s="4"/>
      <c r="TZQ13" s="4"/>
      <c r="TZR13" s="4"/>
      <c r="TZS13" s="4"/>
      <c r="TZT13" s="4"/>
      <c r="TZU13" s="4"/>
      <c r="TZV13" s="4"/>
      <c r="TZW13" s="4"/>
      <c r="TZX13" s="4"/>
      <c r="TZY13" s="4"/>
      <c r="TZZ13" s="4"/>
      <c r="UAA13" s="4"/>
      <c r="UAB13" s="4"/>
      <c r="UAC13" s="4"/>
      <c r="UAD13" s="4"/>
      <c r="UAE13" s="4"/>
      <c r="UAF13" s="4"/>
      <c r="UAG13" s="4"/>
      <c r="UAH13" s="4"/>
      <c r="UAI13" s="4"/>
      <c r="UAJ13" s="4"/>
      <c r="UAK13" s="4"/>
      <c r="UAL13" s="4"/>
      <c r="UAM13" s="4"/>
      <c r="UAN13" s="4"/>
      <c r="UAO13" s="4"/>
      <c r="UAP13" s="4"/>
      <c r="UAQ13" s="4"/>
      <c r="UAR13" s="4"/>
      <c r="UAS13" s="4"/>
      <c r="UAT13" s="4"/>
      <c r="UAU13" s="4"/>
      <c r="UAV13" s="4"/>
      <c r="UAW13" s="4"/>
      <c r="UAX13" s="4"/>
      <c r="UAY13" s="4"/>
      <c r="UAZ13" s="4"/>
      <c r="UBA13" s="4"/>
      <c r="UBB13" s="4"/>
      <c r="UBC13" s="4"/>
      <c r="UBD13" s="4"/>
      <c r="UBE13" s="4"/>
      <c r="UBF13" s="4"/>
      <c r="UBG13" s="4"/>
      <c r="UBH13" s="4"/>
      <c r="UBI13" s="4"/>
      <c r="UBJ13" s="4"/>
      <c r="UBK13" s="4"/>
      <c r="UBL13" s="4"/>
      <c r="UBM13" s="4"/>
      <c r="UBN13" s="4"/>
      <c r="UBO13" s="4"/>
      <c r="UBP13" s="4"/>
      <c r="UBQ13" s="4"/>
      <c r="UBR13" s="4"/>
      <c r="UBS13" s="4"/>
      <c r="UBT13" s="4"/>
      <c r="UBU13" s="4"/>
      <c r="UBV13" s="4"/>
      <c r="UBW13" s="4"/>
      <c r="UBX13" s="4"/>
      <c r="UBY13" s="4"/>
      <c r="UBZ13" s="4"/>
      <c r="UCA13" s="4"/>
      <c r="UCB13" s="4"/>
      <c r="UCC13" s="4"/>
      <c r="UCD13" s="4"/>
      <c r="UCE13" s="4"/>
      <c r="UCF13" s="4"/>
      <c r="UCG13" s="4"/>
      <c r="UCH13" s="4"/>
      <c r="UCI13" s="4"/>
      <c r="UCJ13" s="4"/>
      <c r="UCK13" s="4"/>
      <c r="UCL13" s="4"/>
      <c r="UCM13" s="4"/>
      <c r="UCN13" s="4"/>
      <c r="UCO13" s="4"/>
      <c r="UCP13" s="4"/>
      <c r="UCQ13" s="4"/>
      <c r="UCR13" s="4"/>
      <c r="UCS13" s="4"/>
      <c r="UCT13" s="4"/>
      <c r="UCU13" s="4"/>
      <c r="UCV13" s="4"/>
      <c r="UCW13" s="4"/>
      <c r="UCX13" s="4"/>
      <c r="UCY13" s="4"/>
      <c r="UCZ13" s="4"/>
      <c r="UDA13" s="4"/>
      <c r="UDB13" s="4"/>
      <c r="UDC13" s="4"/>
      <c r="UDD13" s="4"/>
      <c r="UDE13" s="4"/>
      <c r="UDF13" s="4"/>
      <c r="UDG13" s="4"/>
      <c r="UDH13" s="4"/>
      <c r="UDI13" s="4"/>
      <c r="UDJ13" s="4"/>
      <c r="UDK13" s="4"/>
      <c r="UDL13" s="4"/>
      <c r="UDM13" s="4"/>
      <c r="UDN13" s="4"/>
      <c r="UDO13" s="4"/>
      <c r="UDP13" s="4"/>
      <c r="UDQ13" s="4"/>
      <c r="UDR13" s="4"/>
      <c r="UDS13" s="4"/>
      <c r="UDT13" s="4"/>
      <c r="UDU13" s="4"/>
      <c r="UDV13" s="4"/>
      <c r="UDW13" s="4"/>
      <c r="UDX13" s="4"/>
      <c r="UDY13" s="4"/>
      <c r="UDZ13" s="4"/>
      <c r="UEA13" s="4"/>
      <c r="UEB13" s="4"/>
      <c r="UEC13" s="4"/>
      <c r="UED13" s="4"/>
      <c r="UEE13" s="4"/>
      <c r="UEF13" s="4"/>
      <c r="UEG13" s="4"/>
      <c r="UEH13" s="4"/>
      <c r="UEI13" s="4"/>
      <c r="UEJ13" s="4"/>
      <c r="UEK13" s="4"/>
      <c r="UEL13" s="4"/>
      <c r="UEM13" s="4"/>
      <c r="UEN13" s="4"/>
      <c r="UEO13" s="4"/>
      <c r="UEP13" s="4"/>
      <c r="UEQ13" s="4"/>
      <c r="UER13" s="4"/>
      <c r="UES13" s="4"/>
      <c r="UET13" s="4"/>
      <c r="UEU13" s="4"/>
      <c r="UEV13" s="4"/>
      <c r="UEW13" s="4"/>
      <c r="UEX13" s="4"/>
      <c r="UEY13" s="4"/>
      <c r="UEZ13" s="4"/>
      <c r="UFA13" s="4"/>
      <c r="UFB13" s="4"/>
      <c r="UFC13" s="4"/>
      <c r="UFD13" s="4"/>
      <c r="UFE13" s="4"/>
      <c r="UFF13" s="4"/>
      <c r="UFG13" s="4"/>
      <c r="UFH13" s="4"/>
      <c r="UFI13" s="4"/>
      <c r="UFJ13" s="4"/>
      <c r="UFK13" s="4"/>
      <c r="UFL13" s="4"/>
      <c r="UFM13" s="4"/>
      <c r="UFN13" s="4"/>
      <c r="UFO13" s="4"/>
      <c r="UFP13" s="4"/>
      <c r="UFQ13" s="4"/>
      <c r="UFR13" s="4"/>
      <c r="UFS13" s="4"/>
      <c r="UFT13" s="4"/>
      <c r="UFU13" s="4"/>
      <c r="UFV13" s="4"/>
      <c r="UFW13" s="4"/>
      <c r="UFX13" s="4"/>
      <c r="UFY13" s="4"/>
      <c r="UFZ13" s="4"/>
      <c r="UGA13" s="4"/>
      <c r="UGB13" s="4"/>
      <c r="UGC13" s="4"/>
      <c r="UGD13" s="4"/>
      <c r="UGE13" s="4"/>
      <c r="UGF13" s="4"/>
      <c r="UGG13" s="4"/>
      <c r="UGH13" s="4"/>
      <c r="UGI13" s="4"/>
      <c r="UGJ13" s="4"/>
      <c r="UGK13" s="4"/>
      <c r="UGL13" s="4"/>
      <c r="UGM13" s="4"/>
      <c r="UGN13" s="4"/>
      <c r="UGO13" s="4"/>
      <c r="UGP13" s="4"/>
      <c r="UGQ13" s="4"/>
      <c r="UGR13" s="4"/>
      <c r="UGS13" s="4"/>
      <c r="UGT13" s="4"/>
      <c r="UGU13" s="4"/>
      <c r="UGV13" s="4"/>
      <c r="UGW13" s="4"/>
      <c r="UGX13" s="4"/>
      <c r="UGY13" s="4"/>
      <c r="UGZ13" s="4"/>
      <c r="UHA13" s="4"/>
      <c r="UHB13" s="4"/>
      <c r="UHC13" s="4"/>
      <c r="UHD13" s="4"/>
      <c r="UHE13" s="4"/>
      <c r="UHF13" s="4"/>
      <c r="UHG13" s="4"/>
      <c r="UHH13" s="4"/>
      <c r="UHI13" s="4"/>
      <c r="UHJ13" s="4"/>
      <c r="UHK13" s="4"/>
      <c r="UHL13" s="4"/>
      <c r="UHM13" s="4"/>
      <c r="UHN13" s="4"/>
      <c r="UHO13" s="4"/>
      <c r="UHP13" s="4"/>
      <c r="UHQ13" s="4"/>
      <c r="UHR13" s="4"/>
      <c r="UHS13" s="4"/>
      <c r="UHT13" s="4"/>
      <c r="UHU13" s="4"/>
      <c r="UHV13" s="4"/>
      <c r="UHW13" s="4"/>
      <c r="UHX13" s="4"/>
      <c r="UHY13" s="4"/>
      <c r="UHZ13" s="4"/>
      <c r="UIA13" s="4"/>
      <c r="UIB13" s="4"/>
      <c r="UIC13" s="4"/>
      <c r="UID13" s="4"/>
      <c r="UIE13" s="4"/>
      <c r="UIF13" s="4"/>
      <c r="UIG13" s="4"/>
      <c r="UIH13" s="4"/>
      <c r="UII13" s="4"/>
      <c r="UIJ13" s="4"/>
      <c r="UIK13" s="4"/>
      <c r="UIL13" s="4"/>
      <c r="UIM13" s="4"/>
      <c r="UIN13" s="4"/>
      <c r="UIO13" s="4"/>
      <c r="UIP13" s="4"/>
      <c r="UIQ13" s="4"/>
      <c r="UIR13" s="4"/>
      <c r="UIS13" s="4"/>
      <c r="UIT13" s="4"/>
      <c r="UIU13" s="4"/>
      <c r="UIV13" s="4"/>
      <c r="UIW13" s="4"/>
      <c r="UIX13" s="4"/>
      <c r="UIY13" s="4"/>
      <c r="UIZ13" s="4"/>
      <c r="UJA13" s="4"/>
      <c r="UJB13" s="4"/>
      <c r="UJC13" s="4"/>
      <c r="UJD13" s="4"/>
      <c r="UJE13" s="4"/>
      <c r="UJF13" s="4"/>
      <c r="UJG13" s="4"/>
      <c r="UJH13" s="4"/>
      <c r="UJI13" s="4"/>
      <c r="UJJ13" s="4"/>
      <c r="UJK13" s="4"/>
      <c r="UJL13" s="4"/>
      <c r="UJM13" s="4"/>
      <c r="UJN13" s="4"/>
      <c r="UJO13" s="4"/>
      <c r="UJP13" s="4"/>
      <c r="UJQ13" s="4"/>
      <c r="UJR13" s="4"/>
      <c r="UJS13" s="4"/>
      <c r="UJT13" s="4"/>
      <c r="UJU13" s="4"/>
      <c r="UJV13" s="4"/>
      <c r="UJW13" s="4"/>
      <c r="UJX13" s="4"/>
      <c r="UJY13" s="4"/>
      <c r="UJZ13" s="4"/>
      <c r="UKA13" s="4"/>
      <c r="UKB13" s="4"/>
      <c r="UKC13" s="4"/>
      <c r="UKD13" s="4"/>
      <c r="UKE13" s="4"/>
      <c r="UKF13" s="4"/>
      <c r="UKG13" s="4"/>
      <c r="UKH13" s="4"/>
      <c r="UKI13" s="4"/>
      <c r="UKJ13" s="4"/>
      <c r="UKK13" s="4"/>
      <c r="UKL13" s="4"/>
      <c r="UKM13" s="4"/>
      <c r="UKN13" s="4"/>
      <c r="UKO13" s="4"/>
      <c r="UKP13" s="4"/>
      <c r="UKQ13" s="4"/>
      <c r="UKR13" s="4"/>
      <c r="UKS13" s="4"/>
      <c r="UKT13" s="4"/>
      <c r="UKU13" s="4"/>
      <c r="UKV13" s="4"/>
      <c r="UKW13" s="4"/>
      <c r="UKX13" s="4"/>
      <c r="UKY13" s="4"/>
      <c r="UKZ13" s="4"/>
      <c r="ULA13" s="4"/>
      <c r="ULB13" s="4"/>
      <c r="ULC13" s="4"/>
      <c r="ULD13" s="4"/>
      <c r="ULE13" s="4"/>
      <c r="ULF13" s="4"/>
      <c r="ULG13" s="4"/>
      <c r="ULH13" s="4"/>
      <c r="ULI13" s="4"/>
      <c r="ULJ13" s="4"/>
      <c r="ULK13" s="4"/>
      <c r="ULL13" s="4"/>
      <c r="ULM13" s="4"/>
      <c r="ULN13" s="4"/>
      <c r="ULO13" s="4"/>
      <c r="ULP13" s="4"/>
      <c r="ULQ13" s="4"/>
      <c r="ULR13" s="4"/>
      <c r="ULS13" s="4"/>
      <c r="ULT13" s="4"/>
      <c r="ULU13" s="4"/>
      <c r="ULV13" s="4"/>
      <c r="ULW13" s="4"/>
      <c r="ULX13" s="4"/>
      <c r="ULY13" s="4"/>
      <c r="ULZ13" s="4"/>
      <c r="UMA13" s="4"/>
      <c r="UMB13" s="4"/>
      <c r="UMC13" s="4"/>
      <c r="UMD13" s="4"/>
      <c r="UME13" s="4"/>
      <c r="UMF13" s="4"/>
      <c r="UMG13" s="4"/>
      <c r="UMH13" s="4"/>
      <c r="UMI13" s="4"/>
      <c r="UMJ13" s="4"/>
      <c r="UMK13" s="4"/>
      <c r="UML13" s="4"/>
      <c r="UMM13" s="4"/>
      <c r="UMN13" s="4"/>
      <c r="UMO13" s="4"/>
      <c r="UMP13" s="4"/>
      <c r="UMQ13" s="4"/>
      <c r="UMR13" s="4"/>
      <c r="UMS13" s="4"/>
      <c r="UMT13" s="4"/>
      <c r="UMU13" s="4"/>
      <c r="UMV13" s="4"/>
      <c r="UMW13" s="4"/>
      <c r="UMX13" s="4"/>
      <c r="UMY13" s="4"/>
      <c r="UMZ13" s="4"/>
      <c r="UNA13" s="4"/>
      <c r="UNB13" s="4"/>
      <c r="UNC13" s="4"/>
      <c r="UND13" s="4"/>
      <c r="UNE13" s="4"/>
      <c r="UNF13" s="4"/>
      <c r="UNG13" s="4"/>
      <c r="UNH13" s="4"/>
      <c r="UNI13" s="4"/>
      <c r="UNJ13" s="4"/>
      <c r="UNK13" s="4"/>
      <c r="UNL13" s="4"/>
      <c r="UNM13" s="4"/>
      <c r="UNN13" s="4"/>
      <c r="UNO13" s="4"/>
      <c r="UNP13" s="4"/>
      <c r="UNQ13" s="4"/>
      <c r="UNR13" s="4"/>
      <c r="UNS13" s="4"/>
      <c r="UNT13" s="4"/>
      <c r="UNU13" s="4"/>
      <c r="UNV13" s="4"/>
      <c r="UNW13" s="4"/>
      <c r="UNX13" s="4"/>
      <c r="UNY13" s="4"/>
      <c r="UNZ13" s="4"/>
      <c r="UOA13" s="4"/>
      <c r="UOB13" s="4"/>
      <c r="UOC13" s="4"/>
      <c r="UOD13" s="4"/>
      <c r="UOE13" s="4"/>
      <c r="UOF13" s="4"/>
      <c r="UOG13" s="4"/>
      <c r="UOH13" s="4"/>
      <c r="UOI13" s="4"/>
      <c r="UOJ13" s="4"/>
      <c r="UOK13" s="4"/>
      <c r="UOL13" s="4"/>
      <c r="UOM13" s="4"/>
      <c r="UON13" s="4"/>
      <c r="UOO13" s="4"/>
      <c r="UOP13" s="4"/>
      <c r="UOQ13" s="4"/>
      <c r="UOR13" s="4"/>
      <c r="UOS13" s="4"/>
      <c r="UOT13" s="4"/>
      <c r="UOU13" s="4"/>
      <c r="UOV13" s="4"/>
      <c r="UOW13" s="4"/>
      <c r="UOX13" s="4"/>
      <c r="UOY13" s="4"/>
      <c r="UOZ13" s="4"/>
      <c r="UPA13" s="4"/>
      <c r="UPB13" s="4"/>
      <c r="UPC13" s="4"/>
      <c r="UPD13" s="4"/>
      <c r="UPE13" s="4"/>
      <c r="UPF13" s="4"/>
      <c r="UPG13" s="4"/>
      <c r="UPH13" s="4"/>
      <c r="UPI13" s="4"/>
      <c r="UPJ13" s="4"/>
      <c r="UPK13" s="4"/>
      <c r="UPL13" s="4"/>
      <c r="UPM13" s="4"/>
      <c r="UPN13" s="4"/>
      <c r="UPO13" s="4"/>
      <c r="UPP13" s="4"/>
      <c r="UPQ13" s="4"/>
      <c r="UPR13" s="4"/>
      <c r="UPS13" s="4"/>
      <c r="UPT13" s="4"/>
      <c r="UPU13" s="4"/>
      <c r="UPV13" s="4"/>
      <c r="UPW13" s="4"/>
      <c r="UPX13" s="4"/>
      <c r="UPY13" s="4"/>
      <c r="UPZ13" s="4"/>
      <c r="UQA13" s="4"/>
      <c r="UQB13" s="4"/>
      <c r="UQC13" s="4"/>
      <c r="UQD13" s="4"/>
      <c r="UQE13" s="4"/>
      <c r="UQF13" s="4"/>
      <c r="UQG13" s="4"/>
      <c r="UQH13" s="4"/>
      <c r="UQI13" s="4"/>
      <c r="UQJ13" s="4"/>
      <c r="UQK13" s="4"/>
      <c r="UQL13" s="4"/>
      <c r="UQM13" s="4"/>
      <c r="UQN13" s="4"/>
      <c r="UQO13" s="4"/>
      <c r="UQP13" s="4"/>
      <c r="UQQ13" s="4"/>
      <c r="UQR13" s="4"/>
      <c r="UQS13" s="4"/>
      <c r="UQT13" s="4"/>
      <c r="UQU13" s="4"/>
      <c r="UQV13" s="4"/>
      <c r="UQW13" s="4"/>
      <c r="UQX13" s="4"/>
      <c r="UQY13" s="4"/>
      <c r="UQZ13" s="4"/>
      <c r="URA13" s="4"/>
      <c r="URB13" s="4"/>
      <c r="URC13" s="4"/>
      <c r="URD13" s="4"/>
      <c r="URE13" s="4"/>
      <c r="URF13" s="4"/>
      <c r="URG13" s="4"/>
      <c r="URH13" s="4"/>
      <c r="URI13" s="4"/>
      <c r="URJ13" s="4"/>
      <c r="URK13" s="4"/>
      <c r="URL13" s="4"/>
      <c r="URM13" s="4"/>
      <c r="URN13" s="4"/>
      <c r="URO13" s="4"/>
      <c r="URP13" s="4"/>
      <c r="URQ13" s="4"/>
      <c r="URR13" s="4"/>
      <c r="URS13" s="4"/>
      <c r="URT13" s="4"/>
      <c r="URU13" s="4"/>
      <c r="URV13" s="4"/>
      <c r="URW13" s="4"/>
      <c r="URX13" s="4"/>
      <c r="URY13" s="4"/>
      <c r="URZ13" s="4"/>
      <c r="USA13" s="4"/>
      <c r="USB13" s="4"/>
      <c r="USC13" s="4"/>
      <c r="USD13" s="4"/>
      <c r="USE13" s="4"/>
      <c r="USF13" s="4"/>
      <c r="USG13" s="4"/>
      <c r="USH13" s="4"/>
      <c r="USI13" s="4"/>
      <c r="USJ13" s="4"/>
      <c r="USK13" s="4"/>
      <c r="USL13" s="4"/>
      <c r="USM13" s="4"/>
      <c r="USN13" s="4"/>
      <c r="USO13" s="4"/>
      <c r="USP13" s="4"/>
      <c r="USQ13" s="4"/>
      <c r="USR13" s="4"/>
      <c r="USS13" s="4"/>
      <c r="UST13" s="4"/>
      <c r="USU13" s="4"/>
      <c r="USV13" s="4"/>
      <c r="USW13" s="4"/>
      <c r="USX13" s="4"/>
      <c r="USY13" s="4"/>
      <c r="USZ13" s="4"/>
      <c r="UTA13" s="4"/>
      <c r="UTB13" s="4"/>
      <c r="UTC13" s="4"/>
      <c r="UTD13" s="4"/>
      <c r="UTE13" s="4"/>
      <c r="UTF13" s="4"/>
      <c r="UTG13" s="4"/>
      <c r="UTH13" s="4"/>
      <c r="UTI13" s="4"/>
      <c r="UTJ13" s="4"/>
      <c r="UTK13" s="4"/>
      <c r="UTL13" s="4"/>
      <c r="UTM13" s="4"/>
      <c r="UTN13" s="4"/>
      <c r="UTO13" s="4"/>
      <c r="UTP13" s="4"/>
      <c r="UTQ13" s="4"/>
      <c r="UTR13" s="4"/>
      <c r="UTS13" s="4"/>
      <c r="UTT13" s="4"/>
      <c r="UTU13" s="4"/>
      <c r="UTV13" s="4"/>
      <c r="UTW13" s="4"/>
      <c r="UTX13" s="4"/>
      <c r="UTY13" s="4"/>
      <c r="UTZ13" s="4"/>
      <c r="UUA13" s="4"/>
      <c r="UUB13" s="4"/>
      <c r="UUC13" s="4"/>
      <c r="UUD13" s="4"/>
      <c r="UUE13" s="4"/>
      <c r="UUF13" s="4"/>
      <c r="UUG13" s="4"/>
      <c r="UUH13" s="4"/>
      <c r="UUI13" s="4"/>
      <c r="UUJ13" s="4"/>
      <c r="UUK13" s="4"/>
      <c r="UUL13" s="4"/>
      <c r="UUM13" s="4"/>
      <c r="UUN13" s="4"/>
      <c r="UUO13" s="4"/>
      <c r="UUP13" s="4"/>
      <c r="UUQ13" s="4"/>
      <c r="UUR13" s="4"/>
      <c r="UUS13" s="4"/>
      <c r="UUT13" s="4"/>
      <c r="UUU13" s="4"/>
      <c r="UUV13" s="4"/>
      <c r="UUW13" s="4"/>
      <c r="UUX13" s="4"/>
      <c r="UUY13" s="4"/>
      <c r="UUZ13" s="4"/>
      <c r="UVA13" s="4"/>
      <c r="UVB13" s="4"/>
      <c r="UVC13" s="4"/>
      <c r="UVD13" s="4"/>
      <c r="UVE13" s="4"/>
      <c r="UVF13" s="4"/>
      <c r="UVG13" s="4"/>
      <c r="UVH13" s="4"/>
      <c r="UVI13" s="4"/>
      <c r="UVJ13" s="4"/>
      <c r="UVK13" s="4"/>
      <c r="UVL13" s="4"/>
      <c r="UVM13" s="4"/>
      <c r="UVN13" s="4"/>
      <c r="UVO13" s="4"/>
      <c r="UVP13" s="4"/>
      <c r="UVQ13" s="4"/>
      <c r="UVR13" s="4"/>
      <c r="UVS13" s="4"/>
      <c r="UVT13" s="4"/>
      <c r="UVU13" s="4"/>
      <c r="UVV13" s="4"/>
      <c r="UVW13" s="4"/>
      <c r="UVX13" s="4"/>
      <c r="UVY13" s="4"/>
      <c r="UVZ13" s="4"/>
      <c r="UWA13" s="4"/>
      <c r="UWB13" s="4"/>
      <c r="UWC13" s="4"/>
      <c r="UWD13" s="4"/>
      <c r="UWE13" s="4"/>
      <c r="UWF13" s="4"/>
      <c r="UWG13" s="4"/>
      <c r="UWH13" s="4"/>
      <c r="UWI13" s="4"/>
      <c r="UWJ13" s="4"/>
      <c r="UWK13" s="4"/>
      <c r="UWL13" s="4"/>
      <c r="UWM13" s="4"/>
      <c r="UWN13" s="4"/>
      <c r="UWO13" s="4"/>
      <c r="UWP13" s="4"/>
      <c r="UWQ13" s="4"/>
      <c r="UWR13" s="4"/>
      <c r="UWS13" s="4"/>
      <c r="UWT13" s="4"/>
      <c r="UWU13" s="4"/>
      <c r="UWV13" s="4"/>
      <c r="UWW13" s="4"/>
      <c r="UWX13" s="4"/>
      <c r="UWY13" s="4"/>
      <c r="UWZ13" s="4"/>
      <c r="UXA13" s="4"/>
      <c r="UXB13" s="4"/>
      <c r="UXC13" s="4"/>
      <c r="UXD13" s="4"/>
      <c r="UXE13" s="4"/>
      <c r="UXF13" s="4"/>
      <c r="UXG13" s="4"/>
      <c r="UXH13" s="4"/>
      <c r="UXI13" s="4"/>
      <c r="UXJ13" s="4"/>
      <c r="UXK13" s="4"/>
      <c r="UXL13" s="4"/>
      <c r="UXM13" s="4"/>
      <c r="UXN13" s="4"/>
      <c r="UXO13" s="4"/>
      <c r="UXP13" s="4"/>
      <c r="UXQ13" s="4"/>
      <c r="UXR13" s="4"/>
      <c r="UXS13" s="4"/>
      <c r="UXT13" s="4"/>
      <c r="UXU13" s="4"/>
      <c r="UXV13" s="4"/>
      <c r="UXW13" s="4"/>
      <c r="UXX13" s="4"/>
      <c r="UXY13" s="4"/>
      <c r="UXZ13" s="4"/>
      <c r="UYA13" s="4"/>
      <c r="UYB13" s="4"/>
      <c r="UYC13" s="4"/>
      <c r="UYD13" s="4"/>
      <c r="UYE13" s="4"/>
      <c r="UYF13" s="4"/>
      <c r="UYG13" s="4"/>
      <c r="UYH13" s="4"/>
      <c r="UYI13" s="4"/>
      <c r="UYJ13" s="4"/>
      <c r="UYK13" s="4"/>
      <c r="UYL13" s="4"/>
      <c r="UYM13" s="4"/>
      <c r="UYN13" s="4"/>
      <c r="UYO13" s="4"/>
      <c r="UYP13" s="4"/>
      <c r="UYQ13" s="4"/>
      <c r="UYR13" s="4"/>
      <c r="UYS13" s="4"/>
      <c r="UYT13" s="4"/>
      <c r="UYU13" s="4"/>
      <c r="UYV13" s="4"/>
      <c r="UYW13" s="4"/>
      <c r="UYX13" s="4"/>
      <c r="UYY13" s="4"/>
      <c r="UYZ13" s="4"/>
      <c r="UZA13" s="4"/>
      <c r="UZB13" s="4"/>
      <c r="UZC13" s="4"/>
      <c r="UZD13" s="4"/>
      <c r="UZE13" s="4"/>
      <c r="UZF13" s="4"/>
      <c r="UZG13" s="4"/>
      <c r="UZH13" s="4"/>
      <c r="UZI13" s="4"/>
      <c r="UZJ13" s="4"/>
      <c r="UZK13" s="4"/>
      <c r="UZL13" s="4"/>
      <c r="UZM13" s="4"/>
      <c r="UZN13" s="4"/>
      <c r="UZO13" s="4"/>
      <c r="UZP13" s="4"/>
      <c r="UZQ13" s="4"/>
      <c r="UZR13" s="4"/>
      <c r="UZS13" s="4"/>
      <c r="UZT13" s="4"/>
      <c r="UZU13" s="4"/>
      <c r="UZV13" s="4"/>
      <c r="UZW13" s="4"/>
      <c r="UZX13" s="4"/>
      <c r="UZY13" s="4"/>
      <c r="UZZ13" s="4"/>
      <c r="VAA13" s="4"/>
      <c r="VAB13" s="4"/>
      <c r="VAC13" s="4"/>
      <c r="VAD13" s="4"/>
      <c r="VAE13" s="4"/>
      <c r="VAF13" s="4"/>
      <c r="VAG13" s="4"/>
      <c r="VAH13" s="4"/>
      <c r="VAI13" s="4"/>
      <c r="VAJ13" s="4"/>
      <c r="VAK13" s="4"/>
      <c r="VAL13" s="4"/>
      <c r="VAM13" s="4"/>
      <c r="VAN13" s="4"/>
      <c r="VAO13" s="4"/>
      <c r="VAP13" s="4"/>
      <c r="VAQ13" s="4"/>
      <c r="VAR13" s="4"/>
      <c r="VAS13" s="4"/>
      <c r="VAT13" s="4"/>
      <c r="VAU13" s="4"/>
      <c r="VAV13" s="4"/>
      <c r="VAW13" s="4"/>
      <c r="VAX13" s="4"/>
      <c r="VAY13" s="4"/>
      <c r="VAZ13" s="4"/>
      <c r="VBA13" s="4"/>
      <c r="VBB13" s="4"/>
      <c r="VBC13" s="4"/>
      <c r="VBD13" s="4"/>
      <c r="VBE13" s="4"/>
      <c r="VBF13" s="4"/>
      <c r="VBG13" s="4"/>
      <c r="VBH13" s="4"/>
      <c r="VBI13" s="4"/>
      <c r="VBJ13" s="4"/>
      <c r="VBK13" s="4"/>
      <c r="VBL13" s="4"/>
      <c r="VBM13" s="4"/>
      <c r="VBN13" s="4"/>
      <c r="VBO13" s="4"/>
      <c r="VBP13" s="4"/>
      <c r="VBQ13" s="4"/>
      <c r="VBR13" s="4"/>
      <c r="VBS13" s="4"/>
      <c r="VBT13" s="4"/>
      <c r="VBU13" s="4"/>
      <c r="VBV13" s="4"/>
      <c r="VBW13" s="4"/>
      <c r="VBX13" s="4"/>
      <c r="VBY13" s="4"/>
      <c r="VBZ13" s="4"/>
      <c r="VCA13" s="4"/>
      <c r="VCB13" s="4"/>
      <c r="VCC13" s="4"/>
      <c r="VCD13" s="4"/>
      <c r="VCE13" s="4"/>
      <c r="VCF13" s="4"/>
      <c r="VCG13" s="4"/>
      <c r="VCH13" s="4"/>
      <c r="VCI13" s="4"/>
      <c r="VCJ13" s="4"/>
      <c r="VCK13" s="4"/>
      <c r="VCL13" s="4"/>
      <c r="VCM13" s="4"/>
      <c r="VCN13" s="4"/>
      <c r="VCO13" s="4"/>
      <c r="VCP13" s="4"/>
      <c r="VCQ13" s="4"/>
      <c r="VCR13" s="4"/>
      <c r="VCS13" s="4"/>
      <c r="VCT13" s="4"/>
      <c r="VCU13" s="4"/>
      <c r="VCV13" s="4"/>
      <c r="VCW13" s="4"/>
      <c r="VCX13" s="4"/>
      <c r="VCY13" s="4"/>
      <c r="VCZ13" s="4"/>
      <c r="VDA13" s="4"/>
      <c r="VDB13" s="4"/>
      <c r="VDC13" s="4"/>
      <c r="VDD13" s="4"/>
      <c r="VDE13" s="4"/>
      <c r="VDF13" s="4"/>
      <c r="VDG13" s="4"/>
      <c r="VDH13" s="4"/>
      <c r="VDI13" s="4"/>
      <c r="VDJ13" s="4"/>
      <c r="VDK13" s="4"/>
      <c r="VDL13" s="4"/>
      <c r="VDM13" s="4"/>
      <c r="VDN13" s="4"/>
      <c r="VDO13" s="4"/>
      <c r="VDP13" s="4"/>
      <c r="VDQ13" s="4"/>
      <c r="VDR13" s="4"/>
      <c r="VDS13" s="4"/>
      <c r="VDT13" s="4"/>
      <c r="VDU13" s="4"/>
      <c r="VDV13" s="4"/>
      <c r="VDW13" s="4"/>
      <c r="VDX13" s="4"/>
      <c r="VDY13" s="4"/>
      <c r="VDZ13" s="4"/>
      <c r="VEA13" s="4"/>
      <c r="VEB13" s="4"/>
      <c r="VEC13" s="4"/>
      <c r="VED13" s="4"/>
      <c r="VEE13" s="4"/>
      <c r="VEF13" s="4"/>
      <c r="VEG13" s="4"/>
      <c r="VEH13" s="4"/>
      <c r="VEI13" s="4"/>
      <c r="VEJ13" s="4"/>
      <c r="VEK13" s="4"/>
      <c r="VEL13" s="4"/>
      <c r="VEM13" s="4"/>
      <c r="VEN13" s="4"/>
      <c r="VEO13" s="4"/>
      <c r="VEP13" s="4"/>
      <c r="VEQ13" s="4"/>
      <c r="VER13" s="4"/>
      <c r="VES13" s="4"/>
      <c r="VET13" s="4"/>
      <c r="VEU13" s="4"/>
      <c r="VEV13" s="4"/>
      <c r="VEW13" s="4"/>
      <c r="VEX13" s="4"/>
      <c r="VEY13" s="4"/>
      <c r="VEZ13" s="4"/>
      <c r="VFA13" s="4"/>
      <c r="VFB13" s="4"/>
      <c r="VFC13" s="4"/>
      <c r="VFD13" s="4"/>
      <c r="VFE13" s="4"/>
      <c r="VFF13" s="4"/>
      <c r="VFG13" s="4"/>
      <c r="VFH13" s="4"/>
      <c r="VFI13" s="4"/>
      <c r="VFJ13" s="4"/>
      <c r="VFK13" s="4"/>
      <c r="VFL13" s="4"/>
      <c r="VFM13" s="4"/>
      <c r="VFN13" s="4"/>
      <c r="VFO13" s="4"/>
      <c r="VFP13" s="4"/>
      <c r="VFQ13" s="4"/>
      <c r="VFR13" s="4"/>
      <c r="VFS13" s="4"/>
      <c r="VFT13" s="4"/>
      <c r="VFU13" s="4"/>
      <c r="VFV13" s="4"/>
      <c r="VFW13" s="4"/>
      <c r="VFX13" s="4"/>
      <c r="VFY13" s="4"/>
      <c r="VFZ13" s="4"/>
      <c r="VGA13" s="4"/>
      <c r="VGB13" s="4"/>
      <c r="VGC13" s="4"/>
      <c r="VGD13" s="4"/>
      <c r="VGE13" s="4"/>
      <c r="VGF13" s="4"/>
      <c r="VGG13" s="4"/>
      <c r="VGH13" s="4"/>
      <c r="VGI13" s="4"/>
      <c r="VGJ13" s="4"/>
      <c r="VGK13" s="4"/>
      <c r="VGL13" s="4"/>
      <c r="VGM13" s="4"/>
      <c r="VGN13" s="4"/>
      <c r="VGO13" s="4"/>
      <c r="VGP13" s="4"/>
      <c r="VGQ13" s="4"/>
      <c r="VGR13" s="4"/>
      <c r="VGS13" s="4"/>
      <c r="VGT13" s="4"/>
      <c r="VGU13" s="4"/>
      <c r="VGV13" s="4"/>
      <c r="VGW13" s="4"/>
      <c r="VGX13" s="4"/>
      <c r="VGY13" s="4"/>
      <c r="VGZ13" s="4"/>
      <c r="VHA13" s="4"/>
      <c r="VHB13" s="4"/>
      <c r="VHC13" s="4"/>
      <c r="VHD13" s="4"/>
      <c r="VHE13" s="4"/>
      <c r="VHF13" s="4"/>
      <c r="VHG13" s="4"/>
      <c r="VHH13" s="4"/>
      <c r="VHI13" s="4"/>
      <c r="VHJ13" s="4"/>
      <c r="VHK13" s="4"/>
      <c r="VHL13" s="4"/>
      <c r="VHM13" s="4"/>
      <c r="VHN13" s="4"/>
      <c r="VHO13" s="4"/>
      <c r="VHP13" s="4"/>
      <c r="VHQ13" s="4"/>
      <c r="VHR13" s="4"/>
      <c r="VHS13" s="4"/>
      <c r="VHT13" s="4"/>
      <c r="VHU13" s="4"/>
      <c r="VHV13" s="4"/>
      <c r="VHW13" s="4"/>
      <c r="VHX13" s="4"/>
      <c r="VHY13" s="4"/>
      <c r="VHZ13" s="4"/>
      <c r="VIA13" s="4"/>
      <c r="VIB13" s="4"/>
      <c r="VIC13" s="4"/>
      <c r="VID13" s="4"/>
      <c r="VIE13" s="4"/>
      <c r="VIF13" s="4"/>
      <c r="VIG13" s="4"/>
      <c r="VIH13" s="4"/>
      <c r="VII13" s="4"/>
      <c r="VIJ13" s="4"/>
      <c r="VIK13" s="4"/>
      <c r="VIL13" s="4"/>
      <c r="VIM13" s="4"/>
      <c r="VIN13" s="4"/>
      <c r="VIO13" s="4"/>
      <c r="VIP13" s="4"/>
      <c r="VIQ13" s="4"/>
      <c r="VIR13" s="4"/>
      <c r="VIS13" s="4"/>
      <c r="VIT13" s="4"/>
      <c r="VIU13" s="4"/>
      <c r="VIV13" s="4"/>
      <c r="VIW13" s="4"/>
      <c r="VIX13" s="4"/>
      <c r="VIY13" s="4"/>
      <c r="VIZ13" s="4"/>
      <c r="VJA13" s="4"/>
      <c r="VJB13" s="4"/>
      <c r="VJC13" s="4"/>
      <c r="VJD13" s="4"/>
      <c r="VJE13" s="4"/>
      <c r="VJF13" s="4"/>
      <c r="VJG13" s="4"/>
      <c r="VJH13" s="4"/>
      <c r="VJI13" s="4"/>
      <c r="VJJ13" s="4"/>
      <c r="VJK13" s="4"/>
      <c r="VJL13" s="4"/>
      <c r="VJM13" s="4"/>
      <c r="VJN13" s="4"/>
      <c r="VJO13" s="4"/>
      <c r="VJP13" s="4"/>
      <c r="VJQ13" s="4"/>
      <c r="VJR13" s="4"/>
      <c r="VJS13" s="4"/>
      <c r="VJT13" s="4"/>
      <c r="VJU13" s="4"/>
      <c r="VJV13" s="4"/>
      <c r="VJW13" s="4"/>
      <c r="VJX13" s="4"/>
      <c r="VJY13" s="4"/>
      <c r="VJZ13" s="4"/>
      <c r="VKA13" s="4"/>
      <c r="VKB13" s="4"/>
      <c r="VKC13" s="4"/>
      <c r="VKD13" s="4"/>
      <c r="VKE13" s="4"/>
      <c r="VKF13" s="4"/>
      <c r="VKG13" s="4"/>
      <c r="VKH13" s="4"/>
      <c r="VKI13" s="4"/>
      <c r="VKJ13" s="4"/>
      <c r="VKK13" s="4"/>
      <c r="VKL13" s="4"/>
      <c r="VKM13" s="4"/>
      <c r="VKN13" s="4"/>
      <c r="VKO13" s="4"/>
      <c r="VKP13" s="4"/>
      <c r="VKQ13" s="4"/>
      <c r="VKR13" s="4"/>
      <c r="VKS13" s="4"/>
      <c r="VKT13" s="4"/>
      <c r="VKU13" s="4"/>
      <c r="VKV13" s="4"/>
      <c r="VKW13" s="4"/>
      <c r="VKX13" s="4"/>
      <c r="VKY13" s="4"/>
      <c r="VKZ13" s="4"/>
      <c r="VLA13" s="4"/>
      <c r="VLB13" s="4"/>
      <c r="VLC13" s="4"/>
      <c r="VLD13" s="4"/>
      <c r="VLE13" s="4"/>
      <c r="VLF13" s="4"/>
      <c r="VLG13" s="4"/>
      <c r="VLH13" s="4"/>
      <c r="VLI13" s="4"/>
      <c r="VLJ13" s="4"/>
      <c r="VLK13" s="4"/>
      <c r="VLL13" s="4"/>
      <c r="VLM13" s="4"/>
      <c r="VLN13" s="4"/>
      <c r="VLO13" s="4"/>
      <c r="VLP13" s="4"/>
      <c r="VLQ13" s="4"/>
      <c r="VLR13" s="4"/>
      <c r="VLS13" s="4"/>
      <c r="VLT13" s="4"/>
      <c r="VLU13" s="4"/>
      <c r="VLV13" s="4"/>
      <c r="VLW13" s="4"/>
      <c r="VLX13" s="4"/>
      <c r="VLY13" s="4"/>
      <c r="VLZ13" s="4"/>
      <c r="VMA13" s="4"/>
      <c r="VMB13" s="4"/>
      <c r="VMC13" s="4"/>
      <c r="VMD13" s="4"/>
      <c r="VME13" s="4"/>
      <c r="VMF13" s="4"/>
      <c r="VMG13" s="4"/>
      <c r="VMH13" s="4"/>
      <c r="VMI13" s="4"/>
      <c r="VMJ13" s="4"/>
      <c r="VMK13" s="4"/>
      <c r="VML13" s="4"/>
      <c r="VMM13" s="4"/>
      <c r="VMN13" s="4"/>
      <c r="VMO13" s="4"/>
      <c r="VMP13" s="4"/>
      <c r="VMQ13" s="4"/>
      <c r="VMR13" s="4"/>
      <c r="VMS13" s="4"/>
      <c r="VMT13" s="4"/>
      <c r="VMU13" s="4"/>
      <c r="VMV13" s="4"/>
      <c r="VMW13" s="4"/>
      <c r="VMX13" s="4"/>
      <c r="VMY13" s="4"/>
      <c r="VMZ13" s="4"/>
      <c r="VNA13" s="4"/>
      <c r="VNB13" s="4"/>
      <c r="VNC13" s="4"/>
      <c r="VND13" s="4"/>
      <c r="VNE13" s="4"/>
      <c r="VNF13" s="4"/>
      <c r="VNG13" s="4"/>
      <c r="VNH13" s="4"/>
      <c r="VNI13" s="4"/>
      <c r="VNJ13" s="4"/>
      <c r="VNK13" s="4"/>
      <c r="VNL13" s="4"/>
      <c r="VNM13" s="4"/>
      <c r="VNN13" s="4"/>
      <c r="VNO13" s="4"/>
      <c r="VNP13" s="4"/>
      <c r="VNQ13" s="4"/>
      <c r="VNR13" s="4"/>
      <c r="VNS13" s="4"/>
      <c r="VNT13" s="4"/>
      <c r="VNU13" s="4"/>
      <c r="VNV13" s="4"/>
      <c r="VNW13" s="4"/>
      <c r="VNX13" s="4"/>
      <c r="VNY13" s="4"/>
      <c r="VNZ13" s="4"/>
      <c r="VOA13" s="4"/>
      <c r="VOB13" s="4"/>
      <c r="VOC13" s="4"/>
      <c r="VOD13" s="4"/>
      <c r="VOE13" s="4"/>
      <c r="VOF13" s="4"/>
      <c r="VOG13" s="4"/>
      <c r="VOH13" s="4"/>
      <c r="VOI13" s="4"/>
      <c r="VOJ13" s="4"/>
      <c r="VOK13" s="4"/>
      <c r="VOL13" s="4"/>
      <c r="VOM13" s="4"/>
      <c r="VON13" s="4"/>
      <c r="VOO13" s="4"/>
      <c r="VOP13" s="4"/>
      <c r="VOQ13" s="4"/>
      <c r="VOR13" s="4"/>
      <c r="VOS13" s="4"/>
      <c r="VOT13" s="4"/>
      <c r="VOU13" s="4"/>
      <c r="VOV13" s="4"/>
      <c r="VOW13" s="4"/>
      <c r="VOX13" s="4"/>
      <c r="VOY13" s="4"/>
      <c r="VOZ13" s="4"/>
      <c r="VPA13" s="4"/>
      <c r="VPB13" s="4"/>
      <c r="VPC13" s="4"/>
      <c r="VPD13" s="4"/>
      <c r="VPE13" s="4"/>
      <c r="VPF13" s="4"/>
      <c r="VPG13" s="4"/>
      <c r="VPH13" s="4"/>
      <c r="VPI13" s="4"/>
      <c r="VPJ13" s="4"/>
      <c r="VPK13" s="4"/>
      <c r="VPL13" s="4"/>
      <c r="VPM13" s="4"/>
      <c r="VPN13" s="4"/>
      <c r="VPO13" s="4"/>
      <c r="VPP13" s="4"/>
      <c r="VPQ13" s="4"/>
      <c r="VPR13" s="4"/>
      <c r="VPS13" s="4"/>
      <c r="VPT13" s="4"/>
      <c r="VPU13" s="4"/>
      <c r="VPV13" s="4"/>
      <c r="VPW13" s="4"/>
      <c r="VPX13" s="4"/>
      <c r="VPY13" s="4"/>
      <c r="VPZ13" s="4"/>
      <c r="VQA13" s="4"/>
      <c r="VQB13" s="4"/>
      <c r="VQC13" s="4"/>
      <c r="VQD13" s="4"/>
      <c r="VQE13" s="4"/>
      <c r="VQF13" s="4"/>
      <c r="VQG13" s="4"/>
      <c r="VQH13" s="4"/>
      <c r="VQI13" s="4"/>
      <c r="VQJ13" s="4"/>
      <c r="VQK13" s="4"/>
      <c r="VQL13" s="4"/>
      <c r="VQM13" s="4"/>
      <c r="VQN13" s="4"/>
      <c r="VQO13" s="4"/>
      <c r="VQP13" s="4"/>
      <c r="VQQ13" s="4"/>
      <c r="VQR13" s="4"/>
      <c r="VQS13" s="4"/>
      <c r="VQT13" s="4"/>
      <c r="VQU13" s="4"/>
      <c r="VQV13" s="4"/>
      <c r="VQW13" s="4"/>
      <c r="VQX13" s="4"/>
      <c r="VQY13" s="4"/>
      <c r="VQZ13" s="4"/>
      <c r="VRA13" s="4"/>
      <c r="VRB13" s="4"/>
      <c r="VRC13" s="4"/>
      <c r="VRD13" s="4"/>
      <c r="VRE13" s="4"/>
      <c r="VRF13" s="4"/>
      <c r="VRG13" s="4"/>
      <c r="VRH13" s="4"/>
      <c r="VRI13" s="4"/>
      <c r="VRJ13" s="4"/>
      <c r="VRK13" s="4"/>
      <c r="VRL13" s="4"/>
      <c r="VRM13" s="4"/>
      <c r="VRN13" s="4"/>
      <c r="VRO13" s="4"/>
      <c r="VRP13" s="4"/>
      <c r="VRQ13" s="4"/>
      <c r="VRR13" s="4"/>
      <c r="VRS13" s="4"/>
      <c r="VRT13" s="4"/>
      <c r="VRU13" s="4"/>
      <c r="VRV13" s="4"/>
      <c r="VRW13" s="4"/>
      <c r="VRX13" s="4"/>
      <c r="VRY13" s="4"/>
      <c r="VRZ13" s="4"/>
      <c r="VSA13" s="4"/>
      <c r="VSB13" s="4"/>
      <c r="VSC13" s="4"/>
      <c r="VSD13" s="4"/>
      <c r="VSE13" s="4"/>
      <c r="VSF13" s="4"/>
      <c r="VSG13" s="4"/>
      <c r="VSH13" s="4"/>
      <c r="VSI13" s="4"/>
      <c r="VSJ13" s="4"/>
      <c r="VSK13" s="4"/>
      <c r="VSL13" s="4"/>
      <c r="VSM13" s="4"/>
      <c r="VSN13" s="4"/>
      <c r="VSO13" s="4"/>
      <c r="VSP13" s="4"/>
      <c r="VSQ13" s="4"/>
      <c r="VSR13" s="4"/>
      <c r="VSS13" s="4"/>
      <c r="VST13" s="4"/>
      <c r="VSU13" s="4"/>
      <c r="VSV13" s="4"/>
      <c r="VSW13" s="4"/>
      <c r="VSX13" s="4"/>
      <c r="VSY13" s="4"/>
      <c r="VSZ13" s="4"/>
      <c r="VTA13" s="4"/>
      <c r="VTB13" s="4"/>
      <c r="VTC13" s="4"/>
      <c r="VTD13" s="4"/>
      <c r="VTE13" s="4"/>
      <c r="VTF13" s="4"/>
      <c r="VTG13" s="4"/>
      <c r="VTH13" s="4"/>
      <c r="VTI13" s="4"/>
      <c r="VTJ13" s="4"/>
      <c r="VTK13" s="4"/>
      <c r="VTL13" s="4"/>
      <c r="VTM13" s="4"/>
      <c r="VTN13" s="4"/>
      <c r="VTO13" s="4"/>
      <c r="VTP13" s="4"/>
      <c r="VTQ13" s="4"/>
      <c r="VTR13" s="4"/>
      <c r="VTS13" s="4"/>
      <c r="VTT13" s="4"/>
      <c r="VTU13" s="4"/>
      <c r="VTV13" s="4"/>
      <c r="VTW13" s="4"/>
      <c r="VTX13" s="4"/>
      <c r="VTY13" s="4"/>
      <c r="VTZ13" s="4"/>
      <c r="VUA13" s="4"/>
      <c r="VUB13" s="4"/>
      <c r="VUC13" s="4"/>
      <c r="VUD13" s="4"/>
      <c r="VUE13" s="4"/>
      <c r="VUF13" s="4"/>
      <c r="VUG13" s="4"/>
      <c r="VUH13" s="4"/>
      <c r="VUI13" s="4"/>
      <c r="VUJ13" s="4"/>
      <c r="VUK13" s="4"/>
      <c r="VUL13" s="4"/>
      <c r="VUM13" s="4"/>
      <c r="VUN13" s="4"/>
      <c r="VUO13" s="4"/>
      <c r="VUP13" s="4"/>
      <c r="VUQ13" s="4"/>
      <c r="VUR13" s="4"/>
      <c r="VUS13" s="4"/>
      <c r="VUT13" s="4"/>
      <c r="VUU13" s="4"/>
      <c r="VUV13" s="4"/>
      <c r="VUW13" s="4"/>
      <c r="VUX13" s="4"/>
      <c r="VUY13" s="4"/>
      <c r="VUZ13" s="4"/>
      <c r="VVA13" s="4"/>
      <c r="VVB13" s="4"/>
      <c r="VVC13" s="4"/>
      <c r="VVD13" s="4"/>
      <c r="VVE13" s="4"/>
      <c r="VVF13" s="4"/>
      <c r="VVG13" s="4"/>
      <c r="VVH13" s="4"/>
      <c r="VVI13" s="4"/>
      <c r="VVJ13" s="4"/>
      <c r="VVK13" s="4"/>
      <c r="VVL13" s="4"/>
      <c r="VVM13" s="4"/>
      <c r="VVN13" s="4"/>
      <c r="VVO13" s="4"/>
      <c r="VVP13" s="4"/>
      <c r="VVQ13" s="4"/>
      <c r="VVR13" s="4"/>
      <c r="VVS13" s="4"/>
      <c r="VVT13" s="4"/>
      <c r="VVU13" s="4"/>
      <c r="VVV13" s="4"/>
      <c r="VVW13" s="4"/>
      <c r="VVX13" s="4"/>
      <c r="VVY13" s="4"/>
      <c r="VVZ13" s="4"/>
      <c r="VWA13" s="4"/>
      <c r="VWB13" s="4"/>
      <c r="VWC13" s="4"/>
      <c r="VWD13" s="4"/>
      <c r="VWE13" s="4"/>
      <c r="VWF13" s="4"/>
      <c r="VWG13" s="4"/>
      <c r="VWH13" s="4"/>
      <c r="VWI13" s="4"/>
      <c r="VWJ13" s="4"/>
      <c r="VWK13" s="4"/>
      <c r="VWL13" s="4"/>
      <c r="VWM13" s="4"/>
      <c r="VWN13" s="4"/>
      <c r="VWO13" s="4"/>
      <c r="VWP13" s="4"/>
      <c r="VWQ13" s="4"/>
      <c r="VWR13" s="4"/>
      <c r="VWS13" s="4"/>
      <c r="VWT13" s="4"/>
      <c r="VWU13" s="4"/>
      <c r="VWV13" s="4"/>
      <c r="VWW13" s="4"/>
      <c r="VWX13" s="4"/>
      <c r="VWY13" s="4"/>
      <c r="VWZ13" s="4"/>
      <c r="VXA13" s="4"/>
      <c r="VXB13" s="4"/>
      <c r="VXC13" s="4"/>
      <c r="VXD13" s="4"/>
      <c r="VXE13" s="4"/>
      <c r="VXF13" s="4"/>
      <c r="VXG13" s="4"/>
      <c r="VXH13" s="4"/>
      <c r="VXI13" s="4"/>
      <c r="VXJ13" s="4"/>
      <c r="VXK13" s="4"/>
      <c r="VXL13" s="4"/>
      <c r="VXM13" s="4"/>
      <c r="VXN13" s="4"/>
      <c r="VXO13" s="4"/>
      <c r="VXP13" s="4"/>
      <c r="VXQ13" s="4"/>
      <c r="VXR13" s="4"/>
      <c r="VXS13" s="4"/>
      <c r="VXT13" s="4"/>
      <c r="VXU13" s="4"/>
      <c r="VXV13" s="4"/>
      <c r="VXW13" s="4"/>
      <c r="VXX13" s="4"/>
      <c r="VXY13" s="4"/>
      <c r="VXZ13" s="4"/>
      <c r="VYA13" s="4"/>
      <c r="VYB13" s="4"/>
      <c r="VYC13" s="4"/>
      <c r="VYD13" s="4"/>
      <c r="VYE13" s="4"/>
      <c r="VYF13" s="4"/>
      <c r="VYG13" s="4"/>
      <c r="VYH13" s="4"/>
      <c r="VYI13" s="4"/>
      <c r="VYJ13" s="4"/>
      <c r="VYK13" s="4"/>
      <c r="VYL13" s="4"/>
      <c r="VYM13" s="4"/>
      <c r="VYN13" s="4"/>
      <c r="VYO13" s="4"/>
      <c r="VYP13" s="4"/>
      <c r="VYQ13" s="4"/>
      <c r="VYR13" s="4"/>
      <c r="VYS13" s="4"/>
      <c r="VYT13" s="4"/>
      <c r="VYU13" s="4"/>
      <c r="VYV13" s="4"/>
      <c r="VYW13" s="4"/>
      <c r="VYX13" s="4"/>
      <c r="VYY13" s="4"/>
      <c r="VYZ13" s="4"/>
      <c r="VZA13" s="4"/>
      <c r="VZB13" s="4"/>
      <c r="VZC13" s="4"/>
      <c r="VZD13" s="4"/>
      <c r="VZE13" s="4"/>
      <c r="VZF13" s="4"/>
      <c r="VZG13" s="4"/>
      <c r="VZH13" s="4"/>
      <c r="VZI13" s="4"/>
      <c r="VZJ13" s="4"/>
      <c r="VZK13" s="4"/>
      <c r="VZL13" s="4"/>
      <c r="VZM13" s="4"/>
      <c r="VZN13" s="4"/>
      <c r="VZO13" s="4"/>
      <c r="VZP13" s="4"/>
      <c r="VZQ13" s="4"/>
      <c r="VZR13" s="4"/>
      <c r="VZS13" s="4"/>
      <c r="VZT13" s="4"/>
      <c r="VZU13" s="4"/>
      <c r="VZV13" s="4"/>
      <c r="VZW13" s="4"/>
      <c r="VZX13" s="4"/>
      <c r="VZY13" s="4"/>
      <c r="VZZ13" s="4"/>
      <c r="WAA13" s="4"/>
      <c r="WAB13" s="4"/>
      <c r="WAC13" s="4"/>
      <c r="WAD13" s="4"/>
      <c r="WAE13" s="4"/>
      <c r="WAF13" s="4"/>
      <c r="WAG13" s="4"/>
      <c r="WAH13" s="4"/>
      <c r="WAI13" s="4"/>
      <c r="WAJ13" s="4"/>
      <c r="WAK13" s="4"/>
      <c r="WAL13" s="4"/>
      <c r="WAM13" s="4"/>
      <c r="WAN13" s="4"/>
      <c r="WAO13" s="4"/>
      <c r="WAP13" s="4"/>
      <c r="WAQ13" s="4"/>
      <c r="WAR13" s="4"/>
      <c r="WAS13" s="4"/>
      <c r="WAT13" s="4"/>
      <c r="WAU13" s="4"/>
      <c r="WAV13" s="4"/>
      <c r="WAW13" s="4"/>
      <c r="WAX13" s="4"/>
      <c r="WAY13" s="4"/>
      <c r="WAZ13" s="4"/>
      <c r="WBA13" s="4"/>
      <c r="WBB13" s="4"/>
      <c r="WBC13" s="4"/>
      <c r="WBD13" s="4"/>
      <c r="WBE13" s="4"/>
      <c r="WBF13" s="4"/>
      <c r="WBG13" s="4"/>
      <c r="WBH13" s="4"/>
      <c r="WBI13" s="4"/>
      <c r="WBJ13" s="4"/>
      <c r="WBK13" s="4"/>
      <c r="WBL13" s="4"/>
      <c r="WBM13" s="4"/>
      <c r="WBN13" s="4"/>
      <c r="WBO13" s="4"/>
      <c r="WBP13" s="4"/>
      <c r="WBQ13" s="4"/>
      <c r="WBR13" s="4"/>
      <c r="WBS13" s="4"/>
      <c r="WBT13" s="4"/>
      <c r="WBU13" s="4"/>
      <c r="WBV13" s="4"/>
      <c r="WBW13" s="4"/>
      <c r="WBX13" s="4"/>
      <c r="WBY13" s="4"/>
      <c r="WBZ13" s="4"/>
      <c r="WCA13" s="4"/>
      <c r="WCB13" s="4"/>
      <c r="WCC13" s="4"/>
      <c r="WCD13" s="4"/>
      <c r="WCE13" s="4"/>
      <c r="WCF13" s="4"/>
      <c r="WCG13" s="4"/>
      <c r="WCH13" s="4"/>
      <c r="WCI13" s="4"/>
      <c r="WCJ13" s="4"/>
      <c r="WCK13" s="4"/>
      <c r="WCL13" s="4"/>
      <c r="WCM13" s="4"/>
      <c r="WCN13" s="4"/>
      <c r="WCO13" s="4"/>
      <c r="WCP13" s="4"/>
      <c r="WCQ13" s="4"/>
      <c r="WCR13" s="4"/>
      <c r="WCS13" s="4"/>
      <c r="WCT13" s="4"/>
      <c r="WCU13" s="4"/>
      <c r="WCV13" s="4"/>
      <c r="WCW13" s="4"/>
      <c r="WCX13" s="4"/>
      <c r="WCY13" s="4"/>
      <c r="WCZ13" s="4"/>
      <c r="WDA13" s="4"/>
      <c r="WDB13" s="4"/>
      <c r="WDC13" s="4"/>
      <c r="WDD13" s="4"/>
      <c r="WDE13" s="4"/>
      <c r="WDF13" s="4"/>
      <c r="WDG13" s="4"/>
      <c r="WDH13" s="4"/>
      <c r="WDI13" s="4"/>
      <c r="WDJ13" s="4"/>
      <c r="WDK13" s="4"/>
      <c r="WDL13" s="4"/>
      <c r="WDM13" s="4"/>
      <c r="WDN13" s="4"/>
      <c r="WDO13" s="4"/>
      <c r="WDP13" s="4"/>
      <c r="WDQ13" s="4"/>
      <c r="WDR13" s="4"/>
      <c r="WDS13" s="4"/>
      <c r="WDT13" s="4"/>
      <c r="WDU13" s="4"/>
      <c r="WDV13" s="4"/>
      <c r="WDW13" s="4"/>
      <c r="WDX13" s="4"/>
      <c r="WDY13" s="4"/>
      <c r="WDZ13" s="4"/>
      <c r="WEA13" s="4"/>
      <c r="WEB13" s="4"/>
      <c r="WEC13" s="4"/>
      <c r="WED13" s="4"/>
      <c r="WEE13" s="4"/>
      <c r="WEF13" s="4"/>
      <c r="WEG13" s="4"/>
      <c r="WEH13" s="4"/>
      <c r="WEI13" s="4"/>
      <c r="WEJ13" s="4"/>
      <c r="WEK13" s="4"/>
      <c r="WEL13" s="4"/>
      <c r="WEM13" s="4"/>
      <c r="WEN13" s="4"/>
      <c r="WEO13" s="4"/>
      <c r="WEP13" s="4"/>
      <c r="WEQ13" s="4"/>
      <c r="WER13" s="4"/>
      <c r="WES13" s="4"/>
      <c r="WET13" s="4"/>
      <c r="WEU13" s="4"/>
      <c r="WEV13" s="4"/>
      <c r="WEW13" s="4"/>
      <c r="WEX13" s="4"/>
      <c r="WEY13" s="4"/>
      <c r="WEZ13" s="4"/>
      <c r="WFA13" s="4"/>
      <c r="WFB13" s="4"/>
      <c r="WFC13" s="4"/>
      <c r="WFD13" s="4"/>
      <c r="WFE13" s="4"/>
      <c r="WFF13" s="4"/>
      <c r="WFG13" s="4"/>
      <c r="WFH13" s="4"/>
      <c r="WFI13" s="4"/>
      <c r="WFJ13" s="4"/>
      <c r="WFK13" s="4"/>
      <c r="WFL13" s="4"/>
      <c r="WFM13" s="4"/>
      <c r="WFN13" s="4"/>
      <c r="WFO13" s="4"/>
      <c r="WFP13" s="4"/>
      <c r="WFQ13" s="4"/>
      <c r="WFR13" s="4"/>
      <c r="WFS13" s="4"/>
      <c r="WFT13" s="4"/>
      <c r="WFU13" s="4"/>
      <c r="WFV13" s="4"/>
      <c r="WFW13" s="4"/>
      <c r="WFX13" s="4"/>
      <c r="WFY13" s="4"/>
      <c r="WFZ13" s="4"/>
      <c r="WGA13" s="4"/>
      <c r="WGB13" s="4"/>
      <c r="WGC13" s="4"/>
      <c r="WGD13" s="4"/>
      <c r="WGE13" s="4"/>
      <c r="WGF13" s="4"/>
      <c r="WGG13" s="4"/>
      <c r="WGH13" s="4"/>
      <c r="WGI13" s="4"/>
      <c r="WGJ13" s="4"/>
      <c r="WGK13" s="4"/>
      <c r="WGL13" s="4"/>
      <c r="WGM13" s="4"/>
      <c r="WGN13" s="4"/>
      <c r="WGO13" s="4"/>
      <c r="WGP13" s="4"/>
      <c r="WGQ13" s="4"/>
      <c r="WGR13" s="4"/>
      <c r="WGS13" s="4"/>
      <c r="WGT13" s="4"/>
      <c r="WGU13" s="4"/>
      <c r="WGV13" s="4"/>
      <c r="WGW13" s="4"/>
      <c r="WGX13" s="4"/>
      <c r="WGY13" s="4"/>
      <c r="WGZ13" s="4"/>
      <c r="WHA13" s="4"/>
      <c r="WHB13" s="4"/>
      <c r="WHC13" s="4"/>
      <c r="WHD13" s="4"/>
      <c r="WHE13" s="4"/>
      <c r="WHF13" s="4"/>
      <c r="WHG13" s="4"/>
      <c r="WHH13" s="4"/>
      <c r="WHI13" s="4"/>
      <c r="WHJ13" s="4"/>
      <c r="WHK13" s="4"/>
      <c r="WHL13" s="4"/>
      <c r="WHM13" s="4"/>
      <c r="WHN13" s="4"/>
      <c r="WHO13" s="4"/>
      <c r="WHP13" s="4"/>
      <c r="WHQ13" s="4"/>
      <c r="WHR13" s="4"/>
      <c r="WHS13" s="4"/>
      <c r="WHT13" s="4"/>
      <c r="WHU13" s="4"/>
      <c r="WHV13" s="4"/>
      <c r="WHW13" s="4"/>
      <c r="WHX13" s="4"/>
      <c r="WHY13" s="4"/>
      <c r="WHZ13" s="4"/>
      <c r="WIA13" s="4"/>
      <c r="WIB13" s="4"/>
      <c r="WIC13" s="4"/>
      <c r="WID13" s="4"/>
      <c r="WIE13" s="4"/>
      <c r="WIF13" s="4"/>
      <c r="WIG13" s="4"/>
      <c r="WIH13" s="4"/>
      <c r="WII13" s="4"/>
      <c r="WIJ13" s="4"/>
      <c r="WIK13" s="4"/>
      <c r="WIL13" s="4"/>
      <c r="WIM13" s="4"/>
      <c r="WIN13" s="4"/>
      <c r="WIO13" s="4"/>
      <c r="WIP13" s="4"/>
      <c r="WIQ13" s="4"/>
      <c r="WIR13" s="4"/>
      <c r="WIS13" s="4"/>
      <c r="WIT13" s="4"/>
      <c r="WIU13" s="4"/>
      <c r="WIV13" s="4"/>
      <c r="WIW13" s="4"/>
      <c r="WIX13" s="4"/>
      <c r="WIY13" s="4"/>
      <c r="WIZ13" s="4"/>
      <c r="WJA13" s="4"/>
      <c r="WJB13" s="4"/>
      <c r="WJC13" s="4"/>
      <c r="WJD13" s="4"/>
      <c r="WJE13" s="4"/>
      <c r="WJF13" s="4"/>
      <c r="WJG13" s="4"/>
      <c r="WJH13" s="4"/>
      <c r="WJI13" s="4"/>
      <c r="WJJ13" s="4"/>
      <c r="WJK13" s="4"/>
      <c r="WJL13" s="4"/>
      <c r="WJM13" s="4"/>
      <c r="WJN13" s="4"/>
      <c r="WJO13" s="4"/>
      <c r="WJP13" s="4"/>
      <c r="WJQ13" s="4"/>
      <c r="WJR13" s="4"/>
      <c r="WJS13" s="4"/>
      <c r="WJT13" s="4"/>
      <c r="WJU13" s="4"/>
      <c r="WJV13" s="4"/>
      <c r="WJW13" s="4"/>
      <c r="WJX13" s="4"/>
      <c r="WJY13" s="4"/>
      <c r="WJZ13" s="4"/>
      <c r="WKA13" s="4"/>
      <c r="WKB13" s="4"/>
      <c r="WKC13" s="4"/>
      <c r="WKD13" s="4"/>
      <c r="WKE13" s="4"/>
      <c r="WKF13" s="4"/>
      <c r="WKG13" s="4"/>
      <c r="WKH13" s="4"/>
      <c r="WKI13" s="4"/>
      <c r="WKJ13" s="4"/>
      <c r="WKK13" s="4"/>
      <c r="WKL13" s="4"/>
      <c r="WKM13" s="4"/>
      <c r="WKN13" s="4"/>
      <c r="WKO13" s="4"/>
      <c r="WKP13" s="4"/>
      <c r="WKQ13" s="4"/>
      <c r="WKR13" s="4"/>
      <c r="WKS13" s="4"/>
      <c r="WKT13" s="4"/>
      <c r="WKU13" s="4"/>
      <c r="WKV13" s="4"/>
      <c r="WKW13" s="4"/>
      <c r="WKX13" s="4"/>
      <c r="WKY13" s="4"/>
      <c r="WKZ13" s="4"/>
      <c r="WLA13" s="4"/>
      <c r="WLB13" s="4"/>
      <c r="WLC13" s="4"/>
      <c r="WLD13" s="4"/>
      <c r="WLE13" s="4"/>
      <c r="WLF13" s="4"/>
      <c r="WLG13" s="4"/>
      <c r="WLH13" s="4"/>
      <c r="WLI13" s="4"/>
      <c r="WLJ13" s="4"/>
      <c r="WLK13" s="4"/>
      <c r="WLL13" s="4"/>
      <c r="WLM13" s="4"/>
      <c r="WLN13" s="4"/>
      <c r="WLO13" s="4"/>
      <c r="WLP13" s="4"/>
      <c r="WLQ13" s="4"/>
      <c r="WLR13" s="4"/>
      <c r="WLS13" s="4"/>
      <c r="WLT13" s="4"/>
      <c r="WLU13" s="4"/>
      <c r="WLV13" s="4"/>
      <c r="WLW13" s="4"/>
      <c r="WLX13" s="4"/>
      <c r="WLY13" s="4"/>
      <c r="WLZ13" s="4"/>
      <c r="WMA13" s="4"/>
      <c r="WMB13" s="4"/>
      <c r="WMC13" s="4"/>
      <c r="WMD13" s="4"/>
      <c r="WME13" s="4"/>
      <c r="WMF13" s="4"/>
      <c r="WMG13" s="4"/>
      <c r="WMH13" s="4"/>
      <c r="WMI13" s="4"/>
      <c r="WMJ13" s="4"/>
      <c r="WMK13" s="4"/>
      <c r="WML13" s="4"/>
      <c r="WMM13" s="4"/>
      <c r="WMN13" s="4"/>
      <c r="WMO13" s="4"/>
      <c r="WMP13" s="4"/>
      <c r="WMQ13" s="4"/>
      <c r="WMR13" s="4"/>
      <c r="WMS13" s="4"/>
      <c r="WMT13" s="4"/>
      <c r="WMU13" s="4"/>
      <c r="WMV13" s="4"/>
      <c r="WMW13" s="4"/>
      <c r="WMX13" s="4"/>
      <c r="WMY13" s="4"/>
      <c r="WMZ13" s="4"/>
      <c r="WNA13" s="4"/>
      <c r="WNB13" s="4"/>
      <c r="WNC13" s="4"/>
      <c r="WND13" s="4"/>
      <c r="WNE13" s="4"/>
      <c r="WNF13" s="4"/>
      <c r="WNG13" s="4"/>
      <c r="WNH13" s="4"/>
      <c r="WNI13" s="4"/>
      <c r="WNJ13" s="4"/>
      <c r="WNK13" s="4"/>
      <c r="WNL13" s="4"/>
      <c r="WNM13" s="4"/>
      <c r="WNN13" s="4"/>
      <c r="WNO13" s="4"/>
      <c r="WNP13" s="4"/>
      <c r="WNQ13" s="4"/>
      <c r="WNR13" s="4"/>
      <c r="WNS13" s="4"/>
      <c r="WNT13" s="4"/>
      <c r="WNU13" s="4"/>
      <c r="WNV13" s="4"/>
      <c r="WNW13" s="4"/>
      <c r="WNX13" s="4"/>
      <c r="WNY13" s="4"/>
      <c r="WNZ13" s="4"/>
      <c r="WOA13" s="4"/>
      <c r="WOB13" s="4"/>
      <c r="WOC13" s="4"/>
      <c r="WOD13" s="4"/>
      <c r="WOE13" s="4"/>
      <c r="WOF13" s="4"/>
      <c r="WOG13" s="4"/>
      <c r="WOH13" s="4"/>
      <c r="WOI13" s="4"/>
      <c r="WOJ13" s="4"/>
      <c r="WOK13" s="4"/>
      <c r="WOL13" s="4"/>
      <c r="WOM13" s="4"/>
      <c r="WON13" s="4"/>
      <c r="WOO13" s="4"/>
      <c r="WOP13" s="4"/>
      <c r="WOQ13" s="4"/>
      <c r="WOR13" s="4"/>
      <c r="WOS13" s="4"/>
      <c r="WOT13" s="4"/>
      <c r="WOU13" s="4"/>
      <c r="WOV13" s="4"/>
      <c r="WOW13" s="4"/>
      <c r="WOX13" s="4"/>
      <c r="WOY13" s="4"/>
      <c r="WOZ13" s="4"/>
      <c r="WPA13" s="4"/>
      <c r="WPB13" s="4"/>
      <c r="WPC13" s="4"/>
      <c r="WPD13" s="4"/>
      <c r="WPE13" s="4"/>
      <c r="WPF13" s="4"/>
      <c r="WPG13" s="4"/>
      <c r="WPH13" s="4"/>
      <c r="WPI13" s="4"/>
      <c r="WPJ13" s="4"/>
      <c r="WPK13" s="4"/>
      <c r="WPL13" s="4"/>
      <c r="WPM13" s="4"/>
      <c r="WPN13" s="4"/>
      <c r="WPO13" s="4"/>
      <c r="WPP13" s="4"/>
      <c r="WPQ13" s="4"/>
      <c r="WPR13" s="4"/>
      <c r="WPS13" s="4"/>
      <c r="WPT13" s="4"/>
      <c r="WPU13" s="4"/>
      <c r="WPV13" s="4"/>
      <c r="WPW13" s="4"/>
      <c r="WPX13" s="4"/>
      <c r="WPY13" s="4"/>
      <c r="WPZ13" s="4"/>
      <c r="WQA13" s="4"/>
      <c r="WQB13" s="4"/>
      <c r="WQC13" s="4"/>
      <c r="WQD13" s="4"/>
      <c r="WQE13" s="4"/>
      <c r="WQF13" s="4"/>
      <c r="WQG13" s="4"/>
      <c r="WQH13" s="4"/>
      <c r="WQI13" s="4"/>
      <c r="WQJ13" s="4"/>
      <c r="WQK13" s="4"/>
      <c r="WQL13" s="4"/>
      <c r="WQM13" s="4"/>
      <c r="WQN13" s="4"/>
      <c r="WQO13" s="4"/>
      <c r="WQP13" s="4"/>
      <c r="WQQ13" s="4"/>
      <c r="WQR13" s="4"/>
      <c r="WQS13" s="4"/>
      <c r="WQT13" s="4"/>
      <c r="WQU13" s="4"/>
      <c r="WQV13" s="4"/>
      <c r="WQW13" s="4"/>
      <c r="WQX13" s="4"/>
      <c r="WQY13" s="4"/>
      <c r="WQZ13" s="4"/>
      <c r="WRA13" s="4"/>
      <c r="WRB13" s="4"/>
      <c r="WRC13" s="4"/>
      <c r="WRD13" s="4"/>
      <c r="WRE13" s="4"/>
      <c r="WRF13" s="4"/>
      <c r="WRG13" s="4"/>
      <c r="WRH13" s="4"/>
      <c r="WRI13" s="4"/>
      <c r="WRJ13" s="4"/>
      <c r="WRK13" s="4"/>
      <c r="WRL13" s="4"/>
      <c r="WRM13" s="4"/>
      <c r="WRN13" s="4"/>
      <c r="WRO13" s="4"/>
      <c r="WRP13" s="4"/>
      <c r="WRQ13" s="4"/>
      <c r="WRR13" s="4"/>
      <c r="WRS13" s="4"/>
      <c r="WRT13" s="4"/>
      <c r="WRU13" s="4"/>
      <c r="WRV13" s="4"/>
      <c r="WRW13" s="4"/>
      <c r="WRX13" s="4"/>
      <c r="WRY13" s="4"/>
      <c r="WRZ13" s="4"/>
      <c r="WSA13" s="4"/>
      <c r="WSB13" s="4"/>
      <c r="WSC13" s="4"/>
      <c r="WSD13" s="4"/>
      <c r="WSE13" s="4"/>
      <c r="WSF13" s="4"/>
      <c r="WSG13" s="4"/>
      <c r="WSH13" s="4"/>
      <c r="WSI13" s="4"/>
      <c r="WSJ13" s="4"/>
      <c r="WSK13" s="4"/>
      <c r="WSL13" s="4"/>
      <c r="WSM13" s="4"/>
      <c r="WSN13" s="4"/>
      <c r="WSO13" s="4"/>
      <c r="WSP13" s="4"/>
      <c r="WSQ13" s="4"/>
      <c r="WSR13" s="4"/>
      <c r="WSS13" s="4"/>
      <c r="WST13" s="4"/>
      <c r="WSU13" s="4"/>
      <c r="WSV13" s="4"/>
      <c r="WSW13" s="4"/>
      <c r="WSX13" s="4"/>
      <c r="WSY13" s="4"/>
      <c r="WSZ13" s="4"/>
      <c r="WTA13" s="4"/>
      <c r="WTB13" s="4"/>
      <c r="WTC13" s="4"/>
      <c r="WTD13" s="4"/>
      <c r="WTE13" s="4"/>
      <c r="WTF13" s="4"/>
      <c r="WTG13" s="4"/>
      <c r="WTH13" s="4"/>
      <c r="WTI13" s="4"/>
      <c r="WTJ13" s="4"/>
      <c r="WTK13" s="4"/>
      <c r="WTL13" s="4"/>
      <c r="WTM13" s="4"/>
      <c r="WTN13" s="4"/>
      <c r="WTO13" s="4"/>
      <c r="WTP13" s="4"/>
      <c r="WTQ13" s="4"/>
      <c r="WTR13" s="4"/>
      <c r="WTS13" s="4"/>
      <c r="WTT13" s="4"/>
      <c r="WTU13" s="4"/>
      <c r="WTV13" s="4"/>
      <c r="WTW13" s="4"/>
      <c r="WTX13" s="4"/>
      <c r="WTY13" s="4"/>
      <c r="WTZ13" s="4"/>
      <c r="WUA13" s="4"/>
      <c r="WUB13" s="4"/>
      <c r="WUC13" s="4"/>
      <c r="WUD13" s="4"/>
      <c r="WUE13" s="4"/>
      <c r="WUF13" s="4"/>
      <c r="WUG13" s="4"/>
      <c r="WUH13" s="4"/>
      <c r="WUI13" s="4"/>
      <c r="WUJ13" s="4"/>
      <c r="WUK13" s="4"/>
      <c r="WUL13" s="4"/>
      <c r="WUM13" s="4"/>
      <c r="WUN13" s="4"/>
      <c r="WUO13" s="4"/>
      <c r="WUP13" s="4"/>
      <c r="WUQ13" s="4"/>
      <c r="WUR13" s="4"/>
      <c r="WUS13" s="4"/>
      <c r="WUT13" s="4"/>
      <c r="WUU13" s="4"/>
      <c r="WUV13" s="4"/>
      <c r="WUW13" s="4"/>
      <c r="WUX13" s="4"/>
      <c r="WUY13" s="4"/>
      <c r="WUZ13" s="4"/>
      <c r="WVA13" s="4"/>
      <c r="WVB13" s="4"/>
      <c r="WVC13" s="4"/>
      <c r="WVD13" s="4"/>
      <c r="WVE13" s="4"/>
      <c r="WVF13" s="4"/>
      <c r="WVG13" s="4"/>
      <c r="WVH13" s="4"/>
      <c r="WVI13" s="4"/>
    </row>
    <row r="14" spans="1:16129" s="53" customFormat="1" ht="26.1" customHeight="1" x14ac:dyDescent="0.3">
      <c r="A14" s="4"/>
      <c r="B14" s="528" t="s">
        <v>99</v>
      </c>
      <c r="C14" s="533">
        <f>C12-C13</f>
        <v>133547058.82352942</v>
      </c>
      <c r="D14" s="36"/>
      <c r="E14" s="36"/>
      <c r="F14" s="36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  <c r="ALZ14" s="4"/>
      <c r="AMA14" s="4"/>
      <c r="AMB14" s="4"/>
      <c r="AMC14" s="4"/>
      <c r="AMD14" s="4"/>
      <c r="AME14" s="4"/>
      <c r="AMF14" s="4"/>
      <c r="AMG14" s="4"/>
      <c r="AMH14" s="4"/>
      <c r="AMI14" s="4"/>
      <c r="AMJ14" s="4"/>
      <c r="AMK14" s="4"/>
      <c r="AML14" s="4"/>
      <c r="AMM14" s="4"/>
      <c r="AMN14" s="4"/>
      <c r="AMO14" s="4"/>
      <c r="AMP14" s="4"/>
      <c r="AMQ14" s="4"/>
      <c r="AMR14" s="4"/>
      <c r="AMS14" s="4"/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4"/>
      <c r="ANK14" s="4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  <c r="ASV14" s="4"/>
      <c r="ASW14" s="4"/>
      <c r="ASX14" s="4"/>
      <c r="ASY14" s="4"/>
      <c r="ASZ14" s="4"/>
      <c r="ATA14" s="4"/>
      <c r="ATB14" s="4"/>
      <c r="ATC14" s="4"/>
      <c r="ATD14" s="4"/>
      <c r="ATE14" s="4"/>
      <c r="ATF14" s="4"/>
      <c r="ATG14" s="4"/>
      <c r="ATH14" s="4"/>
      <c r="ATI14" s="4"/>
      <c r="ATJ14" s="4"/>
      <c r="ATK14" s="4"/>
      <c r="ATL14" s="4"/>
      <c r="ATM14" s="4"/>
      <c r="ATN14" s="4"/>
      <c r="ATO14" s="4"/>
      <c r="ATP14" s="4"/>
      <c r="ATQ14" s="4"/>
      <c r="ATR14" s="4"/>
      <c r="ATS14" s="4"/>
      <c r="ATT14" s="4"/>
      <c r="ATU14" s="4"/>
      <c r="ATV14" s="4"/>
      <c r="ATW14" s="4"/>
      <c r="ATX14" s="4"/>
      <c r="ATY14" s="4"/>
      <c r="ATZ14" s="4"/>
      <c r="AUA14" s="4"/>
      <c r="AUB14" s="4"/>
      <c r="AUC14" s="4"/>
      <c r="AUD14" s="4"/>
      <c r="AUE14" s="4"/>
      <c r="AUF14" s="4"/>
      <c r="AUG14" s="4"/>
      <c r="AUH14" s="4"/>
      <c r="AUI14" s="4"/>
      <c r="AUJ14" s="4"/>
      <c r="AUK14" s="4"/>
      <c r="AUL14" s="4"/>
      <c r="AUM14" s="4"/>
      <c r="AUN14" s="4"/>
      <c r="AUO14" s="4"/>
      <c r="AUP14" s="4"/>
      <c r="AUQ14" s="4"/>
      <c r="AUR14" s="4"/>
      <c r="AUS14" s="4"/>
      <c r="AUT14" s="4"/>
      <c r="AUU14" s="4"/>
      <c r="AUV14" s="4"/>
      <c r="AUW14" s="4"/>
      <c r="AUX14" s="4"/>
      <c r="AUY14" s="4"/>
      <c r="AUZ14" s="4"/>
      <c r="AVA14" s="4"/>
      <c r="AVB14" s="4"/>
      <c r="AVC14" s="4"/>
      <c r="AVD14" s="4"/>
      <c r="AVE14" s="4"/>
      <c r="AVF14" s="4"/>
      <c r="AVG14" s="4"/>
      <c r="AVH14" s="4"/>
      <c r="AVI14" s="4"/>
      <c r="AVJ14" s="4"/>
      <c r="AVK14" s="4"/>
      <c r="AVL14" s="4"/>
      <c r="AVM14" s="4"/>
      <c r="AVN14" s="4"/>
      <c r="AVO14" s="4"/>
      <c r="AVP14" s="4"/>
      <c r="AVQ14" s="4"/>
      <c r="AVR14" s="4"/>
      <c r="AVS14" s="4"/>
      <c r="AVT14" s="4"/>
      <c r="AVU14" s="4"/>
      <c r="AVV14" s="4"/>
      <c r="AVW14" s="4"/>
      <c r="AVX14" s="4"/>
      <c r="AVY14" s="4"/>
      <c r="AVZ14" s="4"/>
      <c r="AWA14" s="4"/>
      <c r="AWB14" s="4"/>
      <c r="AWC14" s="4"/>
      <c r="AWD14" s="4"/>
      <c r="AWE14" s="4"/>
      <c r="AWF14" s="4"/>
      <c r="AWG14" s="4"/>
      <c r="AWH14" s="4"/>
      <c r="AWI14" s="4"/>
      <c r="AWJ14" s="4"/>
      <c r="AWK14" s="4"/>
      <c r="AWL14" s="4"/>
      <c r="AWM14" s="4"/>
      <c r="AWN14" s="4"/>
      <c r="AWO14" s="4"/>
      <c r="AWP14" s="4"/>
      <c r="AWQ14" s="4"/>
      <c r="AWR14" s="4"/>
      <c r="AWS14" s="4"/>
      <c r="AWT14" s="4"/>
      <c r="AWU14" s="4"/>
      <c r="AWV14" s="4"/>
      <c r="AWW14" s="4"/>
      <c r="AWX14" s="4"/>
      <c r="AWY14" s="4"/>
      <c r="AWZ14" s="4"/>
      <c r="AXA14" s="4"/>
      <c r="AXB14" s="4"/>
      <c r="AXC14" s="4"/>
      <c r="AXD14" s="4"/>
      <c r="AXE14" s="4"/>
      <c r="AXF14" s="4"/>
      <c r="AXG14" s="4"/>
      <c r="AXH14" s="4"/>
      <c r="AXI14" s="4"/>
      <c r="AXJ14" s="4"/>
      <c r="AXK14" s="4"/>
      <c r="AXL14" s="4"/>
      <c r="AXM14" s="4"/>
      <c r="AXN14" s="4"/>
      <c r="AXO14" s="4"/>
      <c r="AXP14" s="4"/>
      <c r="AXQ14" s="4"/>
      <c r="AXR14" s="4"/>
      <c r="AXS14" s="4"/>
      <c r="AXT14" s="4"/>
      <c r="AXU14" s="4"/>
      <c r="AXV14" s="4"/>
      <c r="AXW14" s="4"/>
      <c r="AXX14" s="4"/>
      <c r="AXY14" s="4"/>
      <c r="AXZ14" s="4"/>
      <c r="AYA14" s="4"/>
      <c r="AYB14" s="4"/>
      <c r="AYC14" s="4"/>
      <c r="AYD14" s="4"/>
      <c r="AYE14" s="4"/>
      <c r="AYF14" s="4"/>
      <c r="AYG14" s="4"/>
      <c r="AYH14" s="4"/>
      <c r="AYI14" s="4"/>
      <c r="AYJ14" s="4"/>
      <c r="AYK14" s="4"/>
      <c r="AYL14" s="4"/>
      <c r="AYM14" s="4"/>
      <c r="AYN14" s="4"/>
      <c r="AYO14" s="4"/>
      <c r="AYP14" s="4"/>
      <c r="AYQ14" s="4"/>
      <c r="AYR14" s="4"/>
      <c r="AYS14" s="4"/>
      <c r="AYT14" s="4"/>
      <c r="AYU14" s="4"/>
      <c r="AYV14" s="4"/>
      <c r="AYW14" s="4"/>
      <c r="AYX14" s="4"/>
      <c r="AYY14" s="4"/>
      <c r="AYZ14" s="4"/>
      <c r="AZA14" s="4"/>
      <c r="AZB14" s="4"/>
      <c r="AZC14" s="4"/>
      <c r="AZD14" s="4"/>
      <c r="AZE14" s="4"/>
      <c r="AZF14" s="4"/>
      <c r="AZG14" s="4"/>
      <c r="AZH14" s="4"/>
      <c r="AZI14" s="4"/>
      <c r="AZJ14" s="4"/>
      <c r="AZK14" s="4"/>
      <c r="AZL14" s="4"/>
      <c r="AZM14" s="4"/>
      <c r="AZN14" s="4"/>
      <c r="AZO14" s="4"/>
      <c r="AZP14" s="4"/>
      <c r="AZQ14" s="4"/>
      <c r="AZR14" s="4"/>
      <c r="AZS14" s="4"/>
      <c r="AZT14" s="4"/>
      <c r="AZU14" s="4"/>
      <c r="AZV14" s="4"/>
      <c r="AZW14" s="4"/>
      <c r="AZX14" s="4"/>
      <c r="AZY14" s="4"/>
      <c r="AZZ14" s="4"/>
      <c r="BAA14" s="4"/>
      <c r="BAB14" s="4"/>
      <c r="BAC14" s="4"/>
      <c r="BAD14" s="4"/>
      <c r="BAE14" s="4"/>
      <c r="BAF14" s="4"/>
      <c r="BAG14" s="4"/>
      <c r="BAH14" s="4"/>
      <c r="BAI14" s="4"/>
      <c r="BAJ14" s="4"/>
      <c r="BAK14" s="4"/>
      <c r="BAL14" s="4"/>
      <c r="BAM14" s="4"/>
      <c r="BAN14" s="4"/>
      <c r="BAO14" s="4"/>
      <c r="BAP14" s="4"/>
      <c r="BAQ14" s="4"/>
      <c r="BAR14" s="4"/>
      <c r="BAS14" s="4"/>
      <c r="BAT14" s="4"/>
      <c r="BAU14" s="4"/>
      <c r="BAV14" s="4"/>
      <c r="BAW14" s="4"/>
      <c r="BAX14" s="4"/>
      <c r="BAY14" s="4"/>
      <c r="BAZ14" s="4"/>
      <c r="BBA14" s="4"/>
      <c r="BBB14" s="4"/>
      <c r="BBC14" s="4"/>
      <c r="BBD14" s="4"/>
      <c r="BBE14" s="4"/>
      <c r="BBF14" s="4"/>
      <c r="BBG14" s="4"/>
      <c r="BBH14" s="4"/>
      <c r="BBI14" s="4"/>
      <c r="BBJ14" s="4"/>
      <c r="BBK14" s="4"/>
      <c r="BBL14" s="4"/>
      <c r="BBM14" s="4"/>
      <c r="BBN14" s="4"/>
      <c r="BBO14" s="4"/>
      <c r="BBP14" s="4"/>
      <c r="BBQ14" s="4"/>
      <c r="BBR14" s="4"/>
      <c r="BBS14" s="4"/>
      <c r="BBT14" s="4"/>
      <c r="BBU14" s="4"/>
      <c r="BBV14" s="4"/>
      <c r="BBW14" s="4"/>
      <c r="BBX14" s="4"/>
      <c r="BBY14" s="4"/>
      <c r="BBZ14" s="4"/>
      <c r="BCA14" s="4"/>
      <c r="BCB14" s="4"/>
      <c r="BCC14" s="4"/>
      <c r="BCD14" s="4"/>
      <c r="BCE14" s="4"/>
      <c r="BCF14" s="4"/>
      <c r="BCG14" s="4"/>
      <c r="BCH14" s="4"/>
      <c r="BCI14" s="4"/>
      <c r="BCJ14" s="4"/>
      <c r="BCK14" s="4"/>
      <c r="BCL14" s="4"/>
      <c r="BCM14" s="4"/>
      <c r="BCN14" s="4"/>
      <c r="BCO14" s="4"/>
      <c r="BCP14" s="4"/>
      <c r="BCQ14" s="4"/>
      <c r="BCR14" s="4"/>
      <c r="BCS14" s="4"/>
      <c r="BCT14" s="4"/>
      <c r="BCU14" s="4"/>
      <c r="BCV14" s="4"/>
      <c r="BCW14" s="4"/>
      <c r="BCX14" s="4"/>
      <c r="BCY14" s="4"/>
      <c r="BCZ14" s="4"/>
      <c r="BDA14" s="4"/>
      <c r="BDB14" s="4"/>
      <c r="BDC14" s="4"/>
      <c r="BDD14" s="4"/>
      <c r="BDE14" s="4"/>
      <c r="BDF14" s="4"/>
      <c r="BDG14" s="4"/>
      <c r="BDH14" s="4"/>
      <c r="BDI14" s="4"/>
      <c r="BDJ14" s="4"/>
      <c r="BDK14" s="4"/>
      <c r="BDL14" s="4"/>
      <c r="BDM14" s="4"/>
      <c r="BDN14" s="4"/>
      <c r="BDO14" s="4"/>
      <c r="BDP14" s="4"/>
      <c r="BDQ14" s="4"/>
      <c r="BDR14" s="4"/>
      <c r="BDS14" s="4"/>
      <c r="BDT14" s="4"/>
      <c r="BDU14" s="4"/>
      <c r="BDV14" s="4"/>
      <c r="BDW14" s="4"/>
      <c r="BDX14" s="4"/>
      <c r="BDY14" s="4"/>
      <c r="BDZ14" s="4"/>
      <c r="BEA14" s="4"/>
      <c r="BEB14" s="4"/>
      <c r="BEC14" s="4"/>
      <c r="BED14" s="4"/>
      <c r="BEE14" s="4"/>
      <c r="BEF14" s="4"/>
      <c r="BEG14" s="4"/>
      <c r="BEH14" s="4"/>
      <c r="BEI14" s="4"/>
      <c r="BEJ14" s="4"/>
      <c r="BEK14" s="4"/>
      <c r="BEL14" s="4"/>
      <c r="BEM14" s="4"/>
      <c r="BEN14" s="4"/>
      <c r="BEO14" s="4"/>
      <c r="BEP14" s="4"/>
      <c r="BEQ14" s="4"/>
      <c r="BER14" s="4"/>
      <c r="BES14" s="4"/>
      <c r="BET14" s="4"/>
      <c r="BEU14" s="4"/>
      <c r="BEV14" s="4"/>
      <c r="BEW14" s="4"/>
      <c r="BEX14" s="4"/>
      <c r="BEY14" s="4"/>
      <c r="BEZ14" s="4"/>
      <c r="BFA14" s="4"/>
      <c r="BFB14" s="4"/>
      <c r="BFC14" s="4"/>
      <c r="BFD14" s="4"/>
      <c r="BFE14" s="4"/>
      <c r="BFF14" s="4"/>
      <c r="BFG14" s="4"/>
      <c r="BFH14" s="4"/>
      <c r="BFI14" s="4"/>
      <c r="BFJ14" s="4"/>
      <c r="BFK14" s="4"/>
      <c r="BFL14" s="4"/>
      <c r="BFM14" s="4"/>
      <c r="BFN14" s="4"/>
      <c r="BFO14" s="4"/>
      <c r="BFP14" s="4"/>
      <c r="BFQ14" s="4"/>
      <c r="BFR14" s="4"/>
      <c r="BFS14" s="4"/>
      <c r="BFT14" s="4"/>
      <c r="BFU14" s="4"/>
      <c r="BFV14" s="4"/>
      <c r="BFW14" s="4"/>
      <c r="BFX14" s="4"/>
      <c r="BFY14" s="4"/>
      <c r="BFZ14" s="4"/>
      <c r="BGA14" s="4"/>
      <c r="BGB14" s="4"/>
      <c r="BGC14" s="4"/>
      <c r="BGD14" s="4"/>
      <c r="BGE14" s="4"/>
      <c r="BGF14" s="4"/>
      <c r="BGG14" s="4"/>
      <c r="BGH14" s="4"/>
      <c r="BGI14" s="4"/>
      <c r="BGJ14" s="4"/>
      <c r="BGK14" s="4"/>
      <c r="BGL14" s="4"/>
      <c r="BGM14" s="4"/>
      <c r="BGN14" s="4"/>
      <c r="BGO14" s="4"/>
      <c r="BGP14" s="4"/>
      <c r="BGQ14" s="4"/>
      <c r="BGR14" s="4"/>
      <c r="BGS14" s="4"/>
      <c r="BGT14" s="4"/>
      <c r="BGU14" s="4"/>
      <c r="BGV14" s="4"/>
      <c r="BGW14" s="4"/>
      <c r="BGX14" s="4"/>
      <c r="BGY14" s="4"/>
      <c r="BGZ14" s="4"/>
      <c r="BHA14" s="4"/>
      <c r="BHB14" s="4"/>
      <c r="BHC14" s="4"/>
      <c r="BHD14" s="4"/>
      <c r="BHE14" s="4"/>
      <c r="BHF14" s="4"/>
      <c r="BHG14" s="4"/>
      <c r="BHH14" s="4"/>
      <c r="BHI14" s="4"/>
      <c r="BHJ14" s="4"/>
      <c r="BHK14" s="4"/>
      <c r="BHL14" s="4"/>
      <c r="BHM14" s="4"/>
      <c r="BHN14" s="4"/>
      <c r="BHO14" s="4"/>
      <c r="BHP14" s="4"/>
      <c r="BHQ14" s="4"/>
      <c r="BHR14" s="4"/>
      <c r="BHS14" s="4"/>
      <c r="BHT14" s="4"/>
      <c r="BHU14" s="4"/>
      <c r="BHV14" s="4"/>
      <c r="BHW14" s="4"/>
      <c r="BHX14" s="4"/>
      <c r="BHY14" s="4"/>
      <c r="BHZ14" s="4"/>
      <c r="BIA14" s="4"/>
      <c r="BIB14" s="4"/>
      <c r="BIC14" s="4"/>
      <c r="BID14" s="4"/>
      <c r="BIE14" s="4"/>
      <c r="BIF14" s="4"/>
      <c r="BIG14" s="4"/>
      <c r="BIH14" s="4"/>
      <c r="BII14" s="4"/>
      <c r="BIJ14" s="4"/>
      <c r="BIK14" s="4"/>
      <c r="BIL14" s="4"/>
      <c r="BIM14" s="4"/>
      <c r="BIN14" s="4"/>
      <c r="BIO14" s="4"/>
      <c r="BIP14" s="4"/>
      <c r="BIQ14" s="4"/>
      <c r="BIR14" s="4"/>
      <c r="BIS14" s="4"/>
      <c r="BIT14" s="4"/>
      <c r="BIU14" s="4"/>
      <c r="BIV14" s="4"/>
      <c r="BIW14" s="4"/>
      <c r="BIX14" s="4"/>
      <c r="BIY14" s="4"/>
      <c r="BIZ14" s="4"/>
      <c r="BJA14" s="4"/>
      <c r="BJB14" s="4"/>
      <c r="BJC14" s="4"/>
      <c r="BJD14" s="4"/>
      <c r="BJE14" s="4"/>
      <c r="BJF14" s="4"/>
      <c r="BJG14" s="4"/>
      <c r="BJH14" s="4"/>
      <c r="BJI14" s="4"/>
      <c r="BJJ14" s="4"/>
      <c r="BJK14" s="4"/>
      <c r="BJL14" s="4"/>
      <c r="BJM14" s="4"/>
      <c r="BJN14" s="4"/>
      <c r="BJO14" s="4"/>
      <c r="BJP14" s="4"/>
      <c r="BJQ14" s="4"/>
      <c r="BJR14" s="4"/>
      <c r="BJS14" s="4"/>
      <c r="BJT14" s="4"/>
      <c r="BJU14" s="4"/>
      <c r="BJV14" s="4"/>
      <c r="BJW14" s="4"/>
      <c r="BJX14" s="4"/>
      <c r="BJY14" s="4"/>
      <c r="BJZ14" s="4"/>
      <c r="BKA14" s="4"/>
      <c r="BKB14" s="4"/>
      <c r="BKC14" s="4"/>
      <c r="BKD14" s="4"/>
      <c r="BKE14" s="4"/>
      <c r="BKF14" s="4"/>
      <c r="BKG14" s="4"/>
      <c r="BKH14" s="4"/>
      <c r="BKI14" s="4"/>
      <c r="BKJ14" s="4"/>
      <c r="BKK14" s="4"/>
      <c r="BKL14" s="4"/>
      <c r="BKM14" s="4"/>
      <c r="BKN14" s="4"/>
      <c r="BKO14" s="4"/>
      <c r="BKP14" s="4"/>
      <c r="BKQ14" s="4"/>
      <c r="BKR14" s="4"/>
      <c r="BKS14" s="4"/>
      <c r="BKT14" s="4"/>
      <c r="BKU14" s="4"/>
      <c r="BKV14" s="4"/>
      <c r="BKW14" s="4"/>
      <c r="BKX14" s="4"/>
      <c r="BKY14" s="4"/>
      <c r="BKZ14" s="4"/>
      <c r="BLA14" s="4"/>
      <c r="BLB14" s="4"/>
      <c r="BLC14" s="4"/>
      <c r="BLD14" s="4"/>
      <c r="BLE14" s="4"/>
      <c r="BLF14" s="4"/>
      <c r="BLG14" s="4"/>
      <c r="BLH14" s="4"/>
      <c r="BLI14" s="4"/>
      <c r="BLJ14" s="4"/>
      <c r="BLK14" s="4"/>
      <c r="BLL14" s="4"/>
      <c r="BLM14" s="4"/>
      <c r="BLN14" s="4"/>
      <c r="BLO14" s="4"/>
      <c r="BLP14" s="4"/>
      <c r="BLQ14" s="4"/>
      <c r="BLR14" s="4"/>
      <c r="BLS14" s="4"/>
      <c r="BLT14" s="4"/>
      <c r="BLU14" s="4"/>
      <c r="BLV14" s="4"/>
      <c r="BLW14" s="4"/>
      <c r="BLX14" s="4"/>
      <c r="BLY14" s="4"/>
      <c r="BLZ14" s="4"/>
      <c r="BMA14" s="4"/>
      <c r="BMB14" s="4"/>
      <c r="BMC14" s="4"/>
      <c r="BMD14" s="4"/>
      <c r="BME14" s="4"/>
      <c r="BMF14" s="4"/>
      <c r="BMG14" s="4"/>
      <c r="BMH14" s="4"/>
      <c r="BMI14" s="4"/>
      <c r="BMJ14" s="4"/>
      <c r="BMK14" s="4"/>
      <c r="BML14" s="4"/>
      <c r="BMM14" s="4"/>
      <c r="BMN14" s="4"/>
      <c r="BMO14" s="4"/>
      <c r="BMP14" s="4"/>
      <c r="BMQ14" s="4"/>
      <c r="BMR14" s="4"/>
      <c r="BMS14" s="4"/>
      <c r="BMT14" s="4"/>
      <c r="BMU14" s="4"/>
      <c r="BMV14" s="4"/>
      <c r="BMW14" s="4"/>
      <c r="BMX14" s="4"/>
      <c r="BMY14" s="4"/>
      <c r="BMZ14" s="4"/>
      <c r="BNA14" s="4"/>
      <c r="BNB14" s="4"/>
      <c r="BNC14" s="4"/>
      <c r="BND14" s="4"/>
      <c r="BNE14" s="4"/>
      <c r="BNF14" s="4"/>
      <c r="BNG14" s="4"/>
      <c r="BNH14" s="4"/>
      <c r="BNI14" s="4"/>
      <c r="BNJ14" s="4"/>
      <c r="BNK14" s="4"/>
      <c r="BNL14" s="4"/>
      <c r="BNM14" s="4"/>
      <c r="BNN14" s="4"/>
      <c r="BNO14" s="4"/>
      <c r="BNP14" s="4"/>
      <c r="BNQ14" s="4"/>
      <c r="BNR14" s="4"/>
      <c r="BNS14" s="4"/>
      <c r="BNT14" s="4"/>
      <c r="BNU14" s="4"/>
      <c r="BNV14" s="4"/>
      <c r="BNW14" s="4"/>
      <c r="BNX14" s="4"/>
      <c r="BNY14" s="4"/>
      <c r="BNZ14" s="4"/>
      <c r="BOA14" s="4"/>
      <c r="BOB14" s="4"/>
      <c r="BOC14" s="4"/>
      <c r="BOD14" s="4"/>
      <c r="BOE14" s="4"/>
      <c r="BOF14" s="4"/>
      <c r="BOG14" s="4"/>
      <c r="BOH14" s="4"/>
      <c r="BOI14" s="4"/>
      <c r="BOJ14" s="4"/>
      <c r="BOK14" s="4"/>
      <c r="BOL14" s="4"/>
      <c r="BOM14" s="4"/>
      <c r="BON14" s="4"/>
      <c r="BOO14" s="4"/>
      <c r="BOP14" s="4"/>
      <c r="BOQ14" s="4"/>
      <c r="BOR14" s="4"/>
      <c r="BOS14" s="4"/>
      <c r="BOT14" s="4"/>
      <c r="BOU14" s="4"/>
      <c r="BOV14" s="4"/>
      <c r="BOW14" s="4"/>
      <c r="BOX14" s="4"/>
      <c r="BOY14" s="4"/>
      <c r="BOZ14" s="4"/>
      <c r="BPA14" s="4"/>
      <c r="BPB14" s="4"/>
      <c r="BPC14" s="4"/>
      <c r="BPD14" s="4"/>
      <c r="BPE14" s="4"/>
      <c r="BPF14" s="4"/>
      <c r="BPG14" s="4"/>
      <c r="BPH14" s="4"/>
      <c r="BPI14" s="4"/>
      <c r="BPJ14" s="4"/>
      <c r="BPK14" s="4"/>
      <c r="BPL14" s="4"/>
      <c r="BPM14" s="4"/>
      <c r="BPN14" s="4"/>
      <c r="BPO14" s="4"/>
      <c r="BPP14" s="4"/>
      <c r="BPQ14" s="4"/>
      <c r="BPR14" s="4"/>
      <c r="BPS14" s="4"/>
      <c r="BPT14" s="4"/>
      <c r="BPU14" s="4"/>
      <c r="BPV14" s="4"/>
      <c r="BPW14" s="4"/>
      <c r="BPX14" s="4"/>
      <c r="BPY14" s="4"/>
      <c r="BPZ14" s="4"/>
      <c r="BQA14" s="4"/>
      <c r="BQB14" s="4"/>
      <c r="BQC14" s="4"/>
      <c r="BQD14" s="4"/>
      <c r="BQE14" s="4"/>
      <c r="BQF14" s="4"/>
      <c r="BQG14" s="4"/>
      <c r="BQH14" s="4"/>
      <c r="BQI14" s="4"/>
      <c r="BQJ14" s="4"/>
      <c r="BQK14" s="4"/>
      <c r="BQL14" s="4"/>
      <c r="BQM14" s="4"/>
      <c r="BQN14" s="4"/>
      <c r="BQO14" s="4"/>
      <c r="BQP14" s="4"/>
      <c r="BQQ14" s="4"/>
      <c r="BQR14" s="4"/>
      <c r="BQS14" s="4"/>
      <c r="BQT14" s="4"/>
      <c r="BQU14" s="4"/>
      <c r="BQV14" s="4"/>
      <c r="BQW14" s="4"/>
      <c r="BQX14" s="4"/>
      <c r="BQY14" s="4"/>
      <c r="BQZ14" s="4"/>
      <c r="BRA14" s="4"/>
      <c r="BRB14" s="4"/>
      <c r="BRC14" s="4"/>
      <c r="BRD14" s="4"/>
      <c r="BRE14" s="4"/>
      <c r="BRF14" s="4"/>
      <c r="BRG14" s="4"/>
      <c r="BRH14" s="4"/>
      <c r="BRI14" s="4"/>
      <c r="BRJ14" s="4"/>
      <c r="BRK14" s="4"/>
      <c r="BRL14" s="4"/>
      <c r="BRM14" s="4"/>
      <c r="BRN14" s="4"/>
      <c r="BRO14" s="4"/>
      <c r="BRP14" s="4"/>
      <c r="BRQ14" s="4"/>
      <c r="BRR14" s="4"/>
      <c r="BRS14" s="4"/>
      <c r="BRT14" s="4"/>
      <c r="BRU14" s="4"/>
      <c r="BRV14" s="4"/>
      <c r="BRW14" s="4"/>
      <c r="BRX14" s="4"/>
      <c r="BRY14" s="4"/>
      <c r="BRZ14" s="4"/>
      <c r="BSA14" s="4"/>
      <c r="BSB14" s="4"/>
      <c r="BSC14" s="4"/>
      <c r="BSD14" s="4"/>
      <c r="BSE14" s="4"/>
      <c r="BSF14" s="4"/>
      <c r="BSG14" s="4"/>
      <c r="BSH14" s="4"/>
      <c r="BSI14" s="4"/>
      <c r="BSJ14" s="4"/>
      <c r="BSK14" s="4"/>
      <c r="BSL14" s="4"/>
      <c r="BSM14" s="4"/>
      <c r="BSN14" s="4"/>
      <c r="BSO14" s="4"/>
      <c r="BSP14" s="4"/>
      <c r="BSQ14" s="4"/>
      <c r="BSR14" s="4"/>
      <c r="BSS14" s="4"/>
      <c r="BST14" s="4"/>
      <c r="BSU14" s="4"/>
      <c r="BSV14" s="4"/>
      <c r="BSW14" s="4"/>
      <c r="BSX14" s="4"/>
      <c r="BSY14" s="4"/>
      <c r="BSZ14" s="4"/>
      <c r="BTA14" s="4"/>
      <c r="BTB14" s="4"/>
      <c r="BTC14" s="4"/>
      <c r="BTD14" s="4"/>
      <c r="BTE14" s="4"/>
      <c r="BTF14" s="4"/>
      <c r="BTG14" s="4"/>
      <c r="BTH14" s="4"/>
      <c r="BTI14" s="4"/>
      <c r="BTJ14" s="4"/>
      <c r="BTK14" s="4"/>
      <c r="BTL14" s="4"/>
      <c r="BTM14" s="4"/>
      <c r="BTN14" s="4"/>
      <c r="BTO14" s="4"/>
      <c r="BTP14" s="4"/>
      <c r="BTQ14" s="4"/>
      <c r="BTR14" s="4"/>
      <c r="BTS14" s="4"/>
      <c r="BTT14" s="4"/>
      <c r="BTU14" s="4"/>
      <c r="BTV14" s="4"/>
      <c r="BTW14" s="4"/>
      <c r="BTX14" s="4"/>
      <c r="BTY14" s="4"/>
      <c r="BTZ14" s="4"/>
      <c r="BUA14" s="4"/>
      <c r="BUB14" s="4"/>
      <c r="BUC14" s="4"/>
      <c r="BUD14" s="4"/>
      <c r="BUE14" s="4"/>
      <c r="BUF14" s="4"/>
      <c r="BUG14" s="4"/>
      <c r="BUH14" s="4"/>
      <c r="BUI14" s="4"/>
      <c r="BUJ14" s="4"/>
      <c r="BUK14" s="4"/>
      <c r="BUL14" s="4"/>
      <c r="BUM14" s="4"/>
      <c r="BUN14" s="4"/>
      <c r="BUO14" s="4"/>
      <c r="BUP14" s="4"/>
      <c r="BUQ14" s="4"/>
      <c r="BUR14" s="4"/>
      <c r="BUS14" s="4"/>
      <c r="BUT14" s="4"/>
      <c r="BUU14" s="4"/>
      <c r="BUV14" s="4"/>
      <c r="BUW14" s="4"/>
      <c r="BUX14" s="4"/>
      <c r="BUY14" s="4"/>
      <c r="BUZ14" s="4"/>
      <c r="BVA14" s="4"/>
      <c r="BVB14" s="4"/>
      <c r="BVC14" s="4"/>
      <c r="BVD14" s="4"/>
      <c r="BVE14" s="4"/>
      <c r="BVF14" s="4"/>
      <c r="BVG14" s="4"/>
      <c r="BVH14" s="4"/>
      <c r="BVI14" s="4"/>
      <c r="BVJ14" s="4"/>
      <c r="BVK14" s="4"/>
      <c r="BVL14" s="4"/>
      <c r="BVM14" s="4"/>
      <c r="BVN14" s="4"/>
      <c r="BVO14" s="4"/>
      <c r="BVP14" s="4"/>
      <c r="BVQ14" s="4"/>
      <c r="BVR14" s="4"/>
      <c r="BVS14" s="4"/>
      <c r="BVT14" s="4"/>
      <c r="BVU14" s="4"/>
      <c r="BVV14" s="4"/>
      <c r="BVW14" s="4"/>
      <c r="BVX14" s="4"/>
      <c r="BVY14" s="4"/>
      <c r="BVZ14" s="4"/>
      <c r="BWA14" s="4"/>
      <c r="BWB14" s="4"/>
      <c r="BWC14" s="4"/>
      <c r="BWD14" s="4"/>
      <c r="BWE14" s="4"/>
      <c r="BWF14" s="4"/>
      <c r="BWG14" s="4"/>
      <c r="BWH14" s="4"/>
      <c r="BWI14" s="4"/>
      <c r="BWJ14" s="4"/>
      <c r="BWK14" s="4"/>
      <c r="BWL14" s="4"/>
      <c r="BWM14" s="4"/>
      <c r="BWN14" s="4"/>
      <c r="BWO14" s="4"/>
      <c r="BWP14" s="4"/>
      <c r="BWQ14" s="4"/>
      <c r="BWR14" s="4"/>
      <c r="BWS14" s="4"/>
      <c r="BWT14" s="4"/>
      <c r="BWU14" s="4"/>
      <c r="BWV14" s="4"/>
      <c r="BWW14" s="4"/>
      <c r="BWX14" s="4"/>
      <c r="BWY14" s="4"/>
      <c r="BWZ14" s="4"/>
      <c r="BXA14" s="4"/>
      <c r="BXB14" s="4"/>
      <c r="BXC14" s="4"/>
      <c r="BXD14" s="4"/>
      <c r="BXE14" s="4"/>
      <c r="BXF14" s="4"/>
      <c r="BXG14" s="4"/>
      <c r="BXH14" s="4"/>
      <c r="BXI14" s="4"/>
      <c r="BXJ14" s="4"/>
      <c r="BXK14" s="4"/>
      <c r="BXL14" s="4"/>
      <c r="BXM14" s="4"/>
      <c r="BXN14" s="4"/>
      <c r="BXO14" s="4"/>
      <c r="BXP14" s="4"/>
      <c r="BXQ14" s="4"/>
      <c r="BXR14" s="4"/>
      <c r="BXS14" s="4"/>
      <c r="BXT14" s="4"/>
      <c r="BXU14" s="4"/>
      <c r="BXV14" s="4"/>
      <c r="BXW14" s="4"/>
      <c r="BXX14" s="4"/>
      <c r="BXY14" s="4"/>
      <c r="BXZ14" s="4"/>
      <c r="BYA14" s="4"/>
      <c r="BYB14" s="4"/>
      <c r="BYC14" s="4"/>
      <c r="BYD14" s="4"/>
      <c r="BYE14" s="4"/>
      <c r="BYF14" s="4"/>
      <c r="BYG14" s="4"/>
      <c r="BYH14" s="4"/>
      <c r="BYI14" s="4"/>
      <c r="BYJ14" s="4"/>
      <c r="BYK14" s="4"/>
      <c r="BYL14" s="4"/>
      <c r="BYM14" s="4"/>
      <c r="BYN14" s="4"/>
      <c r="BYO14" s="4"/>
      <c r="BYP14" s="4"/>
      <c r="BYQ14" s="4"/>
      <c r="BYR14" s="4"/>
      <c r="BYS14" s="4"/>
      <c r="BYT14" s="4"/>
      <c r="BYU14" s="4"/>
      <c r="BYV14" s="4"/>
      <c r="BYW14" s="4"/>
      <c r="BYX14" s="4"/>
      <c r="BYY14" s="4"/>
      <c r="BYZ14" s="4"/>
      <c r="BZA14" s="4"/>
      <c r="BZB14" s="4"/>
      <c r="BZC14" s="4"/>
      <c r="BZD14" s="4"/>
      <c r="BZE14" s="4"/>
      <c r="BZF14" s="4"/>
      <c r="BZG14" s="4"/>
      <c r="BZH14" s="4"/>
      <c r="BZI14" s="4"/>
      <c r="BZJ14" s="4"/>
      <c r="BZK14" s="4"/>
      <c r="BZL14" s="4"/>
      <c r="BZM14" s="4"/>
      <c r="BZN14" s="4"/>
      <c r="BZO14" s="4"/>
      <c r="BZP14" s="4"/>
      <c r="BZQ14" s="4"/>
      <c r="BZR14" s="4"/>
      <c r="BZS14" s="4"/>
      <c r="BZT14" s="4"/>
      <c r="BZU14" s="4"/>
      <c r="BZV14" s="4"/>
      <c r="BZW14" s="4"/>
      <c r="BZX14" s="4"/>
      <c r="BZY14" s="4"/>
      <c r="BZZ14" s="4"/>
      <c r="CAA14" s="4"/>
      <c r="CAB14" s="4"/>
      <c r="CAC14" s="4"/>
      <c r="CAD14" s="4"/>
      <c r="CAE14" s="4"/>
      <c r="CAF14" s="4"/>
      <c r="CAG14" s="4"/>
      <c r="CAH14" s="4"/>
      <c r="CAI14" s="4"/>
      <c r="CAJ14" s="4"/>
      <c r="CAK14" s="4"/>
      <c r="CAL14" s="4"/>
      <c r="CAM14" s="4"/>
      <c r="CAN14" s="4"/>
      <c r="CAO14" s="4"/>
      <c r="CAP14" s="4"/>
      <c r="CAQ14" s="4"/>
      <c r="CAR14" s="4"/>
      <c r="CAS14" s="4"/>
      <c r="CAT14" s="4"/>
      <c r="CAU14" s="4"/>
      <c r="CAV14" s="4"/>
      <c r="CAW14" s="4"/>
      <c r="CAX14" s="4"/>
      <c r="CAY14" s="4"/>
      <c r="CAZ14" s="4"/>
      <c r="CBA14" s="4"/>
      <c r="CBB14" s="4"/>
      <c r="CBC14" s="4"/>
      <c r="CBD14" s="4"/>
      <c r="CBE14" s="4"/>
      <c r="CBF14" s="4"/>
      <c r="CBG14" s="4"/>
      <c r="CBH14" s="4"/>
      <c r="CBI14" s="4"/>
      <c r="CBJ14" s="4"/>
      <c r="CBK14" s="4"/>
      <c r="CBL14" s="4"/>
      <c r="CBM14" s="4"/>
      <c r="CBN14" s="4"/>
      <c r="CBO14" s="4"/>
      <c r="CBP14" s="4"/>
      <c r="CBQ14" s="4"/>
      <c r="CBR14" s="4"/>
      <c r="CBS14" s="4"/>
      <c r="CBT14" s="4"/>
      <c r="CBU14" s="4"/>
      <c r="CBV14" s="4"/>
      <c r="CBW14" s="4"/>
      <c r="CBX14" s="4"/>
      <c r="CBY14" s="4"/>
      <c r="CBZ14" s="4"/>
      <c r="CCA14" s="4"/>
      <c r="CCB14" s="4"/>
      <c r="CCC14" s="4"/>
      <c r="CCD14" s="4"/>
      <c r="CCE14" s="4"/>
      <c r="CCF14" s="4"/>
      <c r="CCG14" s="4"/>
      <c r="CCH14" s="4"/>
      <c r="CCI14" s="4"/>
      <c r="CCJ14" s="4"/>
      <c r="CCK14" s="4"/>
      <c r="CCL14" s="4"/>
      <c r="CCM14" s="4"/>
      <c r="CCN14" s="4"/>
      <c r="CCO14" s="4"/>
      <c r="CCP14" s="4"/>
      <c r="CCQ14" s="4"/>
      <c r="CCR14" s="4"/>
      <c r="CCS14" s="4"/>
      <c r="CCT14" s="4"/>
      <c r="CCU14" s="4"/>
      <c r="CCV14" s="4"/>
      <c r="CCW14" s="4"/>
      <c r="CCX14" s="4"/>
      <c r="CCY14" s="4"/>
      <c r="CCZ14" s="4"/>
      <c r="CDA14" s="4"/>
      <c r="CDB14" s="4"/>
      <c r="CDC14" s="4"/>
      <c r="CDD14" s="4"/>
      <c r="CDE14" s="4"/>
      <c r="CDF14" s="4"/>
      <c r="CDG14" s="4"/>
      <c r="CDH14" s="4"/>
      <c r="CDI14" s="4"/>
      <c r="CDJ14" s="4"/>
      <c r="CDK14" s="4"/>
      <c r="CDL14" s="4"/>
      <c r="CDM14" s="4"/>
      <c r="CDN14" s="4"/>
      <c r="CDO14" s="4"/>
      <c r="CDP14" s="4"/>
      <c r="CDQ14" s="4"/>
      <c r="CDR14" s="4"/>
      <c r="CDS14" s="4"/>
      <c r="CDT14" s="4"/>
      <c r="CDU14" s="4"/>
      <c r="CDV14" s="4"/>
      <c r="CDW14" s="4"/>
      <c r="CDX14" s="4"/>
      <c r="CDY14" s="4"/>
      <c r="CDZ14" s="4"/>
      <c r="CEA14" s="4"/>
      <c r="CEB14" s="4"/>
      <c r="CEC14" s="4"/>
      <c r="CED14" s="4"/>
      <c r="CEE14" s="4"/>
      <c r="CEF14" s="4"/>
      <c r="CEG14" s="4"/>
      <c r="CEH14" s="4"/>
      <c r="CEI14" s="4"/>
      <c r="CEJ14" s="4"/>
      <c r="CEK14" s="4"/>
      <c r="CEL14" s="4"/>
      <c r="CEM14" s="4"/>
      <c r="CEN14" s="4"/>
      <c r="CEO14" s="4"/>
      <c r="CEP14" s="4"/>
      <c r="CEQ14" s="4"/>
      <c r="CER14" s="4"/>
      <c r="CES14" s="4"/>
      <c r="CET14" s="4"/>
      <c r="CEU14" s="4"/>
      <c r="CEV14" s="4"/>
      <c r="CEW14" s="4"/>
      <c r="CEX14" s="4"/>
      <c r="CEY14" s="4"/>
      <c r="CEZ14" s="4"/>
      <c r="CFA14" s="4"/>
      <c r="CFB14" s="4"/>
      <c r="CFC14" s="4"/>
      <c r="CFD14" s="4"/>
      <c r="CFE14" s="4"/>
      <c r="CFF14" s="4"/>
      <c r="CFG14" s="4"/>
      <c r="CFH14" s="4"/>
      <c r="CFI14" s="4"/>
      <c r="CFJ14" s="4"/>
      <c r="CFK14" s="4"/>
      <c r="CFL14" s="4"/>
      <c r="CFM14" s="4"/>
      <c r="CFN14" s="4"/>
      <c r="CFO14" s="4"/>
      <c r="CFP14" s="4"/>
      <c r="CFQ14" s="4"/>
      <c r="CFR14" s="4"/>
      <c r="CFS14" s="4"/>
      <c r="CFT14" s="4"/>
      <c r="CFU14" s="4"/>
      <c r="CFV14" s="4"/>
      <c r="CFW14" s="4"/>
      <c r="CFX14" s="4"/>
      <c r="CFY14" s="4"/>
      <c r="CFZ14" s="4"/>
      <c r="CGA14" s="4"/>
      <c r="CGB14" s="4"/>
      <c r="CGC14" s="4"/>
      <c r="CGD14" s="4"/>
      <c r="CGE14" s="4"/>
      <c r="CGF14" s="4"/>
      <c r="CGG14" s="4"/>
      <c r="CGH14" s="4"/>
      <c r="CGI14" s="4"/>
      <c r="CGJ14" s="4"/>
      <c r="CGK14" s="4"/>
      <c r="CGL14" s="4"/>
      <c r="CGM14" s="4"/>
      <c r="CGN14" s="4"/>
      <c r="CGO14" s="4"/>
      <c r="CGP14" s="4"/>
      <c r="CGQ14" s="4"/>
      <c r="CGR14" s="4"/>
      <c r="CGS14" s="4"/>
      <c r="CGT14" s="4"/>
      <c r="CGU14" s="4"/>
      <c r="CGV14" s="4"/>
      <c r="CGW14" s="4"/>
      <c r="CGX14" s="4"/>
      <c r="CGY14" s="4"/>
      <c r="CGZ14" s="4"/>
      <c r="CHA14" s="4"/>
      <c r="CHB14" s="4"/>
      <c r="CHC14" s="4"/>
      <c r="CHD14" s="4"/>
      <c r="CHE14" s="4"/>
      <c r="CHF14" s="4"/>
      <c r="CHG14" s="4"/>
      <c r="CHH14" s="4"/>
      <c r="CHI14" s="4"/>
      <c r="CHJ14" s="4"/>
      <c r="CHK14" s="4"/>
      <c r="CHL14" s="4"/>
      <c r="CHM14" s="4"/>
      <c r="CHN14" s="4"/>
      <c r="CHO14" s="4"/>
      <c r="CHP14" s="4"/>
      <c r="CHQ14" s="4"/>
      <c r="CHR14" s="4"/>
      <c r="CHS14" s="4"/>
      <c r="CHT14" s="4"/>
      <c r="CHU14" s="4"/>
      <c r="CHV14" s="4"/>
      <c r="CHW14" s="4"/>
      <c r="CHX14" s="4"/>
      <c r="CHY14" s="4"/>
      <c r="CHZ14" s="4"/>
      <c r="CIA14" s="4"/>
      <c r="CIB14" s="4"/>
      <c r="CIC14" s="4"/>
      <c r="CID14" s="4"/>
      <c r="CIE14" s="4"/>
      <c r="CIF14" s="4"/>
      <c r="CIG14" s="4"/>
      <c r="CIH14" s="4"/>
      <c r="CII14" s="4"/>
      <c r="CIJ14" s="4"/>
      <c r="CIK14" s="4"/>
      <c r="CIL14" s="4"/>
      <c r="CIM14" s="4"/>
      <c r="CIN14" s="4"/>
      <c r="CIO14" s="4"/>
      <c r="CIP14" s="4"/>
      <c r="CIQ14" s="4"/>
      <c r="CIR14" s="4"/>
      <c r="CIS14" s="4"/>
      <c r="CIT14" s="4"/>
      <c r="CIU14" s="4"/>
      <c r="CIV14" s="4"/>
      <c r="CIW14" s="4"/>
      <c r="CIX14" s="4"/>
      <c r="CIY14" s="4"/>
      <c r="CIZ14" s="4"/>
      <c r="CJA14" s="4"/>
      <c r="CJB14" s="4"/>
      <c r="CJC14" s="4"/>
      <c r="CJD14" s="4"/>
      <c r="CJE14" s="4"/>
      <c r="CJF14" s="4"/>
      <c r="CJG14" s="4"/>
      <c r="CJH14" s="4"/>
      <c r="CJI14" s="4"/>
      <c r="CJJ14" s="4"/>
      <c r="CJK14" s="4"/>
      <c r="CJL14" s="4"/>
      <c r="CJM14" s="4"/>
      <c r="CJN14" s="4"/>
      <c r="CJO14" s="4"/>
      <c r="CJP14" s="4"/>
      <c r="CJQ14" s="4"/>
      <c r="CJR14" s="4"/>
      <c r="CJS14" s="4"/>
      <c r="CJT14" s="4"/>
      <c r="CJU14" s="4"/>
      <c r="CJV14" s="4"/>
      <c r="CJW14" s="4"/>
      <c r="CJX14" s="4"/>
      <c r="CJY14" s="4"/>
      <c r="CJZ14" s="4"/>
      <c r="CKA14" s="4"/>
      <c r="CKB14" s="4"/>
      <c r="CKC14" s="4"/>
      <c r="CKD14" s="4"/>
      <c r="CKE14" s="4"/>
      <c r="CKF14" s="4"/>
      <c r="CKG14" s="4"/>
      <c r="CKH14" s="4"/>
      <c r="CKI14" s="4"/>
      <c r="CKJ14" s="4"/>
      <c r="CKK14" s="4"/>
      <c r="CKL14" s="4"/>
      <c r="CKM14" s="4"/>
      <c r="CKN14" s="4"/>
      <c r="CKO14" s="4"/>
      <c r="CKP14" s="4"/>
      <c r="CKQ14" s="4"/>
      <c r="CKR14" s="4"/>
      <c r="CKS14" s="4"/>
      <c r="CKT14" s="4"/>
      <c r="CKU14" s="4"/>
      <c r="CKV14" s="4"/>
      <c r="CKW14" s="4"/>
      <c r="CKX14" s="4"/>
      <c r="CKY14" s="4"/>
      <c r="CKZ14" s="4"/>
      <c r="CLA14" s="4"/>
      <c r="CLB14" s="4"/>
      <c r="CLC14" s="4"/>
      <c r="CLD14" s="4"/>
      <c r="CLE14" s="4"/>
      <c r="CLF14" s="4"/>
      <c r="CLG14" s="4"/>
      <c r="CLH14" s="4"/>
      <c r="CLI14" s="4"/>
      <c r="CLJ14" s="4"/>
      <c r="CLK14" s="4"/>
      <c r="CLL14" s="4"/>
      <c r="CLM14" s="4"/>
      <c r="CLN14" s="4"/>
      <c r="CLO14" s="4"/>
      <c r="CLP14" s="4"/>
      <c r="CLQ14" s="4"/>
      <c r="CLR14" s="4"/>
      <c r="CLS14" s="4"/>
      <c r="CLT14" s="4"/>
      <c r="CLU14" s="4"/>
      <c r="CLV14" s="4"/>
      <c r="CLW14" s="4"/>
      <c r="CLX14" s="4"/>
      <c r="CLY14" s="4"/>
      <c r="CLZ14" s="4"/>
      <c r="CMA14" s="4"/>
      <c r="CMB14" s="4"/>
      <c r="CMC14" s="4"/>
      <c r="CMD14" s="4"/>
      <c r="CME14" s="4"/>
      <c r="CMF14" s="4"/>
      <c r="CMG14" s="4"/>
      <c r="CMH14" s="4"/>
      <c r="CMI14" s="4"/>
      <c r="CMJ14" s="4"/>
      <c r="CMK14" s="4"/>
      <c r="CML14" s="4"/>
      <c r="CMM14" s="4"/>
      <c r="CMN14" s="4"/>
      <c r="CMO14" s="4"/>
      <c r="CMP14" s="4"/>
      <c r="CMQ14" s="4"/>
      <c r="CMR14" s="4"/>
      <c r="CMS14" s="4"/>
      <c r="CMT14" s="4"/>
      <c r="CMU14" s="4"/>
      <c r="CMV14" s="4"/>
      <c r="CMW14" s="4"/>
      <c r="CMX14" s="4"/>
      <c r="CMY14" s="4"/>
      <c r="CMZ14" s="4"/>
      <c r="CNA14" s="4"/>
      <c r="CNB14" s="4"/>
      <c r="CNC14" s="4"/>
      <c r="CND14" s="4"/>
      <c r="CNE14" s="4"/>
      <c r="CNF14" s="4"/>
      <c r="CNG14" s="4"/>
      <c r="CNH14" s="4"/>
      <c r="CNI14" s="4"/>
      <c r="CNJ14" s="4"/>
      <c r="CNK14" s="4"/>
      <c r="CNL14" s="4"/>
      <c r="CNM14" s="4"/>
      <c r="CNN14" s="4"/>
      <c r="CNO14" s="4"/>
      <c r="CNP14" s="4"/>
      <c r="CNQ14" s="4"/>
      <c r="CNR14" s="4"/>
      <c r="CNS14" s="4"/>
      <c r="CNT14" s="4"/>
      <c r="CNU14" s="4"/>
      <c r="CNV14" s="4"/>
      <c r="CNW14" s="4"/>
      <c r="CNX14" s="4"/>
      <c r="CNY14" s="4"/>
      <c r="CNZ14" s="4"/>
      <c r="COA14" s="4"/>
      <c r="COB14" s="4"/>
      <c r="COC14" s="4"/>
      <c r="COD14" s="4"/>
      <c r="COE14" s="4"/>
      <c r="COF14" s="4"/>
      <c r="COG14" s="4"/>
      <c r="COH14" s="4"/>
      <c r="COI14" s="4"/>
      <c r="COJ14" s="4"/>
      <c r="COK14" s="4"/>
      <c r="COL14" s="4"/>
      <c r="COM14" s="4"/>
      <c r="CON14" s="4"/>
      <c r="COO14" s="4"/>
      <c r="COP14" s="4"/>
      <c r="COQ14" s="4"/>
      <c r="COR14" s="4"/>
      <c r="COS14" s="4"/>
      <c r="COT14" s="4"/>
      <c r="COU14" s="4"/>
      <c r="COV14" s="4"/>
      <c r="COW14" s="4"/>
      <c r="COX14" s="4"/>
      <c r="COY14" s="4"/>
      <c r="COZ14" s="4"/>
      <c r="CPA14" s="4"/>
      <c r="CPB14" s="4"/>
      <c r="CPC14" s="4"/>
      <c r="CPD14" s="4"/>
      <c r="CPE14" s="4"/>
      <c r="CPF14" s="4"/>
      <c r="CPG14" s="4"/>
      <c r="CPH14" s="4"/>
      <c r="CPI14" s="4"/>
      <c r="CPJ14" s="4"/>
      <c r="CPK14" s="4"/>
      <c r="CPL14" s="4"/>
      <c r="CPM14" s="4"/>
      <c r="CPN14" s="4"/>
      <c r="CPO14" s="4"/>
      <c r="CPP14" s="4"/>
      <c r="CPQ14" s="4"/>
      <c r="CPR14" s="4"/>
      <c r="CPS14" s="4"/>
      <c r="CPT14" s="4"/>
      <c r="CPU14" s="4"/>
      <c r="CPV14" s="4"/>
      <c r="CPW14" s="4"/>
      <c r="CPX14" s="4"/>
      <c r="CPY14" s="4"/>
      <c r="CPZ14" s="4"/>
      <c r="CQA14" s="4"/>
      <c r="CQB14" s="4"/>
      <c r="CQC14" s="4"/>
      <c r="CQD14" s="4"/>
      <c r="CQE14" s="4"/>
      <c r="CQF14" s="4"/>
      <c r="CQG14" s="4"/>
      <c r="CQH14" s="4"/>
      <c r="CQI14" s="4"/>
      <c r="CQJ14" s="4"/>
      <c r="CQK14" s="4"/>
      <c r="CQL14" s="4"/>
      <c r="CQM14" s="4"/>
      <c r="CQN14" s="4"/>
      <c r="CQO14" s="4"/>
      <c r="CQP14" s="4"/>
      <c r="CQQ14" s="4"/>
      <c r="CQR14" s="4"/>
      <c r="CQS14" s="4"/>
      <c r="CQT14" s="4"/>
      <c r="CQU14" s="4"/>
      <c r="CQV14" s="4"/>
      <c r="CQW14" s="4"/>
      <c r="CQX14" s="4"/>
      <c r="CQY14" s="4"/>
      <c r="CQZ14" s="4"/>
      <c r="CRA14" s="4"/>
      <c r="CRB14" s="4"/>
      <c r="CRC14" s="4"/>
      <c r="CRD14" s="4"/>
      <c r="CRE14" s="4"/>
      <c r="CRF14" s="4"/>
      <c r="CRG14" s="4"/>
      <c r="CRH14" s="4"/>
      <c r="CRI14" s="4"/>
      <c r="CRJ14" s="4"/>
      <c r="CRK14" s="4"/>
      <c r="CRL14" s="4"/>
      <c r="CRM14" s="4"/>
      <c r="CRN14" s="4"/>
      <c r="CRO14" s="4"/>
      <c r="CRP14" s="4"/>
      <c r="CRQ14" s="4"/>
      <c r="CRR14" s="4"/>
      <c r="CRS14" s="4"/>
      <c r="CRT14" s="4"/>
      <c r="CRU14" s="4"/>
      <c r="CRV14" s="4"/>
      <c r="CRW14" s="4"/>
      <c r="CRX14" s="4"/>
      <c r="CRY14" s="4"/>
      <c r="CRZ14" s="4"/>
      <c r="CSA14" s="4"/>
      <c r="CSB14" s="4"/>
      <c r="CSC14" s="4"/>
      <c r="CSD14" s="4"/>
      <c r="CSE14" s="4"/>
      <c r="CSF14" s="4"/>
      <c r="CSG14" s="4"/>
      <c r="CSH14" s="4"/>
      <c r="CSI14" s="4"/>
      <c r="CSJ14" s="4"/>
      <c r="CSK14" s="4"/>
      <c r="CSL14" s="4"/>
      <c r="CSM14" s="4"/>
      <c r="CSN14" s="4"/>
      <c r="CSO14" s="4"/>
      <c r="CSP14" s="4"/>
      <c r="CSQ14" s="4"/>
      <c r="CSR14" s="4"/>
      <c r="CSS14" s="4"/>
      <c r="CST14" s="4"/>
      <c r="CSU14" s="4"/>
      <c r="CSV14" s="4"/>
      <c r="CSW14" s="4"/>
      <c r="CSX14" s="4"/>
      <c r="CSY14" s="4"/>
      <c r="CSZ14" s="4"/>
      <c r="CTA14" s="4"/>
      <c r="CTB14" s="4"/>
      <c r="CTC14" s="4"/>
      <c r="CTD14" s="4"/>
      <c r="CTE14" s="4"/>
      <c r="CTF14" s="4"/>
      <c r="CTG14" s="4"/>
      <c r="CTH14" s="4"/>
      <c r="CTI14" s="4"/>
      <c r="CTJ14" s="4"/>
      <c r="CTK14" s="4"/>
      <c r="CTL14" s="4"/>
      <c r="CTM14" s="4"/>
      <c r="CTN14" s="4"/>
      <c r="CTO14" s="4"/>
      <c r="CTP14" s="4"/>
      <c r="CTQ14" s="4"/>
      <c r="CTR14" s="4"/>
      <c r="CTS14" s="4"/>
      <c r="CTT14" s="4"/>
      <c r="CTU14" s="4"/>
      <c r="CTV14" s="4"/>
      <c r="CTW14" s="4"/>
      <c r="CTX14" s="4"/>
      <c r="CTY14" s="4"/>
      <c r="CTZ14" s="4"/>
      <c r="CUA14" s="4"/>
      <c r="CUB14" s="4"/>
      <c r="CUC14" s="4"/>
      <c r="CUD14" s="4"/>
      <c r="CUE14" s="4"/>
      <c r="CUF14" s="4"/>
      <c r="CUG14" s="4"/>
      <c r="CUH14" s="4"/>
      <c r="CUI14" s="4"/>
      <c r="CUJ14" s="4"/>
      <c r="CUK14" s="4"/>
      <c r="CUL14" s="4"/>
      <c r="CUM14" s="4"/>
      <c r="CUN14" s="4"/>
      <c r="CUO14" s="4"/>
      <c r="CUP14" s="4"/>
      <c r="CUQ14" s="4"/>
      <c r="CUR14" s="4"/>
      <c r="CUS14" s="4"/>
      <c r="CUT14" s="4"/>
      <c r="CUU14" s="4"/>
      <c r="CUV14" s="4"/>
      <c r="CUW14" s="4"/>
      <c r="CUX14" s="4"/>
      <c r="CUY14" s="4"/>
      <c r="CUZ14" s="4"/>
      <c r="CVA14" s="4"/>
      <c r="CVB14" s="4"/>
      <c r="CVC14" s="4"/>
      <c r="CVD14" s="4"/>
      <c r="CVE14" s="4"/>
      <c r="CVF14" s="4"/>
      <c r="CVG14" s="4"/>
      <c r="CVH14" s="4"/>
      <c r="CVI14" s="4"/>
      <c r="CVJ14" s="4"/>
      <c r="CVK14" s="4"/>
      <c r="CVL14" s="4"/>
      <c r="CVM14" s="4"/>
      <c r="CVN14" s="4"/>
      <c r="CVO14" s="4"/>
      <c r="CVP14" s="4"/>
      <c r="CVQ14" s="4"/>
      <c r="CVR14" s="4"/>
      <c r="CVS14" s="4"/>
      <c r="CVT14" s="4"/>
      <c r="CVU14" s="4"/>
      <c r="CVV14" s="4"/>
      <c r="CVW14" s="4"/>
      <c r="CVX14" s="4"/>
      <c r="CVY14" s="4"/>
      <c r="CVZ14" s="4"/>
      <c r="CWA14" s="4"/>
      <c r="CWB14" s="4"/>
      <c r="CWC14" s="4"/>
      <c r="CWD14" s="4"/>
      <c r="CWE14" s="4"/>
      <c r="CWF14" s="4"/>
      <c r="CWG14" s="4"/>
      <c r="CWH14" s="4"/>
      <c r="CWI14" s="4"/>
      <c r="CWJ14" s="4"/>
      <c r="CWK14" s="4"/>
      <c r="CWL14" s="4"/>
      <c r="CWM14" s="4"/>
      <c r="CWN14" s="4"/>
      <c r="CWO14" s="4"/>
      <c r="CWP14" s="4"/>
      <c r="CWQ14" s="4"/>
      <c r="CWR14" s="4"/>
      <c r="CWS14" s="4"/>
      <c r="CWT14" s="4"/>
      <c r="CWU14" s="4"/>
      <c r="CWV14" s="4"/>
      <c r="CWW14" s="4"/>
      <c r="CWX14" s="4"/>
      <c r="CWY14" s="4"/>
      <c r="CWZ14" s="4"/>
      <c r="CXA14" s="4"/>
      <c r="CXB14" s="4"/>
      <c r="CXC14" s="4"/>
      <c r="CXD14" s="4"/>
      <c r="CXE14" s="4"/>
      <c r="CXF14" s="4"/>
      <c r="CXG14" s="4"/>
      <c r="CXH14" s="4"/>
      <c r="CXI14" s="4"/>
      <c r="CXJ14" s="4"/>
      <c r="CXK14" s="4"/>
      <c r="CXL14" s="4"/>
      <c r="CXM14" s="4"/>
      <c r="CXN14" s="4"/>
      <c r="CXO14" s="4"/>
      <c r="CXP14" s="4"/>
      <c r="CXQ14" s="4"/>
      <c r="CXR14" s="4"/>
      <c r="CXS14" s="4"/>
      <c r="CXT14" s="4"/>
      <c r="CXU14" s="4"/>
      <c r="CXV14" s="4"/>
      <c r="CXW14" s="4"/>
      <c r="CXX14" s="4"/>
      <c r="CXY14" s="4"/>
      <c r="CXZ14" s="4"/>
      <c r="CYA14" s="4"/>
      <c r="CYB14" s="4"/>
      <c r="CYC14" s="4"/>
      <c r="CYD14" s="4"/>
      <c r="CYE14" s="4"/>
      <c r="CYF14" s="4"/>
      <c r="CYG14" s="4"/>
      <c r="CYH14" s="4"/>
      <c r="CYI14" s="4"/>
      <c r="CYJ14" s="4"/>
      <c r="CYK14" s="4"/>
      <c r="CYL14" s="4"/>
      <c r="CYM14" s="4"/>
      <c r="CYN14" s="4"/>
      <c r="CYO14" s="4"/>
      <c r="CYP14" s="4"/>
      <c r="CYQ14" s="4"/>
      <c r="CYR14" s="4"/>
      <c r="CYS14" s="4"/>
      <c r="CYT14" s="4"/>
      <c r="CYU14" s="4"/>
      <c r="CYV14" s="4"/>
      <c r="CYW14" s="4"/>
      <c r="CYX14" s="4"/>
      <c r="CYY14" s="4"/>
      <c r="CYZ14" s="4"/>
      <c r="CZA14" s="4"/>
      <c r="CZB14" s="4"/>
      <c r="CZC14" s="4"/>
      <c r="CZD14" s="4"/>
      <c r="CZE14" s="4"/>
      <c r="CZF14" s="4"/>
      <c r="CZG14" s="4"/>
      <c r="CZH14" s="4"/>
      <c r="CZI14" s="4"/>
      <c r="CZJ14" s="4"/>
      <c r="CZK14" s="4"/>
      <c r="CZL14" s="4"/>
      <c r="CZM14" s="4"/>
      <c r="CZN14" s="4"/>
      <c r="CZO14" s="4"/>
      <c r="CZP14" s="4"/>
      <c r="CZQ14" s="4"/>
      <c r="CZR14" s="4"/>
      <c r="CZS14" s="4"/>
      <c r="CZT14" s="4"/>
      <c r="CZU14" s="4"/>
      <c r="CZV14" s="4"/>
      <c r="CZW14" s="4"/>
      <c r="CZX14" s="4"/>
      <c r="CZY14" s="4"/>
      <c r="CZZ14" s="4"/>
      <c r="DAA14" s="4"/>
      <c r="DAB14" s="4"/>
      <c r="DAC14" s="4"/>
      <c r="DAD14" s="4"/>
      <c r="DAE14" s="4"/>
      <c r="DAF14" s="4"/>
      <c r="DAG14" s="4"/>
      <c r="DAH14" s="4"/>
      <c r="DAI14" s="4"/>
      <c r="DAJ14" s="4"/>
      <c r="DAK14" s="4"/>
      <c r="DAL14" s="4"/>
      <c r="DAM14" s="4"/>
      <c r="DAN14" s="4"/>
      <c r="DAO14" s="4"/>
      <c r="DAP14" s="4"/>
      <c r="DAQ14" s="4"/>
      <c r="DAR14" s="4"/>
      <c r="DAS14" s="4"/>
      <c r="DAT14" s="4"/>
      <c r="DAU14" s="4"/>
      <c r="DAV14" s="4"/>
      <c r="DAW14" s="4"/>
      <c r="DAX14" s="4"/>
      <c r="DAY14" s="4"/>
      <c r="DAZ14" s="4"/>
      <c r="DBA14" s="4"/>
      <c r="DBB14" s="4"/>
      <c r="DBC14" s="4"/>
      <c r="DBD14" s="4"/>
      <c r="DBE14" s="4"/>
      <c r="DBF14" s="4"/>
      <c r="DBG14" s="4"/>
      <c r="DBH14" s="4"/>
      <c r="DBI14" s="4"/>
      <c r="DBJ14" s="4"/>
      <c r="DBK14" s="4"/>
      <c r="DBL14" s="4"/>
      <c r="DBM14" s="4"/>
      <c r="DBN14" s="4"/>
      <c r="DBO14" s="4"/>
      <c r="DBP14" s="4"/>
      <c r="DBQ14" s="4"/>
      <c r="DBR14" s="4"/>
      <c r="DBS14" s="4"/>
      <c r="DBT14" s="4"/>
      <c r="DBU14" s="4"/>
      <c r="DBV14" s="4"/>
      <c r="DBW14" s="4"/>
      <c r="DBX14" s="4"/>
      <c r="DBY14" s="4"/>
      <c r="DBZ14" s="4"/>
      <c r="DCA14" s="4"/>
      <c r="DCB14" s="4"/>
      <c r="DCC14" s="4"/>
      <c r="DCD14" s="4"/>
      <c r="DCE14" s="4"/>
      <c r="DCF14" s="4"/>
      <c r="DCG14" s="4"/>
      <c r="DCH14" s="4"/>
      <c r="DCI14" s="4"/>
      <c r="DCJ14" s="4"/>
      <c r="DCK14" s="4"/>
      <c r="DCL14" s="4"/>
      <c r="DCM14" s="4"/>
      <c r="DCN14" s="4"/>
      <c r="DCO14" s="4"/>
      <c r="DCP14" s="4"/>
      <c r="DCQ14" s="4"/>
      <c r="DCR14" s="4"/>
      <c r="DCS14" s="4"/>
      <c r="DCT14" s="4"/>
      <c r="DCU14" s="4"/>
      <c r="DCV14" s="4"/>
      <c r="DCW14" s="4"/>
      <c r="DCX14" s="4"/>
      <c r="DCY14" s="4"/>
      <c r="DCZ14" s="4"/>
      <c r="DDA14" s="4"/>
      <c r="DDB14" s="4"/>
      <c r="DDC14" s="4"/>
      <c r="DDD14" s="4"/>
      <c r="DDE14" s="4"/>
      <c r="DDF14" s="4"/>
      <c r="DDG14" s="4"/>
      <c r="DDH14" s="4"/>
      <c r="DDI14" s="4"/>
      <c r="DDJ14" s="4"/>
      <c r="DDK14" s="4"/>
      <c r="DDL14" s="4"/>
      <c r="DDM14" s="4"/>
      <c r="DDN14" s="4"/>
      <c r="DDO14" s="4"/>
      <c r="DDP14" s="4"/>
      <c r="DDQ14" s="4"/>
      <c r="DDR14" s="4"/>
      <c r="DDS14" s="4"/>
      <c r="DDT14" s="4"/>
      <c r="DDU14" s="4"/>
      <c r="DDV14" s="4"/>
      <c r="DDW14" s="4"/>
      <c r="DDX14" s="4"/>
      <c r="DDY14" s="4"/>
      <c r="DDZ14" s="4"/>
      <c r="DEA14" s="4"/>
      <c r="DEB14" s="4"/>
      <c r="DEC14" s="4"/>
      <c r="DED14" s="4"/>
      <c r="DEE14" s="4"/>
      <c r="DEF14" s="4"/>
      <c r="DEG14" s="4"/>
      <c r="DEH14" s="4"/>
      <c r="DEI14" s="4"/>
      <c r="DEJ14" s="4"/>
      <c r="DEK14" s="4"/>
      <c r="DEL14" s="4"/>
      <c r="DEM14" s="4"/>
      <c r="DEN14" s="4"/>
      <c r="DEO14" s="4"/>
      <c r="DEP14" s="4"/>
      <c r="DEQ14" s="4"/>
      <c r="DER14" s="4"/>
      <c r="DES14" s="4"/>
      <c r="DET14" s="4"/>
      <c r="DEU14" s="4"/>
      <c r="DEV14" s="4"/>
      <c r="DEW14" s="4"/>
      <c r="DEX14" s="4"/>
      <c r="DEY14" s="4"/>
      <c r="DEZ14" s="4"/>
      <c r="DFA14" s="4"/>
      <c r="DFB14" s="4"/>
      <c r="DFC14" s="4"/>
      <c r="DFD14" s="4"/>
      <c r="DFE14" s="4"/>
      <c r="DFF14" s="4"/>
      <c r="DFG14" s="4"/>
      <c r="DFH14" s="4"/>
      <c r="DFI14" s="4"/>
      <c r="DFJ14" s="4"/>
      <c r="DFK14" s="4"/>
      <c r="DFL14" s="4"/>
      <c r="DFM14" s="4"/>
      <c r="DFN14" s="4"/>
      <c r="DFO14" s="4"/>
      <c r="DFP14" s="4"/>
      <c r="DFQ14" s="4"/>
      <c r="DFR14" s="4"/>
      <c r="DFS14" s="4"/>
      <c r="DFT14" s="4"/>
      <c r="DFU14" s="4"/>
      <c r="DFV14" s="4"/>
      <c r="DFW14" s="4"/>
      <c r="DFX14" s="4"/>
      <c r="DFY14" s="4"/>
      <c r="DFZ14" s="4"/>
      <c r="DGA14" s="4"/>
      <c r="DGB14" s="4"/>
      <c r="DGC14" s="4"/>
      <c r="DGD14" s="4"/>
      <c r="DGE14" s="4"/>
      <c r="DGF14" s="4"/>
      <c r="DGG14" s="4"/>
      <c r="DGH14" s="4"/>
      <c r="DGI14" s="4"/>
      <c r="DGJ14" s="4"/>
      <c r="DGK14" s="4"/>
      <c r="DGL14" s="4"/>
      <c r="DGM14" s="4"/>
      <c r="DGN14" s="4"/>
      <c r="DGO14" s="4"/>
      <c r="DGP14" s="4"/>
      <c r="DGQ14" s="4"/>
      <c r="DGR14" s="4"/>
      <c r="DGS14" s="4"/>
      <c r="DGT14" s="4"/>
      <c r="DGU14" s="4"/>
      <c r="DGV14" s="4"/>
      <c r="DGW14" s="4"/>
      <c r="DGX14" s="4"/>
      <c r="DGY14" s="4"/>
      <c r="DGZ14" s="4"/>
      <c r="DHA14" s="4"/>
      <c r="DHB14" s="4"/>
      <c r="DHC14" s="4"/>
      <c r="DHD14" s="4"/>
      <c r="DHE14" s="4"/>
      <c r="DHF14" s="4"/>
      <c r="DHG14" s="4"/>
      <c r="DHH14" s="4"/>
      <c r="DHI14" s="4"/>
      <c r="DHJ14" s="4"/>
      <c r="DHK14" s="4"/>
      <c r="DHL14" s="4"/>
      <c r="DHM14" s="4"/>
      <c r="DHN14" s="4"/>
      <c r="DHO14" s="4"/>
      <c r="DHP14" s="4"/>
      <c r="DHQ14" s="4"/>
      <c r="DHR14" s="4"/>
      <c r="DHS14" s="4"/>
      <c r="DHT14" s="4"/>
      <c r="DHU14" s="4"/>
      <c r="DHV14" s="4"/>
      <c r="DHW14" s="4"/>
      <c r="DHX14" s="4"/>
      <c r="DHY14" s="4"/>
      <c r="DHZ14" s="4"/>
      <c r="DIA14" s="4"/>
      <c r="DIB14" s="4"/>
      <c r="DIC14" s="4"/>
      <c r="DID14" s="4"/>
      <c r="DIE14" s="4"/>
      <c r="DIF14" s="4"/>
      <c r="DIG14" s="4"/>
      <c r="DIH14" s="4"/>
      <c r="DII14" s="4"/>
      <c r="DIJ14" s="4"/>
      <c r="DIK14" s="4"/>
      <c r="DIL14" s="4"/>
      <c r="DIM14" s="4"/>
      <c r="DIN14" s="4"/>
      <c r="DIO14" s="4"/>
      <c r="DIP14" s="4"/>
      <c r="DIQ14" s="4"/>
      <c r="DIR14" s="4"/>
      <c r="DIS14" s="4"/>
      <c r="DIT14" s="4"/>
      <c r="DIU14" s="4"/>
      <c r="DIV14" s="4"/>
      <c r="DIW14" s="4"/>
      <c r="DIX14" s="4"/>
      <c r="DIY14" s="4"/>
      <c r="DIZ14" s="4"/>
      <c r="DJA14" s="4"/>
      <c r="DJB14" s="4"/>
      <c r="DJC14" s="4"/>
      <c r="DJD14" s="4"/>
      <c r="DJE14" s="4"/>
      <c r="DJF14" s="4"/>
      <c r="DJG14" s="4"/>
      <c r="DJH14" s="4"/>
      <c r="DJI14" s="4"/>
      <c r="DJJ14" s="4"/>
      <c r="DJK14" s="4"/>
      <c r="DJL14" s="4"/>
      <c r="DJM14" s="4"/>
      <c r="DJN14" s="4"/>
      <c r="DJO14" s="4"/>
      <c r="DJP14" s="4"/>
      <c r="DJQ14" s="4"/>
      <c r="DJR14" s="4"/>
      <c r="DJS14" s="4"/>
      <c r="DJT14" s="4"/>
      <c r="DJU14" s="4"/>
      <c r="DJV14" s="4"/>
      <c r="DJW14" s="4"/>
      <c r="DJX14" s="4"/>
      <c r="DJY14" s="4"/>
      <c r="DJZ14" s="4"/>
      <c r="DKA14" s="4"/>
      <c r="DKB14" s="4"/>
      <c r="DKC14" s="4"/>
      <c r="DKD14" s="4"/>
      <c r="DKE14" s="4"/>
      <c r="DKF14" s="4"/>
      <c r="DKG14" s="4"/>
      <c r="DKH14" s="4"/>
      <c r="DKI14" s="4"/>
      <c r="DKJ14" s="4"/>
      <c r="DKK14" s="4"/>
      <c r="DKL14" s="4"/>
      <c r="DKM14" s="4"/>
      <c r="DKN14" s="4"/>
      <c r="DKO14" s="4"/>
      <c r="DKP14" s="4"/>
      <c r="DKQ14" s="4"/>
      <c r="DKR14" s="4"/>
      <c r="DKS14" s="4"/>
      <c r="DKT14" s="4"/>
      <c r="DKU14" s="4"/>
      <c r="DKV14" s="4"/>
      <c r="DKW14" s="4"/>
      <c r="DKX14" s="4"/>
      <c r="DKY14" s="4"/>
      <c r="DKZ14" s="4"/>
      <c r="DLA14" s="4"/>
      <c r="DLB14" s="4"/>
      <c r="DLC14" s="4"/>
      <c r="DLD14" s="4"/>
      <c r="DLE14" s="4"/>
      <c r="DLF14" s="4"/>
      <c r="DLG14" s="4"/>
      <c r="DLH14" s="4"/>
      <c r="DLI14" s="4"/>
      <c r="DLJ14" s="4"/>
      <c r="DLK14" s="4"/>
      <c r="DLL14" s="4"/>
      <c r="DLM14" s="4"/>
      <c r="DLN14" s="4"/>
      <c r="DLO14" s="4"/>
      <c r="DLP14" s="4"/>
      <c r="DLQ14" s="4"/>
      <c r="DLR14" s="4"/>
      <c r="DLS14" s="4"/>
      <c r="DLT14" s="4"/>
      <c r="DLU14" s="4"/>
      <c r="DLV14" s="4"/>
      <c r="DLW14" s="4"/>
      <c r="DLX14" s="4"/>
      <c r="DLY14" s="4"/>
      <c r="DLZ14" s="4"/>
      <c r="DMA14" s="4"/>
      <c r="DMB14" s="4"/>
      <c r="DMC14" s="4"/>
      <c r="DMD14" s="4"/>
      <c r="DME14" s="4"/>
      <c r="DMF14" s="4"/>
      <c r="DMG14" s="4"/>
      <c r="DMH14" s="4"/>
      <c r="DMI14" s="4"/>
      <c r="DMJ14" s="4"/>
      <c r="DMK14" s="4"/>
      <c r="DML14" s="4"/>
      <c r="DMM14" s="4"/>
      <c r="DMN14" s="4"/>
      <c r="DMO14" s="4"/>
      <c r="DMP14" s="4"/>
      <c r="DMQ14" s="4"/>
      <c r="DMR14" s="4"/>
      <c r="DMS14" s="4"/>
      <c r="DMT14" s="4"/>
      <c r="DMU14" s="4"/>
      <c r="DMV14" s="4"/>
      <c r="DMW14" s="4"/>
      <c r="DMX14" s="4"/>
      <c r="DMY14" s="4"/>
      <c r="DMZ14" s="4"/>
      <c r="DNA14" s="4"/>
      <c r="DNB14" s="4"/>
      <c r="DNC14" s="4"/>
      <c r="DND14" s="4"/>
      <c r="DNE14" s="4"/>
      <c r="DNF14" s="4"/>
      <c r="DNG14" s="4"/>
      <c r="DNH14" s="4"/>
      <c r="DNI14" s="4"/>
      <c r="DNJ14" s="4"/>
      <c r="DNK14" s="4"/>
      <c r="DNL14" s="4"/>
      <c r="DNM14" s="4"/>
      <c r="DNN14" s="4"/>
      <c r="DNO14" s="4"/>
      <c r="DNP14" s="4"/>
      <c r="DNQ14" s="4"/>
      <c r="DNR14" s="4"/>
      <c r="DNS14" s="4"/>
      <c r="DNT14" s="4"/>
      <c r="DNU14" s="4"/>
      <c r="DNV14" s="4"/>
      <c r="DNW14" s="4"/>
      <c r="DNX14" s="4"/>
      <c r="DNY14" s="4"/>
      <c r="DNZ14" s="4"/>
      <c r="DOA14" s="4"/>
      <c r="DOB14" s="4"/>
      <c r="DOC14" s="4"/>
      <c r="DOD14" s="4"/>
      <c r="DOE14" s="4"/>
      <c r="DOF14" s="4"/>
      <c r="DOG14" s="4"/>
      <c r="DOH14" s="4"/>
      <c r="DOI14" s="4"/>
      <c r="DOJ14" s="4"/>
      <c r="DOK14" s="4"/>
      <c r="DOL14" s="4"/>
      <c r="DOM14" s="4"/>
      <c r="DON14" s="4"/>
      <c r="DOO14" s="4"/>
      <c r="DOP14" s="4"/>
      <c r="DOQ14" s="4"/>
      <c r="DOR14" s="4"/>
      <c r="DOS14" s="4"/>
      <c r="DOT14" s="4"/>
      <c r="DOU14" s="4"/>
      <c r="DOV14" s="4"/>
      <c r="DOW14" s="4"/>
      <c r="DOX14" s="4"/>
      <c r="DOY14" s="4"/>
      <c r="DOZ14" s="4"/>
      <c r="DPA14" s="4"/>
      <c r="DPB14" s="4"/>
      <c r="DPC14" s="4"/>
      <c r="DPD14" s="4"/>
      <c r="DPE14" s="4"/>
      <c r="DPF14" s="4"/>
      <c r="DPG14" s="4"/>
      <c r="DPH14" s="4"/>
      <c r="DPI14" s="4"/>
      <c r="DPJ14" s="4"/>
      <c r="DPK14" s="4"/>
      <c r="DPL14" s="4"/>
      <c r="DPM14" s="4"/>
      <c r="DPN14" s="4"/>
      <c r="DPO14" s="4"/>
      <c r="DPP14" s="4"/>
      <c r="DPQ14" s="4"/>
      <c r="DPR14" s="4"/>
      <c r="DPS14" s="4"/>
      <c r="DPT14" s="4"/>
      <c r="DPU14" s="4"/>
      <c r="DPV14" s="4"/>
      <c r="DPW14" s="4"/>
      <c r="DPX14" s="4"/>
      <c r="DPY14" s="4"/>
      <c r="DPZ14" s="4"/>
      <c r="DQA14" s="4"/>
      <c r="DQB14" s="4"/>
      <c r="DQC14" s="4"/>
      <c r="DQD14" s="4"/>
      <c r="DQE14" s="4"/>
      <c r="DQF14" s="4"/>
      <c r="DQG14" s="4"/>
      <c r="DQH14" s="4"/>
      <c r="DQI14" s="4"/>
      <c r="DQJ14" s="4"/>
      <c r="DQK14" s="4"/>
      <c r="DQL14" s="4"/>
      <c r="DQM14" s="4"/>
      <c r="DQN14" s="4"/>
      <c r="DQO14" s="4"/>
      <c r="DQP14" s="4"/>
      <c r="DQQ14" s="4"/>
      <c r="DQR14" s="4"/>
      <c r="DQS14" s="4"/>
      <c r="DQT14" s="4"/>
      <c r="DQU14" s="4"/>
      <c r="DQV14" s="4"/>
      <c r="DQW14" s="4"/>
      <c r="DQX14" s="4"/>
      <c r="DQY14" s="4"/>
      <c r="DQZ14" s="4"/>
      <c r="DRA14" s="4"/>
      <c r="DRB14" s="4"/>
      <c r="DRC14" s="4"/>
      <c r="DRD14" s="4"/>
      <c r="DRE14" s="4"/>
      <c r="DRF14" s="4"/>
      <c r="DRG14" s="4"/>
      <c r="DRH14" s="4"/>
      <c r="DRI14" s="4"/>
      <c r="DRJ14" s="4"/>
      <c r="DRK14" s="4"/>
      <c r="DRL14" s="4"/>
      <c r="DRM14" s="4"/>
      <c r="DRN14" s="4"/>
      <c r="DRO14" s="4"/>
      <c r="DRP14" s="4"/>
      <c r="DRQ14" s="4"/>
      <c r="DRR14" s="4"/>
      <c r="DRS14" s="4"/>
      <c r="DRT14" s="4"/>
      <c r="DRU14" s="4"/>
      <c r="DRV14" s="4"/>
      <c r="DRW14" s="4"/>
      <c r="DRX14" s="4"/>
      <c r="DRY14" s="4"/>
      <c r="DRZ14" s="4"/>
      <c r="DSA14" s="4"/>
      <c r="DSB14" s="4"/>
      <c r="DSC14" s="4"/>
      <c r="DSD14" s="4"/>
      <c r="DSE14" s="4"/>
      <c r="DSF14" s="4"/>
      <c r="DSG14" s="4"/>
      <c r="DSH14" s="4"/>
      <c r="DSI14" s="4"/>
      <c r="DSJ14" s="4"/>
      <c r="DSK14" s="4"/>
      <c r="DSL14" s="4"/>
      <c r="DSM14" s="4"/>
      <c r="DSN14" s="4"/>
      <c r="DSO14" s="4"/>
      <c r="DSP14" s="4"/>
      <c r="DSQ14" s="4"/>
      <c r="DSR14" s="4"/>
      <c r="DSS14" s="4"/>
      <c r="DST14" s="4"/>
      <c r="DSU14" s="4"/>
      <c r="DSV14" s="4"/>
      <c r="DSW14" s="4"/>
      <c r="DSX14" s="4"/>
      <c r="DSY14" s="4"/>
      <c r="DSZ14" s="4"/>
      <c r="DTA14" s="4"/>
      <c r="DTB14" s="4"/>
      <c r="DTC14" s="4"/>
      <c r="DTD14" s="4"/>
      <c r="DTE14" s="4"/>
      <c r="DTF14" s="4"/>
      <c r="DTG14" s="4"/>
      <c r="DTH14" s="4"/>
      <c r="DTI14" s="4"/>
      <c r="DTJ14" s="4"/>
      <c r="DTK14" s="4"/>
      <c r="DTL14" s="4"/>
      <c r="DTM14" s="4"/>
      <c r="DTN14" s="4"/>
      <c r="DTO14" s="4"/>
      <c r="DTP14" s="4"/>
      <c r="DTQ14" s="4"/>
      <c r="DTR14" s="4"/>
      <c r="DTS14" s="4"/>
      <c r="DTT14" s="4"/>
      <c r="DTU14" s="4"/>
      <c r="DTV14" s="4"/>
      <c r="DTW14" s="4"/>
      <c r="DTX14" s="4"/>
      <c r="DTY14" s="4"/>
      <c r="DTZ14" s="4"/>
      <c r="DUA14" s="4"/>
      <c r="DUB14" s="4"/>
      <c r="DUC14" s="4"/>
      <c r="DUD14" s="4"/>
      <c r="DUE14" s="4"/>
      <c r="DUF14" s="4"/>
      <c r="DUG14" s="4"/>
      <c r="DUH14" s="4"/>
      <c r="DUI14" s="4"/>
      <c r="DUJ14" s="4"/>
      <c r="DUK14" s="4"/>
      <c r="DUL14" s="4"/>
      <c r="DUM14" s="4"/>
      <c r="DUN14" s="4"/>
      <c r="DUO14" s="4"/>
      <c r="DUP14" s="4"/>
      <c r="DUQ14" s="4"/>
      <c r="DUR14" s="4"/>
      <c r="DUS14" s="4"/>
      <c r="DUT14" s="4"/>
      <c r="DUU14" s="4"/>
      <c r="DUV14" s="4"/>
      <c r="DUW14" s="4"/>
      <c r="DUX14" s="4"/>
      <c r="DUY14" s="4"/>
      <c r="DUZ14" s="4"/>
      <c r="DVA14" s="4"/>
      <c r="DVB14" s="4"/>
      <c r="DVC14" s="4"/>
      <c r="DVD14" s="4"/>
      <c r="DVE14" s="4"/>
      <c r="DVF14" s="4"/>
      <c r="DVG14" s="4"/>
      <c r="DVH14" s="4"/>
      <c r="DVI14" s="4"/>
      <c r="DVJ14" s="4"/>
      <c r="DVK14" s="4"/>
      <c r="DVL14" s="4"/>
      <c r="DVM14" s="4"/>
      <c r="DVN14" s="4"/>
      <c r="DVO14" s="4"/>
      <c r="DVP14" s="4"/>
      <c r="DVQ14" s="4"/>
      <c r="DVR14" s="4"/>
      <c r="DVS14" s="4"/>
      <c r="DVT14" s="4"/>
      <c r="DVU14" s="4"/>
      <c r="DVV14" s="4"/>
      <c r="DVW14" s="4"/>
      <c r="DVX14" s="4"/>
      <c r="DVY14" s="4"/>
      <c r="DVZ14" s="4"/>
      <c r="DWA14" s="4"/>
      <c r="DWB14" s="4"/>
      <c r="DWC14" s="4"/>
      <c r="DWD14" s="4"/>
      <c r="DWE14" s="4"/>
      <c r="DWF14" s="4"/>
      <c r="DWG14" s="4"/>
      <c r="DWH14" s="4"/>
      <c r="DWI14" s="4"/>
      <c r="DWJ14" s="4"/>
      <c r="DWK14" s="4"/>
      <c r="DWL14" s="4"/>
      <c r="DWM14" s="4"/>
      <c r="DWN14" s="4"/>
      <c r="DWO14" s="4"/>
      <c r="DWP14" s="4"/>
      <c r="DWQ14" s="4"/>
      <c r="DWR14" s="4"/>
      <c r="DWS14" s="4"/>
      <c r="DWT14" s="4"/>
      <c r="DWU14" s="4"/>
      <c r="DWV14" s="4"/>
      <c r="DWW14" s="4"/>
      <c r="DWX14" s="4"/>
      <c r="DWY14" s="4"/>
      <c r="DWZ14" s="4"/>
      <c r="DXA14" s="4"/>
      <c r="DXB14" s="4"/>
      <c r="DXC14" s="4"/>
      <c r="DXD14" s="4"/>
      <c r="DXE14" s="4"/>
      <c r="DXF14" s="4"/>
      <c r="DXG14" s="4"/>
      <c r="DXH14" s="4"/>
      <c r="DXI14" s="4"/>
      <c r="DXJ14" s="4"/>
      <c r="DXK14" s="4"/>
      <c r="DXL14" s="4"/>
      <c r="DXM14" s="4"/>
      <c r="DXN14" s="4"/>
      <c r="DXO14" s="4"/>
      <c r="DXP14" s="4"/>
      <c r="DXQ14" s="4"/>
      <c r="DXR14" s="4"/>
      <c r="DXS14" s="4"/>
      <c r="DXT14" s="4"/>
      <c r="DXU14" s="4"/>
      <c r="DXV14" s="4"/>
      <c r="DXW14" s="4"/>
      <c r="DXX14" s="4"/>
      <c r="DXY14" s="4"/>
      <c r="DXZ14" s="4"/>
      <c r="DYA14" s="4"/>
      <c r="DYB14" s="4"/>
      <c r="DYC14" s="4"/>
      <c r="DYD14" s="4"/>
      <c r="DYE14" s="4"/>
      <c r="DYF14" s="4"/>
      <c r="DYG14" s="4"/>
      <c r="DYH14" s="4"/>
      <c r="DYI14" s="4"/>
      <c r="DYJ14" s="4"/>
      <c r="DYK14" s="4"/>
      <c r="DYL14" s="4"/>
      <c r="DYM14" s="4"/>
      <c r="DYN14" s="4"/>
      <c r="DYO14" s="4"/>
      <c r="DYP14" s="4"/>
      <c r="DYQ14" s="4"/>
      <c r="DYR14" s="4"/>
      <c r="DYS14" s="4"/>
      <c r="DYT14" s="4"/>
      <c r="DYU14" s="4"/>
      <c r="DYV14" s="4"/>
      <c r="DYW14" s="4"/>
      <c r="DYX14" s="4"/>
      <c r="DYY14" s="4"/>
      <c r="DYZ14" s="4"/>
      <c r="DZA14" s="4"/>
      <c r="DZB14" s="4"/>
      <c r="DZC14" s="4"/>
      <c r="DZD14" s="4"/>
      <c r="DZE14" s="4"/>
      <c r="DZF14" s="4"/>
      <c r="DZG14" s="4"/>
      <c r="DZH14" s="4"/>
      <c r="DZI14" s="4"/>
      <c r="DZJ14" s="4"/>
      <c r="DZK14" s="4"/>
      <c r="DZL14" s="4"/>
      <c r="DZM14" s="4"/>
      <c r="DZN14" s="4"/>
      <c r="DZO14" s="4"/>
      <c r="DZP14" s="4"/>
      <c r="DZQ14" s="4"/>
      <c r="DZR14" s="4"/>
      <c r="DZS14" s="4"/>
      <c r="DZT14" s="4"/>
      <c r="DZU14" s="4"/>
      <c r="DZV14" s="4"/>
      <c r="DZW14" s="4"/>
      <c r="DZX14" s="4"/>
      <c r="DZY14" s="4"/>
      <c r="DZZ14" s="4"/>
      <c r="EAA14" s="4"/>
      <c r="EAB14" s="4"/>
      <c r="EAC14" s="4"/>
      <c r="EAD14" s="4"/>
      <c r="EAE14" s="4"/>
      <c r="EAF14" s="4"/>
      <c r="EAG14" s="4"/>
      <c r="EAH14" s="4"/>
      <c r="EAI14" s="4"/>
      <c r="EAJ14" s="4"/>
      <c r="EAK14" s="4"/>
      <c r="EAL14" s="4"/>
      <c r="EAM14" s="4"/>
      <c r="EAN14" s="4"/>
      <c r="EAO14" s="4"/>
      <c r="EAP14" s="4"/>
      <c r="EAQ14" s="4"/>
      <c r="EAR14" s="4"/>
      <c r="EAS14" s="4"/>
      <c r="EAT14" s="4"/>
      <c r="EAU14" s="4"/>
      <c r="EAV14" s="4"/>
      <c r="EAW14" s="4"/>
      <c r="EAX14" s="4"/>
      <c r="EAY14" s="4"/>
      <c r="EAZ14" s="4"/>
      <c r="EBA14" s="4"/>
      <c r="EBB14" s="4"/>
      <c r="EBC14" s="4"/>
      <c r="EBD14" s="4"/>
      <c r="EBE14" s="4"/>
      <c r="EBF14" s="4"/>
      <c r="EBG14" s="4"/>
      <c r="EBH14" s="4"/>
      <c r="EBI14" s="4"/>
      <c r="EBJ14" s="4"/>
      <c r="EBK14" s="4"/>
      <c r="EBL14" s="4"/>
      <c r="EBM14" s="4"/>
      <c r="EBN14" s="4"/>
      <c r="EBO14" s="4"/>
      <c r="EBP14" s="4"/>
      <c r="EBQ14" s="4"/>
      <c r="EBR14" s="4"/>
      <c r="EBS14" s="4"/>
      <c r="EBT14" s="4"/>
      <c r="EBU14" s="4"/>
      <c r="EBV14" s="4"/>
      <c r="EBW14" s="4"/>
      <c r="EBX14" s="4"/>
      <c r="EBY14" s="4"/>
      <c r="EBZ14" s="4"/>
      <c r="ECA14" s="4"/>
      <c r="ECB14" s="4"/>
      <c r="ECC14" s="4"/>
      <c r="ECD14" s="4"/>
      <c r="ECE14" s="4"/>
      <c r="ECF14" s="4"/>
      <c r="ECG14" s="4"/>
      <c r="ECH14" s="4"/>
      <c r="ECI14" s="4"/>
      <c r="ECJ14" s="4"/>
      <c r="ECK14" s="4"/>
      <c r="ECL14" s="4"/>
      <c r="ECM14" s="4"/>
      <c r="ECN14" s="4"/>
      <c r="ECO14" s="4"/>
      <c r="ECP14" s="4"/>
      <c r="ECQ14" s="4"/>
      <c r="ECR14" s="4"/>
      <c r="ECS14" s="4"/>
      <c r="ECT14" s="4"/>
      <c r="ECU14" s="4"/>
      <c r="ECV14" s="4"/>
      <c r="ECW14" s="4"/>
      <c r="ECX14" s="4"/>
      <c r="ECY14" s="4"/>
      <c r="ECZ14" s="4"/>
      <c r="EDA14" s="4"/>
      <c r="EDB14" s="4"/>
      <c r="EDC14" s="4"/>
      <c r="EDD14" s="4"/>
      <c r="EDE14" s="4"/>
      <c r="EDF14" s="4"/>
      <c r="EDG14" s="4"/>
      <c r="EDH14" s="4"/>
      <c r="EDI14" s="4"/>
      <c r="EDJ14" s="4"/>
      <c r="EDK14" s="4"/>
      <c r="EDL14" s="4"/>
      <c r="EDM14" s="4"/>
      <c r="EDN14" s="4"/>
      <c r="EDO14" s="4"/>
      <c r="EDP14" s="4"/>
      <c r="EDQ14" s="4"/>
      <c r="EDR14" s="4"/>
      <c r="EDS14" s="4"/>
      <c r="EDT14" s="4"/>
      <c r="EDU14" s="4"/>
      <c r="EDV14" s="4"/>
      <c r="EDW14" s="4"/>
      <c r="EDX14" s="4"/>
      <c r="EDY14" s="4"/>
      <c r="EDZ14" s="4"/>
      <c r="EEA14" s="4"/>
      <c r="EEB14" s="4"/>
      <c r="EEC14" s="4"/>
      <c r="EED14" s="4"/>
      <c r="EEE14" s="4"/>
      <c r="EEF14" s="4"/>
      <c r="EEG14" s="4"/>
      <c r="EEH14" s="4"/>
      <c r="EEI14" s="4"/>
      <c r="EEJ14" s="4"/>
      <c r="EEK14" s="4"/>
      <c r="EEL14" s="4"/>
      <c r="EEM14" s="4"/>
      <c r="EEN14" s="4"/>
      <c r="EEO14" s="4"/>
      <c r="EEP14" s="4"/>
      <c r="EEQ14" s="4"/>
      <c r="EER14" s="4"/>
      <c r="EES14" s="4"/>
      <c r="EET14" s="4"/>
      <c r="EEU14" s="4"/>
      <c r="EEV14" s="4"/>
      <c r="EEW14" s="4"/>
      <c r="EEX14" s="4"/>
      <c r="EEY14" s="4"/>
      <c r="EEZ14" s="4"/>
      <c r="EFA14" s="4"/>
      <c r="EFB14" s="4"/>
      <c r="EFC14" s="4"/>
      <c r="EFD14" s="4"/>
      <c r="EFE14" s="4"/>
      <c r="EFF14" s="4"/>
      <c r="EFG14" s="4"/>
      <c r="EFH14" s="4"/>
      <c r="EFI14" s="4"/>
      <c r="EFJ14" s="4"/>
      <c r="EFK14" s="4"/>
      <c r="EFL14" s="4"/>
      <c r="EFM14" s="4"/>
      <c r="EFN14" s="4"/>
      <c r="EFO14" s="4"/>
      <c r="EFP14" s="4"/>
      <c r="EFQ14" s="4"/>
      <c r="EFR14" s="4"/>
      <c r="EFS14" s="4"/>
      <c r="EFT14" s="4"/>
      <c r="EFU14" s="4"/>
      <c r="EFV14" s="4"/>
      <c r="EFW14" s="4"/>
      <c r="EFX14" s="4"/>
      <c r="EFY14" s="4"/>
      <c r="EFZ14" s="4"/>
      <c r="EGA14" s="4"/>
      <c r="EGB14" s="4"/>
      <c r="EGC14" s="4"/>
      <c r="EGD14" s="4"/>
      <c r="EGE14" s="4"/>
      <c r="EGF14" s="4"/>
      <c r="EGG14" s="4"/>
      <c r="EGH14" s="4"/>
      <c r="EGI14" s="4"/>
      <c r="EGJ14" s="4"/>
      <c r="EGK14" s="4"/>
      <c r="EGL14" s="4"/>
      <c r="EGM14" s="4"/>
      <c r="EGN14" s="4"/>
      <c r="EGO14" s="4"/>
      <c r="EGP14" s="4"/>
      <c r="EGQ14" s="4"/>
      <c r="EGR14" s="4"/>
      <c r="EGS14" s="4"/>
      <c r="EGT14" s="4"/>
      <c r="EGU14" s="4"/>
      <c r="EGV14" s="4"/>
      <c r="EGW14" s="4"/>
      <c r="EGX14" s="4"/>
      <c r="EGY14" s="4"/>
      <c r="EGZ14" s="4"/>
      <c r="EHA14" s="4"/>
      <c r="EHB14" s="4"/>
      <c r="EHC14" s="4"/>
      <c r="EHD14" s="4"/>
      <c r="EHE14" s="4"/>
      <c r="EHF14" s="4"/>
      <c r="EHG14" s="4"/>
      <c r="EHH14" s="4"/>
      <c r="EHI14" s="4"/>
      <c r="EHJ14" s="4"/>
      <c r="EHK14" s="4"/>
      <c r="EHL14" s="4"/>
      <c r="EHM14" s="4"/>
      <c r="EHN14" s="4"/>
      <c r="EHO14" s="4"/>
      <c r="EHP14" s="4"/>
      <c r="EHQ14" s="4"/>
      <c r="EHR14" s="4"/>
      <c r="EHS14" s="4"/>
      <c r="EHT14" s="4"/>
      <c r="EHU14" s="4"/>
      <c r="EHV14" s="4"/>
      <c r="EHW14" s="4"/>
      <c r="EHX14" s="4"/>
      <c r="EHY14" s="4"/>
      <c r="EHZ14" s="4"/>
      <c r="EIA14" s="4"/>
      <c r="EIB14" s="4"/>
      <c r="EIC14" s="4"/>
      <c r="EID14" s="4"/>
      <c r="EIE14" s="4"/>
      <c r="EIF14" s="4"/>
      <c r="EIG14" s="4"/>
      <c r="EIH14" s="4"/>
      <c r="EII14" s="4"/>
      <c r="EIJ14" s="4"/>
      <c r="EIK14" s="4"/>
      <c r="EIL14" s="4"/>
      <c r="EIM14" s="4"/>
      <c r="EIN14" s="4"/>
      <c r="EIO14" s="4"/>
      <c r="EIP14" s="4"/>
      <c r="EIQ14" s="4"/>
      <c r="EIR14" s="4"/>
      <c r="EIS14" s="4"/>
      <c r="EIT14" s="4"/>
      <c r="EIU14" s="4"/>
      <c r="EIV14" s="4"/>
      <c r="EIW14" s="4"/>
      <c r="EIX14" s="4"/>
      <c r="EIY14" s="4"/>
      <c r="EIZ14" s="4"/>
      <c r="EJA14" s="4"/>
      <c r="EJB14" s="4"/>
      <c r="EJC14" s="4"/>
      <c r="EJD14" s="4"/>
      <c r="EJE14" s="4"/>
      <c r="EJF14" s="4"/>
      <c r="EJG14" s="4"/>
      <c r="EJH14" s="4"/>
      <c r="EJI14" s="4"/>
      <c r="EJJ14" s="4"/>
      <c r="EJK14" s="4"/>
      <c r="EJL14" s="4"/>
      <c r="EJM14" s="4"/>
      <c r="EJN14" s="4"/>
      <c r="EJO14" s="4"/>
      <c r="EJP14" s="4"/>
      <c r="EJQ14" s="4"/>
      <c r="EJR14" s="4"/>
      <c r="EJS14" s="4"/>
      <c r="EJT14" s="4"/>
      <c r="EJU14" s="4"/>
      <c r="EJV14" s="4"/>
      <c r="EJW14" s="4"/>
      <c r="EJX14" s="4"/>
      <c r="EJY14" s="4"/>
      <c r="EJZ14" s="4"/>
      <c r="EKA14" s="4"/>
      <c r="EKB14" s="4"/>
      <c r="EKC14" s="4"/>
      <c r="EKD14" s="4"/>
      <c r="EKE14" s="4"/>
      <c r="EKF14" s="4"/>
      <c r="EKG14" s="4"/>
      <c r="EKH14" s="4"/>
      <c r="EKI14" s="4"/>
      <c r="EKJ14" s="4"/>
      <c r="EKK14" s="4"/>
      <c r="EKL14" s="4"/>
      <c r="EKM14" s="4"/>
      <c r="EKN14" s="4"/>
      <c r="EKO14" s="4"/>
      <c r="EKP14" s="4"/>
      <c r="EKQ14" s="4"/>
      <c r="EKR14" s="4"/>
      <c r="EKS14" s="4"/>
      <c r="EKT14" s="4"/>
      <c r="EKU14" s="4"/>
      <c r="EKV14" s="4"/>
      <c r="EKW14" s="4"/>
      <c r="EKX14" s="4"/>
      <c r="EKY14" s="4"/>
      <c r="EKZ14" s="4"/>
      <c r="ELA14" s="4"/>
      <c r="ELB14" s="4"/>
      <c r="ELC14" s="4"/>
      <c r="ELD14" s="4"/>
      <c r="ELE14" s="4"/>
      <c r="ELF14" s="4"/>
      <c r="ELG14" s="4"/>
      <c r="ELH14" s="4"/>
      <c r="ELI14" s="4"/>
      <c r="ELJ14" s="4"/>
      <c r="ELK14" s="4"/>
      <c r="ELL14" s="4"/>
      <c r="ELM14" s="4"/>
      <c r="ELN14" s="4"/>
      <c r="ELO14" s="4"/>
      <c r="ELP14" s="4"/>
      <c r="ELQ14" s="4"/>
      <c r="ELR14" s="4"/>
      <c r="ELS14" s="4"/>
      <c r="ELT14" s="4"/>
      <c r="ELU14" s="4"/>
      <c r="ELV14" s="4"/>
      <c r="ELW14" s="4"/>
      <c r="ELX14" s="4"/>
      <c r="ELY14" s="4"/>
      <c r="ELZ14" s="4"/>
      <c r="EMA14" s="4"/>
      <c r="EMB14" s="4"/>
      <c r="EMC14" s="4"/>
      <c r="EMD14" s="4"/>
      <c r="EME14" s="4"/>
      <c r="EMF14" s="4"/>
      <c r="EMG14" s="4"/>
      <c r="EMH14" s="4"/>
      <c r="EMI14" s="4"/>
      <c r="EMJ14" s="4"/>
      <c r="EMK14" s="4"/>
      <c r="EML14" s="4"/>
      <c r="EMM14" s="4"/>
      <c r="EMN14" s="4"/>
      <c r="EMO14" s="4"/>
      <c r="EMP14" s="4"/>
      <c r="EMQ14" s="4"/>
      <c r="EMR14" s="4"/>
      <c r="EMS14" s="4"/>
      <c r="EMT14" s="4"/>
      <c r="EMU14" s="4"/>
      <c r="EMV14" s="4"/>
      <c r="EMW14" s="4"/>
      <c r="EMX14" s="4"/>
      <c r="EMY14" s="4"/>
      <c r="EMZ14" s="4"/>
      <c r="ENA14" s="4"/>
      <c r="ENB14" s="4"/>
      <c r="ENC14" s="4"/>
      <c r="END14" s="4"/>
      <c r="ENE14" s="4"/>
      <c r="ENF14" s="4"/>
      <c r="ENG14" s="4"/>
      <c r="ENH14" s="4"/>
      <c r="ENI14" s="4"/>
      <c r="ENJ14" s="4"/>
      <c r="ENK14" s="4"/>
      <c r="ENL14" s="4"/>
      <c r="ENM14" s="4"/>
      <c r="ENN14" s="4"/>
      <c r="ENO14" s="4"/>
      <c r="ENP14" s="4"/>
      <c r="ENQ14" s="4"/>
      <c r="ENR14" s="4"/>
      <c r="ENS14" s="4"/>
      <c r="ENT14" s="4"/>
      <c r="ENU14" s="4"/>
      <c r="ENV14" s="4"/>
      <c r="ENW14" s="4"/>
      <c r="ENX14" s="4"/>
      <c r="ENY14" s="4"/>
      <c r="ENZ14" s="4"/>
      <c r="EOA14" s="4"/>
      <c r="EOB14" s="4"/>
      <c r="EOC14" s="4"/>
      <c r="EOD14" s="4"/>
      <c r="EOE14" s="4"/>
      <c r="EOF14" s="4"/>
      <c r="EOG14" s="4"/>
      <c r="EOH14" s="4"/>
      <c r="EOI14" s="4"/>
      <c r="EOJ14" s="4"/>
      <c r="EOK14" s="4"/>
      <c r="EOL14" s="4"/>
      <c r="EOM14" s="4"/>
      <c r="EON14" s="4"/>
      <c r="EOO14" s="4"/>
      <c r="EOP14" s="4"/>
      <c r="EOQ14" s="4"/>
      <c r="EOR14" s="4"/>
      <c r="EOS14" s="4"/>
      <c r="EOT14" s="4"/>
      <c r="EOU14" s="4"/>
      <c r="EOV14" s="4"/>
      <c r="EOW14" s="4"/>
      <c r="EOX14" s="4"/>
      <c r="EOY14" s="4"/>
      <c r="EOZ14" s="4"/>
      <c r="EPA14" s="4"/>
      <c r="EPB14" s="4"/>
      <c r="EPC14" s="4"/>
      <c r="EPD14" s="4"/>
      <c r="EPE14" s="4"/>
      <c r="EPF14" s="4"/>
      <c r="EPG14" s="4"/>
      <c r="EPH14" s="4"/>
      <c r="EPI14" s="4"/>
      <c r="EPJ14" s="4"/>
      <c r="EPK14" s="4"/>
      <c r="EPL14" s="4"/>
      <c r="EPM14" s="4"/>
      <c r="EPN14" s="4"/>
      <c r="EPO14" s="4"/>
      <c r="EPP14" s="4"/>
      <c r="EPQ14" s="4"/>
      <c r="EPR14" s="4"/>
      <c r="EPS14" s="4"/>
      <c r="EPT14" s="4"/>
      <c r="EPU14" s="4"/>
      <c r="EPV14" s="4"/>
      <c r="EPW14" s="4"/>
      <c r="EPX14" s="4"/>
      <c r="EPY14" s="4"/>
      <c r="EPZ14" s="4"/>
      <c r="EQA14" s="4"/>
      <c r="EQB14" s="4"/>
      <c r="EQC14" s="4"/>
      <c r="EQD14" s="4"/>
      <c r="EQE14" s="4"/>
      <c r="EQF14" s="4"/>
      <c r="EQG14" s="4"/>
      <c r="EQH14" s="4"/>
      <c r="EQI14" s="4"/>
      <c r="EQJ14" s="4"/>
      <c r="EQK14" s="4"/>
      <c r="EQL14" s="4"/>
      <c r="EQM14" s="4"/>
      <c r="EQN14" s="4"/>
      <c r="EQO14" s="4"/>
      <c r="EQP14" s="4"/>
      <c r="EQQ14" s="4"/>
      <c r="EQR14" s="4"/>
      <c r="EQS14" s="4"/>
      <c r="EQT14" s="4"/>
      <c r="EQU14" s="4"/>
      <c r="EQV14" s="4"/>
      <c r="EQW14" s="4"/>
      <c r="EQX14" s="4"/>
      <c r="EQY14" s="4"/>
      <c r="EQZ14" s="4"/>
      <c r="ERA14" s="4"/>
      <c r="ERB14" s="4"/>
      <c r="ERC14" s="4"/>
      <c r="ERD14" s="4"/>
      <c r="ERE14" s="4"/>
      <c r="ERF14" s="4"/>
      <c r="ERG14" s="4"/>
      <c r="ERH14" s="4"/>
      <c r="ERI14" s="4"/>
      <c r="ERJ14" s="4"/>
      <c r="ERK14" s="4"/>
      <c r="ERL14" s="4"/>
      <c r="ERM14" s="4"/>
      <c r="ERN14" s="4"/>
      <c r="ERO14" s="4"/>
      <c r="ERP14" s="4"/>
      <c r="ERQ14" s="4"/>
      <c r="ERR14" s="4"/>
      <c r="ERS14" s="4"/>
      <c r="ERT14" s="4"/>
      <c r="ERU14" s="4"/>
      <c r="ERV14" s="4"/>
      <c r="ERW14" s="4"/>
      <c r="ERX14" s="4"/>
      <c r="ERY14" s="4"/>
      <c r="ERZ14" s="4"/>
      <c r="ESA14" s="4"/>
      <c r="ESB14" s="4"/>
      <c r="ESC14" s="4"/>
      <c r="ESD14" s="4"/>
      <c r="ESE14" s="4"/>
      <c r="ESF14" s="4"/>
      <c r="ESG14" s="4"/>
      <c r="ESH14" s="4"/>
      <c r="ESI14" s="4"/>
      <c r="ESJ14" s="4"/>
      <c r="ESK14" s="4"/>
      <c r="ESL14" s="4"/>
      <c r="ESM14" s="4"/>
      <c r="ESN14" s="4"/>
      <c r="ESO14" s="4"/>
      <c r="ESP14" s="4"/>
      <c r="ESQ14" s="4"/>
      <c r="ESR14" s="4"/>
      <c r="ESS14" s="4"/>
      <c r="EST14" s="4"/>
      <c r="ESU14" s="4"/>
      <c r="ESV14" s="4"/>
      <c r="ESW14" s="4"/>
      <c r="ESX14" s="4"/>
      <c r="ESY14" s="4"/>
      <c r="ESZ14" s="4"/>
      <c r="ETA14" s="4"/>
      <c r="ETB14" s="4"/>
      <c r="ETC14" s="4"/>
      <c r="ETD14" s="4"/>
      <c r="ETE14" s="4"/>
      <c r="ETF14" s="4"/>
      <c r="ETG14" s="4"/>
      <c r="ETH14" s="4"/>
      <c r="ETI14" s="4"/>
      <c r="ETJ14" s="4"/>
      <c r="ETK14" s="4"/>
      <c r="ETL14" s="4"/>
      <c r="ETM14" s="4"/>
      <c r="ETN14" s="4"/>
      <c r="ETO14" s="4"/>
      <c r="ETP14" s="4"/>
      <c r="ETQ14" s="4"/>
      <c r="ETR14" s="4"/>
      <c r="ETS14" s="4"/>
      <c r="ETT14" s="4"/>
      <c r="ETU14" s="4"/>
      <c r="ETV14" s="4"/>
      <c r="ETW14" s="4"/>
      <c r="ETX14" s="4"/>
      <c r="ETY14" s="4"/>
      <c r="ETZ14" s="4"/>
      <c r="EUA14" s="4"/>
      <c r="EUB14" s="4"/>
      <c r="EUC14" s="4"/>
      <c r="EUD14" s="4"/>
      <c r="EUE14" s="4"/>
      <c r="EUF14" s="4"/>
      <c r="EUG14" s="4"/>
      <c r="EUH14" s="4"/>
      <c r="EUI14" s="4"/>
      <c r="EUJ14" s="4"/>
      <c r="EUK14" s="4"/>
      <c r="EUL14" s="4"/>
      <c r="EUM14" s="4"/>
      <c r="EUN14" s="4"/>
      <c r="EUO14" s="4"/>
      <c r="EUP14" s="4"/>
      <c r="EUQ14" s="4"/>
      <c r="EUR14" s="4"/>
      <c r="EUS14" s="4"/>
      <c r="EUT14" s="4"/>
      <c r="EUU14" s="4"/>
      <c r="EUV14" s="4"/>
      <c r="EUW14" s="4"/>
      <c r="EUX14" s="4"/>
      <c r="EUY14" s="4"/>
      <c r="EUZ14" s="4"/>
      <c r="EVA14" s="4"/>
      <c r="EVB14" s="4"/>
      <c r="EVC14" s="4"/>
      <c r="EVD14" s="4"/>
      <c r="EVE14" s="4"/>
      <c r="EVF14" s="4"/>
      <c r="EVG14" s="4"/>
      <c r="EVH14" s="4"/>
      <c r="EVI14" s="4"/>
      <c r="EVJ14" s="4"/>
      <c r="EVK14" s="4"/>
      <c r="EVL14" s="4"/>
      <c r="EVM14" s="4"/>
      <c r="EVN14" s="4"/>
      <c r="EVO14" s="4"/>
      <c r="EVP14" s="4"/>
      <c r="EVQ14" s="4"/>
      <c r="EVR14" s="4"/>
      <c r="EVS14" s="4"/>
      <c r="EVT14" s="4"/>
      <c r="EVU14" s="4"/>
      <c r="EVV14" s="4"/>
      <c r="EVW14" s="4"/>
      <c r="EVX14" s="4"/>
      <c r="EVY14" s="4"/>
      <c r="EVZ14" s="4"/>
      <c r="EWA14" s="4"/>
      <c r="EWB14" s="4"/>
      <c r="EWC14" s="4"/>
      <c r="EWD14" s="4"/>
      <c r="EWE14" s="4"/>
      <c r="EWF14" s="4"/>
      <c r="EWG14" s="4"/>
      <c r="EWH14" s="4"/>
      <c r="EWI14" s="4"/>
      <c r="EWJ14" s="4"/>
      <c r="EWK14" s="4"/>
      <c r="EWL14" s="4"/>
      <c r="EWM14" s="4"/>
      <c r="EWN14" s="4"/>
      <c r="EWO14" s="4"/>
      <c r="EWP14" s="4"/>
      <c r="EWQ14" s="4"/>
      <c r="EWR14" s="4"/>
      <c r="EWS14" s="4"/>
      <c r="EWT14" s="4"/>
      <c r="EWU14" s="4"/>
      <c r="EWV14" s="4"/>
      <c r="EWW14" s="4"/>
      <c r="EWX14" s="4"/>
      <c r="EWY14" s="4"/>
      <c r="EWZ14" s="4"/>
      <c r="EXA14" s="4"/>
      <c r="EXB14" s="4"/>
      <c r="EXC14" s="4"/>
      <c r="EXD14" s="4"/>
      <c r="EXE14" s="4"/>
      <c r="EXF14" s="4"/>
      <c r="EXG14" s="4"/>
      <c r="EXH14" s="4"/>
      <c r="EXI14" s="4"/>
      <c r="EXJ14" s="4"/>
      <c r="EXK14" s="4"/>
      <c r="EXL14" s="4"/>
      <c r="EXM14" s="4"/>
      <c r="EXN14" s="4"/>
      <c r="EXO14" s="4"/>
      <c r="EXP14" s="4"/>
      <c r="EXQ14" s="4"/>
      <c r="EXR14" s="4"/>
      <c r="EXS14" s="4"/>
      <c r="EXT14" s="4"/>
      <c r="EXU14" s="4"/>
      <c r="EXV14" s="4"/>
      <c r="EXW14" s="4"/>
      <c r="EXX14" s="4"/>
      <c r="EXY14" s="4"/>
      <c r="EXZ14" s="4"/>
      <c r="EYA14" s="4"/>
      <c r="EYB14" s="4"/>
      <c r="EYC14" s="4"/>
      <c r="EYD14" s="4"/>
      <c r="EYE14" s="4"/>
      <c r="EYF14" s="4"/>
      <c r="EYG14" s="4"/>
      <c r="EYH14" s="4"/>
      <c r="EYI14" s="4"/>
      <c r="EYJ14" s="4"/>
      <c r="EYK14" s="4"/>
      <c r="EYL14" s="4"/>
      <c r="EYM14" s="4"/>
      <c r="EYN14" s="4"/>
      <c r="EYO14" s="4"/>
      <c r="EYP14" s="4"/>
      <c r="EYQ14" s="4"/>
      <c r="EYR14" s="4"/>
      <c r="EYS14" s="4"/>
      <c r="EYT14" s="4"/>
      <c r="EYU14" s="4"/>
      <c r="EYV14" s="4"/>
      <c r="EYW14" s="4"/>
      <c r="EYX14" s="4"/>
      <c r="EYY14" s="4"/>
      <c r="EYZ14" s="4"/>
      <c r="EZA14" s="4"/>
      <c r="EZB14" s="4"/>
      <c r="EZC14" s="4"/>
      <c r="EZD14" s="4"/>
      <c r="EZE14" s="4"/>
      <c r="EZF14" s="4"/>
      <c r="EZG14" s="4"/>
      <c r="EZH14" s="4"/>
      <c r="EZI14" s="4"/>
      <c r="EZJ14" s="4"/>
      <c r="EZK14" s="4"/>
      <c r="EZL14" s="4"/>
      <c r="EZM14" s="4"/>
      <c r="EZN14" s="4"/>
      <c r="EZO14" s="4"/>
      <c r="EZP14" s="4"/>
      <c r="EZQ14" s="4"/>
      <c r="EZR14" s="4"/>
      <c r="EZS14" s="4"/>
      <c r="EZT14" s="4"/>
      <c r="EZU14" s="4"/>
      <c r="EZV14" s="4"/>
      <c r="EZW14" s="4"/>
      <c r="EZX14" s="4"/>
      <c r="EZY14" s="4"/>
      <c r="EZZ14" s="4"/>
      <c r="FAA14" s="4"/>
      <c r="FAB14" s="4"/>
      <c r="FAC14" s="4"/>
      <c r="FAD14" s="4"/>
      <c r="FAE14" s="4"/>
      <c r="FAF14" s="4"/>
      <c r="FAG14" s="4"/>
      <c r="FAH14" s="4"/>
      <c r="FAI14" s="4"/>
      <c r="FAJ14" s="4"/>
      <c r="FAK14" s="4"/>
      <c r="FAL14" s="4"/>
      <c r="FAM14" s="4"/>
      <c r="FAN14" s="4"/>
      <c r="FAO14" s="4"/>
      <c r="FAP14" s="4"/>
      <c r="FAQ14" s="4"/>
      <c r="FAR14" s="4"/>
      <c r="FAS14" s="4"/>
      <c r="FAT14" s="4"/>
      <c r="FAU14" s="4"/>
      <c r="FAV14" s="4"/>
      <c r="FAW14" s="4"/>
      <c r="FAX14" s="4"/>
      <c r="FAY14" s="4"/>
      <c r="FAZ14" s="4"/>
      <c r="FBA14" s="4"/>
      <c r="FBB14" s="4"/>
      <c r="FBC14" s="4"/>
      <c r="FBD14" s="4"/>
      <c r="FBE14" s="4"/>
      <c r="FBF14" s="4"/>
      <c r="FBG14" s="4"/>
      <c r="FBH14" s="4"/>
      <c r="FBI14" s="4"/>
      <c r="FBJ14" s="4"/>
      <c r="FBK14" s="4"/>
      <c r="FBL14" s="4"/>
      <c r="FBM14" s="4"/>
      <c r="FBN14" s="4"/>
      <c r="FBO14" s="4"/>
      <c r="FBP14" s="4"/>
      <c r="FBQ14" s="4"/>
      <c r="FBR14" s="4"/>
      <c r="FBS14" s="4"/>
      <c r="FBT14" s="4"/>
      <c r="FBU14" s="4"/>
      <c r="FBV14" s="4"/>
      <c r="FBW14" s="4"/>
      <c r="FBX14" s="4"/>
      <c r="FBY14" s="4"/>
      <c r="FBZ14" s="4"/>
      <c r="FCA14" s="4"/>
      <c r="FCB14" s="4"/>
      <c r="FCC14" s="4"/>
      <c r="FCD14" s="4"/>
      <c r="FCE14" s="4"/>
      <c r="FCF14" s="4"/>
      <c r="FCG14" s="4"/>
      <c r="FCH14" s="4"/>
      <c r="FCI14" s="4"/>
      <c r="FCJ14" s="4"/>
      <c r="FCK14" s="4"/>
      <c r="FCL14" s="4"/>
      <c r="FCM14" s="4"/>
      <c r="FCN14" s="4"/>
      <c r="FCO14" s="4"/>
      <c r="FCP14" s="4"/>
      <c r="FCQ14" s="4"/>
      <c r="FCR14" s="4"/>
      <c r="FCS14" s="4"/>
      <c r="FCT14" s="4"/>
      <c r="FCU14" s="4"/>
      <c r="FCV14" s="4"/>
      <c r="FCW14" s="4"/>
      <c r="FCX14" s="4"/>
      <c r="FCY14" s="4"/>
      <c r="FCZ14" s="4"/>
      <c r="FDA14" s="4"/>
      <c r="FDB14" s="4"/>
      <c r="FDC14" s="4"/>
      <c r="FDD14" s="4"/>
      <c r="FDE14" s="4"/>
      <c r="FDF14" s="4"/>
      <c r="FDG14" s="4"/>
      <c r="FDH14" s="4"/>
      <c r="FDI14" s="4"/>
      <c r="FDJ14" s="4"/>
      <c r="FDK14" s="4"/>
      <c r="FDL14" s="4"/>
      <c r="FDM14" s="4"/>
      <c r="FDN14" s="4"/>
      <c r="FDO14" s="4"/>
      <c r="FDP14" s="4"/>
      <c r="FDQ14" s="4"/>
      <c r="FDR14" s="4"/>
      <c r="FDS14" s="4"/>
      <c r="FDT14" s="4"/>
      <c r="FDU14" s="4"/>
      <c r="FDV14" s="4"/>
      <c r="FDW14" s="4"/>
      <c r="FDX14" s="4"/>
      <c r="FDY14" s="4"/>
      <c r="FDZ14" s="4"/>
      <c r="FEA14" s="4"/>
      <c r="FEB14" s="4"/>
      <c r="FEC14" s="4"/>
      <c r="FED14" s="4"/>
      <c r="FEE14" s="4"/>
      <c r="FEF14" s="4"/>
      <c r="FEG14" s="4"/>
      <c r="FEH14" s="4"/>
      <c r="FEI14" s="4"/>
      <c r="FEJ14" s="4"/>
      <c r="FEK14" s="4"/>
      <c r="FEL14" s="4"/>
      <c r="FEM14" s="4"/>
      <c r="FEN14" s="4"/>
      <c r="FEO14" s="4"/>
      <c r="FEP14" s="4"/>
      <c r="FEQ14" s="4"/>
      <c r="FER14" s="4"/>
      <c r="FES14" s="4"/>
      <c r="FET14" s="4"/>
      <c r="FEU14" s="4"/>
      <c r="FEV14" s="4"/>
      <c r="FEW14" s="4"/>
      <c r="FEX14" s="4"/>
      <c r="FEY14" s="4"/>
      <c r="FEZ14" s="4"/>
      <c r="FFA14" s="4"/>
      <c r="FFB14" s="4"/>
      <c r="FFC14" s="4"/>
      <c r="FFD14" s="4"/>
      <c r="FFE14" s="4"/>
      <c r="FFF14" s="4"/>
      <c r="FFG14" s="4"/>
      <c r="FFH14" s="4"/>
      <c r="FFI14" s="4"/>
      <c r="FFJ14" s="4"/>
      <c r="FFK14" s="4"/>
      <c r="FFL14" s="4"/>
      <c r="FFM14" s="4"/>
      <c r="FFN14" s="4"/>
      <c r="FFO14" s="4"/>
      <c r="FFP14" s="4"/>
      <c r="FFQ14" s="4"/>
      <c r="FFR14" s="4"/>
      <c r="FFS14" s="4"/>
      <c r="FFT14" s="4"/>
      <c r="FFU14" s="4"/>
      <c r="FFV14" s="4"/>
      <c r="FFW14" s="4"/>
      <c r="FFX14" s="4"/>
      <c r="FFY14" s="4"/>
      <c r="FFZ14" s="4"/>
      <c r="FGA14" s="4"/>
      <c r="FGB14" s="4"/>
      <c r="FGC14" s="4"/>
      <c r="FGD14" s="4"/>
      <c r="FGE14" s="4"/>
      <c r="FGF14" s="4"/>
      <c r="FGG14" s="4"/>
      <c r="FGH14" s="4"/>
      <c r="FGI14" s="4"/>
      <c r="FGJ14" s="4"/>
      <c r="FGK14" s="4"/>
      <c r="FGL14" s="4"/>
      <c r="FGM14" s="4"/>
      <c r="FGN14" s="4"/>
      <c r="FGO14" s="4"/>
      <c r="FGP14" s="4"/>
      <c r="FGQ14" s="4"/>
      <c r="FGR14" s="4"/>
      <c r="FGS14" s="4"/>
      <c r="FGT14" s="4"/>
      <c r="FGU14" s="4"/>
      <c r="FGV14" s="4"/>
      <c r="FGW14" s="4"/>
      <c r="FGX14" s="4"/>
      <c r="FGY14" s="4"/>
      <c r="FGZ14" s="4"/>
      <c r="FHA14" s="4"/>
      <c r="FHB14" s="4"/>
      <c r="FHC14" s="4"/>
      <c r="FHD14" s="4"/>
      <c r="FHE14" s="4"/>
      <c r="FHF14" s="4"/>
      <c r="FHG14" s="4"/>
      <c r="FHH14" s="4"/>
      <c r="FHI14" s="4"/>
      <c r="FHJ14" s="4"/>
      <c r="FHK14" s="4"/>
      <c r="FHL14" s="4"/>
      <c r="FHM14" s="4"/>
      <c r="FHN14" s="4"/>
      <c r="FHO14" s="4"/>
      <c r="FHP14" s="4"/>
      <c r="FHQ14" s="4"/>
      <c r="FHR14" s="4"/>
      <c r="FHS14" s="4"/>
      <c r="FHT14" s="4"/>
      <c r="FHU14" s="4"/>
      <c r="FHV14" s="4"/>
      <c r="FHW14" s="4"/>
      <c r="FHX14" s="4"/>
      <c r="FHY14" s="4"/>
      <c r="FHZ14" s="4"/>
      <c r="FIA14" s="4"/>
      <c r="FIB14" s="4"/>
      <c r="FIC14" s="4"/>
      <c r="FID14" s="4"/>
      <c r="FIE14" s="4"/>
      <c r="FIF14" s="4"/>
      <c r="FIG14" s="4"/>
      <c r="FIH14" s="4"/>
      <c r="FII14" s="4"/>
      <c r="FIJ14" s="4"/>
      <c r="FIK14" s="4"/>
      <c r="FIL14" s="4"/>
      <c r="FIM14" s="4"/>
      <c r="FIN14" s="4"/>
      <c r="FIO14" s="4"/>
      <c r="FIP14" s="4"/>
      <c r="FIQ14" s="4"/>
      <c r="FIR14" s="4"/>
      <c r="FIS14" s="4"/>
      <c r="FIT14" s="4"/>
      <c r="FIU14" s="4"/>
      <c r="FIV14" s="4"/>
      <c r="FIW14" s="4"/>
      <c r="FIX14" s="4"/>
      <c r="FIY14" s="4"/>
      <c r="FIZ14" s="4"/>
      <c r="FJA14" s="4"/>
      <c r="FJB14" s="4"/>
      <c r="FJC14" s="4"/>
      <c r="FJD14" s="4"/>
      <c r="FJE14" s="4"/>
      <c r="FJF14" s="4"/>
      <c r="FJG14" s="4"/>
      <c r="FJH14" s="4"/>
      <c r="FJI14" s="4"/>
      <c r="FJJ14" s="4"/>
      <c r="FJK14" s="4"/>
      <c r="FJL14" s="4"/>
      <c r="FJM14" s="4"/>
      <c r="FJN14" s="4"/>
      <c r="FJO14" s="4"/>
      <c r="FJP14" s="4"/>
      <c r="FJQ14" s="4"/>
      <c r="FJR14" s="4"/>
      <c r="FJS14" s="4"/>
      <c r="FJT14" s="4"/>
      <c r="FJU14" s="4"/>
      <c r="FJV14" s="4"/>
      <c r="FJW14" s="4"/>
      <c r="FJX14" s="4"/>
      <c r="FJY14" s="4"/>
      <c r="FJZ14" s="4"/>
      <c r="FKA14" s="4"/>
      <c r="FKB14" s="4"/>
      <c r="FKC14" s="4"/>
      <c r="FKD14" s="4"/>
      <c r="FKE14" s="4"/>
      <c r="FKF14" s="4"/>
      <c r="FKG14" s="4"/>
      <c r="FKH14" s="4"/>
      <c r="FKI14" s="4"/>
      <c r="FKJ14" s="4"/>
      <c r="FKK14" s="4"/>
      <c r="FKL14" s="4"/>
      <c r="FKM14" s="4"/>
      <c r="FKN14" s="4"/>
      <c r="FKO14" s="4"/>
      <c r="FKP14" s="4"/>
      <c r="FKQ14" s="4"/>
      <c r="FKR14" s="4"/>
      <c r="FKS14" s="4"/>
      <c r="FKT14" s="4"/>
      <c r="FKU14" s="4"/>
      <c r="FKV14" s="4"/>
      <c r="FKW14" s="4"/>
      <c r="FKX14" s="4"/>
      <c r="FKY14" s="4"/>
      <c r="FKZ14" s="4"/>
      <c r="FLA14" s="4"/>
      <c r="FLB14" s="4"/>
      <c r="FLC14" s="4"/>
      <c r="FLD14" s="4"/>
      <c r="FLE14" s="4"/>
      <c r="FLF14" s="4"/>
      <c r="FLG14" s="4"/>
      <c r="FLH14" s="4"/>
      <c r="FLI14" s="4"/>
      <c r="FLJ14" s="4"/>
      <c r="FLK14" s="4"/>
      <c r="FLL14" s="4"/>
      <c r="FLM14" s="4"/>
      <c r="FLN14" s="4"/>
      <c r="FLO14" s="4"/>
      <c r="FLP14" s="4"/>
      <c r="FLQ14" s="4"/>
      <c r="FLR14" s="4"/>
      <c r="FLS14" s="4"/>
      <c r="FLT14" s="4"/>
      <c r="FLU14" s="4"/>
      <c r="FLV14" s="4"/>
      <c r="FLW14" s="4"/>
      <c r="FLX14" s="4"/>
      <c r="FLY14" s="4"/>
      <c r="FLZ14" s="4"/>
      <c r="FMA14" s="4"/>
      <c r="FMB14" s="4"/>
      <c r="FMC14" s="4"/>
      <c r="FMD14" s="4"/>
      <c r="FME14" s="4"/>
      <c r="FMF14" s="4"/>
      <c r="FMG14" s="4"/>
      <c r="FMH14" s="4"/>
      <c r="FMI14" s="4"/>
      <c r="FMJ14" s="4"/>
      <c r="FMK14" s="4"/>
      <c r="FML14" s="4"/>
      <c r="FMM14" s="4"/>
      <c r="FMN14" s="4"/>
      <c r="FMO14" s="4"/>
      <c r="FMP14" s="4"/>
      <c r="FMQ14" s="4"/>
      <c r="FMR14" s="4"/>
      <c r="FMS14" s="4"/>
      <c r="FMT14" s="4"/>
      <c r="FMU14" s="4"/>
      <c r="FMV14" s="4"/>
      <c r="FMW14" s="4"/>
      <c r="FMX14" s="4"/>
      <c r="FMY14" s="4"/>
      <c r="FMZ14" s="4"/>
      <c r="FNA14" s="4"/>
      <c r="FNB14" s="4"/>
      <c r="FNC14" s="4"/>
      <c r="FND14" s="4"/>
      <c r="FNE14" s="4"/>
      <c r="FNF14" s="4"/>
      <c r="FNG14" s="4"/>
      <c r="FNH14" s="4"/>
      <c r="FNI14" s="4"/>
      <c r="FNJ14" s="4"/>
      <c r="FNK14" s="4"/>
      <c r="FNL14" s="4"/>
      <c r="FNM14" s="4"/>
      <c r="FNN14" s="4"/>
      <c r="FNO14" s="4"/>
      <c r="FNP14" s="4"/>
      <c r="FNQ14" s="4"/>
      <c r="FNR14" s="4"/>
      <c r="FNS14" s="4"/>
      <c r="FNT14" s="4"/>
      <c r="FNU14" s="4"/>
      <c r="FNV14" s="4"/>
      <c r="FNW14" s="4"/>
      <c r="FNX14" s="4"/>
      <c r="FNY14" s="4"/>
      <c r="FNZ14" s="4"/>
      <c r="FOA14" s="4"/>
      <c r="FOB14" s="4"/>
      <c r="FOC14" s="4"/>
      <c r="FOD14" s="4"/>
      <c r="FOE14" s="4"/>
      <c r="FOF14" s="4"/>
      <c r="FOG14" s="4"/>
      <c r="FOH14" s="4"/>
      <c r="FOI14" s="4"/>
      <c r="FOJ14" s="4"/>
      <c r="FOK14" s="4"/>
      <c r="FOL14" s="4"/>
      <c r="FOM14" s="4"/>
      <c r="FON14" s="4"/>
      <c r="FOO14" s="4"/>
      <c r="FOP14" s="4"/>
      <c r="FOQ14" s="4"/>
      <c r="FOR14" s="4"/>
      <c r="FOS14" s="4"/>
      <c r="FOT14" s="4"/>
      <c r="FOU14" s="4"/>
      <c r="FOV14" s="4"/>
      <c r="FOW14" s="4"/>
      <c r="FOX14" s="4"/>
      <c r="FOY14" s="4"/>
      <c r="FOZ14" s="4"/>
      <c r="FPA14" s="4"/>
      <c r="FPB14" s="4"/>
      <c r="FPC14" s="4"/>
      <c r="FPD14" s="4"/>
      <c r="FPE14" s="4"/>
      <c r="FPF14" s="4"/>
      <c r="FPG14" s="4"/>
      <c r="FPH14" s="4"/>
      <c r="FPI14" s="4"/>
      <c r="FPJ14" s="4"/>
      <c r="FPK14" s="4"/>
      <c r="FPL14" s="4"/>
      <c r="FPM14" s="4"/>
      <c r="FPN14" s="4"/>
      <c r="FPO14" s="4"/>
      <c r="FPP14" s="4"/>
      <c r="FPQ14" s="4"/>
      <c r="FPR14" s="4"/>
      <c r="FPS14" s="4"/>
      <c r="FPT14" s="4"/>
      <c r="FPU14" s="4"/>
      <c r="FPV14" s="4"/>
      <c r="FPW14" s="4"/>
      <c r="FPX14" s="4"/>
      <c r="FPY14" s="4"/>
      <c r="FPZ14" s="4"/>
      <c r="FQA14" s="4"/>
      <c r="FQB14" s="4"/>
      <c r="FQC14" s="4"/>
      <c r="FQD14" s="4"/>
      <c r="FQE14" s="4"/>
      <c r="FQF14" s="4"/>
      <c r="FQG14" s="4"/>
      <c r="FQH14" s="4"/>
      <c r="FQI14" s="4"/>
      <c r="FQJ14" s="4"/>
      <c r="FQK14" s="4"/>
      <c r="FQL14" s="4"/>
      <c r="FQM14" s="4"/>
      <c r="FQN14" s="4"/>
      <c r="FQO14" s="4"/>
      <c r="FQP14" s="4"/>
      <c r="FQQ14" s="4"/>
      <c r="FQR14" s="4"/>
      <c r="FQS14" s="4"/>
      <c r="FQT14" s="4"/>
      <c r="FQU14" s="4"/>
      <c r="FQV14" s="4"/>
      <c r="FQW14" s="4"/>
      <c r="FQX14" s="4"/>
      <c r="FQY14" s="4"/>
      <c r="FQZ14" s="4"/>
      <c r="FRA14" s="4"/>
      <c r="FRB14" s="4"/>
      <c r="FRC14" s="4"/>
      <c r="FRD14" s="4"/>
      <c r="FRE14" s="4"/>
      <c r="FRF14" s="4"/>
      <c r="FRG14" s="4"/>
      <c r="FRH14" s="4"/>
      <c r="FRI14" s="4"/>
      <c r="FRJ14" s="4"/>
      <c r="FRK14" s="4"/>
      <c r="FRL14" s="4"/>
      <c r="FRM14" s="4"/>
      <c r="FRN14" s="4"/>
      <c r="FRO14" s="4"/>
      <c r="FRP14" s="4"/>
      <c r="FRQ14" s="4"/>
      <c r="FRR14" s="4"/>
      <c r="FRS14" s="4"/>
      <c r="FRT14" s="4"/>
      <c r="FRU14" s="4"/>
      <c r="FRV14" s="4"/>
      <c r="FRW14" s="4"/>
      <c r="FRX14" s="4"/>
      <c r="FRY14" s="4"/>
      <c r="FRZ14" s="4"/>
      <c r="FSA14" s="4"/>
      <c r="FSB14" s="4"/>
      <c r="FSC14" s="4"/>
      <c r="FSD14" s="4"/>
      <c r="FSE14" s="4"/>
      <c r="FSF14" s="4"/>
      <c r="FSG14" s="4"/>
      <c r="FSH14" s="4"/>
      <c r="FSI14" s="4"/>
      <c r="FSJ14" s="4"/>
      <c r="FSK14" s="4"/>
      <c r="FSL14" s="4"/>
      <c r="FSM14" s="4"/>
      <c r="FSN14" s="4"/>
      <c r="FSO14" s="4"/>
      <c r="FSP14" s="4"/>
      <c r="FSQ14" s="4"/>
      <c r="FSR14" s="4"/>
      <c r="FSS14" s="4"/>
      <c r="FST14" s="4"/>
      <c r="FSU14" s="4"/>
      <c r="FSV14" s="4"/>
      <c r="FSW14" s="4"/>
      <c r="FSX14" s="4"/>
      <c r="FSY14" s="4"/>
      <c r="FSZ14" s="4"/>
      <c r="FTA14" s="4"/>
      <c r="FTB14" s="4"/>
      <c r="FTC14" s="4"/>
      <c r="FTD14" s="4"/>
      <c r="FTE14" s="4"/>
      <c r="FTF14" s="4"/>
      <c r="FTG14" s="4"/>
      <c r="FTH14" s="4"/>
      <c r="FTI14" s="4"/>
      <c r="FTJ14" s="4"/>
      <c r="FTK14" s="4"/>
      <c r="FTL14" s="4"/>
      <c r="FTM14" s="4"/>
      <c r="FTN14" s="4"/>
      <c r="FTO14" s="4"/>
      <c r="FTP14" s="4"/>
      <c r="FTQ14" s="4"/>
      <c r="FTR14" s="4"/>
      <c r="FTS14" s="4"/>
      <c r="FTT14" s="4"/>
      <c r="FTU14" s="4"/>
      <c r="FTV14" s="4"/>
      <c r="FTW14" s="4"/>
      <c r="FTX14" s="4"/>
      <c r="FTY14" s="4"/>
      <c r="FTZ14" s="4"/>
      <c r="FUA14" s="4"/>
      <c r="FUB14" s="4"/>
      <c r="FUC14" s="4"/>
      <c r="FUD14" s="4"/>
      <c r="FUE14" s="4"/>
      <c r="FUF14" s="4"/>
      <c r="FUG14" s="4"/>
      <c r="FUH14" s="4"/>
      <c r="FUI14" s="4"/>
      <c r="FUJ14" s="4"/>
      <c r="FUK14" s="4"/>
      <c r="FUL14" s="4"/>
      <c r="FUM14" s="4"/>
      <c r="FUN14" s="4"/>
      <c r="FUO14" s="4"/>
      <c r="FUP14" s="4"/>
      <c r="FUQ14" s="4"/>
      <c r="FUR14" s="4"/>
      <c r="FUS14" s="4"/>
      <c r="FUT14" s="4"/>
      <c r="FUU14" s="4"/>
      <c r="FUV14" s="4"/>
      <c r="FUW14" s="4"/>
      <c r="FUX14" s="4"/>
      <c r="FUY14" s="4"/>
      <c r="FUZ14" s="4"/>
      <c r="FVA14" s="4"/>
      <c r="FVB14" s="4"/>
      <c r="FVC14" s="4"/>
      <c r="FVD14" s="4"/>
      <c r="FVE14" s="4"/>
      <c r="FVF14" s="4"/>
      <c r="FVG14" s="4"/>
      <c r="FVH14" s="4"/>
      <c r="FVI14" s="4"/>
      <c r="FVJ14" s="4"/>
      <c r="FVK14" s="4"/>
      <c r="FVL14" s="4"/>
      <c r="FVM14" s="4"/>
      <c r="FVN14" s="4"/>
      <c r="FVO14" s="4"/>
      <c r="FVP14" s="4"/>
      <c r="FVQ14" s="4"/>
      <c r="FVR14" s="4"/>
      <c r="FVS14" s="4"/>
      <c r="FVT14" s="4"/>
      <c r="FVU14" s="4"/>
      <c r="FVV14" s="4"/>
      <c r="FVW14" s="4"/>
      <c r="FVX14" s="4"/>
      <c r="FVY14" s="4"/>
      <c r="FVZ14" s="4"/>
      <c r="FWA14" s="4"/>
      <c r="FWB14" s="4"/>
      <c r="FWC14" s="4"/>
      <c r="FWD14" s="4"/>
      <c r="FWE14" s="4"/>
      <c r="FWF14" s="4"/>
      <c r="FWG14" s="4"/>
      <c r="FWH14" s="4"/>
      <c r="FWI14" s="4"/>
      <c r="FWJ14" s="4"/>
      <c r="FWK14" s="4"/>
      <c r="FWL14" s="4"/>
      <c r="FWM14" s="4"/>
      <c r="FWN14" s="4"/>
      <c r="FWO14" s="4"/>
      <c r="FWP14" s="4"/>
      <c r="FWQ14" s="4"/>
      <c r="FWR14" s="4"/>
      <c r="FWS14" s="4"/>
      <c r="FWT14" s="4"/>
      <c r="FWU14" s="4"/>
      <c r="FWV14" s="4"/>
      <c r="FWW14" s="4"/>
      <c r="FWX14" s="4"/>
      <c r="FWY14" s="4"/>
      <c r="FWZ14" s="4"/>
      <c r="FXA14" s="4"/>
      <c r="FXB14" s="4"/>
      <c r="FXC14" s="4"/>
      <c r="FXD14" s="4"/>
      <c r="FXE14" s="4"/>
      <c r="FXF14" s="4"/>
      <c r="FXG14" s="4"/>
      <c r="FXH14" s="4"/>
      <c r="FXI14" s="4"/>
      <c r="FXJ14" s="4"/>
      <c r="FXK14" s="4"/>
      <c r="FXL14" s="4"/>
      <c r="FXM14" s="4"/>
      <c r="FXN14" s="4"/>
      <c r="FXO14" s="4"/>
      <c r="FXP14" s="4"/>
      <c r="FXQ14" s="4"/>
      <c r="FXR14" s="4"/>
      <c r="FXS14" s="4"/>
      <c r="FXT14" s="4"/>
      <c r="FXU14" s="4"/>
      <c r="FXV14" s="4"/>
      <c r="FXW14" s="4"/>
      <c r="FXX14" s="4"/>
      <c r="FXY14" s="4"/>
      <c r="FXZ14" s="4"/>
      <c r="FYA14" s="4"/>
      <c r="FYB14" s="4"/>
      <c r="FYC14" s="4"/>
      <c r="FYD14" s="4"/>
      <c r="FYE14" s="4"/>
      <c r="FYF14" s="4"/>
      <c r="FYG14" s="4"/>
      <c r="FYH14" s="4"/>
      <c r="FYI14" s="4"/>
      <c r="FYJ14" s="4"/>
      <c r="FYK14" s="4"/>
      <c r="FYL14" s="4"/>
      <c r="FYM14" s="4"/>
      <c r="FYN14" s="4"/>
      <c r="FYO14" s="4"/>
      <c r="FYP14" s="4"/>
      <c r="FYQ14" s="4"/>
      <c r="FYR14" s="4"/>
      <c r="FYS14" s="4"/>
      <c r="FYT14" s="4"/>
      <c r="FYU14" s="4"/>
      <c r="FYV14" s="4"/>
      <c r="FYW14" s="4"/>
      <c r="FYX14" s="4"/>
      <c r="FYY14" s="4"/>
      <c r="FYZ14" s="4"/>
      <c r="FZA14" s="4"/>
      <c r="FZB14" s="4"/>
      <c r="FZC14" s="4"/>
      <c r="FZD14" s="4"/>
      <c r="FZE14" s="4"/>
      <c r="FZF14" s="4"/>
      <c r="FZG14" s="4"/>
      <c r="FZH14" s="4"/>
      <c r="FZI14" s="4"/>
      <c r="FZJ14" s="4"/>
      <c r="FZK14" s="4"/>
      <c r="FZL14" s="4"/>
      <c r="FZM14" s="4"/>
      <c r="FZN14" s="4"/>
      <c r="FZO14" s="4"/>
      <c r="FZP14" s="4"/>
      <c r="FZQ14" s="4"/>
      <c r="FZR14" s="4"/>
      <c r="FZS14" s="4"/>
      <c r="FZT14" s="4"/>
      <c r="FZU14" s="4"/>
      <c r="FZV14" s="4"/>
      <c r="FZW14" s="4"/>
      <c r="FZX14" s="4"/>
      <c r="FZY14" s="4"/>
      <c r="FZZ14" s="4"/>
      <c r="GAA14" s="4"/>
      <c r="GAB14" s="4"/>
      <c r="GAC14" s="4"/>
      <c r="GAD14" s="4"/>
      <c r="GAE14" s="4"/>
      <c r="GAF14" s="4"/>
      <c r="GAG14" s="4"/>
      <c r="GAH14" s="4"/>
      <c r="GAI14" s="4"/>
      <c r="GAJ14" s="4"/>
      <c r="GAK14" s="4"/>
      <c r="GAL14" s="4"/>
      <c r="GAM14" s="4"/>
      <c r="GAN14" s="4"/>
      <c r="GAO14" s="4"/>
      <c r="GAP14" s="4"/>
      <c r="GAQ14" s="4"/>
      <c r="GAR14" s="4"/>
      <c r="GAS14" s="4"/>
      <c r="GAT14" s="4"/>
      <c r="GAU14" s="4"/>
      <c r="GAV14" s="4"/>
      <c r="GAW14" s="4"/>
      <c r="GAX14" s="4"/>
      <c r="GAY14" s="4"/>
      <c r="GAZ14" s="4"/>
      <c r="GBA14" s="4"/>
      <c r="GBB14" s="4"/>
      <c r="GBC14" s="4"/>
      <c r="GBD14" s="4"/>
      <c r="GBE14" s="4"/>
      <c r="GBF14" s="4"/>
      <c r="GBG14" s="4"/>
      <c r="GBH14" s="4"/>
      <c r="GBI14" s="4"/>
      <c r="GBJ14" s="4"/>
      <c r="GBK14" s="4"/>
      <c r="GBL14" s="4"/>
      <c r="GBM14" s="4"/>
      <c r="GBN14" s="4"/>
      <c r="GBO14" s="4"/>
      <c r="GBP14" s="4"/>
      <c r="GBQ14" s="4"/>
      <c r="GBR14" s="4"/>
      <c r="GBS14" s="4"/>
      <c r="GBT14" s="4"/>
      <c r="GBU14" s="4"/>
      <c r="GBV14" s="4"/>
      <c r="GBW14" s="4"/>
      <c r="GBX14" s="4"/>
      <c r="GBY14" s="4"/>
      <c r="GBZ14" s="4"/>
      <c r="GCA14" s="4"/>
      <c r="GCB14" s="4"/>
      <c r="GCC14" s="4"/>
      <c r="GCD14" s="4"/>
      <c r="GCE14" s="4"/>
      <c r="GCF14" s="4"/>
      <c r="GCG14" s="4"/>
      <c r="GCH14" s="4"/>
      <c r="GCI14" s="4"/>
      <c r="GCJ14" s="4"/>
      <c r="GCK14" s="4"/>
      <c r="GCL14" s="4"/>
      <c r="GCM14" s="4"/>
      <c r="GCN14" s="4"/>
      <c r="GCO14" s="4"/>
      <c r="GCP14" s="4"/>
      <c r="GCQ14" s="4"/>
      <c r="GCR14" s="4"/>
      <c r="GCS14" s="4"/>
      <c r="GCT14" s="4"/>
      <c r="GCU14" s="4"/>
      <c r="GCV14" s="4"/>
      <c r="GCW14" s="4"/>
      <c r="GCX14" s="4"/>
      <c r="GCY14" s="4"/>
      <c r="GCZ14" s="4"/>
      <c r="GDA14" s="4"/>
      <c r="GDB14" s="4"/>
      <c r="GDC14" s="4"/>
      <c r="GDD14" s="4"/>
      <c r="GDE14" s="4"/>
      <c r="GDF14" s="4"/>
      <c r="GDG14" s="4"/>
      <c r="GDH14" s="4"/>
      <c r="GDI14" s="4"/>
      <c r="GDJ14" s="4"/>
      <c r="GDK14" s="4"/>
      <c r="GDL14" s="4"/>
      <c r="GDM14" s="4"/>
      <c r="GDN14" s="4"/>
      <c r="GDO14" s="4"/>
      <c r="GDP14" s="4"/>
      <c r="GDQ14" s="4"/>
      <c r="GDR14" s="4"/>
      <c r="GDS14" s="4"/>
      <c r="GDT14" s="4"/>
      <c r="GDU14" s="4"/>
      <c r="GDV14" s="4"/>
      <c r="GDW14" s="4"/>
      <c r="GDX14" s="4"/>
      <c r="GDY14" s="4"/>
      <c r="GDZ14" s="4"/>
      <c r="GEA14" s="4"/>
      <c r="GEB14" s="4"/>
      <c r="GEC14" s="4"/>
      <c r="GED14" s="4"/>
      <c r="GEE14" s="4"/>
      <c r="GEF14" s="4"/>
      <c r="GEG14" s="4"/>
      <c r="GEH14" s="4"/>
      <c r="GEI14" s="4"/>
      <c r="GEJ14" s="4"/>
      <c r="GEK14" s="4"/>
      <c r="GEL14" s="4"/>
      <c r="GEM14" s="4"/>
      <c r="GEN14" s="4"/>
      <c r="GEO14" s="4"/>
      <c r="GEP14" s="4"/>
      <c r="GEQ14" s="4"/>
      <c r="GER14" s="4"/>
      <c r="GES14" s="4"/>
      <c r="GET14" s="4"/>
      <c r="GEU14" s="4"/>
      <c r="GEV14" s="4"/>
      <c r="GEW14" s="4"/>
      <c r="GEX14" s="4"/>
      <c r="GEY14" s="4"/>
      <c r="GEZ14" s="4"/>
      <c r="GFA14" s="4"/>
      <c r="GFB14" s="4"/>
      <c r="GFC14" s="4"/>
      <c r="GFD14" s="4"/>
      <c r="GFE14" s="4"/>
      <c r="GFF14" s="4"/>
      <c r="GFG14" s="4"/>
      <c r="GFH14" s="4"/>
      <c r="GFI14" s="4"/>
      <c r="GFJ14" s="4"/>
      <c r="GFK14" s="4"/>
      <c r="GFL14" s="4"/>
      <c r="GFM14" s="4"/>
      <c r="GFN14" s="4"/>
      <c r="GFO14" s="4"/>
      <c r="GFP14" s="4"/>
      <c r="GFQ14" s="4"/>
      <c r="GFR14" s="4"/>
      <c r="GFS14" s="4"/>
      <c r="GFT14" s="4"/>
      <c r="GFU14" s="4"/>
      <c r="GFV14" s="4"/>
      <c r="GFW14" s="4"/>
      <c r="GFX14" s="4"/>
      <c r="GFY14" s="4"/>
      <c r="GFZ14" s="4"/>
      <c r="GGA14" s="4"/>
      <c r="GGB14" s="4"/>
      <c r="GGC14" s="4"/>
      <c r="GGD14" s="4"/>
      <c r="GGE14" s="4"/>
      <c r="GGF14" s="4"/>
      <c r="GGG14" s="4"/>
      <c r="GGH14" s="4"/>
      <c r="GGI14" s="4"/>
      <c r="GGJ14" s="4"/>
      <c r="GGK14" s="4"/>
      <c r="GGL14" s="4"/>
      <c r="GGM14" s="4"/>
      <c r="GGN14" s="4"/>
      <c r="GGO14" s="4"/>
      <c r="GGP14" s="4"/>
      <c r="GGQ14" s="4"/>
      <c r="GGR14" s="4"/>
      <c r="GGS14" s="4"/>
      <c r="GGT14" s="4"/>
      <c r="GGU14" s="4"/>
      <c r="GGV14" s="4"/>
      <c r="GGW14" s="4"/>
      <c r="GGX14" s="4"/>
      <c r="GGY14" s="4"/>
      <c r="GGZ14" s="4"/>
      <c r="GHA14" s="4"/>
      <c r="GHB14" s="4"/>
      <c r="GHC14" s="4"/>
      <c r="GHD14" s="4"/>
      <c r="GHE14" s="4"/>
      <c r="GHF14" s="4"/>
      <c r="GHG14" s="4"/>
      <c r="GHH14" s="4"/>
      <c r="GHI14" s="4"/>
      <c r="GHJ14" s="4"/>
      <c r="GHK14" s="4"/>
      <c r="GHL14" s="4"/>
      <c r="GHM14" s="4"/>
      <c r="GHN14" s="4"/>
      <c r="GHO14" s="4"/>
      <c r="GHP14" s="4"/>
      <c r="GHQ14" s="4"/>
      <c r="GHR14" s="4"/>
      <c r="GHS14" s="4"/>
      <c r="GHT14" s="4"/>
      <c r="GHU14" s="4"/>
      <c r="GHV14" s="4"/>
      <c r="GHW14" s="4"/>
      <c r="GHX14" s="4"/>
      <c r="GHY14" s="4"/>
      <c r="GHZ14" s="4"/>
      <c r="GIA14" s="4"/>
      <c r="GIB14" s="4"/>
      <c r="GIC14" s="4"/>
      <c r="GID14" s="4"/>
      <c r="GIE14" s="4"/>
      <c r="GIF14" s="4"/>
      <c r="GIG14" s="4"/>
      <c r="GIH14" s="4"/>
      <c r="GII14" s="4"/>
      <c r="GIJ14" s="4"/>
      <c r="GIK14" s="4"/>
      <c r="GIL14" s="4"/>
      <c r="GIM14" s="4"/>
      <c r="GIN14" s="4"/>
      <c r="GIO14" s="4"/>
      <c r="GIP14" s="4"/>
      <c r="GIQ14" s="4"/>
      <c r="GIR14" s="4"/>
      <c r="GIS14" s="4"/>
      <c r="GIT14" s="4"/>
      <c r="GIU14" s="4"/>
      <c r="GIV14" s="4"/>
      <c r="GIW14" s="4"/>
      <c r="GIX14" s="4"/>
      <c r="GIY14" s="4"/>
      <c r="GIZ14" s="4"/>
      <c r="GJA14" s="4"/>
      <c r="GJB14" s="4"/>
      <c r="GJC14" s="4"/>
      <c r="GJD14" s="4"/>
      <c r="GJE14" s="4"/>
      <c r="GJF14" s="4"/>
      <c r="GJG14" s="4"/>
      <c r="GJH14" s="4"/>
      <c r="GJI14" s="4"/>
      <c r="GJJ14" s="4"/>
      <c r="GJK14" s="4"/>
      <c r="GJL14" s="4"/>
      <c r="GJM14" s="4"/>
      <c r="GJN14" s="4"/>
      <c r="GJO14" s="4"/>
      <c r="GJP14" s="4"/>
      <c r="GJQ14" s="4"/>
      <c r="GJR14" s="4"/>
      <c r="GJS14" s="4"/>
      <c r="GJT14" s="4"/>
      <c r="GJU14" s="4"/>
      <c r="GJV14" s="4"/>
      <c r="GJW14" s="4"/>
      <c r="GJX14" s="4"/>
      <c r="GJY14" s="4"/>
      <c r="GJZ14" s="4"/>
      <c r="GKA14" s="4"/>
      <c r="GKB14" s="4"/>
      <c r="GKC14" s="4"/>
      <c r="GKD14" s="4"/>
      <c r="GKE14" s="4"/>
      <c r="GKF14" s="4"/>
      <c r="GKG14" s="4"/>
      <c r="GKH14" s="4"/>
      <c r="GKI14" s="4"/>
      <c r="GKJ14" s="4"/>
      <c r="GKK14" s="4"/>
      <c r="GKL14" s="4"/>
      <c r="GKM14" s="4"/>
      <c r="GKN14" s="4"/>
      <c r="GKO14" s="4"/>
      <c r="GKP14" s="4"/>
      <c r="GKQ14" s="4"/>
      <c r="GKR14" s="4"/>
      <c r="GKS14" s="4"/>
      <c r="GKT14" s="4"/>
      <c r="GKU14" s="4"/>
      <c r="GKV14" s="4"/>
      <c r="GKW14" s="4"/>
      <c r="GKX14" s="4"/>
      <c r="GKY14" s="4"/>
      <c r="GKZ14" s="4"/>
      <c r="GLA14" s="4"/>
      <c r="GLB14" s="4"/>
      <c r="GLC14" s="4"/>
      <c r="GLD14" s="4"/>
      <c r="GLE14" s="4"/>
      <c r="GLF14" s="4"/>
      <c r="GLG14" s="4"/>
      <c r="GLH14" s="4"/>
      <c r="GLI14" s="4"/>
      <c r="GLJ14" s="4"/>
      <c r="GLK14" s="4"/>
      <c r="GLL14" s="4"/>
      <c r="GLM14" s="4"/>
      <c r="GLN14" s="4"/>
      <c r="GLO14" s="4"/>
      <c r="GLP14" s="4"/>
      <c r="GLQ14" s="4"/>
      <c r="GLR14" s="4"/>
      <c r="GLS14" s="4"/>
      <c r="GLT14" s="4"/>
      <c r="GLU14" s="4"/>
      <c r="GLV14" s="4"/>
      <c r="GLW14" s="4"/>
      <c r="GLX14" s="4"/>
      <c r="GLY14" s="4"/>
      <c r="GLZ14" s="4"/>
      <c r="GMA14" s="4"/>
      <c r="GMB14" s="4"/>
      <c r="GMC14" s="4"/>
      <c r="GMD14" s="4"/>
      <c r="GME14" s="4"/>
      <c r="GMF14" s="4"/>
      <c r="GMG14" s="4"/>
      <c r="GMH14" s="4"/>
      <c r="GMI14" s="4"/>
      <c r="GMJ14" s="4"/>
      <c r="GMK14" s="4"/>
      <c r="GML14" s="4"/>
      <c r="GMM14" s="4"/>
      <c r="GMN14" s="4"/>
      <c r="GMO14" s="4"/>
      <c r="GMP14" s="4"/>
      <c r="GMQ14" s="4"/>
      <c r="GMR14" s="4"/>
      <c r="GMS14" s="4"/>
      <c r="GMT14" s="4"/>
      <c r="GMU14" s="4"/>
      <c r="GMV14" s="4"/>
      <c r="GMW14" s="4"/>
      <c r="GMX14" s="4"/>
      <c r="GMY14" s="4"/>
      <c r="GMZ14" s="4"/>
      <c r="GNA14" s="4"/>
      <c r="GNB14" s="4"/>
      <c r="GNC14" s="4"/>
      <c r="GND14" s="4"/>
      <c r="GNE14" s="4"/>
      <c r="GNF14" s="4"/>
      <c r="GNG14" s="4"/>
      <c r="GNH14" s="4"/>
      <c r="GNI14" s="4"/>
      <c r="GNJ14" s="4"/>
      <c r="GNK14" s="4"/>
      <c r="GNL14" s="4"/>
      <c r="GNM14" s="4"/>
      <c r="GNN14" s="4"/>
      <c r="GNO14" s="4"/>
      <c r="GNP14" s="4"/>
      <c r="GNQ14" s="4"/>
      <c r="GNR14" s="4"/>
      <c r="GNS14" s="4"/>
      <c r="GNT14" s="4"/>
      <c r="GNU14" s="4"/>
      <c r="GNV14" s="4"/>
      <c r="GNW14" s="4"/>
      <c r="GNX14" s="4"/>
      <c r="GNY14" s="4"/>
      <c r="GNZ14" s="4"/>
      <c r="GOA14" s="4"/>
      <c r="GOB14" s="4"/>
      <c r="GOC14" s="4"/>
      <c r="GOD14" s="4"/>
      <c r="GOE14" s="4"/>
      <c r="GOF14" s="4"/>
      <c r="GOG14" s="4"/>
      <c r="GOH14" s="4"/>
      <c r="GOI14" s="4"/>
      <c r="GOJ14" s="4"/>
      <c r="GOK14" s="4"/>
      <c r="GOL14" s="4"/>
      <c r="GOM14" s="4"/>
      <c r="GON14" s="4"/>
      <c r="GOO14" s="4"/>
      <c r="GOP14" s="4"/>
      <c r="GOQ14" s="4"/>
      <c r="GOR14" s="4"/>
      <c r="GOS14" s="4"/>
      <c r="GOT14" s="4"/>
      <c r="GOU14" s="4"/>
      <c r="GOV14" s="4"/>
      <c r="GOW14" s="4"/>
      <c r="GOX14" s="4"/>
      <c r="GOY14" s="4"/>
      <c r="GOZ14" s="4"/>
      <c r="GPA14" s="4"/>
      <c r="GPB14" s="4"/>
      <c r="GPC14" s="4"/>
      <c r="GPD14" s="4"/>
      <c r="GPE14" s="4"/>
      <c r="GPF14" s="4"/>
      <c r="GPG14" s="4"/>
      <c r="GPH14" s="4"/>
      <c r="GPI14" s="4"/>
      <c r="GPJ14" s="4"/>
      <c r="GPK14" s="4"/>
      <c r="GPL14" s="4"/>
      <c r="GPM14" s="4"/>
      <c r="GPN14" s="4"/>
      <c r="GPO14" s="4"/>
      <c r="GPP14" s="4"/>
      <c r="GPQ14" s="4"/>
      <c r="GPR14" s="4"/>
      <c r="GPS14" s="4"/>
      <c r="GPT14" s="4"/>
      <c r="GPU14" s="4"/>
      <c r="GPV14" s="4"/>
      <c r="GPW14" s="4"/>
      <c r="GPX14" s="4"/>
      <c r="GPY14" s="4"/>
      <c r="GPZ14" s="4"/>
      <c r="GQA14" s="4"/>
      <c r="GQB14" s="4"/>
      <c r="GQC14" s="4"/>
      <c r="GQD14" s="4"/>
      <c r="GQE14" s="4"/>
      <c r="GQF14" s="4"/>
      <c r="GQG14" s="4"/>
      <c r="GQH14" s="4"/>
      <c r="GQI14" s="4"/>
      <c r="GQJ14" s="4"/>
      <c r="GQK14" s="4"/>
      <c r="GQL14" s="4"/>
      <c r="GQM14" s="4"/>
      <c r="GQN14" s="4"/>
      <c r="GQO14" s="4"/>
      <c r="GQP14" s="4"/>
      <c r="GQQ14" s="4"/>
      <c r="GQR14" s="4"/>
      <c r="GQS14" s="4"/>
      <c r="GQT14" s="4"/>
      <c r="GQU14" s="4"/>
      <c r="GQV14" s="4"/>
      <c r="GQW14" s="4"/>
      <c r="GQX14" s="4"/>
      <c r="GQY14" s="4"/>
      <c r="GQZ14" s="4"/>
      <c r="GRA14" s="4"/>
      <c r="GRB14" s="4"/>
      <c r="GRC14" s="4"/>
      <c r="GRD14" s="4"/>
      <c r="GRE14" s="4"/>
      <c r="GRF14" s="4"/>
      <c r="GRG14" s="4"/>
      <c r="GRH14" s="4"/>
      <c r="GRI14" s="4"/>
      <c r="GRJ14" s="4"/>
      <c r="GRK14" s="4"/>
      <c r="GRL14" s="4"/>
      <c r="GRM14" s="4"/>
      <c r="GRN14" s="4"/>
      <c r="GRO14" s="4"/>
      <c r="GRP14" s="4"/>
      <c r="GRQ14" s="4"/>
      <c r="GRR14" s="4"/>
      <c r="GRS14" s="4"/>
      <c r="GRT14" s="4"/>
      <c r="GRU14" s="4"/>
      <c r="GRV14" s="4"/>
      <c r="GRW14" s="4"/>
      <c r="GRX14" s="4"/>
      <c r="GRY14" s="4"/>
      <c r="GRZ14" s="4"/>
      <c r="GSA14" s="4"/>
      <c r="GSB14" s="4"/>
      <c r="GSC14" s="4"/>
      <c r="GSD14" s="4"/>
      <c r="GSE14" s="4"/>
      <c r="GSF14" s="4"/>
      <c r="GSG14" s="4"/>
      <c r="GSH14" s="4"/>
      <c r="GSI14" s="4"/>
      <c r="GSJ14" s="4"/>
      <c r="GSK14" s="4"/>
      <c r="GSL14" s="4"/>
      <c r="GSM14" s="4"/>
      <c r="GSN14" s="4"/>
      <c r="GSO14" s="4"/>
      <c r="GSP14" s="4"/>
      <c r="GSQ14" s="4"/>
      <c r="GSR14" s="4"/>
      <c r="GSS14" s="4"/>
      <c r="GST14" s="4"/>
      <c r="GSU14" s="4"/>
      <c r="GSV14" s="4"/>
      <c r="GSW14" s="4"/>
      <c r="GSX14" s="4"/>
      <c r="GSY14" s="4"/>
      <c r="GSZ14" s="4"/>
      <c r="GTA14" s="4"/>
      <c r="GTB14" s="4"/>
      <c r="GTC14" s="4"/>
      <c r="GTD14" s="4"/>
      <c r="GTE14" s="4"/>
      <c r="GTF14" s="4"/>
      <c r="GTG14" s="4"/>
      <c r="GTH14" s="4"/>
      <c r="GTI14" s="4"/>
      <c r="GTJ14" s="4"/>
      <c r="GTK14" s="4"/>
      <c r="GTL14" s="4"/>
      <c r="GTM14" s="4"/>
      <c r="GTN14" s="4"/>
      <c r="GTO14" s="4"/>
      <c r="GTP14" s="4"/>
      <c r="GTQ14" s="4"/>
      <c r="GTR14" s="4"/>
      <c r="GTS14" s="4"/>
      <c r="GTT14" s="4"/>
      <c r="GTU14" s="4"/>
      <c r="GTV14" s="4"/>
      <c r="GTW14" s="4"/>
      <c r="GTX14" s="4"/>
      <c r="GTY14" s="4"/>
      <c r="GTZ14" s="4"/>
      <c r="GUA14" s="4"/>
      <c r="GUB14" s="4"/>
      <c r="GUC14" s="4"/>
      <c r="GUD14" s="4"/>
      <c r="GUE14" s="4"/>
      <c r="GUF14" s="4"/>
      <c r="GUG14" s="4"/>
      <c r="GUH14" s="4"/>
      <c r="GUI14" s="4"/>
      <c r="GUJ14" s="4"/>
      <c r="GUK14" s="4"/>
      <c r="GUL14" s="4"/>
      <c r="GUM14" s="4"/>
      <c r="GUN14" s="4"/>
      <c r="GUO14" s="4"/>
      <c r="GUP14" s="4"/>
      <c r="GUQ14" s="4"/>
      <c r="GUR14" s="4"/>
      <c r="GUS14" s="4"/>
      <c r="GUT14" s="4"/>
      <c r="GUU14" s="4"/>
      <c r="GUV14" s="4"/>
      <c r="GUW14" s="4"/>
      <c r="GUX14" s="4"/>
      <c r="GUY14" s="4"/>
      <c r="GUZ14" s="4"/>
      <c r="GVA14" s="4"/>
      <c r="GVB14" s="4"/>
      <c r="GVC14" s="4"/>
      <c r="GVD14" s="4"/>
      <c r="GVE14" s="4"/>
      <c r="GVF14" s="4"/>
      <c r="GVG14" s="4"/>
      <c r="GVH14" s="4"/>
      <c r="GVI14" s="4"/>
      <c r="GVJ14" s="4"/>
      <c r="GVK14" s="4"/>
      <c r="GVL14" s="4"/>
      <c r="GVM14" s="4"/>
      <c r="GVN14" s="4"/>
      <c r="GVO14" s="4"/>
      <c r="GVP14" s="4"/>
      <c r="GVQ14" s="4"/>
      <c r="GVR14" s="4"/>
      <c r="GVS14" s="4"/>
      <c r="GVT14" s="4"/>
      <c r="GVU14" s="4"/>
      <c r="GVV14" s="4"/>
      <c r="GVW14" s="4"/>
      <c r="GVX14" s="4"/>
      <c r="GVY14" s="4"/>
      <c r="GVZ14" s="4"/>
      <c r="GWA14" s="4"/>
      <c r="GWB14" s="4"/>
      <c r="GWC14" s="4"/>
      <c r="GWD14" s="4"/>
      <c r="GWE14" s="4"/>
      <c r="GWF14" s="4"/>
      <c r="GWG14" s="4"/>
      <c r="GWH14" s="4"/>
      <c r="GWI14" s="4"/>
      <c r="GWJ14" s="4"/>
      <c r="GWK14" s="4"/>
      <c r="GWL14" s="4"/>
      <c r="GWM14" s="4"/>
      <c r="GWN14" s="4"/>
      <c r="GWO14" s="4"/>
      <c r="GWP14" s="4"/>
      <c r="GWQ14" s="4"/>
      <c r="GWR14" s="4"/>
      <c r="GWS14" s="4"/>
      <c r="GWT14" s="4"/>
      <c r="GWU14" s="4"/>
      <c r="GWV14" s="4"/>
      <c r="GWW14" s="4"/>
      <c r="GWX14" s="4"/>
      <c r="GWY14" s="4"/>
      <c r="GWZ14" s="4"/>
      <c r="GXA14" s="4"/>
      <c r="GXB14" s="4"/>
      <c r="GXC14" s="4"/>
      <c r="GXD14" s="4"/>
      <c r="GXE14" s="4"/>
      <c r="GXF14" s="4"/>
      <c r="GXG14" s="4"/>
      <c r="GXH14" s="4"/>
      <c r="GXI14" s="4"/>
      <c r="GXJ14" s="4"/>
      <c r="GXK14" s="4"/>
      <c r="GXL14" s="4"/>
      <c r="GXM14" s="4"/>
      <c r="GXN14" s="4"/>
      <c r="GXO14" s="4"/>
      <c r="GXP14" s="4"/>
      <c r="GXQ14" s="4"/>
      <c r="GXR14" s="4"/>
      <c r="GXS14" s="4"/>
      <c r="GXT14" s="4"/>
      <c r="GXU14" s="4"/>
      <c r="GXV14" s="4"/>
      <c r="GXW14" s="4"/>
      <c r="GXX14" s="4"/>
      <c r="GXY14" s="4"/>
      <c r="GXZ14" s="4"/>
      <c r="GYA14" s="4"/>
      <c r="GYB14" s="4"/>
      <c r="GYC14" s="4"/>
      <c r="GYD14" s="4"/>
      <c r="GYE14" s="4"/>
      <c r="GYF14" s="4"/>
      <c r="GYG14" s="4"/>
      <c r="GYH14" s="4"/>
      <c r="GYI14" s="4"/>
      <c r="GYJ14" s="4"/>
      <c r="GYK14" s="4"/>
      <c r="GYL14" s="4"/>
      <c r="GYM14" s="4"/>
      <c r="GYN14" s="4"/>
      <c r="GYO14" s="4"/>
      <c r="GYP14" s="4"/>
      <c r="GYQ14" s="4"/>
      <c r="GYR14" s="4"/>
      <c r="GYS14" s="4"/>
      <c r="GYT14" s="4"/>
      <c r="GYU14" s="4"/>
      <c r="GYV14" s="4"/>
      <c r="GYW14" s="4"/>
      <c r="GYX14" s="4"/>
      <c r="GYY14" s="4"/>
      <c r="GYZ14" s="4"/>
      <c r="GZA14" s="4"/>
      <c r="GZB14" s="4"/>
      <c r="GZC14" s="4"/>
      <c r="GZD14" s="4"/>
      <c r="GZE14" s="4"/>
      <c r="GZF14" s="4"/>
      <c r="GZG14" s="4"/>
      <c r="GZH14" s="4"/>
      <c r="GZI14" s="4"/>
      <c r="GZJ14" s="4"/>
      <c r="GZK14" s="4"/>
      <c r="GZL14" s="4"/>
      <c r="GZM14" s="4"/>
      <c r="GZN14" s="4"/>
      <c r="GZO14" s="4"/>
      <c r="GZP14" s="4"/>
      <c r="GZQ14" s="4"/>
      <c r="GZR14" s="4"/>
      <c r="GZS14" s="4"/>
      <c r="GZT14" s="4"/>
      <c r="GZU14" s="4"/>
      <c r="GZV14" s="4"/>
      <c r="GZW14" s="4"/>
      <c r="GZX14" s="4"/>
      <c r="GZY14" s="4"/>
      <c r="GZZ14" s="4"/>
      <c r="HAA14" s="4"/>
      <c r="HAB14" s="4"/>
      <c r="HAC14" s="4"/>
      <c r="HAD14" s="4"/>
      <c r="HAE14" s="4"/>
      <c r="HAF14" s="4"/>
      <c r="HAG14" s="4"/>
      <c r="HAH14" s="4"/>
      <c r="HAI14" s="4"/>
      <c r="HAJ14" s="4"/>
      <c r="HAK14" s="4"/>
      <c r="HAL14" s="4"/>
      <c r="HAM14" s="4"/>
      <c r="HAN14" s="4"/>
      <c r="HAO14" s="4"/>
      <c r="HAP14" s="4"/>
      <c r="HAQ14" s="4"/>
      <c r="HAR14" s="4"/>
      <c r="HAS14" s="4"/>
      <c r="HAT14" s="4"/>
      <c r="HAU14" s="4"/>
      <c r="HAV14" s="4"/>
      <c r="HAW14" s="4"/>
      <c r="HAX14" s="4"/>
      <c r="HAY14" s="4"/>
      <c r="HAZ14" s="4"/>
      <c r="HBA14" s="4"/>
      <c r="HBB14" s="4"/>
      <c r="HBC14" s="4"/>
      <c r="HBD14" s="4"/>
      <c r="HBE14" s="4"/>
      <c r="HBF14" s="4"/>
      <c r="HBG14" s="4"/>
      <c r="HBH14" s="4"/>
      <c r="HBI14" s="4"/>
      <c r="HBJ14" s="4"/>
      <c r="HBK14" s="4"/>
      <c r="HBL14" s="4"/>
      <c r="HBM14" s="4"/>
      <c r="HBN14" s="4"/>
      <c r="HBO14" s="4"/>
      <c r="HBP14" s="4"/>
      <c r="HBQ14" s="4"/>
      <c r="HBR14" s="4"/>
      <c r="HBS14" s="4"/>
      <c r="HBT14" s="4"/>
      <c r="HBU14" s="4"/>
      <c r="HBV14" s="4"/>
      <c r="HBW14" s="4"/>
      <c r="HBX14" s="4"/>
      <c r="HBY14" s="4"/>
      <c r="HBZ14" s="4"/>
      <c r="HCA14" s="4"/>
      <c r="HCB14" s="4"/>
      <c r="HCC14" s="4"/>
      <c r="HCD14" s="4"/>
      <c r="HCE14" s="4"/>
      <c r="HCF14" s="4"/>
      <c r="HCG14" s="4"/>
      <c r="HCH14" s="4"/>
      <c r="HCI14" s="4"/>
      <c r="HCJ14" s="4"/>
      <c r="HCK14" s="4"/>
      <c r="HCL14" s="4"/>
      <c r="HCM14" s="4"/>
      <c r="HCN14" s="4"/>
      <c r="HCO14" s="4"/>
      <c r="HCP14" s="4"/>
      <c r="HCQ14" s="4"/>
      <c r="HCR14" s="4"/>
      <c r="HCS14" s="4"/>
      <c r="HCT14" s="4"/>
      <c r="HCU14" s="4"/>
      <c r="HCV14" s="4"/>
      <c r="HCW14" s="4"/>
      <c r="HCX14" s="4"/>
      <c r="HCY14" s="4"/>
      <c r="HCZ14" s="4"/>
      <c r="HDA14" s="4"/>
      <c r="HDB14" s="4"/>
      <c r="HDC14" s="4"/>
      <c r="HDD14" s="4"/>
      <c r="HDE14" s="4"/>
      <c r="HDF14" s="4"/>
      <c r="HDG14" s="4"/>
      <c r="HDH14" s="4"/>
      <c r="HDI14" s="4"/>
      <c r="HDJ14" s="4"/>
      <c r="HDK14" s="4"/>
      <c r="HDL14" s="4"/>
      <c r="HDM14" s="4"/>
      <c r="HDN14" s="4"/>
      <c r="HDO14" s="4"/>
      <c r="HDP14" s="4"/>
      <c r="HDQ14" s="4"/>
      <c r="HDR14" s="4"/>
      <c r="HDS14" s="4"/>
      <c r="HDT14" s="4"/>
      <c r="HDU14" s="4"/>
      <c r="HDV14" s="4"/>
      <c r="HDW14" s="4"/>
      <c r="HDX14" s="4"/>
      <c r="HDY14" s="4"/>
      <c r="HDZ14" s="4"/>
      <c r="HEA14" s="4"/>
      <c r="HEB14" s="4"/>
      <c r="HEC14" s="4"/>
      <c r="HED14" s="4"/>
      <c r="HEE14" s="4"/>
      <c r="HEF14" s="4"/>
      <c r="HEG14" s="4"/>
      <c r="HEH14" s="4"/>
      <c r="HEI14" s="4"/>
      <c r="HEJ14" s="4"/>
      <c r="HEK14" s="4"/>
      <c r="HEL14" s="4"/>
      <c r="HEM14" s="4"/>
      <c r="HEN14" s="4"/>
      <c r="HEO14" s="4"/>
      <c r="HEP14" s="4"/>
      <c r="HEQ14" s="4"/>
      <c r="HER14" s="4"/>
      <c r="HES14" s="4"/>
      <c r="HET14" s="4"/>
      <c r="HEU14" s="4"/>
      <c r="HEV14" s="4"/>
      <c r="HEW14" s="4"/>
      <c r="HEX14" s="4"/>
      <c r="HEY14" s="4"/>
      <c r="HEZ14" s="4"/>
      <c r="HFA14" s="4"/>
      <c r="HFB14" s="4"/>
      <c r="HFC14" s="4"/>
      <c r="HFD14" s="4"/>
      <c r="HFE14" s="4"/>
      <c r="HFF14" s="4"/>
      <c r="HFG14" s="4"/>
      <c r="HFH14" s="4"/>
      <c r="HFI14" s="4"/>
      <c r="HFJ14" s="4"/>
      <c r="HFK14" s="4"/>
      <c r="HFL14" s="4"/>
      <c r="HFM14" s="4"/>
      <c r="HFN14" s="4"/>
      <c r="HFO14" s="4"/>
      <c r="HFP14" s="4"/>
      <c r="HFQ14" s="4"/>
      <c r="HFR14" s="4"/>
      <c r="HFS14" s="4"/>
      <c r="HFT14" s="4"/>
      <c r="HFU14" s="4"/>
      <c r="HFV14" s="4"/>
      <c r="HFW14" s="4"/>
      <c r="HFX14" s="4"/>
      <c r="HFY14" s="4"/>
      <c r="HFZ14" s="4"/>
      <c r="HGA14" s="4"/>
      <c r="HGB14" s="4"/>
      <c r="HGC14" s="4"/>
      <c r="HGD14" s="4"/>
      <c r="HGE14" s="4"/>
      <c r="HGF14" s="4"/>
      <c r="HGG14" s="4"/>
      <c r="HGH14" s="4"/>
      <c r="HGI14" s="4"/>
      <c r="HGJ14" s="4"/>
      <c r="HGK14" s="4"/>
      <c r="HGL14" s="4"/>
      <c r="HGM14" s="4"/>
      <c r="HGN14" s="4"/>
      <c r="HGO14" s="4"/>
      <c r="HGP14" s="4"/>
      <c r="HGQ14" s="4"/>
      <c r="HGR14" s="4"/>
      <c r="HGS14" s="4"/>
      <c r="HGT14" s="4"/>
      <c r="HGU14" s="4"/>
      <c r="HGV14" s="4"/>
      <c r="HGW14" s="4"/>
      <c r="HGX14" s="4"/>
      <c r="HGY14" s="4"/>
      <c r="HGZ14" s="4"/>
      <c r="HHA14" s="4"/>
      <c r="HHB14" s="4"/>
      <c r="HHC14" s="4"/>
      <c r="HHD14" s="4"/>
      <c r="HHE14" s="4"/>
      <c r="HHF14" s="4"/>
      <c r="HHG14" s="4"/>
      <c r="HHH14" s="4"/>
      <c r="HHI14" s="4"/>
      <c r="HHJ14" s="4"/>
      <c r="HHK14" s="4"/>
      <c r="HHL14" s="4"/>
      <c r="HHM14" s="4"/>
      <c r="HHN14" s="4"/>
      <c r="HHO14" s="4"/>
      <c r="HHP14" s="4"/>
      <c r="HHQ14" s="4"/>
      <c r="HHR14" s="4"/>
      <c r="HHS14" s="4"/>
      <c r="HHT14" s="4"/>
      <c r="HHU14" s="4"/>
      <c r="HHV14" s="4"/>
      <c r="HHW14" s="4"/>
      <c r="HHX14" s="4"/>
      <c r="HHY14" s="4"/>
      <c r="HHZ14" s="4"/>
      <c r="HIA14" s="4"/>
      <c r="HIB14" s="4"/>
      <c r="HIC14" s="4"/>
      <c r="HID14" s="4"/>
      <c r="HIE14" s="4"/>
      <c r="HIF14" s="4"/>
      <c r="HIG14" s="4"/>
      <c r="HIH14" s="4"/>
      <c r="HII14" s="4"/>
      <c r="HIJ14" s="4"/>
      <c r="HIK14" s="4"/>
      <c r="HIL14" s="4"/>
      <c r="HIM14" s="4"/>
      <c r="HIN14" s="4"/>
      <c r="HIO14" s="4"/>
      <c r="HIP14" s="4"/>
      <c r="HIQ14" s="4"/>
      <c r="HIR14" s="4"/>
      <c r="HIS14" s="4"/>
      <c r="HIT14" s="4"/>
      <c r="HIU14" s="4"/>
      <c r="HIV14" s="4"/>
      <c r="HIW14" s="4"/>
      <c r="HIX14" s="4"/>
      <c r="HIY14" s="4"/>
      <c r="HIZ14" s="4"/>
      <c r="HJA14" s="4"/>
      <c r="HJB14" s="4"/>
      <c r="HJC14" s="4"/>
      <c r="HJD14" s="4"/>
      <c r="HJE14" s="4"/>
      <c r="HJF14" s="4"/>
      <c r="HJG14" s="4"/>
      <c r="HJH14" s="4"/>
      <c r="HJI14" s="4"/>
      <c r="HJJ14" s="4"/>
      <c r="HJK14" s="4"/>
      <c r="HJL14" s="4"/>
      <c r="HJM14" s="4"/>
      <c r="HJN14" s="4"/>
      <c r="HJO14" s="4"/>
      <c r="HJP14" s="4"/>
      <c r="HJQ14" s="4"/>
      <c r="HJR14" s="4"/>
      <c r="HJS14" s="4"/>
      <c r="HJT14" s="4"/>
      <c r="HJU14" s="4"/>
      <c r="HJV14" s="4"/>
      <c r="HJW14" s="4"/>
      <c r="HJX14" s="4"/>
      <c r="HJY14" s="4"/>
      <c r="HJZ14" s="4"/>
      <c r="HKA14" s="4"/>
      <c r="HKB14" s="4"/>
      <c r="HKC14" s="4"/>
      <c r="HKD14" s="4"/>
      <c r="HKE14" s="4"/>
      <c r="HKF14" s="4"/>
      <c r="HKG14" s="4"/>
      <c r="HKH14" s="4"/>
      <c r="HKI14" s="4"/>
      <c r="HKJ14" s="4"/>
      <c r="HKK14" s="4"/>
      <c r="HKL14" s="4"/>
      <c r="HKM14" s="4"/>
      <c r="HKN14" s="4"/>
      <c r="HKO14" s="4"/>
      <c r="HKP14" s="4"/>
      <c r="HKQ14" s="4"/>
      <c r="HKR14" s="4"/>
      <c r="HKS14" s="4"/>
      <c r="HKT14" s="4"/>
      <c r="HKU14" s="4"/>
      <c r="HKV14" s="4"/>
      <c r="HKW14" s="4"/>
      <c r="HKX14" s="4"/>
      <c r="HKY14" s="4"/>
      <c r="HKZ14" s="4"/>
      <c r="HLA14" s="4"/>
      <c r="HLB14" s="4"/>
      <c r="HLC14" s="4"/>
      <c r="HLD14" s="4"/>
      <c r="HLE14" s="4"/>
      <c r="HLF14" s="4"/>
      <c r="HLG14" s="4"/>
      <c r="HLH14" s="4"/>
      <c r="HLI14" s="4"/>
      <c r="HLJ14" s="4"/>
      <c r="HLK14" s="4"/>
      <c r="HLL14" s="4"/>
      <c r="HLM14" s="4"/>
      <c r="HLN14" s="4"/>
      <c r="HLO14" s="4"/>
      <c r="HLP14" s="4"/>
      <c r="HLQ14" s="4"/>
      <c r="HLR14" s="4"/>
      <c r="HLS14" s="4"/>
      <c r="HLT14" s="4"/>
      <c r="HLU14" s="4"/>
      <c r="HLV14" s="4"/>
      <c r="HLW14" s="4"/>
      <c r="HLX14" s="4"/>
      <c r="HLY14" s="4"/>
      <c r="HLZ14" s="4"/>
      <c r="HMA14" s="4"/>
      <c r="HMB14" s="4"/>
      <c r="HMC14" s="4"/>
      <c r="HMD14" s="4"/>
      <c r="HME14" s="4"/>
      <c r="HMF14" s="4"/>
      <c r="HMG14" s="4"/>
      <c r="HMH14" s="4"/>
      <c r="HMI14" s="4"/>
      <c r="HMJ14" s="4"/>
      <c r="HMK14" s="4"/>
      <c r="HML14" s="4"/>
      <c r="HMM14" s="4"/>
      <c r="HMN14" s="4"/>
      <c r="HMO14" s="4"/>
      <c r="HMP14" s="4"/>
      <c r="HMQ14" s="4"/>
      <c r="HMR14" s="4"/>
      <c r="HMS14" s="4"/>
      <c r="HMT14" s="4"/>
      <c r="HMU14" s="4"/>
      <c r="HMV14" s="4"/>
      <c r="HMW14" s="4"/>
      <c r="HMX14" s="4"/>
      <c r="HMY14" s="4"/>
      <c r="HMZ14" s="4"/>
      <c r="HNA14" s="4"/>
      <c r="HNB14" s="4"/>
      <c r="HNC14" s="4"/>
      <c r="HND14" s="4"/>
      <c r="HNE14" s="4"/>
      <c r="HNF14" s="4"/>
      <c r="HNG14" s="4"/>
      <c r="HNH14" s="4"/>
      <c r="HNI14" s="4"/>
      <c r="HNJ14" s="4"/>
      <c r="HNK14" s="4"/>
      <c r="HNL14" s="4"/>
      <c r="HNM14" s="4"/>
      <c r="HNN14" s="4"/>
      <c r="HNO14" s="4"/>
      <c r="HNP14" s="4"/>
      <c r="HNQ14" s="4"/>
      <c r="HNR14" s="4"/>
      <c r="HNS14" s="4"/>
      <c r="HNT14" s="4"/>
      <c r="HNU14" s="4"/>
      <c r="HNV14" s="4"/>
      <c r="HNW14" s="4"/>
      <c r="HNX14" s="4"/>
      <c r="HNY14" s="4"/>
      <c r="HNZ14" s="4"/>
      <c r="HOA14" s="4"/>
      <c r="HOB14" s="4"/>
      <c r="HOC14" s="4"/>
      <c r="HOD14" s="4"/>
      <c r="HOE14" s="4"/>
      <c r="HOF14" s="4"/>
      <c r="HOG14" s="4"/>
      <c r="HOH14" s="4"/>
      <c r="HOI14" s="4"/>
      <c r="HOJ14" s="4"/>
      <c r="HOK14" s="4"/>
      <c r="HOL14" s="4"/>
      <c r="HOM14" s="4"/>
      <c r="HON14" s="4"/>
      <c r="HOO14" s="4"/>
      <c r="HOP14" s="4"/>
      <c r="HOQ14" s="4"/>
      <c r="HOR14" s="4"/>
      <c r="HOS14" s="4"/>
      <c r="HOT14" s="4"/>
      <c r="HOU14" s="4"/>
      <c r="HOV14" s="4"/>
      <c r="HOW14" s="4"/>
      <c r="HOX14" s="4"/>
      <c r="HOY14" s="4"/>
      <c r="HOZ14" s="4"/>
      <c r="HPA14" s="4"/>
      <c r="HPB14" s="4"/>
      <c r="HPC14" s="4"/>
      <c r="HPD14" s="4"/>
      <c r="HPE14" s="4"/>
      <c r="HPF14" s="4"/>
      <c r="HPG14" s="4"/>
      <c r="HPH14" s="4"/>
      <c r="HPI14" s="4"/>
      <c r="HPJ14" s="4"/>
      <c r="HPK14" s="4"/>
      <c r="HPL14" s="4"/>
      <c r="HPM14" s="4"/>
      <c r="HPN14" s="4"/>
      <c r="HPO14" s="4"/>
      <c r="HPP14" s="4"/>
      <c r="HPQ14" s="4"/>
      <c r="HPR14" s="4"/>
      <c r="HPS14" s="4"/>
      <c r="HPT14" s="4"/>
      <c r="HPU14" s="4"/>
      <c r="HPV14" s="4"/>
      <c r="HPW14" s="4"/>
      <c r="HPX14" s="4"/>
      <c r="HPY14" s="4"/>
      <c r="HPZ14" s="4"/>
      <c r="HQA14" s="4"/>
      <c r="HQB14" s="4"/>
      <c r="HQC14" s="4"/>
      <c r="HQD14" s="4"/>
      <c r="HQE14" s="4"/>
      <c r="HQF14" s="4"/>
      <c r="HQG14" s="4"/>
      <c r="HQH14" s="4"/>
      <c r="HQI14" s="4"/>
      <c r="HQJ14" s="4"/>
      <c r="HQK14" s="4"/>
      <c r="HQL14" s="4"/>
      <c r="HQM14" s="4"/>
      <c r="HQN14" s="4"/>
      <c r="HQO14" s="4"/>
      <c r="HQP14" s="4"/>
      <c r="HQQ14" s="4"/>
      <c r="HQR14" s="4"/>
      <c r="HQS14" s="4"/>
      <c r="HQT14" s="4"/>
      <c r="HQU14" s="4"/>
      <c r="HQV14" s="4"/>
      <c r="HQW14" s="4"/>
      <c r="HQX14" s="4"/>
      <c r="HQY14" s="4"/>
      <c r="HQZ14" s="4"/>
      <c r="HRA14" s="4"/>
      <c r="HRB14" s="4"/>
      <c r="HRC14" s="4"/>
      <c r="HRD14" s="4"/>
      <c r="HRE14" s="4"/>
      <c r="HRF14" s="4"/>
      <c r="HRG14" s="4"/>
      <c r="HRH14" s="4"/>
      <c r="HRI14" s="4"/>
      <c r="HRJ14" s="4"/>
      <c r="HRK14" s="4"/>
      <c r="HRL14" s="4"/>
      <c r="HRM14" s="4"/>
      <c r="HRN14" s="4"/>
      <c r="HRO14" s="4"/>
      <c r="HRP14" s="4"/>
      <c r="HRQ14" s="4"/>
      <c r="HRR14" s="4"/>
      <c r="HRS14" s="4"/>
      <c r="HRT14" s="4"/>
      <c r="HRU14" s="4"/>
      <c r="HRV14" s="4"/>
      <c r="HRW14" s="4"/>
      <c r="HRX14" s="4"/>
      <c r="HRY14" s="4"/>
      <c r="HRZ14" s="4"/>
      <c r="HSA14" s="4"/>
      <c r="HSB14" s="4"/>
      <c r="HSC14" s="4"/>
      <c r="HSD14" s="4"/>
      <c r="HSE14" s="4"/>
      <c r="HSF14" s="4"/>
      <c r="HSG14" s="4"/>
      <c r="HSH14" s="4"/>
      <c r="HSI14" s="4"/>
      <c r="HSJ14" s="4"/>
      <c r="HSK14" s="4"/>
      <c r="HSL14" s="4"/>
      <c r="HSM14" s="4"/>
      <c r="HSN14" s="4"/>
      <c r="HSO14" s="4"/>
      <c r="HSP14" s="4"/>
      <c r="HSQ14" s="4"/>
      <c r="HSR14" s="4"/>
      <c r="HSS14" s="4"/>
      <c r="HST14" s="4"/>
      <c r="HSU14" s="4"/>
      <c r="HSV14" s="4"/>
      <c r="HSW14" s="4"/>
      <c r="HSX14" s="4"/>
      <c r="HSY14" s="4"/>
      <c r="HSZ14" s="4"/>
      <c r="HTA14" s="4"/>
      <c r="HTB14" s="4"/>
      <c r="HTC14" s="4"/>
      <c r="HTD14" s="4"/>
      <c r="HTE14" s="4"/>
      <c r="HTF14" s="4"/>
      <c r="HTG14" s="4"/>
      <c r="HTH14" s="4"/>
      <c r="HTI14" s="4"/>
      <c r="HTJ14" s="4"/>
      <c r="HTK14" s="4"/>
      <c r="HTL14" s="4"/>
      <c r="HTM14" s="4"/>
      <c r="HTN14" s="4"/>
      <c r="HTO14" s="4"/>
      <c r="HTP14" s="4"/>
      <c r="HTQ14" s="4"/>
      <c r="HTR14" s="4"/>
      <c r="HTS14" s="4"/>
      <c r="HTT14" s="4"/>
      <c r="HTU14" s="4"/>
      <c r="HTV14" s="4"/>
      <c r="HTW14" s="4"/>
      <c r="HTX14" s="4"/>
      <c r="HTY14" s="4"/>
      <c r="HTZ14" s="4"/>
      <c r="HUA14" s="4"/>
      <c r="HUB14" s="4"/>
      <c r="HUC14" s="4"/>
      <c r="HUD14" s="4"/>
      <c r="HUE14" s="4"/>
      <c r="HUF14" s="4"/>
      <c r="HUG14" s="4"/>
      <c r="HUH14" s="4"/>
      <c r="HUI14" s="4"/>
      <c r="HUJ14" s="4"/>
      <c r="HUK14" s="4"/>
      <c r="HUL14" s="4"/>
      <c r="HUM14" s="4"/>
      <c r="HUN14" s="4"/>
      <c r="HUO14" s="4"/>
      <c r="HUP14" s="4"/>
      <c r="HUQ14" s="4"/>
      <c r="HUR14" s="4"/>
      <c r="HUS14" s="4"/>
      <c r="HUT14" s="4"/>
      <c r="HUU14" s="4"/>
      <c r="HUV14" s="4"/>
      <c r="HUW14" s="4"/>
      <c r="HUX14" s="4"/>
      <c r="HUY14" s="4"/>
      <c r="HUZ14" s="4"/>
      <c r="HVA14" s="4"/>
      <c r="HVB14" s="4"/>
      <c r="HVC14" s="4"/>
      <c r="HVD14" s="4"/>
      <c r="HVE14" s="4"/>
      <c r="HVF14" s="4"/>
      <c r="HVG14" s="4"/>
      <c r="HVH14" s="4"/>
      <c r="HVI14" s="4"/>
      <c r="HVJ14" s="4"/>
      <c r="HVK14" s="4"/>
      <c r="HVL14" s="4"/>
      <c r="HVM14" s="4"/>
      <c r="HVN14" s="4"/>
      <c r="HVO14" s="4"/>
      <c r="HVP14" s="4"/>
      <c r="HVQ14" s="4"/>
      <c r="HVR14" s="4"/>
      <c r="HVS14" s="4"/>
      <c r="HVT14" s="4"/>
      <c r="HVU14" s="4"/>
      <c r="HVV14" s="4"/>
      <c r="HVW14" s="4"/>
      <c r="HVX14" s="4"/>
      <c r="HVY14" s="4"/>
      <c r="HVZ14" s="4"/>
      <c r="HWA14" s="4"/>
      <c r="HWB14" s="4"/>
      <c r="HWC14" s="4"/>
      <c r="HWD14" s="4"/>
      <c r="HWE14" s="4"/>
      <c r="HWF14" s="4"/>
      <c r="HWG14" s="4"/>
      <c r="HWH14" s="4"/>
      <c r="HWI14" s="4"/>
      <c r="HWJ14" s="4"/>
      <c r="HWK14" s="4"/>
      <c r="HWL14" s="4"/>
      <c r="HWM14" s="4"/>
      <c r="HWN14" s="4"/>
      <c r="HWO14" s="4"/>
      <c r="HWP14" s="4"/>
      <c r="HWQ14" s="4"/>
      <c r="HWR14" s="4"/>
      <c r="HWS14" s="4"/>
      <c r="HWT14" s="4"/>
      <c r="HWU14" s="4"/>
      <c r="HWV14" s="4"/>
      <c r="HWW14" s="4"/>
      <c r="HWX14" s="4"/>
      <c r="HWY14" s="4"/>
      <c r="HWZ14" s="4"/>
      <c r="HXA14" s="4"/>
      <c r="HXB14" s="4"/>
      <c r="HXC14" s="4"/>
      <c r="HXD14" s="4"/>
      <c r="HXE14" s="4"/>
      <c r="HXF14" s="4"/>
      <c r="HXG14" s="4"/>
      <c r="HXH14" s="4"/>
      <c r="HXI14" s="4"/>
      <c r="HXJ14" s="4"/>
      <c r="HXK14" s="4"/>
      <c r="HXL14" s="4"/>
      <c r="HXM14" s="4"/>
      <c r="HXN14" s="4"/>
      <c r="HXO14" s="4"/>
      <c r="HXP14" s="4"/>
      <c r="HXQ14" s="4"/>
      <c r="HXR14" s="4"/>
      <c r="HXS14" s="4"/>
      <c r="HXT14" s="4"/>
      <c r="HXU14" s="4"/>
      <c r="HXV14" s="4"/>
      <c r="HXW14" s="4"/>
      <c r="HXX14" s="4"/>
      <c r="HXY14" s="4"/>
      <c r="HXZ14" s="4"/>
      <c r="HYA14" s="4"/>
      <c r="HYB14" s="4"/>
      <c r="HYC14" s="4"/>
      <c r="HYD14" s="4"/>
      <c r="HYE14" s="4"/>
      <c r="HYF14" s="4"/>
      <c r="HYG14" s="4"/>
      <c r="HYH14" s="4"/>
      <c r="HYI14" s="4"/>
      <c r="HYJ14" s="4"/>
      <c r="HYK14" s="4"/>
      <c r="HYL14" s="4"/>
      <c r="HYM14" s="4"/>
      <c r="HYN14" s="4"/>
      <c r="HYO14" s="4"/>
      <c r="HYP14" s="4"/>
      <c r="HYQ14" s="4"/>
      <c r="HYR14" s="4"/>
      <c r="HYS14" s="4"/>
      <c r="HYT14" s="4"/>
      <c r="HYU14" s="4"/>
      <c r="HYV14" s="4"/>
      <c r="HYW14" s="4"/>
      <c r="HYX14" s="4"/>
      <c r="HYY14" s="4"/>
      <c r="HYZ14" s="4"/>
      <c r="HZA14" s="4"/>
      <c r="HZB14" s="4"/>
      <c r="HZC14" s="4"/>
      <c r="HZD14" s="4"/>
      <c r="HZE14" s="4"/>
      <c r="HZF14" s="4"/>
      <c r="HZG14" s="4"/>
      <c r="HZH14" s="4"/>
      <c r="HZI14" s="4"/>
      <c r="HZJ14" s="4"/>
      <c r="HZK14" s="4"/>
      <c r="HZL14" s="4"/>
      <c r="HZM14" s="4"/>
      <c r="HZN14" s="4"/>
      <c r="HZO14" s="4"/>
      <c r="HZP14" s="4"/>
      <c r="HZQ14" s="4"/>
      <c r="HZR14" s="4"/>
      <c r="HZS14" s="4"/>
      <c r="HZT14" s="4"/>
      <c r="HZU14" s="4"/>
      <c r="HZV14" s="4"/>
      <c r="HZW14" s="4"/>
      <c r="HZX14" s="4"/>
      <c r="HZY14" s="4"/>
      <c r="HZZ14" s="4"/>
      <c r="IAA14" s="4"/>
      <c r="IAB14" s="4"/>
      <c r="IAC14" s="4"/>
      <c r="IAD14" s="4"/>
      <c r="IAE14" s="4"/>
      <c r="IAF14" s="4"/>
      <c r="IAG14" s="4"/>
      <c r="IAH14" s="4"/>
      <c r="IAI14" s="4"/>
      <c r="IAJ14" s="4"/>
      <c r="IAK14" s="4"/>
      <c r="IAL14" s="4"/>
      <c r="IAM14" s="4"/>
      <c r="IAN14" s="4"/>
      <c r="IAO14" s="4"/>
      <c r="IAP14" s="4"/>
      <c r="IAQ14" s="4"/>
      <c r="IAR14" s="4"/>
      <c r="IAS14" s="4"/>
      <c r="IAT14" s="4"/>
      <c r="IAU14" s="4"/>
      <c r="IAV14" s="4"/>
      <c r="IAW14" s="4"/>
      <c r="IAX14" s="4"/>
      <c r="IAY14" s="4"/>
      <c r="IAZ14" s="4"/>
      <c r="IBA14" s="4"/>
      <c r="IBB14" s="4"/>
      <c r="IBC14" s="4"/>
      <c r="IBD14" s="4"/>
      <c r="IBE14" s="4"/>
      <c r="IBF14" s="4"/>
      <c r="IBG14" s="4"/>
      <c r="IBH14" s="4"/>
      <c r="IBI14" s="4"/>
      <c r="IBJ14" s="4"/>
      <c r="IBK14" s="4"/>
      <c r="IBL14" s="4"/>
      <c r="IBM14" s="4"/>
      <c r="IBN14" s="4"/>
      <c r="IBO14" s="4"/>
      <c r="IBP14" s="4"/>
      <c r="IBQ14" s="4"/>
      <c r="IBR14" s="4"/>
      <c r="IBS14" s="4"/>
      <c r="IBT14" s="4"/>
      <c r="IBU14" s="4"/>
      <c r="IBV14" s="4"/>
      <c r="IBW14" s="4"/>
      <c r="IBX14" s="4"/>
      <c r="IBY14" s="4"/>
      <c r="IBZ14" s="4"/>
      <c r="ICA14" s="4"/>
      <c r="ICB14" s="4"/>
      <c r="ICC14" s="4"/>
      <c r="ICD14" s="4"/>
      <c r="ICE14" s="4"/>
      <c r="ICF14" s="4"/>
      <c r="ICG14" s="4"/>
      <c r="ICH14" s="4"/>
      <c r="ICI14" s="4"/>
      <c r="ICJ14" s="4"/>
      <c r="ICK14" s="4"/>
      <c r="ICL14" s="4"/>
      <c r="ICM14" s="4"/>
      <c r="ICN14" s="4"/>
      <c r="ICO14" s="4"/>
      <c r="ICP14" s="4"/>
      <c r="ICQ14" s="4"/>
      <c r="ICR14" s="4"/>
      <c r="ICS14" s="4"/>
      <c r="ICT14" s="4"/>
      <c r="ICU14" s="4"/>
      <c r="ICV14" s="4"/>
      <c r="ICW14" s="4"/>
      <c r="ICX14" s="4"/>
      <c r="ICY14" s="4"/>
      <c r="ICZ14" s="4"/>
      <c r="IDA14" s="4"/>
      <c r="IDB14" s="4"/>
      <c r="IDC14" s="4"/>
      <c r="IDD14" s="4"/>
      <c r="IDE14" s="4"/>
      <c r="IDF14" s="4"/>
      <c r="IDG14" s="4"/>
      <c r="IDH14" s="4"/>
      <c r="IDI14" s="4"/>
      <c r="IDJ14" s="4"/>
      <c r="IDK14" s="4"/>
      <c r="IDL14" s="4"/>
      <c r="IDM14" s="4"/>
      <c r="IDN14" s="4"/>
      <c r="IDO14" s="4"/>
      <c r="IDP14" s="4"/>
      <c r="IDQ14" s="4"/>
      <c r="IDR14" s="4"/>
      <c r="IDS14" s="4"/>
      <c r="IDT14" s="4"/>
      <c r="IDU14" s="4"/>
      <c r="IDV14" s="4"/>
      <c r="IDW14" s="4"/>
      <c r="IDX14" s="4"/>
      <c r="IDY14" s="4"/>
      <c r="IDZ14" s="4"/>
      <c r="IEA14" s="4"/>
      <c r="IEB14" s="4"/>
      <c r="IEC14" s="4"/>
      <c r="IED14" s="4"/>
      <c r="IEE14" s="4"/>
      <c r="IEF14" s="4"/>
      <c r="IEG14" s="4"/>
      <c r="IEH14" s="4"/>
      <c r="IEI14" s="4"/>
      <c r="IEJ14" s="4"/>
      <c r="IEK14" s="4"/>
      <c r="IEL14" s="4"/>
      <c r="IEM14" s="4"/>
      <c r="IEN14" s="4"/>
      <c r="IEO14" s="4"/>
      <c r="IEP14" s="4"/>
      <c r="IEQ14" s="4"/>
      <c r="IER14" s="4"/>
      <c r="IES14" s="4"/>
      <c r="IET14" s="4"/>
      <c r="IEU14" s="4"/>
      <c r="IEV14" s="4"/>
      <c r="IEW14" s="4"/>
      <c r="IEX14" s="4"/>
      <c r="IEY14" s="4"/>
      <c r="IEZ14" s="4"/>
      <c r="IFA14" s="4"/>
      <c r="IFB14" s="4"/>
      <c r="IFC14" s="4"/>
      <c r="IFD14" s="4"/>
      <c r="IFE14" s="4"/>
      <c r="IFF14" s="4"/>
      <c r="IFG14" s="4"/>
      <c r="IFH14" s="4"/>
      <c r="IFI14" s="4"/>
      <c r="IFJ14" s="4"/>
      <c r="IFK14" s="4"/>
      <c r="IFL14" s="4"/>
      <c r="IFM14" s="4"/>
      <c r="IFN14" s="4"/>
      <c r="IFO14" s="4"/>
      <c r="IFP14" s="4"/>
      <c r="IFQ14" s="4"/>
      <c r="IFR14" s="4"/>
      <c r="IFS14" s="4"/>
      <c r="IFT14" s="4"/>
      <c r="IFU14" s="4"/>
      <c r="IFV14" s="4"/>
      <c r="IFW14" s="4"/>
      <c r="IFX14" s="4"/>
      <c r="IFY14" s="4"/>
      <c r="IFZ14" s="4"/>
      <c r="IGA14" s="4"/>
      <c r="IGB14" s="4"/>
      <c r="IGC14" s="4"/>
      <c r="IGD14" s="4"/>
      <c r="IGE14" s="4"/>
      <c r="IGF14" s="4"/>
      <c r="IGG14" s="4"/>
      <c r="IGH14" s="4"/>
      <c r="IGI14" s="4"/>
      <c r="IGJ14" s="4"/>
      <c r="IGK14" s="4"/>
      <c r="IGL14" s="4"/>
      <c r="IGM14" s="4"/>
      <c r="IGN14" s="4"/>
      <c r="IGO14" s="4"/>
      <c r="IGP14" s="4"/>
      <c r="IGQ14" s="4"/>
      <c r="IGR14" s="4"/>
      <c r="IGS14" s="4"/>
      <c r="IGT14" s="4"/>
      <c r="IGU14" s="4"/>
      <c r="IGV14" s="4"/>
      <c r="IGW14" s="4"/>
      <c r="IGX14" s="4"/>
      <c r="IGY14" s="4"/>
      <c r="IGZ14" s="4"/>
      <c r="IHA14" s="4"/>
      <c r="IHB14" s="4"/>
      <c r="IHC14" s="4"/>
      <c r="IHD14" s="4"/>
      <c r="IHE14" s="4"/>
      <c r="IHF14" s="4"/>
      <c r="IHG14" s="4"/>
      <c r="IHH14" s="4"/>
      <c r="IHI14" s="4"/>
      <c r="IHJ14" s="4"/>
      <c r="IHK14" s="4"/>
      <c r="IHL14" s="4"/>
      <c r="IHM14" s="4"/>
      <c r="IHN14" s="4"/>
      <c r="IHO14" s="4"/>
      <c r="IHP14" s="4"/>
      <c r="IHQ14" s="4"/>
      <c r="IHR14" s="4"/>
      <c r="IHS14" s="4"/>
      <c r="IHT14" s="4"/>
      <c r="IHU14" s="4"/>
      <c r="IHV14" s="4"/>
      <c r="IHW14" s="4"/>
      <c r="IHX14" s="4"/>
      <c r="IHY14" s="4"/>
      <c r="IHZ14" s="4"/>
      <c r="IIA14" s="4"/>
      <c r="IIB14" s="4"/>
      <c r="IIC14" s="4"/>
      <c r="IID14" s="4"/>
      <c r="IIE14" s="4"/>
      <c r="IIF14" s="4"/>
      <c r="IIG14" s="4"/>
      <c r="IIH14" s="4"/>
      <c r="III14" s="4"/>
      <c r="IIJ14" s="4"/>
      <c r="IIK14" s="4"/>
      <c r="IIL14" s="4"/>
      <c r="IIM14" s="4"/>
      <c r="IIN14" s="4"/>
      <c r="IIO14" s="4"/>
      <c r="IIP14" s="4"/>
      <c r="IIQ14" s="4"/>
      <c r="IIR14" s="4"/>
      <c r="IIS14" s="4"/>
      <c r="IIT14" s="4"/>
      <c r="IIU14" s="4"/>
      <c r="IIV14" s="4"/>
      <c r="IIW14" s="4"/>
      <c r="IIX14" s="4"/>
      <c r="IIY14" s="4"/>
      <c r="IIZ14" s="4"/>
      <c r="IJA14" s="4"/>
      <c r="IJB14" s="4"/>
      <c r="IJC14" s="4"/>
      <c r="IJD14" s="4"/>
      <c r="IJE14" s="4"/>
      <c r="IJF14" s="4"/>
      <c r="IJG14" s="4"/>
      <c r="IJH14" s="4"/>
      <c r="IJI14" s="4"/>
      <c r="IJJ14" s="4"/>
      <c r="IJK14" s="4"/>
      <c r="IJL14" s="4"/>
      <c r="IJM14" s="4"/>
      <c r="IJN14" s="4"/>
      <c r="IJO14" s="4"/>
      <c r="IJP14" s="4"/>
      <c r="IJQ14" s="4"/>
      <c r="IJR14" s="4"/>
      <c r="IJS14" s="4"/>
      <c r="IJT14" s="4"/>
      <c r="IJU14" s="4"/>
      <c r="IJV14" s="4"/>
      <c r="IJW14" s="4"/>
      <c r="IJX14" s="4"/>
      <c r="IJY14" s="4"/>
      <c r="IJZ14" s="4"/>
      <c r="IKA14" s="4"/>
      <c r="IKB14" s="4"/>
      <c r="IKC14" s="4"/>
      <c r="IKD14" s="4"/>
      <c r="IKE14" s="4"/>
      <c r="IKF14" s="4"/>
      <c r="IKG14" s="4"/>
      <c r="IKH14" s="4"/>
      <c r="IKI14" s="4"/>
      <c r="IKJ14" s="4"/>
      <c r="IKK14" s="4"/>
      <c r="IKL14" s="4"/>
      <c r="IKM14" s="4"/>
      <c r="IKN14" s="4"/>
      <c r="IKO14" s="4"/>
      <c r="IKP14" s="4"/>
      <c r="IKQ14" s="4"/>
      <c r="IKR14" s="4"/>
      <c r="IKS14" s="4"/>
      <c r="IKT14" s="4"/>
      <c r="IKU14" s="4"/>
      <c r="IKV14" s="4"/>
      <c r="IKW14" s="4"/>
      <c r="IKX14" s="4"/>
      <c r="IKY14" s="4"/>
      <c r="IKZ14" s="4"/>
      <c r="ILA14" s="4"/>
      <c r="ILB14" s="4"/>
      <c r="ILC14" s="4"/>
      <c r="ILD14" s="4"/>
      <c r="ILE14" s="4"/>
      <c r="ILF14" s="4"/>
      <c r="ILG14" s="4"/>
      <c r="ILH14" s="4"/>
      <c r="ILI14" s="4"/>
      <c r="ILJ14" s="4"/>
      <c r="ILK14" s="4"/>
      <c r="ILL14" s="4"/>
      <c r="ILM14" s="4"/>
      <c r="ILN14" s="4"/>
      <c r="ILO14" s="4"/>
      <c r="ILP14" s="4"/>
      <c r="ILQ14" s="4"/>
      <c r="ILR14" s="4"/>
      <c r="ILS14" s="4"/>
      <c r="ILT14" s="4"/>
      <c r="ILU14" s="4"/>
      <c r="ILV14" s="4"/>
      <c r="ILW14" s="4"/>
      <c r="ILX14" s="4"/>
      <c r="ILY14" s="4"/>
      <c r="ILZ14" s="4"/>
      <c r="IMA14" s="4"/>
      <c r="IMB14" s="4"/>
      <c r="IMC14" s="4"/>
      <c r="IMD14" s="4"/>
      <c r="IME14" s="4"/>
      <c r="IMF14" s="4"/>
      <c r="IMG14" s="4"/>
      <c r="IMH14" s="4"/>
      <c r="IMI14" s="4"/>
      <c r="IMJ14" s="4"/>
      <c r="IMK14" s="4"/>
      <c r="IML14" s="4"/>
      <c r="IMM14" s="4"/>
      <c r="IMN14" s="4"/>
      <c r="IMO14" s="4"/>
      <c r="IMP14" s="4"/>
      <c r="IMQ14" s="4"/>
      <c r="IMR14" s="4"/>
      <c r="IMS14" s="4"/>
      <c r="IMT14" s="4"/>
      <c r="IMU14" s="4"/>
      <c r="IMV14" s="4"/>
      <c r="IMW14" s="4"/>
      <c r="IMX14" s="4"/>
      <c r="IMY14" s="4"/>
      <c r="IMZ14" s="4"/>
      <c r="INA14" s="4"/>
      <c r="INB14" s="4"/>
      <c r="INC14" s="4"/>
      <c r="IND14" s="4"/>
      <c r="INE14" s="4"/>
      <c r="INF14" s="4"/>
      <c r="ING14" s="4"/>
      <c r="INH14" s="4"/>
      <c r="INI14" s="4"/>
      <c r="INJ14" s="4"/>
      <c r="INK14" s="4"/>
      <c r="INL14" s="4"/>
      <c r="INM14" s="4"/>
      <c r="INN14" s="4"/>
      <c r="INO14" s="4"/>
      <c r="INP14" s="4"/>
      <c r="INQ14" s="4"/>
      <c r="INR14" s="4"/>
      <c r="INS14" s="4"/>
      <c r="INT14" s="4"/>
      <c r="INU14" s="4"/>
      <c r="INV14" s="4"/>
      <c r="INW14" s="4"/>
      <c r="INX14" s="4"/>
      <c r="INY14" s="4"/>
      <c r="INZ14" s="4"/>
      <c r="IOA14" s="4"/>
      <c r="IOB14" s="4"/>
      <c r="IOC14" s="4"/>
      <c r="IOD14" s="4"/>
      <c r="IOE14" s="4"/>
      <c r="IOF14" s="4"/>
      <c r="IOG14" s="4"/>
      <c r="IOH14" s="4"/>
      <c r="IOI14" s="4"/>
      <c r="IOJ14" s="4"/>
      <c r="IOK14" s="4"/>
      <c r="IOL14" s="4"/>
      <c r="IOM14" s="4"/>
      <c r="ION14" s="4"/>
      <c r="IOO14" s="4"/>
      <c r="IOP14" s="4"/>
      <c r="IOQ14" s="4"/>
      <c r="IOR14" s="4"/>
      <c r="IOS14" s="4"/>
      <c r="IOT14" s="4"/>
      <c r="IOU14" s="4"/>
      <c r="IOV14" s="4"/>
      <c r="IOW14" s="4"/>
      <c r="IOX14" s="4"/>
      <c r="IOY14" s="4"/>
      <c r="IOZ14" s="4"/>
      <c r="IPA14" s="4"/>
      <c r="IPB14" s="4"/>
      <c r="IPC14" s="4"/>
      <c r="IPD14" s="4"/>
      <c r="IPE14" s="4"/>
      <c r="IPF14" s="4"/>
      <c r="IPG14" s="4"/>
      <c r="IPH14" s="4"/>
      <c r="IPI14" s="4"/>
      <c r="IPJ14" s="4"/>
      <c r="IPK14" s="4"/>
      <c r="IPL14" s="4"/>
      <c r="IPM14" s="4"/>
      <c r="IPN14" s="4"/>
      <c r="IPO14" s="4"/>
      <c r="IPP14" s="4"/>
      <c r="IPQ14" s="4"/>
      <c r="IPR14" s="4"/>
      <c r="IPS14" s="4"/>
      <c r="IPT14" s="4"/>
      <c r="IPU14" s="4"/>
      <c r="IPV14" s="4"/>
      <c r="IPW14" s="4"/>
      <c r="IPX14" s="4"/>
      <c r="IPY14" s="4"/>
      <c r="IPZ14" s="4"/>
      <c r="IQA14" s="4"/>
      <c r="IQB14" s="4"/>
      <c r="IQC14" s="4"/>
      <c r="IQD14" s="4"/>
      <c r="IQE14" s="4"/>
      <c r="IQF14" s="4"/>
      <c r="IQG14" s="4"/>
      <c r="IQH14" s="4"/>
      <c r="IQI14" s="4"/>
      <c r="IQJ14" s="4"/>
      <c r="IQK14" s="4"/>
      <c r="IQL14" s="4"/>
      <c r="IQM14" s="4"/>
      <c r="IQN14" s="4"/>
      <c r="IQO14" s="4"/>
      <c r="IQP14" s="4"/>
      <c r="IQQ14" s="4"/>
      <c r="IQR14" s="4"/>
      <c r="IQS14" s="4"/>
      <c r="IQT14" s="4"/>
      <c r="IQU14" s="4"/>
      <c r="IQV14" s="4"/>
      <c r="IQW14" s="4"/>
      <c r="IQX14" s="4"/>
      <c r="IQY14" s="4"/>
      <c r="IQZ14" s="4"/>
      <c r="IRA14" s="4"/>
      <c r="IRB14" s="4"/>
      <c r="IRC14" s="4"/>
      <c r="IRD14" s="4"/>
      <c r="IRE14" s="4"/>
      <c r="IRF14" s="4"/>
      <c r="IRG14" s="4"/>
      <c r="IRH14" s="4"/>
      <c r="IRI14" s="4"/>
      <c r="IRJ14" s="4"/>
      <c r="IRK14" s="4"/>
      <c r="IRL14" s="4"/>
      <c r="IRM14" s="4"/>
      <c r="IRN14" s="4"/>
      <c r="IRO14" s="4"/>
      <c r="IRP14" s="4"/>
      <c r="IRQ14" s="4"/>
      <c r="IRR14" s="4"/>
      <c r="IRS14" s="4"/>
      <c r="IRT14" s="4"/>
      <c r="IRU14" s="4"/>
      <c r="IRV14" s="4"/>
      <c r="IRW14" s="4"/>
      <c r="IRX14" s="4"/>
      <c r="IRY14" s="4"/>
      <c r="IRZ14" s="4"/>
      <c r="ISA14" s="4"/>
      <c r="ISB14" s="4"/>
      <c r="ISC14" s="4"/>
      <c r="ISD14" s="4"/>
      <c r="ISE14" s="4"/>
      <c r="ISF14" s="4"/>
      <c r="ISG14" s="4"/>
      <c r="ISH14" s="4"/>
      <c r="ISI14" s="4"/>
      <c r="ISJ14" s="4"/>
      <c r="ISK14" s="4"/>
      <c r="ISL14" s="4"/>
      <c r="ISM14" s="4"/>
      <c r="ISN14" s="4"/>
      <c r="ISO14" s="4"/>
      <c r="ISP14" s="4"/>
      <c r="ISQ14" s="4"/>
      <c r="ISR14" s="4"/>
      <c r="ISS14" s="4"/>
      <c r="IST14" s="4"/>
      <c r="ISU14" s="4"/>
      <c r="ISV14" s="4"/>
      <c r="ISW14" s="4"/>
      <c r="ISX14" s="4"/>
      <c r="ISY14" s="4"/>
      <c r="ISZ14" s="4"/>
      <c r="ITA14" s="4"/>
      <c r="ITB14" s="4"/>
      <c r="ITC14" s="4"/>
      <c r="ITD14" s="4"/>
      <c r="ITE14" s="4"/>
      <c r="ITF14" s="4"/>
      <c r="ITG14" s="4"/>
      <c r="ITH14" s="4"/>
      <c r="ITI14" s="4"/>
      <c r="ITJ14" s="4"/>
      <c r="ITK14" s="4"/>
      <c r="ITL14" s="4"/>
      <c r="ITM14" s="4"/>
      <c r="ITN14" s="4"/>
      <c r="ITO14" s="4"/>
      <c r="ITP14" s="4"/>
      <c r="ITQ14" s="4"/>
      <c r="ITR14" s="4"/>
      <c r="ITS14" s="4"/>
      <c r="ITT14" s="4"/>
      <c r="ITU14" s="4"/>
      <c r="ITV14" s="4"/>
      <c r="ITW14" s="4"/>
      <c r="ITX14" s="4"/>
      <c r="ITY14" s="4"/>
      <c r="ITZ14" s="4"/>
      <c r="IUA14" s="4"/>
      <c r="IUB14" s="4"/>
      <c r="IUC14" s="4"/>
      <c r="IUD14" s="4"/>
      <c r="IUE14" s="4"/>
      <c r="IUF14" s="4"/>
      <c r="IUG14" s="4"/>
      <c r="IUH14" s="4"/>
      <c r="IUI14" s="4"/>
      <c r="IUJ14" s="4"/>
      <c r="IUK14" s="4"/>
      <c r="IUL14" s="4"/>
      <c r="IUM14" s="4"/>
      <c r="IUN14" s="4"/>
      <c r="IUO14" s="4"/>
      <c r="IUP14" s="4"/>
      <c r="IUQ14" s="4"/>
      <c r="IUR14" s="4"/>
      <c r="IUS14" s="4"/>
      <c r="IUT14" s="4"/>
      <c r="IUU14" s="4"/>
      <c r="IUV14" s="4"/>
      <c r="IUW14" s="4"/>
      <c r="IUX14" s="4"/>
      <c r="IUY14" s="4"/>
      <c r="IUZ14" s="4"/>
      <c r="IVA14" s="4"/>
      <c r="IVB14" s="4"/>
      <c r="IVC14" s="4"/>
      <c r="IVD14" s="4"/>
      <c r="IVE14" s="4"/>
      <c r="IVF14" s="4"/>
      <c r="IVG14" s="4"/>
      <c r="IVH14" s="4"/>
      <c r="IVI14" s="4"/>
      <c r="IVJ14" s="4"/>
      <c r="IVK14" s="4"/>
      <c r="IVL14" s="4"/>
      <c r="IVM14" s="4"/>
      <c r="IVN14" s="4"/>
      <c r="IVO14" s="4"/>
      <c r="IVP14" s="4"/>
      <c r="IVQ14" s="4"/>
      <c r="IVR14" s="4"/>
      <c r="IVS14" s="4"/>
      <c r="IVT14" s="4"/>
      <c r="IVU14" s="4"/>
      <c r="IVV14" s="4"/>
      <c r="IVW14" s="4"/>
      <c r="IVX14" s="4"/>
      <c r="IVY14" s="4"/>
      <c r="IVZ14" s="4"/>
      <c r="IWA14" s="4"/>
      <c r="IWB14" s="4"/>
      <c r="IWC14" s="4"/>
      <c r="IWD14" s="4"/>
      <c r="IWE14" s="4"/>
      <c r="IWF14" s="4"/>
      <c r="IWG14" s="4"/>
      <c r="IWH14" s="4"/>
      <c r="IWI14" s="4"/>
      <c r="IWJ14" s="4"/>
      <c r="IWK14" s="4"/>
      <c r="IWL14" s="4"/>
      <c r="IWM14" s="4"/>
      <c r="IWN14" s="4"/>
      <c r="IWO14" s="4"/>
      <c r="IWP14" s="4"/>
      <c r="IWQ14" s="4"/>
      <c r="IWR14" s="4"/>
      <c r="IWS14" s="4"/>
      <c r="IWT14" s="4"/>
      <c r="IWU14" s="4"/>
      <c r="IWV14" s="4"/>
      <c r="IWW14" s="4"/>
      <c r="IWX14" s="4"/>
      <c r="IWY14" s="4"/>
      <c r="IWZ14" s="4"/>
      <c r="IXA14" s="4"/>
      <c r="IXB14" s="4"/>
      <c r="IXC14" s="4"/>
      <c r="IXD14" s="4"/>
      <c r="IXE14" s="4"/>
      <c r="IXF14" s="4"/>
      <c r="IXG14" s="4"/>
      <c r="IXH14" s="4"/>
      <c r="IXI14" s="4"/>
      <c r="IXJ14" s="4"/>
      <c r="IXK14" s="4"/>
      <c r="IXL14" s="4"/>
      <c r="IXM14" s="4"/>
      <c r="IXN14" s="4"/>
      <c r="IXO14" s="4"/>
      <c r="IXP14" s="4"/>
      <c r="IXQ14" s="4"/>
      <c r="IXR14" s="4"/>
      <c r="IXS14" s="4"/>
      <c r="IXT14" s="4"/>
      <c r="IXU14" s="4"/>
      <c r="IXV14" s="4"/>
      <c r="IXW14" s="4"/>
      <c r="IXX14" s="4"/>
      <c r="IXY14" s="4"/>
      <c r="IXZ14" s="4"/>
      <c r="IYA14" s="4"/>
      <c r="IYB14" s="4"/>
      <c r="IYC14" s="4"/>
      <c r="IYD14" s="4"/>
      <c r="IYE14" s="4"/>
      <c r="IYF14" s="4"/>
      <c r="IYG14" s="4"/>
      <c r="IYH14" s="4"/>
      <c r="IYI14" s="4"/>
      <c r="IYJ14" s="4"/>
      <c r="IYK14" s="4"/>
      <c r="IYL14" s="4"/>
      <c r="IYM14" s="4"/>
      <c r="IYN14" s="4"/>
      <c r="IYO14" s="4"/>
      <c r="IYP14" s="4"/>
      <c r="IYQ14" s="4"/>
      <c r="IYR14" s="4"/>
      <c r="IYS14" s="4"/>
      <c r="IYT14" s="4"/>
      <c r="IYU14" s="4"/>
      <c r="IYV14" s="4"/>
      <c r="IYW14" s="4"/>
      <c r="IYX14" s="4"/>
      <c r="IYY14" s="4"/>
      <c r="IYZ14" s="4"/>
      <c r="IZA14" s="4"/>
      <c r="IZB14" s="4"/>
      <c r="IZC14" s="4"/>
      <c r="IZD14" s="4"/>
      <c r="IZE14" s="4"/>
      <c r="IZF14" s="4"/>
      <c r="IZG14" s="4"/>
      <c r="IZH14" s="4"/>
      <c r="IZI14" s="4"/>
      <c r="IZJ14" s="4"/>
      <c r="IZK14" s="4"/>
      <c r="IZL14" s="4"/>
      <c r="IZM14" s="4"/>
      <c r="IZN14" s="4"/>
      <c r="IZO14" s="4"/>
      <c r="IZP14" s="4"/>
      <c r="IZQ14" s="4"/>
      <c r="IZR14" s="4"/>
      <c r="IZS14" s="4"/>
      <c r="IZT14" s="4"/>
      <c r="IZU14" s="4"/>
      <c r="IZV14" s="4"/>
      <c r="IZW14" s="4"/>
      <c r="IZX14" s="4"/>
      <c r="IZY14" s="4"/>
      <c r="IZZ14" s="4"/>
      <c r="JAA14" s="4"/>
      <c r="JAB14" s="4"/>
      <c r="JAC14" s="4"/>
      <c r="JAD14" s="4"/>
      <c r="JAE14" s="4"/>
      <c r="JAF14" s="4"/>
      <c r="JAG14" s="4"/>
      <c r="JAH14" s="4"/>
      <c r="JAI14" s="4"/>
      <c r="JAJ14" s="4"/>
      <c r="JAK14" s="4"/>
      <c r="JAL14" s="4"/>
      <c r="JAM14" s="4"/>
      <c r="JAN14" s="4"/>
      <c r="JAO14" s="4"/>
      <c r="JAP14" s="4"/>
      <c r="JAQ14" s="4"/>
      <c r="JAR14" s="4"/>
      <c r="JAS14" s="4"/>
      <c r="JAT14" s="4"/>
      <c r="JAU14" s="4"/>
      <c r="JAV14" s="4"/>
      <c r="JAW14" s="4"/>
      <c r="JAX14" s="4"/>
      <c r="JAY14" s="4"/>
      <c r="JAZ14" s="4"/>
      <c r="JBA14" s="4"/>
      <c r="JBB14" s="4"/>
      <c r="JBC14" s="4"/>
      <c r="JBD14" s="4"/>
      <c r="JBE14" s="4"/>
      <c r="JBF14" s="4"/>
      <c r="JBG14" s="4"/>
      <c r="JBH14" s="4"/>
      <c r="JBI14" s="4"/>
      <c r="JBJ14" s="4"/>
      <c r="JBK14" s="4"/>
      <c r="JBL14" s="4"/>
      <c r="JBM14" s="4"/>
      <c r="JBN14" s="4"/>
      <c r="JBO14" s="4"/>
      <c r="JBP14" s="4"/>
      <c r="JBQ14" s="4"/>
      <c r="JBR14" s="4"/>
      <c r="JBS14" s="4"/>
      <c r="JBT14" s="4"/>
      <c r="JBU14" s="4"/>
      <c r="JBV14" s="4"/>
      <c r="JBW14" s="4"/>
      <c r="JBX14" s="4"/>
      <c r="JBY14" s="4"/>
      <c r="JBZ14" s="4"/>
      <c r="JCA14" s="4"/>
      <c r="JCB14" s="4"/>
      <c r="JCC14" s="4"/>
      <c r="JCD14" s="4"/>
      <c r="JCE14" s="4"/>
      <c r="JCF14" s="4"/>
      <c r="JCG14" s="4"/>
      <c r="JCH14" s="4"/>
      <c r="JCI14" s="4"/>
      <c r="JCJ14" s="4"/>
      <c r="JCK14" s="4"/>
      <c r="JCL14" s="4"/>
      <c r="JCM14" s="4"/>
      <c r="JCN14" s="4"/>
      <c r="JCO14" s="4"/>
      <c r="JCP14" s="4"/>
      <c r="JCQ14" s="4"/>
      <c r="JCR14" s="4"/>
      <c r="JCS14" s="4"/>
      <c r="JCT14" s="4"/>
      <c r="JCU14" s="4"/>
      <c r="JCV14" s="4"/>
      <c r="JCW14" s="4"/>
      <c r="JCX14" s="4"/>
      <c r="JCY14" s="4"/>
      <c r="JCZ14" s="4"/>
      <c r="JDA14" s="4"/>
      <c r="JDB14" s="4"/>
      <c r="JDC14" s="4"/>
      <c r="JDD14" s="4"/>
      <c r="JDE14" s="4"/>
      <c r="JDF14" s="4"/>
      <c r="JDG14" s="4"/>
      <c r="JDH14" s="4"/>
      <c r="JDI14" s="4"/>
      <c r="JDJ14" s="4"/>
      <c r="JDK14" s="4"/>
      <c r="JDL14" s="4"/>
      <c r="JDM14" s="4"/>
      <c r="JDN14" s="4"/>
      <c r="JDO14" s="4"/>
      <c r="JDP14" s="4"/>
      <c r="JDQ14" s="4"/>
      <c r="JDR14" s="4"/>
      <c r="JDS14" s="4"/>
      <c r="JDT14" s="4"/>
      <c r="JDU14" s="4"/>
      <c r="JDV14" s="4"/>
      <c r="JDW14" s="4"/>
      <c r="JDX14" s="4"/>
      <c r="JDY14" s="4"/>
      <c r="JDZ14" s="4"/>
      <c r="JEA14" s="4"/>
      <c r="JEB14" s="4"/>
      <c r="JEC14" s="4"/>
      <c r="JED14" s="4"/>
      <c r="JEE14" s="4"/>
      <c r="JEF14" s="4"/>
      <c r="JEG14" s="4"/>
      <c r="JEH14" s="4"/>
      <c r="JEI14" s="4"/>
      <c r="JEJ14" s="4"/>
      <c r="JEK14" s="4"/>
      <c r="JEL14" s="4"/>
      <c r="JEM14" s="4"/>
      <c r="JEN14" s="4"/>
      <c r="JEO14" s="4"/>
      <c r="JEP14" s="4"/>
      <c r="JEQ14" s="4"/>
      <c r="JER14" s="4"/>
      <c r="JES14" s="4"/>
      <c r="JET14" s="4"/>
      <c r="JEU14" s="4"/>
      <c r="JEV14" s="4"/>
      <c r="JEW14" s="4"/>
      <c r="JEX14" s="4"/>
      <c r="JEY14" s="4"/>
      <c r="JEZ14" s="4"/>
      <c r="JFA14" s="4"/>
      <c r="JFB14" s="4"/>
      <c r="JFC14" s="4"/>
      <c r="JFD14" s="4"/>
      <c r="JFE14" s="4"/>
      <c r="JFF14" s="4"/>
      <c r="JFG14" s="4"/>
      <c r="JFH14" s="4"/>
      <c r="JFI14" s="4"/>
      <c r="JFJ14" s="4"/>
      <c r="JFK14" s="4"/>
      <c r="JFL14" s="4"/>
      <c r="JFM14" s="4"/>
      <c r="JFN14" s="4"/>
      <c r="JFO14" s="4"/>
      <c r="JFP14" s="4"/>
      <c r="JFQ14" s="4"/>
      <c r="JFR14" s="4"/>
      <c r="JFS14" s="4"/>
      <c r="JFT14" s="4"/>
      <c r="JFU14" s="4"/>
      <c r="JFV14" s="4"/>
      <c r="JFW14" s="4"/>
      <c r="JFX14" s="4"/>
      <c r="JFY14" s="4"/>
      <c r="JFZ14" s="4"/>
      <c r="JGA14" s="4"/>
      <c r="JGB14" s="4"/>
      <c r="JGC14" s="4"/>
      <c r="JGD14" s="4"/>
      <c r="JGE14" s="4"/>
      <c r="JGF14" s="4"/>
      <c r="JGG14" s="4"/>
      <c r="JGH14" s="4"/>
      <c r="JGI14" s="4"/>
      <c r="JGJ14" s="4"/>
      <c r="JGK14" s="4"/>
      <c r="JGL14" s="4"/>
      <c r="JGM14" s="4"/>
      <c r="JGN14" s="4"/>
      <c r="JGO14" s="4"/>
      <c r="JGP14" s="4"/>
      <c r="JGQ14" s="4"/>
      <c r="JGR14" s="4"/>
      <c r="JGS14" s="4"/>
      <c r="JGT14" s="4"/>
      <c r="JGU14" s="4"/>
      <c r="JGV14" s="4"/>
      <c r="JGW14" s="4"/>
      <c r="JGX14" s="4"/>
      <c r="JGY14" s="4"/>
      <c r="JGZ14" s="4"/>
      <c r="JHA14" s="4"/>
      <c r="JHB14" s="4"/>
      <c r="JHC14" s="4"/>
      <c r="JHD14" s="4"/>
      <c r="JHE14" s="4"/>
      <c r="JHF14" s="4"/>
      <c r="JHG14" s="4"/>
      <c r="JHH14" s="4"/>
      <c r="JHI14" s="4"/>
      <c r="JHJ14" s="4"/>
      <c r="JHK14" s="4"/>
      <c r="JHL14" s="4"/>
      <c r="JHM14" s="4"/>
      <c r="JHN14" s="4"/>
      <c r="JHO14" s="4"/>
      <c r="JHP14" s="4"/>
      <c r="JHQ14" s="4"/>
      <c r="JHR14" s="4"/>
      <c r="JHS14" s="4"/>
      <c r="JHT14" s="4"/>
      <c r="JHU14" s="4"/>
      <c r="JHV14" s="4"/>
      <c r="JHW14" s="4"/>
      <c r="JHX14" s="4"/>
      <c r="JHY14" s="4"/>
      <c r="JHZ14" s="4"/>
      <c r="JIA14" s="4"/>
      <c r="JIB14" s="4"/>
      <c r="JIC14" s="4"/>
      <c r="JID14" s="4"/>
      <c r="JIE14" s="4"/>
      <c r="JIF14" s="4"/>
      <c r="JIG14" s="4"/>
      <c r="JIH14" s="4"/>
      <c r="JII14" s="4"/>
      <c r="JIJ14" s="4"/>
      <c r="JIK14" s="4"/>
      <c r="JIL14" s="4"/>
      <c r="JIM14" s="4"/>
      <c r="JIN14" s="4"/>
      <c r="JIO14" s="4"/>
      <c r="JIP14" s="4"/>
      <c r="JIQ14" s="4"/>
      <c r="JIR14" s="4"/>
      <c r="JIS14" s="4"/>
      <c r="JIT14" s="4"/>
      <c r="JIU14" s="4"/>
      <c r="JIV14" s="4"/>
      <c r="JIW14" s="4"/>
      <c r="JIX14" s="4"/>
      <c r="JIY14" s="4"/>
      <c r="JIZ14" s="4"/>
      <c r="JJA14" s="4"/>
      <c r="JJB14" s="4"/>
      <c r="JJC14" s="4"/>
      <c r="JJD14" s="4"/>
      <c r="JJE14" s="4"/>
      <c r="JJF14" s="4"/>
      <c r="JJG14" s="4"/>
      <c r="JJH14" s="4"/>
      <c r="JJI14" s="4"/>
      <c r="JJJ14" s="4"/>
      <c r="JJK14" s="4"/>
      <c r="JJL14" s="4"/>
      <c r="JJM14" s="4"/>
      <c r="JJN14" s="4"/>
      <c r="JJO14" s="4"/>
      <c r="JJP14" s="4"/>
      <c r="JJQ14" s="4"/>
      <c r="JJR14" s="4"/>
      <c r="JJS14" s="4"/>
      <c r="JJT14" s="4"/>
      <c r="JJU14" s="4"/>
      <c r="JJV14" s="4"/>
      <c r="JJW14" s="4"/>
      <c r="JJX14" s="4"/>
      <c r="JJY14" s="4"/>
      <c r="JJZ14" s="4"/>
      <c r="JKA14" s="4"/>
      <c r="JKB14" s="4"/>
      <c r="JKC14" s="4"/>
      <c r="JKD14" s="4"/>
      <c r="JKE14" s="4"/>
      <c r="JKF14" s="4"/>
      <c r="JKG14" s="4"/>
      <c r="JKH14" s="4"/>
      <c r="JKI14" s="4"/>
      <c r="JKJ14" s="4"/>
      <c r="JKK14" s="4"/>
      <c r="JKL14" s="4"/>
      <c r="JKM14" s="4"/>
      <c r="JKN14" s="4"/>
      <c r="JKO14" s="4"/>
      <c r="JKP14" s="4"/>
      <c r="JKQ14" s="4"/>
      <c r="JKR14" s="4"/>
      <c r="JKS14" s="4"/>
      <c r="JKT14" s="4"/>
      <c r="JKU14" s="4"/>
      <c r="JKV14" s="4"/>
      <c r="JKW14" s="4"/>
      <c r="JKX14" s="4"/>
      <c r="JKY14" s="4"/>
      <c r="JKZ14" s="4"/>
      <c r="JLA14" s="4"/>
      <c r="JLB14" s="4"/>
      <c r="JLC14" s="4"/>
      <c r="JLD14" s="4"/>
      <c r="JLE14" s="4"/>
      <c r="JLF14" s="4"/>
      <c r="JLG14" s="4"/>
      <c r="JLH14" s="4"/>
      <c r="JLI14" s="4"/>
      <c r="JLJ14" s="4"/>
      <c r="JLK14" s="4"/>
      <c r="JLL14" s="4"/>
      <c r="JLM14" s="4"/>
      <c r="JLN14" s="4"/>
      <c r="JLO14" s="4"/>
      <c r="JLP14" s="4"/>
      <c r="JLQ14" s="4"/>
      <c r="JLR14" s="4"/>
      <c r="JLS14" s="4"/>
      <c r="JLT14" s="4"/>
      <c r="JLU14" s="4"/>
      <c r="JLV14" s="4"/>
      <c r="JLW14" s="4"/>
      <c r="JLX14" s="4"/>
      <c r="JLY14" s="4"/>
      <c r="JLZ14" s="4"/>
      <c r="JMA14" s="4"/>
      <c r="JMB14" s="4"/>
      <c r="JMC14" s="4"/>
      <c r="JMD14" s="4"/>
      <c r="JME14" s="4"/>
      <c r="JMF14" s="4"/>
      <c r="JMG14" s="4"/>
      <c r="JMH14" s="4"/>
      <c r="JMI14" s="4"/>
      <c r="JMJ14" s="4"/>
      <c r="JMK14" s="4"/>
      <c r="JML14" s="4"/>
      <c r="JMM14" s="4"/>
      <c r="JMN14" s="4"/>
      <c r="JMO14" s="4"/>
      <c r="JMP14" s="4"/>
      <c r="JMQ14" s="4"/>
      <c r="JMR14" s="4"/>
      <c r="JMS14" s="4"/>
      <c r="JMT14" s="4"/>
      <c r="JMU14" s="4"/>
      <c r="JMV14" s="4"/>
      <c r="JMW14" s="4"/>
      <c r="JMX14" s="4"/>
      <c r="JMY14" s="4"/>
      <c r="JMZ14" s="4"/>
      <c r="JNA14" s="4"/>
      <c r="JNB14" s="4"/>
      <c r="JNC14" s="4"/>
      <c r="JND14" s="4"/>
      <c r="JNE14" s="4"/>
      <c r="JNF14" s="4"/>
      <c r="JNG14" s="4"/>
      <c r="JNH14" s="4"/>
      <c r="JNI14" s="4"/>
      <c r="JNJ14" s="4"/>
      <c r="JNK14" s="4"/>
      <c r="JNL14" s="4"/>
      <c r="JNM14" s="4"/>
      <c r="JNN14" s="4"/>
      <c r="JNO14" s="4"/>
      <c r="JNP14" s="4"/>
      <c r="JNQ14" s="4"/>
      <c r="JNR14" s="4"/>
      <c r="JNS14" s="4"/>
      <c r="JNT14" s="4"/>
      <c r="JNU14" s="4"/>
      <c r="JNV14" s="4"/>
      <c r="JNW14" s="4"/>
      <c r="JNX14" s="4"/>
      <c r="JNY14" s="4"/>
      <c r="JNZ14" s="4"/>
      <c r="JOA14" s="4"/>
      <c r="JOB14" s="4"/>
      <c r="JOC14" s="4"/>
      <c r="JOD14" s="4"/>
      <c r="JOE14" s="4"/>
      <c r="JOF14" s="4"/>
      <c r="JOG14" s="4"/>
      <c r="JOH14" s="4"/>
      <c r="JOI14" s="4"/>
      <c r="JOJ14" s="4"/>
      <c r="JOK14" s="4"/>
      <c r="JOL14" s="4"/>
      <c r="JOM14" s="4"/>
      <c r="JON14" s="4"/>
      <c r="JOO14" s="4"/>
      <c r="JOP14" s="4"/>
      <c r="JOQ14" s="4"/>
      <c r="JOR14" s="4"/>
      <c r="JOS14" s="4"/>
      <c r="JOT14" s="4"/>
      <c r="JOU14" s="4"/>
      <c r="JOV14" s="4"/>
      <c r="JOW14" s="4"/>
      <c r="JOX14" s="4"/>
      <c r="JOY14" s="4"/>
      <c r="JOZ14" s="4"/>
      <c r="JPA14" s="4"/>
      <c r="JPB14" s="4"/>
      <c r="JPC14" s="4"/>
      <c r="JPD14" s="4"/>
      <c r="JPE14" s="4"/>
      <c r="JPF14" s="4"/>
      <c r="JPG14" s="4"/>
      <c r="JPH14" s="4"/>
      <c r="JPI14" s="4"/>
      <c r="JPJ14" s="4"/>
      <c r="JPK14" s="4"/>
      <c r="JPL14" s="4"/>
      <c r="JPM14" s="4"/>
      <c r="JPN14" s="4"/>
      <c r="JPO14" s="4"/>
      <c r="JPP14" s="4"/>
      <c r="JPQ14" s="4"/>
      <c r="JPR14" s="4"/>
      <c r="JPS14" s="4"/>
      <c r="JPT14" s="4"/>
      <c r="JPU14" s="4"/>
      <c r="JPV14" s="4"/>
      <c r="JPW14" s="4"/>
      <c r="JPX14" s="4"/>
      <c r="JPY14" s="4"/>
      <c r="JPZ14" s="4"/>
      <c r="JQA14" s="4"/>
      <c r="JQB14" s="4"/>
      <c r="JQC14" s="4"/>
      <c r="JQD14" s="4"/>
      <c r="JQE14" s="4"/>
      <c r="JQF14" s="4"/>
      <c r="JQG14" s="4"/>
      <c r="JQH14" s="4"/>
      <c r="JQI14" s="4"/>
      <c r="JQJ14" s="4"/>
      <c r="JQK14" s="4"/>
      <c r="JQL14" s="4"/>
      <c r="JQM14" s="4"/>
      <c r="JQN14" s="4"/>
      <c r="JQO14" s="4"/>
      <c r="JQP14" s="4"/>
      <c r="JQQ14" s="4"/>
      <c r="JQR14" s="4"/>
      <c r="JQS14" s="4"/>
      <c r="JQT14" s="4"/>
      <c r="JQU14" s="4"/>
      <c r="JQV14" s="4"/>
      <c r="JQW14" s="4"/>
      <c r="JQX14" s="4"/>
      <c r="JQY14" s="4"/>
      <c r="JQZ14" s="4"/>
      <c r="JRA14" s="4"/>
      <c r="JRB14" s="4"/>
      <c r="JRC14" s="4"/>
      <c r="JRD14" s="4"/>
      <c r="JRE14" s="4"/>
      <c r="JRF14" s="4"/>
      <c r="JRG14" s="4"/>
      <c r="JRH14" s="4"/>
      <c r="JRI14" s="4"/>
      <c r="JRJ14" s="4"/>
      <c r="JRK14" s="4"/>
      <c r="JRL14" s="4"/>
      <c r="JRM14" s="4"/>
      <c r="JRN14" s="4"/>
      <c r="JRO14" s="4"/>
      <c r="JRP14" s="4"/>
      <c r="JRQ14" s="4"/>
      <c r="JRR14" s="4"/>
      <c r="JRS14" s="4"/>
      <c r="JRT14" s="4"/>
      <c r="JRU14" s="4"/>
      <c r="JRV14" s="4"/>
      <c r="JRW14" s="4"/>
      <c r="JRX14" s="4"/>
      <c r="JRY14" s="4"/>
      <c r="JRZ14" s="4"/>
      <c r="JSA14" s="4"/>
      <c r="JSB14" s="4"/>
      <c r="JSC14" s="4"/>
      <c r="JSD14" s="4"/>
      <c r="JSE14" s="4"/>
      <c r="JSF14" s="4"/>
      <c r="JSG14" s="4"/>
      <c r="JSH14" s="4"/>
      <c r="JSI14" s="4"/>
      <c r="JSJ14" s="4"/>
      <c r="JSK14" s="4"/>
      <c r="JSL14" s="4"/>
      <c r="JSM14" s="4"/>
      <c r="JSN14" s="4"/>
      <c r="JSO14" s="4"/>
      <c r="JSP14" s="4"/>
      <c r="JSQ14" s="4"/>
      <c r="JSR14" s="4"/>
      <c r="JSS14" s="4"/>
      <c r="JST14" s="4"/>
      <c r="JSU14" s="4"/>
      <c r="JSV14" s="4"/>
      <c r="JSW14" s="4"/>
      <c r="JSX14" s="4"/>
      <c r="JSY14" s="4"/>
      <c r="JSZ14" s="4"/>
      <c r="JTA14" s="4"/>
      <c r="JTB14" s="4"/>
      <c r="JTC14" s="4"/>
      <c r="JTD14" s="4"/>
      <c r="JTE14" s="4"/>
      <c r="JTF14" s="4"/>
      <c r="JTG14" s="4"/>
      <c r="JTH14" s="4"/>
      <c r="JTI14" s="4"/>
      <c r="JTJ14" s="4"/>
      <c r="JTK14" s="4"/>
      <c r="JTL14" s="4"/>
      <c r="JTM14" s="4"/>
      <c r="JTN14" s="4"/>
      <c r="JTO14" s="4"/>
      <c r="JTP14" s="4"/>
      <c r="JTQ14" s="4"/>
      <c r="JTR14" s="4"/>
      <c r="JTS14" s="4"/>
      <c r="JTT14" s="4"/>
      <c r="JTU14" s="4"/>
      <c r="JTV14" s="4"/>
      <c r="JTW14" s="4"/>
      <c r="JTX14" s="4"/>
      <c r="JTY14" s="4"/>
      <c r="JTZ14" s="4"/>
      <c r="JUA14" s="4"/>
      <c r="JUB14" s="4"/>
      <c r="JUC14" s="4"/>
      <c r="JUD14" s="4"/>
      <c r="JUE14" s="4"/>
      <c r="JUF14" s="4"/>
      <c r="JUG14" s="4"/>
      <c r="JUH14" s="4"/>
      <c r="JUI14" s="4"/>
      <c r="JUJ14" s="4"/>
      <c r="JUK14" s="4"/>
      <c r="JUL14" s="4"/>
      <c r="JUM14" s="4"/>
      <c r="JUN14" s="4"/>
      <c r="JUO14" s="4"/>
      <c r="JUP14" s="4"/>
      <c r="JUQ14" s="4"/>
      <c r="JUR14" s="4"/>
      <c r="JUS14" s="4"/>
      <c r="JUT14" s="4"/>
      <c r="JUU14" s="4"/>
      <c r="JUV14" s="4"/>
      <c r="JUW14" s="4"/>
      <c r="JUX14" s="4"/>
      <c r="JUY14" s="4"/>
      <c r="JUZ14" s="4"/>
      <c r="JVA14" s="4"/>
      <c r="JVB14" s="4"/>
      <c r="JVC14" s="4"/>
      <c r="JVD14" s="4"/>
      <c r="JVE14" s="4"/>
      <c r="JVF14" s="4"/>
      <c r="JVG14" s="4"/>
      <c r="JVH14" s="4"/>
      <c r="JVI14" s="4"/>
      <c r="JVJ14" s="4"/>
      <c r="JVK14" s="4"/>
      <c r="JVL14" s="4"/>
      <c r="JVM14" s="4"/>
      <c r="JVN14" s="4"/>
      <c r="JVO14" s="4"/>
      <c r="JVP14" s="4"/>
      <c r="JVQ14" s="4"/>
      <c r="JVR14" s="4"/>
      <c r="JVS14" s="4"/>
      <c r="JVT14" s="4"/>
      <c r="JVU14" s="4"/>
      <c r="JVV14" s="4"/>
      <c r="JVW14" s="4"/>
      <c r="JVX14" s="4"/>
      <c r="JVY14" s="4"/>
      <c r="JVZ14" s="4"/>
      <c r="JWA14" s="4"/>
      <c r="JWB14" s="4"/>
      <c r="JWC14" s="4"/>
      <c r="JWD14" s="4"/>
      <c r="JWE14" s="4"/>
      <c r="JWF14" s="4"/>
      <c r="JWG14" s="4"/>
      <c r="JWH14" s="4"/>
      <c r="JWI14" s="4"/>
      <c r="JWJ14" s="4"/>
      <c r="JWK14" s="4"/>
      <c r="JWL14" s="4"/>
      <c r="JWM14" s="4"/>
      <c r="JWN14" s="4"/>
      <c r="JWO14" s="4"/>
      <c r="JWP14" s="4"/>
      <c r="JWQ14" s="4"/>
      <c r="JWR14" s="4"/>
      <c r="JWS14" s="4"/>
      <c r="JWT14" s="4"/>
      <c r="JWU14" s="4"/>
      <c r="JWV14" s="4"/>
      <c r="JWW14" s="4"/>
      <c r="JWX14" s="4"/>
      <c r="JWY14" s="4"/>
      <c r="JWZ14" s="4"/>
      <c r="JXA14" s="4"/>
      <c r="JXB14" s="4"/>
      <c r="JXC14" s="4"/>
      <c r="JXD14" s="4"/>
      <c r="JXE14" s="4"/>
      <c r="JXF14" s="4"/>
      <c r="JXG14" s="4"/>
      <c r="JXH14" s="4"/>
      <c r="JXI14" s="4"/>
      <c r="JXJ14" s="4"/>
      <c r="JXK14" s="4"/>
      <c r="JXL14" s="4"/>
      <c r="JXM14" s="4"/>
      <c r="JXN14" s="4"/>
      <c r="JXO14" s="4"/>
      <c r="JXP14" s="4"/>
      <c r="JXQ14" s="4"/>
      <c r="JXR14" s="4"/>
      <c r="JXS14" s="4"/>
      <c r="JXT14" s="4"/>
      <c r="JXU14" s="4"/>
      <c r="JXV14" s="4"/>
      <c r="JXW14" s="4"/>
      <c r="JXX14" s="4"/>
      <c r="JXY14" s="4"/>
      <c r="JXZ14" s="4"/>
      <c r="JYA14" s="4"/>
      <c r="JYB14" s="4"/>
      <c r="JYC14" s="4"/>
      <c r="JYD14" s="4"/>
      <c r="JYE14" s="4"/>
      <c r="JYF14" s="4"/>
      <c r="JYG14" s="4"/>
      <c r="JYH14" s="4"/>
      <c r="JYI14" s="4"/>
      <c r="JYJ14" s="4"/>
      <c r="JYK14" s="4"/>
      <c r="JYL14" s="4"/>
      <c r="JYM14" s="4"/>
      <c r="JYN14" s="4"/>
      <c r="JYO14" s="4"/>
      <c r="JYP14" s="4"/>
      <c r="JYQ14" s="4"/>
      <c r="JYR14" s="4"/>
      <c r="JYS14" s="4"/>
      <c r="JYT14" s="4"/>
      <c r="JYU14" s="4"/>
      <c r="JYV14" s="4"/>
      <c r="JYW14" s="4"/>
      <c r="JYX14" s="4"/>
      <c r="JYY14" s="4"/>
      <c r="JYZ14" s="4"/>
      <c r="JZA14" s="4"/>
      <c r="JZB14" s="4"/>
      <c r="JZC14" s="4"/>
      <c r="JZD14" s="4"/>
      <c r="JZE14" s="4"/>
      <c r="JZF14" s="4"/>
      <c r="JZG14" s="4"/>
      <c r="JZH14" s="4"/>
      <c r="JZI14" s="4"/>
      <c r="JZJ14" s="4"/>
      <c r="JZK14" s="4"/>
      <c r="JZL14" s="4"/>
      <c r="JZM14" s="4"/>
      <c r="JZN14" s="4"/>
      <c r="JZO14" s="4"/>
      <c r="JZP14" s="4"/>
      <c r="JZQ14" s="4"/>
      <c r="JZR14" s="4"/>
      <c r="JZS14" s="4"/>
      <c r="JZT14" s="4"/>
      <c r="JZU14" s="4"/>
      <c r="JZV14" s="4"/>
      <c r="JZW14" s="4"/>
      <c r="JZX14" s="4"/>
      <c r="JZY14" s="4"/>
      <c r="JZZ14" s="4"/>
      <c r="KAA14" s="4"/>
      <c r="KAB14" s="4"/>
      <c r="KAC14" s="4"/>
      <c r="KAD14" s="4"/>
      <c r="KAE14" s="4"/>
      <c r="KAF14" s="4"/>
      <c r="KAG14" s="4"/>
      <c r="KAH14" s="4"/>
      <c r="KAI14" s="4"/>
      <c r="KAJ14" s="4"/>
      <c r="KAK14" s="4"/>
      <c r="KAL14" s="4"/>
      <c r="KAM14" s="4"/>
      <c r="KAN14" s="4"/>
      <c r="KAO14" s="4"/>
      <c r="KAP14" s="4"/>
      <c r="KAQ14" s="4"/>
      <c r="KAR14" s="4"/>
      <c r="KAS14" s="4"/>
      <c r="KAT14" s="4"/>
      <c r="KAU14" s="4"/>
      <c r="KAV14" s="4"/>
      <c r="KAW14" s="4"/>
      <c r="KAX14" s="4"/>
      <c r="KAY14" s="4"/>
      <c r="KAZ14" s="4"/>
      <c r="KBA14" s="4"/>
      <c r="KBB14" s="4"/>
      <c r="KBC14" s="4"/>
      <c r="KBD14" s="4"/>
      <c r="KBE14" s="4"/>
      <c r="KBF14" s="4"/>
      <c r="KBG14" s="4"/>
      <c r="KBH14" s="4"/>
      <c r="KBI14" s="4"/>
      <c r="KBJ14" s="4"/>
      <c r="KBK14" s="4"/>
      <c r="KBL14" s="4"/>
      <c r="KBM14" s="4"/>
      <c r="KBN14" s="4"/>
      <c r="KBO14" s="4"/>
      <c r="KBP14" s="4"/>
      <c r="KBQ14" s="4"/>
      <c r="KBR14" s="4"/>
      <c r="KBS14" s="4"/>
      <c r="KBT14" s="4"/>
      <c r="KBU14" s="4"/>
      <c r="KBV14" s="4"/>
      <c r="KBW14" s="4"/>
      <c r="KBX14" s="4"/>
      <c r="KBY14" s="4"/>
      <c r="KBZ14" s="4"/>
      <c r="KCA14" s="4"/>
      <c r="KCB14" s="4"/>
      <c r="KCC14" s="4"/>
      <c r="KCD14" s="4"/>
      <c r="KCE14" s="4"/>
      <c r="KCF14" s="4"/>
      <c r="KCG14" s="4"/>
      <c r="KCH14" s="4"/>
      <c r="KCI14" s="4"/>
      <c r="KCJ14" s="4"/>
      <c r="KCK14" s="4"/>
      <c r="KCL14" s="4"/>
      <c r="KCM14" s="4"/>
      <c r="KCN14" s="4"/>
      <c r="KCO14" s="4"/>
      <c r="KCP14" s="4"/>
      <c r="KCQ14" s="4"/>
      <c r="KCR14" s="4"/>
      <c r="KCS14" s="4"/>
      <c r="KCT14" s="4"/>
      <c r="KCU14" s="4"/>
      <c r="KCV14" s="4"/>
      <c r="KCW14" s="4"/>
      <c r="KCX14" s="4"/>
      <c r="KCY14" s="4"/>
      <c r="KCZ14" s="4"/>
      <c r="KDA14" s="4"/>
      <c r="KDB14" s="4"/>
      <c r="KDC14" s="4"/>
      <c r="KDD14" s="4"/>
      <c r="KDE14" s="4"/>
      <c r="KDF14" s="4"/>
      <c r="KDG14" s="4"/>
      <c r="KDH14" s="4"/>
      <c r="KDI14" s="4"/>
      <c r="KDJ14" s="4"/>
      <c r="KDK14" s="4"/>
      <c r="KDL14" s="4"/>
      <c r="KDM14" s="4"/>
      <c r="KDN14" s="4"/>
      <c r="KDO14" s="4"/>
      <c r="KDP14" s="4"/>
      <c r="KDQ14" s="4"/>
      <c r="KDR14" s="4"/>
      <c r="KDS14" s="4"/>
      <c r="KDT14" s="4"/>
      <c r="KDU14" s="4"/>
      <c r="KDV14" s="4"/>
      <c r="KDW14" s="4"/>
      <c r="KDX14" s="4"/>
      <c r="KDY14" s="4"/>
      <c r="KDZ14" s="4"/>
      <c r="KEA14" s="4"/>
      <c r="KEB14" s="4"/>
      <c r="KEC14" s="4"/>
      <c r="KED14" s="4"/>
      <c r="KEE14" s="4"/>
      <c r="KEF14" s="4"/>
      <c r="KEG14" s="4"/>
      <c r="KEH14" s="4"/>
      <c r="KEI14" s="4"/>
      <c r="KEJ14" s="4"/>
      <c r="KEK14" s="4"/>
      <c r="KEL14" s="4"/>
      <c r="KEM14" s="4"/>
      <c r="KEN14" s="4"/>
      <c r="KEO14" s="4"/>
      <c r="KEP14" s="4"/>
      <c r="KEQ14" s="4"/>
      <c r="KER14" s="4"/>
      <c r="KES14" s="4"/>
      <c r="KET14" s="4"/>
      <c r="KEU14" s="4"/>
      <c r="KEV14" s="4"/>
      <c r="KEW14" s="4"/>
      <c r="KEX14" s="4"/>
      <c r="KEY14" s="4"/>
      <c r="KEZ14" s="4"/>
      <c r="KFA14" s="4"/>
      <c r="KFB14" s="4"/>
      <c r="KFC14" s="4"/>
      <c r="KFD14" s="4"/>
      <c r="KFE14" s="4"/>
      <c r="KFF14" s="4"/>
      <c r="KFG14" s="4"/>
      <c r="KFH14" s="4"/>
      <c r="KFI14" s="4"/>
      <c r="KFJ14" s="4"/>
      <c r="KFK14" s="4"/>
      <c r="KFL14" s="4"/>
      <c r="KFM14" s="4"/>
      <c r="KFN14" s="4"/>
      <c r="KFO14" s="4"/>
      <c r="KFP14" s="4"/>
      <c r="KFQ14" s="4"/>
      <c r="KFR14" s="4"/>
      <c r="KFS14" s="4"/>
      <c r="KFT14" s="4"/>
      <c r="KFU14" s="4"/>
      <c r="KFV14" s="4"/>
      <c r="KFW14" s="4"/>
      <c r="KFX14" s="4"/>
      <c r="KFY14" s="4"/>
      <c r="KFZ14" s="4"/>
      <c r="KGA14" s="4"/>
      <c r="KGB14" s="4"/>
      <c r="KGC14" s="4"/>
      <c r="KGD14" s="4"/>
      <c r="KGE14" s="4"/>
      <c r="KGF14" s="4"/>
      <c r="KGG14" s="4"/>
      <c r="KGH14" s="4"/>
      <c r="KGI14" s="4"/>
      <c r="KGJ14" s="4"/>
      <c r="KGK14" s="4"/>
      <c r="KGL14" s="4"/>
      <c r="KGM14" s="4"/>
      <c r="KGN14" s="4"/>
      <c r="KGO14" s="4"/>
      <c r="KGP14" s="4"/>
      <c r="KGQ14" s="4"/>
      <c r="KGR14" s="4"/>
      <c r="KGS14" s="4"/>
      <c r="KGT14" s="4"/>
      <c r="KGU14" s="4"/>
      <c r="KGV14" s="4"/>
      <c r="KGW14" s="4"/>
      <c r="KGX14" s="4"/>
      <c r="KGY14" s="4"/>
      <c r="KGZ14" s="4"/>
      <c r="KHA14" s="4"/>
      <c r="KHB14" s="4"/>
      <c r="KHC14" s="4"/>
      <c r="KHD14" s="4"/>
      <c r="KHE14" s="4"/>
      <c r="KHF14" s="4"/>
      <c r="KHG14" s="4"/>
      <c r="KHH14" s="4"/>
      <c r="KHI14" s="4"/>
      <c r="KHJ14" s="4"/>
      <c r="KHK14" s="4"/>
      <c r="KHL14" s="4"/>
      <c r="KHM14" s="4"/>
      <c r="KHN14" s="4"/>
      <c r="KHO14" s="4"/>
      <c r="KHP14" s="4"/>
      <c r="KHQ14" s="4"/>
      <c r="KHR14" s="4"/>
      <c r="KHS14" s="4"/>
      <c r="KHT14" s="4"/>
      <c r="KHU14" s="4"/>
      <c r="KHV14" s="4"/>
      <c r="KHW14" s="4"/>
      <c r="KHX14" s="4"/>
      <c r="KHY14" s="4"/>
      <c r="KHZ14" s="4"/>
      <c r="KIA14" s="4"/>
      <c r="KIB14" s="4"/>
      <c r="KIC14" s="4"/>
      <c r="KID14" s="4"/>
      <c r="KIE14" s="4"/>
      <c r="KIF14" s="4"/>
      <c r="KIG14" s="4"/>
      <c r="KIH14" s="4"/>
      <c r="KII14" s="4"/>
      <c r="KIJ14" s="4"/>
      <c r="KIK14" s="4"/>
      <c r="KIL14" s="4"/>
      <c r="KIM14" s="4"/>
      <c r="KIN14" s="4"/>
      <c r="KIO14" s="4"/>
      <c r="KIP14" s="4"/>
      <c r="KIQ14" s="4"/>
      <c r="KIR14" s="4"/>
      <c r="KIS14" s="4"/>
      <c r="KIT14" s="4"/>
      <c r="KIU14" s="4"/>
      <c r="KIV14" s="4"/>
      <c r="KIW14" s="4"/>
      <c r="KIX14" s="4"/>
      <c r="KIY14" s="4"/>
      <c r="KIZ14" s="4"/>
      <c r="KJA14" s="4"/>
      <c r="KJB14" s="4"/>
      <c r="KJC14" s="4"/>
      <c r="KJD14" s="4"/>
      <c r="KJE14" s="4"/>
      <c r="KJF14" s="4"/>
      <c r="KJG14" s="4"/>
      <c r="KJH14" s="4"/>
      <c r="KJI14" s="4"/>
      <c r="KJJ14" s="4"/>
      <c r="KJK14" s="4"/>
      <c r="KJL14" s="4"/>
      <c r="KJM14" s="4"/>
      <c r="KJN14" s="4"/>
      <c r="KJO14" s="4"/>
      <c r="KJP14" s="4"/>
      <c r="KJQ14" s="4"/>
      <c r="KJR14" s="4"/>
      <c r="KJS14" s="4"/>
      <c r="KJT14" s="4"/>
      <c r="KJU14" s="4"/>
      <c r="KJV14" s="4"/>
      <c r="KJW14" s="4"/>
      <c r="KJX14" s="4"/>
      <c r="KJY14" s="4"/>
      <c r="KJZ14" s="4"/>
      <c r="KKA14" s="4"/>
      <c r="KKB14" s="4"/>
      <c r="KKC14" s="4"/>
      <c r="KKD14" s="4"/>
      <c r="KKE14" s="4"/>
      <c r="KKF14" s="4"/>
      <c r="KKG14" s="4"/>
      <c r="KKH14" s="4"/>
      <c r="KKI14" s="4"/>
      <c r="KKJ14" s="4"/>
      <c r="KKK14" s="4"/>
      <c r="KKL14" s="4"/>
      <c r="KKM14" s="4"/>
      <c r="KKN14" s="4"/>
      <c r="KKO14" s="4"/>
      <c r="KKP14" s="4"/>
      <c r="KKQ14" s="4"/>
      <c r="KKR14" s="4"/>
      <c r="KKS14" s="4"/>
      <c r="KKT14" s="4"/>
      <c r="KKU14" s="4"/>
      <c r="KKV14" s="4"/>
      <c r="KKW14" s="4"/>
      <c r="KKX14" s="4"/>
      <c r="KKY14" s="4"/>
      <c r="KKZ14" s="4"/>
      <c r="KLA14" s="4"/>
      <c r="KLB14" s="4"/>
      <c r="KLC14" s="4"/>
      <c r="KLD14" s="4"/>
      <c r="KLE14" s="4"/>
      <c r="KLF14" s="4"/>
      <c r="KLG14" s="4"/>
      <c r="KLH14" s="4"/>
      <c r="KLI14" s="4"/>
      <c r="KLJ14" s="4"/>
      <c r="KLK14" s="4"/>
      <c r="KLL14" s="4"/>
      <c r="KLM14" s="4"/>
      <c r="KLN14" s="4"/>
      <c r="KLO14" s="4"/>
      <c r="KLP14" s="4"/>
      <c r="KLQ14" s="4"/>
      <c r="KLR14" s="4"/>
      <c r="KLS14" s="4"/>
      <c r="KLT14" s="4"/>
      <c r="KLU14" s="4"/>
      <c r="KLV14" s="4"/>
      <c r="KLW14" s="4"/>
      <c r="KLX14" s="4"/>
      <c r="KLY14" s="4"/>
      <c r="KLZ14" s="4"/>
      <c r="KMA14" s="4"/>
      <c r="KMB14" s="4"/>
      <c r="KMC14" s="4"/>
      <c r="KMD14" s="4"/>
      <c r="KME14" s="4"/>
      <c r="KMF14" s="4"/>
      <c r="KMG14" s="4"/>
      <c r="KMH14" s="4"/>
      <c r="KMI14" s="4"/>
      <c r="KMJ14" s="4"/>
      <c r="KMK14" s="4"/>
      <c r="KML14" s="4"/>
      <c r="KMM14" s="4"/>
      <c r="KMN14" s="4"/>
      <c r="KMO14" s="4"/>
      <c r="KMP14" s="4"/>
      <c r="KMQ14" s="4"/>
      <c r="KMR14" s="4"/>
      <c r="KMS14" s="4"/>
      <c r="KMT14" s="4"/>
      <c r="KMU14" s="4"/>
      <c r="KMV14" s="4"/>
      <c r="KMW14" s="4"/>
      <c r="KMX14" s="4"/>
      <c r="KMY14" s="4"/>
      <c r="KMZ14" s="4"/>
      <c r="KNA14" s="4"/>
      <c r="KNB14" s="4"/>
      <c r="KNC14" s="4"/>
      <c r="KND14" s="4"/>
      <c r="KNE14" s="4"/>
      <c r="KNF14" s="4"/>
      <c r="KNG14" s="4"/>
      <c r="KNH14" s="4"/>
      <c r="KNI14" s="4"/>
      <c r="KNJ14" s="4"/>
      <c r="KNK14" s="4"/>
      <c r="KNL14" s="4"/>
      <c r="KNM14" s="4"/>
      <c r="KNN14" s="4"/>
      <c r="KNO14" s="4"/>
      <c r="KNP14" s="4"/>
      <c r="KNQ14" s="4"/>
      <c r="KNR14" s="4"/>
      <c r="KNS14" s="4"/>
      <c r="KNT14" s="4"/>
      <c r="KNU14" s="4"/>
      <c r="KNV14" s="4"/>
      <c r="KNW14" s="4"/>
      <c r="KNX14" s="4"/>
      <c r="KNY14" s="4"/>
      <c r="KNZ14" s="4"/>
      <c r="KOA14" s="4"/>
      <c r="KOB14" s="4"/>
      <c r="KOC14" s="4"/>
      <c r="KOD14" s="4"/>
      <c r="KOE14" s="4"/>
      <c r="KOF14" s="4"/>
      <c r="KOG14" s="4"/>
      <c r="KOH14" s="4"/>
      <c r="KOI14" s="4"/>
      <c r="KOJ14" s="4"/>
      <c r="KOK14" s="4"/>
      <c r="KOL14" s="4"/>
      <c r="KOM14" s="4"/>
      <c r="KON14" s="4"/>
      <c r="KOO14" s="4"/>
      <c r="KOP14" s="4"/>
      <c r="KOQ14" s="4"/>
      <c r="KOR14" s="4"/>
      <c r="KOS14" s="4"/>
      <c r="KOT14" s="4"/>
      <c r="KOU14" s="4"/>
      <c r="KOV14" s="4"/>
      <c r="KOW14" s="4"/>
      <c r="KOX14" s="4"/>
      <c r="KOY14" s="4"/>
      <c r="KOZ14" s="4"/>
      <c r="KPA14" s="4"/>
      <c r="KPB14" s="4"/>
      <c r="KPC14" s="4"/>
      <c r="KPD14" s="4"/>
      <c r="KPE14" s="4"/>
      <c r="KPF14" s="4"/>
      <c r="KPG14" s="4"/>
      <c r="KPH14" s="4"/>
      <c r="KPI14" s="4"/>
      <c r="KPJ14" s="4"/>
      <c r="KPK14" s="4"/>
      <c r="KPL14" s="4"/>
      <c r="KPM14" s="4"/>
      <c r="KPN14" s="4"/>
      <c r="KPO14" s="4"/>
      <c r="KPP14" s="4"/>
      <c r="KPQ14" s="4"/>
      <c r="KPR14" s="4"/>
      <c r="KPS14" s="4"/>
      <c r="KPT14" s="4"/>
      <c r="KPU14" s="4"/>
      <c r="KPV14" s="4"/>
      <c r="KPW14" s="4"/>
      <c r="KPX14" s="4"/>
      <c r="KPY14" s="4"/>
      <c r="KPZ14" s="4"/>
      <c r="KQA14" s="4"/>
      <c r="KQB14" s="4"/>
      <c r="KQC14" s="4"/>
      <c r="KQD14" s="4"/>
      <c r="KQE14" s="4"/>
      <c r="KQF14" s="4"/>
      <c r="KQG14" s="4"/>
      <c r="KQH14" s="4"/>
      <c r="KQI14" s="4"/>
      <c r="KQJ14" s="4"/>
      <c r="KQK14" s="4"/>
      <c r="KQL14" s="4"/>
      <c r="KQM14" s="4"/>
      <c r="KQN14" s="4"/>
      <c r="KQO14" s="4"/>
      <c r="KQP14" s="4"/>
      <c r="KQQ14" s="4"/>
      <c r="KQR14" s="4"/>
      <c r="KQS14" s="4"/>
      <c r="KQT14" s="4"/>
      <c r="KQU14" s="4"/>
      <c r="KQV14" s="4"/>
      <c r="KQW14" s="4"/>
      <c r="KQX14" s="4"/>
      <c r="KQY14" s="4"/>
      <c r="KQZ14" s="4"/>
      <c r="KRA14" s="4"/>
      <c r="KRB14" s="4"/>
      <c r="KRC14" s="4"/>
      <c r="KRD14" s="4"/>
      <c r="KRE14" s="4"/>
      <c r="KRF14" s="4"/>
      <c r="KRG14" s="4"/>
      <c r="KRH14" s="4"/>
      <c r="KRI14" s="4"/>
      <c r="KRJ14" s="4"/>
      <c r="KRK14" s="4"/>
      <c r="KRL14" s="4"/>
      <c r="KRM14" s="4"/>
      <c r="KRN14" s="4"/>
      <c r="KRO14" s="4"/>
      <c r="KRP14" s="4"/>
      <c r="KRQ14" s="4"/>
      <c r="KRR14" s="4"/>
      <c r="KRS14" s="4"/>
      <c r="KRT14" s="4"/>
      <c r="KRU14" s="4"/>
      <c r="KRV14" s="4"/>
      <c r="KRW14" s="4"/>
      <c r="KRX14" s="4"/>
      <c r="KRY14" s="4"/>
      <c r="KRZ14" s="4"/>
      <c r="KSA14" s="4"/>
      <c r="KSB14" s="4"/>
      <c r="KSC14" s="4"/>
      <c r="KSD14" s="4"/>
      <c r="KSE14" s="4"/>
      <c r="KSF14" s="4"/>
      <c r="KSG14" s="4"/>
      <c r="KSH14" s="4"/>
      <c r="KSI14" s="4"/>
      <c r="KSJ14" s="4"/>
      <c r="KSK14" s="4"/>
      <c r="KSL14" s="4"/>
      <c r="KSM14" s="4"/>
      <c r="KSN14" s="4"/>
      <c r="KSO14" s="4"/>
      <c r="KSP14" s="4"/>
      <c r="KSQ14" s="4"/>
      <c r="KSR14" s="4"/>
      <c r="KSS14" s="4"/>
      <c r="KST14" s="4"/>
      <c r="KSU14" s="4"/>
      <c r="KSV14" s="4"/>
      <c r="KSW14" s="4"/>
      <c r="KSX14" s="4"/>
      <c r="KSY14" s="4"/>
      <c r="KSZ14" s="4"/>
      <c r="KTA14" s="4"/>
      <c r="KTB14" s="4"/>
      <c r="KTC14" s="4"/>
      <c r="KTD14" s="4"/>
      <c r="KTE14" s="4"/>
      <c r="KTF14" s="4"/>
      <c r="KTG14" s="4"/>
      <c r="KTH14" s="4"/>
      <c r="KTI14" s="4"/>
      <c r="KTJ14" s="4"/>
      <c r="KTK14" s="4"/>
      <c r="KTL14" s="4"/>
      <c r="KTM14" s="4"/>
      <c r="KTN14" s="4"/>
      <c r="KTO14" s="4"/>
      <c r="KTP14" s="4"/>
      <c r="KTQ14" s="4"/>
      <c r="KTR14" s="4"/>
      <c r="KTS14" s="4"/>
      <c r="KTT14" s="4"/>
      <c r="KTU14" s="4"/>
      <c r="KTV14" s="4"/>
      <c r="KTW14" s="4"/>
      <c r="KTX14" s="4"/>
      <c r="KTY14" s="4"/>
      <c r="KTZ14" s="4"/>
      <c r="KUA14" s="4"/>
      <c r="KUB14" s="4"/>
      <c r="KUC14" s="4"/>
      <c r="KUD14" s="4"/>
      <c r="KUE14" s="4"/>
      <c r="KUF14" s="4"/>
      <c r="KUG14" s="4"/>
      <c r="KUH14" s="4"/>
      <c r="KUI14" s="4"/>
      <c r="KUJ14" s="4"/>
      <c r="KUK14" s="4"/>
      <c r="KUL14" s="4"/>
      <c r="KUM14" s="4"/>
      <c r="KUN14" s="4"/>
      <c r="KUO14" s="4"/>
      <c r="KUP14" s="4"/>
      <c r="KUQ14" s="4"/>
      <c r="KUR14" s="4"/>
      <c r="KUS14" s="4"/>
      <c r="KUT14" s="4"/>
      <c r="KUU14" s="4"/>
      <c r="KUV14" s="4"/>
      <c r="KUW14" s="4"/>
      <c r="KUX14" s="4"/>
      <c r="KUY14" s="4"/>
      <c r="KUZ14" s="4"/>
      <c r="KVA14" s="4"/>
      <c r="KVB14" s="4"/>
      <c r="KVC14" s="4"/>
      <c r="KVD14" s="4"/>
      <c r="KVE14" s="4"/>
      <c r="KVF14" s="4"/>
      <c r="KVG14" s="4"/>
      <c r="KVH14" s="4"/>
      <c r="KVI14" s="4"/>
      <c r="KVJ14" s="4"/>
      <c r="KVK14" s="4"/>
      <c r="KVL14" s="4"/>
      <c r="KVM14" s="4"/>
      <c r="KVN14" s="4"/>
      <c r="KVO14" s="4"/>
      <c r="KVP14" s="4"/>
      <c r="KVQ14" s="4"/>
      <c r="KVR14" s="4"/>
      <c r="KVS14" s="4"/>
      <c r="KVT14" s="4"/>
      <c r="KVU14" s="4"/>
      <c r="KVV14" s="4"/>
      <c r="KVW14" s="4"/>
      <c r="KVX14" s="4"/>
      <c r="KVY14" s="4"/>
      <c r="KVZ14" s="4"/>
      <c r="KWA14" s="4"/>
      <c r="KWB14" s="4"/>
      <c r="KWC14" s="4"/>
      <c r="KWD14" s="4"/>
      <c r="KWE14" s="4"/>
      <c r="KWF14" s="4"/>
      <c r="KWG14" s="4"/>
      <c r="KWH14" s="4"/>
      <c r="KWI14" s="4"/>
      <c r="KWJ14" s="4"/>
      <c r="KWK14" s="4"/>
      <c r="KWL14" s="4"/>
      <c r="KWM14" s="4"/>
      <c r="KWN14" s="4"/>
      <c r="KWO14" s="4"/>
      <c r="KWP14" s="4"/>
      <c r="KWQ14" s="4"/>
      <c r="KWR14" s="4"/>
      <c r="KWS14" s="4"/>
      <c r="KWT14" s="4"/>
      <c r="KWU14" s="4"/>
      <c r="KWV14" s="4"/>
      <c r="KWW14" s="4"/>
      <c r="KWX14" s="4"/>
      <c r="KWY14" s="4"/>
      <c r="KWZ14" s="4"/>
      <c r="KXA14" s="4"/>
      <c r="KXB14" s="4"/>
      <c r="KXC14" s="4"/>
      <c r="KXD14" s="4"/>
      <c r="KXE14" s="4"/>
      <c r="KXF14" s="4"/>
      <c r="KXG14" s="4"/>
      <c r="KXH14" s="4"/>
      <c r="KXI14" s="4"/>
      <c r="KXJ14" s="4"/>
      <c r="KXK14" s="4"/>
      <c r="KXL14" s="4"/>
      <c r="KXM14" s="4"/>
      <c r="KXN14" s="4"/>
      <c r="KXO14" s="4"/>
      <c r="KXP14" s="4"/>
      <c r="KXQ14" s="4"/>
      <c r="KXR14" s="4"/>
      <c r="KXS14" s="4"/>
      <c r="KXT14" s="4"/>
      <c r="KXU14" s="4"/>
      <c r="KXV14" s="4"/>
      <c r="KXW14" s="4"/>
      <c r="KXX14" s="4"/>
      <c r="KXY14" s="4"/>
      <c r="KXZ14" s="4"/>
      <c r="KYA14" s="4"/>
      <c r="KYB14" s="4"/>
      <c r="KYC14" s="4"/>
      <c r="KYD14" s="4"/>
      <c r="KYE14" s="4"/>
      <c r="KYF14" s="4"/>
      <c r="KYG14" s="4"/>
      <c r="KYH14" s="4"/>
      <c r="KYI14" s="4"/>
      <c r="KYJ14" s="4"/>
      <c r="KYK14" s="4"/>
      <c r="KYL14" s="4"/>
      <c r="KYM14" s="4"/>
      <c r="KYN14" s="4"/>
      <c r="KYO14" s="4"/>
      <c r="KYP14" s="4"/>
      <c r="KYQ14" s="4"/>
      <c r="KYR14" s="4"/>
      <c r="KYS14" s="4"/>
      <c r="KYT14" s="4"/>
      <c r="KYU14" s="4"/>
      <c r="KYV14" s="4"/>
      <c r="KYW14" s="4"/>
      <c r="KYX14" s="4"/>
      <c r="KYY14" s="4"/>
      <c r="KYZ14" s="4"/>
      <c r="KZA14" s="4"/>
      <c r="KZB14" s="4"/>
      <c r="KZC14" s="4"/>
      <c r="KZD14" s="4"/>
      <c r="KZE14" s="4"/>
      <c r="KZF14" s="4"/>
      <c r="KZG14" s="4"/>
      <c r="KZH14" s="4"/>
      <c r="KZI14" s="4"/>
      <c r="KZJ14" s="4"/>
      <c r="KZK14" s="4"/>
      <c r="KZL14" s="4"/>
      <c r="KZM14" s="4"/>
      <c r="KZN14" s="4"/>
      <c r="KZO14" s="4"/>
      <c r="KZP14" s="4"/>
      <c r="KZQ14" s="4"/>
      <c r="KZR14" s="4"/>
      <c r="KZS14" s="4"/>
      <c r="KZT14" s="4"/>
      <c r="KZU14" s="4"/>
      <c r="KZV14" s="4"/>
      <c r="KZW14" s="4"/>
      <c r="KZX14" s="4"/>
      <c r="KZY14" s="4"/>
      <c r="KZZ14" s="4"/>
      <c r="LAA14" s="4"/>
      <c r="LAB14" s="4"/>
      <c r="LAC14" s="4"/>
      <c r="LAD14" s="4"/>
      <c r="LAE14" s="4"/>
      <c r="LAF14" s="4"/>
      <c r="LAG14" s="4"/>
      <c r="LAH14" s="4"/>
      <c r="LAI14" s="4"/>
      <c r="LAJ14" s="4"/>
      <c r="LAK14" s="4"/>
      <c r="LAL14" s="4"/>
      <c r="LAM14" s="4"/>
      <c r="LAN14" s="4"/>
      <c r="LAO14" s="4"/>
      <c r="LAP14" s="4"/>
      <c r="LAQ14" s="4"/>
      <c r="LAR14" s="4"/>
      <c r="LAS14" s="4"/>
      <c r="LAT14" s="4"/>
      <c r="LAU14" s="4"/>
      <c r="LAV14" s="4"/>
      <c r="LAW14" s="4"/>
      <c r="LAX14" s="4"/>
      <c r="LAY14" s="4"/>
      <c r="LAZ14" s="4"/>
      <c r="LBA14" s="4"/>
      <c r="LBB14" s="4"/>
      <c r="LBC14" s="4"/>
      <c r="LBD14" s="4"/>
      <c r="LBE14" s="4"/>
      <c r="LBF14" s="4"/>
      <c r="LBG14" s="4"/>
      <c r="LBH14" s="4"/>
      <c r="LBI14" s="4"/>
      <c r="LBJ14" s="4"/>
      <c r="LBK14" s="4"/>
      <c r="LBL14" s="4"/>
      <c r="LBM14" s="4"/>
      <c r="LBN14" s="4"/>
      <c r="LBO14" s="4"/>
      <c r="LBP14" s="4"/>
      <c r="LBQ14" s="4"/>
      <c r="LBR14" s="4"/>
      <c r="LBS14" s="4"/>
      <c r="LBT14" s="4"/>
      <c r="LBU14" s="4"/>
      <c r="LBV14" s="4"/>
      <c r="LBW14" s="4"/>
      <c r="LBX14" s="4"/>
      <c r="LBY14" s="4"/>
      <c r="LBZ14" s="4"/>
      <c r="LCA14" s="4"/>
      <c r="LCB14" s="4"/>
      <c r="LCC14" s="4"/>
      <c r="LCD14" s="4"/>
      <c r="LCE14" s="4"/>
      <c r="LCF14" s="4"/>
      <c r="LCG14" s="4"/>
      <c r="LCH14" s="4"/>
      <c r="LCI14" s="4"/>
      <c r="LCJ14" s="4"/>
      <c r="LCK14" s="4"/>
      <c r="LCL14" s="4"/>
      <c r="LCM14" s="4"/>
      <c r="LCN14" s="4"/>
      <c r="LCO14" s="4"/>
      <c r="LCP14" s="4"/>
      <c r="LCQ14" s="4"/>
      <c r="LCR14" s="4"/>
      <c r="LCS14" s="4"/>
      <c r="LCT14" s="4"/>
      <c r="LCU14" s="4"/>
      <c r="LCV14" s="4"/>
      <c r="LCW14" s="4"/>
      <c r="LCX14" s="4"/>
      <c r="LCY14" s="4"/>
      <c r="LCZ14" s="4"/>
      <c r="LDA14" s="4"/>
      <c r="LDB14" s="4"/>
      <c r="LDC14" s="4"/>
      <c r="LDD14" s="4"/>
      <c r="LDE14" s="4"/>
      <c r="LDF14" s="4"/>
      <c r="LDG14" s="4"/>
      <c r="LDH14" s="4"/>
      <c r="LDI14" s="4"/>
      <c r="LDJ14" s="4"/>
      <c r="LDK14" s="4"/>
      <c r="LDL14" s="4"/>
      <c r="LDM14" s="4"/>
      <c r="LDN14" s="4"/>
      <c r="LDO14" s="4"/>
      <c r="LDP14" s="4"/>
      <c r="LDQ14" s="4"/>
      <c r="LDR14" s="4"/>
      <c r="LDS14" s="4"/>
      <c r="LDT14" s="4"/>
      <c r="LDU14" s="4"/>
      <c r="LDV14" s="4"/>
      <c r="LDW14" s="4"/>
      <c r="LDX14" s="4"/>
      <c r="LDY14" s="4"/>
      <c r="LDZ14" s="4"/>
      <c r="LEA14" s="4"/>
      <c r="LEB14" s="4"/>
      <c r="LEC14" s="4"/>
      <c r="LED14" s="4"/>
      <c r="LEE14" s="4"/>
      <c r="LEF14" s="4"/>
      <c r="LEG14" s="4"/>
      <c r="LEH14" s="4"/>
      <c r="LEI14" s="4"/>
      <c r="LEJ14" s="4"/>
      <c r="LEK14" s="4"/>
      <c r="LEL14" s="4"/>
      <c r="LEM14" s="4"/>
      <c r="LEN14" s="4"/>
      <c r="LEO14" s="4"/>
      <c r="LEP14" s="4"/>
      <c r="LEQ14" s="4"/>
      <c r="LER14" s="4"/>
      <c r="LES14" s="4"/>
      <c r="LET14" s="4"/>
      <c r="LEU14" s="4"/>
      <c r="LEV14" s="4"/>
      <c r="LEW14" s="4"/>
      <c r="LEX14" s="4"/>
      <c r="LEY14" s="4"/>
      <c r="LEZ14" s="4"/>
      <c r="LFA14" s="4"/>
      <c r="LFB14" s="4"/>
      <c r="LFC14" s="4"/>
      <c r="LFD14" s="4"/>
      <c r="LFE14" s="4"/>
      <c r="LFF14" s="4"/>
      <c r="LFG14" s="4"/>
      <c r="LFH14" s="4"/>
      <c r="LFI14" s="4"/>
      <c r="LFJ14" s="4"/>
      <c r="LFK14" s="4"/>
      <c r="LFL14" s="4"/>
      <c r="LFM14" s="4"/>
      <c r="LFN14" s="4"/>
      <c r="LFO14" s="4"/>
      <c r="LFP14" s="4"/>
      <c r="LFQ14" s="4"/>
      <c r="LFR14" s="4"/>
      <c r="LFS14" s="4"/>
      <c r="LFT14" s="4"/>
      <c r="LFU14" s="4"/>
      <c r="LFV14" s="4"/>
      <c r="LFW14" s="4"/>
      <c r="LFX14" s="4"/>
      <c r="LFY14" s="4"/>
      <c r="LFZ14" s="4"/>
      <c r="LGA14" s="4"/>
      <c r="LGB14" s="4"/>
      <c r="LGC14" s="4"/>
      <c r="LGD14" s="4"/>
      <c r="LGE14" s="4"/>
      <c r="LGF14" s="4"/>
      <c r="LGG14" s="4"/>
      <c r="LGH14" s="4"/>
      <c r="LGI14" s="4"/>
      <c r="LGJ14" s="4"/>
      <c r="LGK14" s="4"/>
      <c r="LGL14" s="4"/>
      <c r="LGM14" s="4"/>
      <c r="LGN14" s="4"/>
      <c r="LGO14" s="4"/>
      <c r="LGP14" s="4"/>
      <c r="LGQ14" s="4"/>
      <c r="LGR14" s="4"/>
      <c r="LGS14" s="4"/>
      <c r="LGT14" s="4"/>
      <c r="LGU14" s="4"/>
      <c r="LGV14" s="4"/>
      <c r="LGW14" s="4"/>
      <c r="LGX14" s="4"/>
      <c r="LGY14" s="4"/>
      <c r="LGZ14" s="4"/>
      <c r="LHA14" s="4"/>
      <c r="LHB14" s="4"/>
      <c r="LHC14" s="4"/>
      <c r="LHD14" s="4"/>
      <c r="LHE14" s="4"/>
      <c r="LHF14" s="4"/>
      <c r="LHG14" s="4"/>
      <c r="LHH14" s="4"/>
      <c r="LHI14" s="4"/>
      <c r="LHJ14" s="4"/>
      <c r="LHK14" s="4"/>
      <c r="LHL14" s="4"/>
      <c r="LHM14" s="4"/>
      <c r="LHN14" s="4"/>
      <c r="LHO14" s="4"/>
      <c r="LHP14" s="4"/>
      <c r="LHQ14" s="4"/>
      <c r="LHR14" s="4"/>
      <c r="LHS14" s="4"/>
      <c r="LHT14" s="4"/>
      <c r="LHU14" s="4"/>
      <c r="LHV14" s="4"/>
      <c r="LHW14" s="4"/>
      <c r="LHX14" s="4"/>
      <c r="LHY14" s="4"/>
      <c r="LHZ14" s="4"/>
      <c r="LIA14" s="4"/>
      <c r="LIB14" s="4"/>
      <c r="LIC14" s="4"/>
      <c r="LID14" s="4"/>
      <c r="LIE14" s="4"/>
      <c r="LIF14" s="4"/>
      <c r="LIG14" s="4"/>
      <c r="LIH14" s="4"/>
      <c r="LII14" s="4"/>
      <c r="LIJ14" s="4"/>
      <c r="LIK14" s="4"/>
      <c r="LIL14" s="4"/>
      <c r="LIM14" s="4"/>
      <c r="LIN14" s="4"/>
      <c r="LIO14" s="4"/>
      <c r="LIP14" s="4"/>
      <c r="LIQ14" s="4"/>
      <c r="LIR14" s="4"/>
      <c r="LIS14" s="4"/>
      <c r="LIT14" s="4"/>
      <c r="LIU14" s="4"/>
      <c r="LIV14" s="4"/>
      <c r="LIW14" s="4"/>
      <c r="LIX14" s="4"/>
      <c r="LIY14" s="4"/>
      <c r="LIZ14" s="4"/>
      <c r="LJA14" s="4"/>
      <c r="LJB14" s="4"/>
      <c r="LJC14" s="4"/>
      <c r="LJD14" s="4"/>
      <c r="LJE14" s="4"/>
      <c r="LJF14" s="4"/>
      <c r="LJG14" s="4"/>
      <c r="LJH14" s="4"/>
      <c r="LJI14" s="4"/>
      <c r="LJJ14" s="4"/>
      <c r="LJK14" s="4"/>
      <c r="LJL14" s="4"/>
      <c r="LJM14" s="4"/>
      <c r="LJN14" s="4"/>
      <c r="LJO14" s="4"/>
      <c r="LJP14" s="4"/>
      <c r="LJQ14" s="4"/>
      <c r="LJR14" s="4"/>
      <c r="LJS14" s="4"/>
      <c r="LJT14" s="4"/>
      <c r="LJU14" s="4"/>
      <c r="LJV14" s="4"/>
      <c r="LJW14" s="4"/>
      <c r="LJX14" s="4"/>
      <c r="LJY14" s="4"/>
      <c r="LJZ14" s="4"/>
      <c r="LKA14" s="4"/>
      <c r="LKB14" s="4"/>
      <c r="LKC14" s="4"/>
      <c r="LKD14" s="4"/>
      <c r="LKE14" s="4"/>
      <c r="LKF14" s="4"/>
      <c r="LKG14" s="4"/>
      <c r="LKH14" s="4"/>
      <c r="LKI14" s="4"/>
      <c r="LKJ14" s="4"/>
      <c r="LKK14" s="4"/>
      <c r="LKL14" s="4"/>
      <c r="LKM14" s="4"/>
      <c r="LKN14" s="4"/>
      <c r="LKO14" s="4"/>
      <c r="LKP14" s="4"/>
      <c r="LKQ14" s="4"/>
      <c r="LKR14" s="4"/>
      <c r="LKS14" s="4"/>
      <c r="LKT14" s="4"/>
      <c r="LKU14" s="4"/>
      <c r="LKV14" s="4"/>
      <c r="LKW14" s="4"/>
      <c r="LKX14" s="4"/>
      <c r="LKY14" s="4"/>
      <c r="LKZ14" s="4"/>
      <c r="LLA14" s="4"/>
      <c r="LLB14" s="4"/>
      <c r="LLC14" s="4"/>
      <c r="LLD14" s="4"/>
      <c r="LLE14" s="4"/>
      <c r="LLF14" s="4"/>
      <c r="LLG14" s="4"/>
      <c r="LLH14" s="4"/>
      <c r="LLI14" s="4"/>
      <c r="LLJ14" s="4"/>
      <c r="LLK14" s="4"/>
      <c r="LLL14" s="4"/>
      <c r="LLM14" s="4"/>
      <c r="LLN14" s="4"/>
      <c r="LLO14" s="4"/>
      <c r="LLP14" s="4"/>
      <c r="LLQ14" s="4"/>
      <c r="LLR14" s="4"/>
      <c r="LLS14" s="4"/>
      <c r="LLT14" s="4"/>
      <c r="LLU14" s="4"/>
      <c r="LLV14" s="4"/>
      <c r="LLW14" s="4"/>
      <c r="LLX14" s="4"/>
      <c r="LLY14" s="4"/>
      <c r="LLZ14" s="4"/>
      <c r="LMA14" s="4"/>
      <c r="LMB14" s="4"/>
      <c r="LMC14" s="4"/>
      <c r="LMD14" s="4"/>
      <c r="LME14" s="4"/>
      <c r="LMF14" s="4"/>
      <c r="LMG14" s="4"/>
      <c r="LMH14" s="4"/>
      <c r="LMI14" s="4"/>
      <c r="LMJ14" s="4"/>
      <c r="LMK14" s="4"/>
      <c r="LML14" s="4"/>
      <c r="LMM14" s="4"/>
      <c r="LMN14" s="4"/>
      <c r="LMO14" s="4"/>
      <c r="LMP14" s="4"/>
      <c r="LMQ14" s="4"/>
      <c r="LMR14" s="4"/>
      <c r="LMS14" s="4"/>
      <c r="LMT14" s="4"/>
      <c r="LMU14" s="4"/>
      <c r="LMV14" s="4"/>
      <c r="LMW14" s="4"/>
      <c r="LMX14" s="4"/>
      <c r="LMY14" s="4"/>
      <c r="LMZ14" s="4"/>
      <c r="LNA14" s="4"/>
      <c r="LNB14" s="4"/>
      <c r="LNC14" s="4"/>
      <c r="LND14" s="4"/>
      <c r="LNE14" s="4"/>
      <c r="LNF14" s="4"/>
      <c r="LNG14" s="4"/>
      <c r="LNH14" s="4"/>
      <c r="LNI14" s="4"/>
      <c r="LNJ14" s="4"/>
      <c r="LNK14" s="4"/>
      <c r="LNL14" s="4"/>
      <c r="LNM14" s="4"/>
      <c r="LNN14" s="4"/>
      <c r="LNO14" s="4"/>
      <c r="LNP14" s="4"/>
      <c r="LNQ14" s="4"/>
      <c r="LNR14" s="4"/>
      <c r="LNS14" s="4"/>
      <c r="LNT14" s="4"/>
      <c r="LNU14" s="4"/>
      <c r="LNV14" s="4"/>
      <c r="LNW14" s="4"/>
      <c r="LNX14" s="4"/>
      <c r="LNY14" s="4"/>
      <c r="LNZ14" s="4"/>
      <c r="LOA14" s="4"/>
      <c r="LOB14" s="4"/>
      <c r="LOC14" s="4"/>
      <c r="LOD14" s="4"/>
      <c r="LOE14" s="4"/>
      <c r="LOF14" s="4"/>
      <c r="LOG14" s="4"/>
      <c r="LOH14" s="4"/>
      <c r="LOI14" s="4"/>
      <c r="LOJ14" s="4"/>
      <c r="LOK14" s="4"/>
      <c r="LOL14" s="4"/>
      <c r="LOM14" s="4"/>
      <c r="LON14" s="4"/>
      <c r="LOO14" s="4"/>
      <c r="LOP14" s="4"/>
      <c r="LOQ14" s="4"/>
      <c r="LOR14" s="4"/>
      <c r="LOS14" s="4"/>
      <c r="LOT14" s="4"/>
      <c r="LOU14" s="4"/>
      <c r="LOV14" s="4"/>
      <c r="LOW14" s="4"/>
      <c r="LOX14" s="4"/>
      <c r="LOY14" s="4"/>
      <c r="LOZ14" s="4"/>
      <c r="LPA14" s="4"/>
      <c r="LPB14" s="4"/>
      <c r="LPC14" s="4"/>
      <c r="LPD14" s="4"/>
      <c r="LPE14" s="4"/>
      <c r="LPF14" s="4"/>
      <c r="LPG14" s="4"/>
      <c r="LPH14" s="4"/>
      <c r="LPI14" s="4"/>
      <c r="LPJ14" s="4"/>
      <c r="LPK14" s="4"/>
      <c r="LPL14" s="4"/>
      <c r="LPM14" s="4"/>
      <c r="LPN14" s="4"/>
      <c r="LPO14" s="4"/>
      <c r="LPP14" s="4"/>
      <c r="LPQ14" s="4"/>
      <c r="LPR14" s="4"/>
      <c r="LPS14" s="4"/>
      <c r="LPT14" s="4"/>
      <c r="LPU14" s="4"/>
      <c r="LPV14" s="4"/>
      <c r="LPW14" s="4"/>
      <c r="LPX14" s="4"/>
      <c r="LPY14" s="4"/>
      <c r="LPZ14" s="4"/>
      <c r="LQA14" s="4"/>
      <c r="LQB14" s="4"/>
      <c r="LQC14" s="4"/>
      <c r="LQD14" s="4"/>
      <c r="LQE14" s="4"/>
      <c r="LQF14" s="4"/>
      <c r="LQG14" s="4"/>
      <c r="LQH14" s="4"/>
      <c r="LQI14" s="4"/>
      <c r="LQJ14" s="4"/>
      <c r="LQK14" s="4"/>
      <c r="LQL14" s="4"/>
      <c r="LQM14" s="4"/>
      <c r="LQN14" s="4"/>
      <c r="LQO14" s="4"/>
      <c r="LQP14" s="4"/>
      <c r="LQQ14" s="4"/>
      <c r="LQR14" s="4"/>
      <c r="LQS14" s="4"/>
      <c r="LQT14" s="4"/>
      <c r="LQU14" s="4"/>
      <c r="LQV14" s="4"/>
      <c r="LQW14" s="4"/>
      <c r="LQX14" s="4"/>
      <c r="LQY14" s="4"/>
      <c r="LQZ14" s="4"/>
      <c r="LRA14" s="4"/>
      <c r="LRB14" s="4"/>
      <c r="LRC14" s="4"/>
      <c r="LRD14" s="4"/>
      <c r="LRE14" s="4"/>
      <c r="LRF14" s="4"/>
      <c r="LRG14" s="4"/>
      <c r="LRH14" s="4"/>
      <c r="LRI14" s="4"/>
      <c r="LRJ14" s="4"/>
      <c r="LRK14" s="4"/>
      <c r="LRL14" s="4"/>
      <c r="LRM14" s="4"/>
      <c r="LRN14" s="4"/>
      <c r="LRO14" s="4"/>
      <c r="LRP14" s="4"/>
      <c r="LRQ14" s="4"/>
      <c r="LRR14" s="4"/>
      <c r="LRS14" s="4"/>
      <c r="LRT14" s="4"/>
      <c r="LRU14" s="4"/>
      <c r="LRV14" s="4"/>
      <c r="LRW14" s="4"/>
      <c r="LRX14" s="4"/>
      <c r="LRY14" s="4"/>
      <c r="LRZ14" s="4"/>
      <c r="LSA14" s="4"/>
      <c r="LSB14" s="4"/>
      <c r="LSC14" s="4"/>
      <c r="LSD14" s="4"/>
      <c r="LSE14" s="4"/>
      <c r="LSF14" s="4"/>
      <c r="LSG14" s="4"/>
      <c r="LSH14" s="4"/>
      <c r="LSI14" s="4"/>
      <c r="LSJ14" s="4"/>
      <c r="LSK14" s="4"/>
      <c r="LSL14" s="4"/>
      <c r="LSM14" s="4"/>
      <c r="LSN14" s="4"/>
      <c r="LSO14" s="4"/>
      <c r="LSP14" s="4"/>
      <c r="LSQ14" s="4"/>
      <c r="LSR14" s="4"/>
      <c r="LSS14" s="4"/>
      <c r="LST14" s="4"/>
      <c r="LSU14" s="4"/>
      <c r="LSV14" s="4"/>
      <c r="LSW14" s="4"/>
      <c r="LSX14" s="4"/>
      <c r="LSY14" s="4"/>
      <c r="LSZ14" s="4"/>
      <c r="LTA14" s="4"/>
      <c r="LTB14" s="4"/>
      <c r="LTC14" s="4"/>
      <c r="LTD14" s="4"/>
      <c r="LTE14" s="4"/>
      <c r="LTF14" s="4"/>
      <c r="LTG14" s="4"/>
      <c r="LTH14" s="4"/>
      <c r="LTI14" s="4"/>
      <c r="LTJ14" s="4"/>
      <c r="LTK14" s="4"/>
      <c r="LTL14" s="4"/>
      <c r="LTM14" s="4"/>
      <c r="LTN14" s="4"/>
      <c r="LTO14" s="4"/>
      <c r="LTP14" s="4"/>
      <c r="LTQ14" s="4"/>
      <c r="LTR14" s="4"/>
      <c r="LTS14" s="4"/>
      <c r="LTT14" s="4"/>
      <c r="LTU14" s="4"/>
      <c r="LTV14" s="4"/>
      <c r="LTW14" s="4"/>
      <c r="LTX14" s="4"/>
      <c r="LTY14" s="4"/>
      <c r="LTZ14" s="4"/>
      <c r="LUA14" s="4"/>
      <c r="LUB14" s="4"/>
      <c r="LUC14" s="4"/>
      <c r="LUD14" s="4"/>
      <c r="LUE14" s="4"/>
      <c r="LUF14" s="4"/>
      <c r="LUG14" s="4"/>
      <c r="LUH14" s="4"/>
      <c r="LUI14" s="4"/>
      <c r="LUJ14" s="4"/>
      <c r="LUK14" s="4"/>
      <c r="LUL14" s="4"/>
      <c r="LUM14" s="4"/>
      <c r="LUN14" s="4"/>
      <c r="LUO14" s="4"/>
      <c r="LUP14" s="4"/>
      <c r="LUQ14" s="4"/>
      <c r="LUR14" s="4"/>
      <c r="LUS14" s="4"/>
      <c r="LUT14" s="4"/>
      <c r="LUU14" s="4"/>
      <c r="LUV14" s="4"/>
      <c r="LUW14" s="4"/>
      <c r="LUX14" s="4"/>
      <c r="LUY14" s="4"/>
      <c r="LUZ14" s="4"/>
      <c r="LVA14" s="4"/>
      <c r="LVB14" s="4"/>
      <c r="LVC14" s="4"/>
      <c r="LVD14" s="4"/>
      <c r="LVE14" s="4"/>
      <c r="LVF14" s="4"/>
      <c r="LVG14" s="4"/>
      <c r="LVH14" s="4"/>
      <c r="LVI14" s="4"/>
      <c r="LVJ14" s="4"/>
      <c r="LVK14" s="4"/>
      <c r="LVL14" s="4"/>
      <c r="LVM14" s="4"/>
      <c r="LVN14" s="4"/>
      <c r="LVO14" s="4"/>
      <c r="LVP14" s="4"/>
      <c r="LVQ14" s="4"/>
      <c r="LVR14" s="4"/>
      <c r="LVS14" s="4"/>
      <c r="LVT14" s="4"/>
      <c r="LVU14" s="4"/>
      <c r="LVV14" s="4"/>
      <c r="LVW14" s="4"/>
      <c r="LVX14" s="4"/>
      <c r="LVY14" s="4"/>
      <c r="LVZ14" s="4"/>
      <c r="LWA14" s="4"/>
      <c r="LWB14" s="4"/>
      <c r="LWC14" s="4"/>
      <c r="LWD14" s="4"/>
      <c r="LWE14" s="4"/>
      <c r="LWF14" s="4"/>
      <c r="LWG14" s="4"/>
      <c r="LWH14" s="4"/>
      <c r="LWI14" s="4"/>
      <c r="LWJ14" s="4"/>
      <c r="LWK14" s="4"/>
      <c r="LWL14" s="4"/>
      <c r="LWM14" s="4"/>
      <c r="LWN14" s="4"/>
      <c r="LWO14" s="4"/>
      <c r="LWP14" s="4"/>
      <c r="LWQ14" s="4"/>
      <c r="LWR14" s="4"/>
      <c r="LWS14" s="4"/>
      <c r="LWT14" s="4"/>
      <c r="LWU14" s="4"/>
      <c r="LWV14" s="4"/>
      <c r="LWW14" s="4"/>
      <c r="LWX14" s="4"/>
      <c r="LWY14" s="4"/>
      <c r="LWZ14" s="4"/>
      <c r="LXA14" s="4"/>
      <c r="LXB14" s="4"/>
      <c r="LXC14" s="4"/>
      <c r="LXD14" s="4"/>
      <c r="LXE14" s="4"/>
      <c r="LXF14" s="4"/>
      <c r="LXG14" s="4"/>
      <c r="LXH14" s="4"/>
      <c r="LXI14" s="4"/>
      <c r="LXJ14" s="4"/>
      <c r="LXK14" s="4"/>
      <c r="LXL14" s="4"/>
      <c r="LXM14" s="4"/>
      <c r="LXN14" s="4"/>
      <c r="LXO14" s="4"/>
      <c r="LXP14" s="4"/>
      <c r="LXQ14" s="4"/>
      <c r="LXR14" s="4"/>
      <c r="LXS14" s="4"/>
      <c r="LXT14" s="4"/>
      <c r="LXU14" s="4"/>
      <c r="LXV14" s="4"/>
      <c r="LXW14" s="4"/>
      <c r="LXX14" s="4"/>
      <c r="LXY14" s="4"/>
      <c r="LXZ14" s="4"/>
      <c r="LYA14" s="4"/>
      <c r="LYB14" s="4"/>
      <c r="LYC14" s="4"/>
      <c r="LYD14" s="4"/>
      <c r="LYE14" s="4"/>
      <c r="LYF14" s="4"/>
      <c r="LYG14" s="4"/>
      <c r="LYH14" s="4"/>
      <c r="LYI14" s="4"/>
      <c r="LYJ14" s="4"/>
      <c r="LYK14" s="4"/>
      <c r="LYL14" s="4"/>
      <c r="LYM14" s="4"/>
      <c r="LYN14" s="4"/>
      <c r="LYO14" s="4"/>
      <c r="LYP14" s="4"/>
      <c r="LYQ14" s="4"/>
      <c r="LYR14" s="4"/>
      <c r="LYS14" s="4"/>
      <c r="LYT14" s="4"/>
      <c r="LYU14" s="4"/>
      <c r="LYV14" s="4"/>
      <c r="LYW14" s="4"/>
      <c r="LYX14" s="4"/>
      <c r="LYY14" s="4"/>
      <c r="LYZ14" s="4"/>
      <c r="LZA14" s="4"/>
      <c r="LZB14" s="4"/>
      <c r="LZC14" s="4"/>
      <c r="LZD14" s="4"/>
      <c r="LZE14" s="4"/>
      <c r="LZF14" s="4"/>
      <c r="LZG14" s="4"/>
      <c r="LZH14" s="4"/>
      <c r="LZI14" s="4"/>
      <c r="LZJ14" s="4"/>
      <c r="LZK14" s="4"/>
      <c r="LZL14" s="4"/>
      <c r="LZM14" s="4"/>
      <c r="LZN14" s="4"/>
      <c r="LZO14" s="4"/>
      <c r="LZP14" s="4"/>
      <c r="LZQ14" s="4"/>
      <c r="LZR14" s="4"/>
      <c r="LZS14" s="4"/>
      <c r="LZT14" s="4"/>
      <c r="LZU14" s="4"/>
      <c r="LZV14" s="4"/>
      <c r="LZW14" s="4"/>
      <c r="LZX14" s="4"/>
      <c r="LZY14" s="4"/>
      <c r="LZZ14" s="4"/>
      <c r="MAA14" s="4"/>
      <c r="MAB14" s="4"/>
      <c r="MAC14" s="4"/>
      <c r="MAD14" s="4"/>
      <c r="MAE14" s="4"/>
      <c r="MAF14" s="4"/>
      <c r="MAG14" s="4"/>
      <c r="MAH14" s="4"/>
      <c r="MAI14" s="4"/>
      <c r="MAJ14" s="4"/>
      <c r="MAK14" s="4"/>
      <c r="MAL14" s="4"/>
      <c r="MAM14" s="4"/>
      <c r="MAN14" s="4"/>
      <c r="MAO14" s="4"/>
      <c r="MAP14" s="4"/>
      <c r="MAQ14" s="4"/>
      <c r="MAR14" s="4"/>
      <c r="MAS14" s="4"/>
      <c r="MAT14" s="4"/>
      <c r="MAU14" s="4"/>
      <c r="MAV14" s="4"/>
      <c r="MAW14" s="4"/>
      <c r="MAX14" s="4"/>
      <c r="MAY14" s="4"/>
      <c r="MAZ14" s="4"/>
      <c r="MBA14" s="4"/>
      <c r="MBB14" s="4"/>
      <c r="MBC14" s="4"/>
      <c r="MBD14" s="4"/>
      <c r="MBE14" s="4"/>
      <c r="MBF14" s="4"/>
      <c r="MBG14" s="4"/>
      <c r="MBH14" s="4"/>
      <c r="MBI14" s="4"/>
      <c r="MBJ14" s="4"/>
      <c r="MBK14" s="4"/>
      <c r="MBL14" s="4"/>
      <c r="MBM14" s="4"/>
      <c r="MBN14" s="4"/>
      <c r="MBO14" s="4"/>
      <c r="MBP14" s="4"/>
      <c r="MBQ14" s="4"/>
      <c r="MBR14" s="4"/>
      <c r="MBS14" s="4"/>
      <c r="MBT14" s="4"/>
      <c r="MBU14" s="4"/>
      <c r="MBV14" s="4"/>
      <c r="MBW14" s="4"/>
      <c r="MBX14" s="4"/>
      <c r="MBY14" s="4"/>
      <c r="MBZ14" s="4"/>
      <c r="MCA14" s="4"/>
      <c r="MCB14" s="4"/>
      <c r="MCC14" s="4"/>
      <c r="MCD14" s="4"/>
      <c r="MCE14" s="4"/>
      <c r="MCF14" s="4"/>
      <c r="MCG14" s="4"/>
      <c r="MCH14" s="4"/>
      <c r="MCI14" s="4"/>
      <c r="MCJ14" s="4"/>
      <c r="MCK14" s="4"/>
      <c r="MCL14" s="4"/>
      <c r="MCM14" s="4"/>
      <c r="MCN14" s="4"/>
      <c r="MCO14" s="4"/>
      <c r="MCP14" s="4"/>
      <c r="MCQ14" s="4"/>
      <c r="MCR14" s="4"/>
      <c r="MCS14" s="4"/>
      <c r="MCT14" s="4"/>
      <c r="MCU14" s="4"/>
      <c r="MCV14" s="4"/>
      <c r="MCW14" s="4"/>
      <c r="MCX14" s="4"/>
      <c r="MCY14" s="4"/>
      <c r="MCZ14" s="4"/>
      <c r="MDA14" s="4"/>
      <c r="MDB14" s="4"/>
      <c r="MDC14" s="4"/>
      <c r="MDD14" s="4"/>
      <c r="MDE14" s="4"/>
      <c r="MDF14" s="4"/>
      <c r="MDG14" s="4"/>
      <c r="MDH14" s="4"/>
      <c r="MDI14" s="4"/>
      <c r="MDJ14" s="4"/>
      <c r="MDK14" s="4"/>
      <c r="MDL14" s="4"/>
      <c r="MDM14" s="4"/>
      <c r="MDN14" s="4"/>
      <c r="MDO14" s="4"/>
      <c r="MDP14" s="4"/>
      <c r="MDQ14" s="4"/>
      <c r="MDR14" s="4"/>
      <c r="MDS14" s="4"/>
      <c r="MDT14" s="4"/>
      <c r="MDU14" s="4"/>
      <c r="MDV14" s="4"/>
      <c r="MDW14" s="4"/>
      <c r="MDX14" s="4"/>
      <c r="MDY14" s="4"/>
      <c r="MDZ14" s="4"/>
      <c r="MEA14" s="4"/>
      <c r="MEB14" s="4"/>
      <c r="MEC14" s="4"/>
      <c r="MED14" s="4"/>
      <c r="MEE14" s="4"/>
      <c r="MEF14" s="4"/>
      <c r="MEG14" s="4"/>
      <c r="MEH14" s="4"/>
      <c r="MEI14" s="4"/>
      <c r="MEJ14" s="4"/>
      <c r="MEK14" s="4"/>
      <c r="MEL14" s="4"/>
      <c r="MEM14" s="4"/>
      <c r="MEN14" s="4"/>
      <c r="MEO14" s="4"/>
      <c r="MEP14" s="4"/>
      <c r="MEQ14" s="4"/>
      <c r="MER14" s="4"/>
      <c r="MES14" s="4"/>
      <c r="MET14" s="4"/>
      <c r="MEU14" s="4"/>
      <c r="MEV14" s="4"/>
      <c r="MEW14" s="4"/>
      <c r="MEX14" s="4"/>
      <c r="MEY14" s="4"/>
      <c r="MEZ14" s="4"/>
      <c r="MFA14" s="4"/>
      <c r="MFB14" s="4"/>
      <c r="MFC14" s="4"/>
      <c r="MFD14" s="4"/>
      <c r="MFE14" s="4"/>
      <c r="MFF14" s="4"/>
      <c r="MFG14" s="4"/>
      <c r="MFH14" s="4"/>
      <c r="MFI14" s="4"/>
      <c r="MFJ14" s="4"/>
      <c r="MFK14" s="4"/>
      <c r="MFL14" s="4"/>
      <c r="MFM14" s="4"/>
      <c r="MFN14" s="4"/>
      <c r="MFO14" s="4"/>
      <c r="MFP14" s="4"/>
      <c r="MFQ14" s="4"/>
      <c r="MFR14" s="4"/>
      <c r="MFS14" s="4"/>
      <c r="MFT14" s="4"/>
      <c r="MFU14" s="4"/>
      <c r="MFV14" s="4"/>
      <c r="MFW14" s="4"/>
      <c r="MFX14" s="4"/>
      <c r="MFY14" s="4"/>
      <c r="MFZ14" s="4"/>
      <c r="MGA14" s="4"/>
      <c r="MGB14" s="4"/>
      <c r="MGC14" s="4"/>
      <c r="MGD14" s="4"/>
      <c r="MGE14" s="4"/>
      <c r="MGF14" s="4"/>
      <c r="MGG14" s="4"/>
      <c r="MGH14" s="4"/>
      <c r="MGI14" s="4"/>
      <c r="MGJ14" s="4"/>
      <c r="MGK14" s="4"/>
      <c r="MGL14" s="4"/>
      <c r="MGM14" s="4"/>
      <c r="MGN14" s="4"/>
      <c r="MGO14" s="4"/>
      <c r="MGP14" s="4"/>
      <c r="MGQ14" s="4"/>
      <c r="MGR14" s="4"/>
      <c r="MGS14" s="4"/>
      <c r="MGT14" s="4"/>
      <c r="MGU14" s="4"/>
      <c r="MGV14" s="4"/>
      <c r="MGW14" s="4"/>
      <c r="MGX14" s="4"/>
      <c r="MGY14" s="4"/>
      <c r="MGZ14" s="4"/>
      <c r="MHA14" s="4"/>
      <c r="MHB14" s="4"/>
      <c r="MHC14" s="4"/>
      <c r="MHD14" s="4"/>
      <c r="MHE14" s="4"/>
      <c r="MHF14" s="4"/>
      <c r="MHG14" s="4"/>
      <c r="MHH14" s="4"/>
      <c r="MHI14" s="4"/>
      <c r="MHJ14" s="4"/>
      <c r="MHK14" s="4"/>
      <c r="MHL14" s="4"/>
      <c r="MHM14" s="4"/>
      <c r="MHN14" s="4"/>
      <c r="MHO14" s="4"/>
      <c r="MHP14" s="4"/>
      <c r="MHQ14" s="4"/>
      <c r="MHR14" s="4"/>
      <c r="MHS14" s="4"/>
      <c r="MHT14" s="4"/>
      <c r="MHU14" s="4"/>
      <c r="MHV14" s="4"/>
      <c r="MHW14" s="4"/>
      <c r="MHX14" s="4"/>
      <c r="MHY14" s="4"/>
      <c r="MHZ14" s="4"/>
      <c r="MIA14" s="4"/>
      <c r="MIB14" s="4"/>
      <c r="MIC14" s="4"/>
      <c r="MID14" s="4"/>
      <c r="MIE14" s="4"/>
      <c r="MIF14" s="4"/>
      <c r="MIG14" s="4"/>
      <c r="MIH14" s="4"/>
      <c r="MII14" s="4"/>
      <c r="MIJ14" s="4"/>
      <c r="MIK14" s="4"/>
      <c r="MIL14" s="4"/>
      <c r="MIM14" s="4"/>
      <c r="MIN14" s="4"/>
      <c r="MIO14" s="4"/>
      <c r="MIP14" s="4"/>
      <c r="MIQ14" s="4"/>
      <c r="MIR14" s="4"/>
      <c r="MIS14" s="4"/>
      <c r="MIT14" s="4"/>
      <c r="MIU14" s="4"/>
      <c r="MIV14" s="4"/>
      <c r="MIW14" s="4"/>
      <c r="MIX14" s="4"/>
      <c r="MIY14" s="4"/>
      <c r="MIZ14" s="4"/>
      <c r="MJA14" s="4"/>
      <c r="MJB14" s="4"/>
      <c r="MJC14" s="4"/>
      <c r="MJD14" s="4"/>
      <c r="MJE14" s="4"/>
      <c r="MJF14" s="4"/>
      <c r="MJG14" s="4"/>
      <c r="MJH14" s="4"/>
      <c r="MJI14" s="4"/>
      <c r="MJJ14" s="4"/>
      <c r="MJK14" s="4"/>
      <c r="MJL14" s="4"/>
      <c r="MJM14" s="4"/>
      <c r="MJN14" s="4"/>
      <c r="MJO14" s="4"/>
      <c r="MJP14" s="4"/>
      <c r="MJQ14" s="4"/>
      <c r="MJR14" s="4"/>
      <c r="MJS14" s="4"/>
      <c r="MJT14" s="4"/>
      <c r="MJU14" s="4"/>
      <c r="MJV14" s="4"/>
      <c r="MJW14" s="4"/>
      <c r="MJX14" s="4"/>
      <c r="MJY14" s="4"/>
      <c r="MJZ14" s="4"/>
      <c r="MKA14" s="4"/>
      <c r="MKB14" s="4"/>
      <c r="MKC14" s="4"/>
      <c r="MKD14" s="4"/>
      <c r="MKE14" s="4"/>
      <c r="MKF14" s="4"/>
      <c r="MKG14" s="4"/>
      <c r="MKH14" s="4"/>
      <c r="MKI14" s="4"/>
      <c r="MKJ14" s="4"/>
      <c r="MKK14" s="4"/>
      <c r="MKL14" s="4"/>
      <c r="MKM14" s="4"/>
      <c r="MKN14" s="4"/>
      <c r="MKO14" s="4"/>
      <c r="MKP14" s="4"/>
      <c r="MKQ14" s="4"/>
      <c r="MKR14" s="4"/>
      <c r="MKS14" s="4"/>
      <c r="MKT14" s="4"/>
      <c r="MKU14" s="4"/>
      <c r="MKV14" s="4"/>
      <c r="MKW14" s="4"/>
      <c r="MKX14" s="4"/>
      <c r="MKY14" s="4"/>
      <c r="MKZ14" s="4"/>
      <c r="MLA14" s="4"/>
      <c r="MLB14" s="4"/>
      <c r="MLC14" s="4"/>
      <c r="MLD14" s="4"/>
      <c r="MLE14" s="4"/>
      <c r="MLF14" s="4"/>
      <c r="MLG14" s="4"/>
      <c r="MLH14" s="4"/>
      <c r="MLI14" s="4"/>
      <c r="MLJ14" s="4"/>
      <c r="MLK14" s="4"/>
      <c r="MLL14" s="4"/>
      <c r="MLM14" s="4"/>
      <c r="MLN14" s="4"/>
      <c r="MLO14" s="4"/>
      <c r="MLP14" s="4"/>
      <c r="MLQ14" s="4"/>
      <c r="MLR14" s="4"/>
      <c r="MLS14" s="4"/>
      <c r="MLT14" s="4"/>
      <c r="MLU14" s="4"/>
      <c r="MLV14" s="4"/>
      <c r="MLW14" s="4"/>
      <c r="MLX14" s="4"/>
      <c r="MLY14" s="4"/>
      <c r="MLZ14" s="4"/>
      <c r="MMA14" s="4"/>
      <c r="MMB14" s="4"/>
      <c r="MMC14" s="4"/>
      <c r="MMD14" s="4"/>
      <c r="MME14" s="4"/>
      <c r="MMF14" s="4"/>
      <c r="MMG14" s="4"/>
      <c r="MMH14" s="4"/>
      <c r="MMI14" s="4"/>
      <c r="MMJ14" s="4"/>
      <c r="MMK14" s="4"/>
      <c r="MML14" s="4"/>
      <c r="MMM14" s="4"/>
      <c r="MMN14" s="4"/>
      <c r="MMO14" s="4"/>
      <c r="MMP14" s="4"/>
      <c r="MMQ14" s="4"/>
      <c r="MMR14" s="4"/>
      <c r="MMS14" s="4"/>
      <c r="MMT14" s="4"/>
      <c r="MMU14" s="4"/>
      <c r="MMV14" s="4"/>
      <c r="MMW14" s="4"/>
      <c r="MMX14" s="4"/>
      <c r="MMY14" s="4"/>
      <c r="MMZ14" s="4"/>
      <c r="MNA14" s="4"/>
      <c r="MNB14" s="4"/>
      <c r="MNC14" s="4"/>
      <c r="MND14" s="4"/>
      <c r="MNE14" s="4"/>
      <c r="MNF14" s="4"/>
      <c r="MNG14" s="4"/>
      <c r="MNH14" s="4"/>
      <c r="MNI14" s="4"/>
      <c r="MNJ14" s="4"/>
      <c r="MNK14" s="4"/>
      <c r="MNL14" s="4"/>
      <c r="MNM14" s="4"/>
      <c r="MNN14" s="4"/>
      <c r="MNO14" s="4"/>
      <c r="MNP14" s="4"/>
      <c r="MNQ14" s="4"/>
      <c r="MNR14" s="4"/>
      <c r="MNS14" s="4"/>
      <c r="MNT14" s="4"/>
      <c r="MNU14" s="4"/>
      <c r="MNV14" s="4"/>
      <c r="MNW14" s="4"/>
      <c r="MNX14" s="4"/>
      <c r="MNY14" s="4"/>
      <c r="MNZ14" s="4"/>
      <c r="MOA14" s="4"/>
      <c r="MOB14" s="4"/>
      <c r="MOC14" s="4"/>
      <c r="MOD14" s="4"/>
      <c r="MOE14" s="4"/>
      <c r="MOF14" s="4"/>
      <c r="MOG14" s="4"/>
      <c r="MOH14" s="4"/>
      <c r="MOI14" s="4"/>
      <c r="MOJ14" s="4"/>
      <c r="MOK14" s="4"/>
      <c r="MOL14" s="4"/>
      <c r="MOM14" s="4"/>
      <c r="MON14" s="4"/>
      <c r="MOO14" s="4"/>
      <c r="MOP14" s="4"/>
      <c r="MOQ14" s="4"/>
      <c r="MOR14" s="4"/>
      <c r="MOS14" s="4"/>
      <c r="MOT14" s="4"/>
      <c r="MOU14" s="4"/>
      <c r="MOV14" s="4"/>
      <c r="MOW14" s="4"/>
      <c r="MOX14" s="4"/>
      <c r="MOY14" s="4"/>
      <c r="MOZ14" s="4"/>
      <c r="MPA14" s="4"/>
      <c r="MPB14" s="4"/>
      <c r="MPC14" s="4"/>
      <c r="MPD14" s="4"/>
      <c r="MPE14" s="4"/>
      <c r="MPF14" s="4"/>
      <c r="MPG14" s="4"/>
      <c r="MPH14" s="4"/>
      <c r="MPI14" s="4"/>
      <c r="MPJ14" s="4"/>
      <c r="MPK14" s="4"/>
      <c r="MPL14" s="4"/>
      <c r="MPM14" s="4"/>
      <c r="MPN14" s="4"/>
      <c r="MPO14" s="4"/>
      <c r="MPP14" s="4"/>
      <c r="MPQ14" s="4"/>
      <c r="MPR14" s="4"/>
      <c r="MPS14" s="4"/>
      <c r="MPT14" s="4"/>
      <c r="MPU14" s="4"/>
      <c r="MPV14" s="4"/>
      <c r="MPW14" s="4"/>
      <c r="MPX14" s="4"/>
      <c r="MPY14" s="4"/>
      <c r="MPZ14" s="4"/>
      <c r="MQA14" s="4"/>
      <c r="MQB14" s="4"/>
      <c r="MQC14" s="4"/>
      <c r="MQD14" s="4"/>
      <c r="MQE14" s="4"/>
      <c r="MQF14" s="4"/>
      <c r="MQG14" s="4"/>
      <c r="MQH14" s="4"/>
      <c r="MQI14" s="4"/>
      <c r="MQJ14" s="4"/>
      <c r="MQK14" s="4"/>
      <c r="MQL14" s="4"/>
      <c r="MQM14" s="4"/>
      <c r="MQN14" s="4"/>
      <c r="MQO14" s="4"/>
      <c r="MQP14" s="4"/>
      <c r="MQQ14" s="4"/>
      <c r="MQR14" s="4"/>
      <c r="MQS14" s="4"/>
      <c r="MQT14" s="4"/>
      <c r="MQU14" s="4"/>
      <c r="MQV14" s="4"/>
      <c r="MQW14" s="4"/>
      <c r="MQX14" s="4"/>
      <c r="MQY14" s="4"/>
      <c r="MQZ14" s="4"/>
      <c r="MRA14" s="4"/>
      <c r="MRB14" s="4"/>
      <c r="MRC14" s="4"/>
      <c r="MRD14" s="4"/>
      <c r="MRE14" s="4"/>
      <c r="MRF14" s="4"/>
      <c r="MRG14" s="4"/>
      <c r="MRH14" s="4"/>
      <c r="MRI14" s="4"/>
      <c r="MRJ14" s="4"/>
      <c r="MRK14" s="4"/>
      <c r="MRL14" s="4"/>
      <c r="MRM14" s="4"/>
      <c r="MRN14" s="4"/>
      <c r="MRO14" s="4"/>
      <c r="MRP14" s="4"/>
      <c r="MRQ14" s="4"/>
      <c r="MRR14" s="4"/>
      <c r="MRS14" s="4"/>
      <c r="MRT14" s="4"/>
      <c r="MRU14" s="4"/>
      <c r="MRV14" s="4"/>
      <c r="MRW14" s="4"/>
      <c r="MRX14" s="4"/>
      <c r="MRY14" s="4"/>
      <c r="MRZ14" s="4"/>
      <c r="MSA14" s="4"/>
      <c r="MSB14" s="4"/>
      <c r="MSC14" s="4"/>
      <c r="MSD14" s="4"/>
      <c r="MSE14" s="4"/>
      <c r="MSF14" s="4"/>
      <c r="MSG14" s="4"/>
      <c r="MSH14" s="4"/>
      <c r="MSI14" s="4"/>
      <c r="MSJ14" s="4"/>
      <c r="MSK14" s="4"/>
      <c r="MSL14" s="4"/>
      <c r="MSM14" s="4"/>
      <c r="MSN14" s="4"/>
      <c r="MSO14" s="4"/>
      <c r="MSP14" s="4"/>
      <c r="MSQ14" s="4"/>
      <c r="MSR14" s="4"/>
      <c r="MSS14" s="4"/>
      <c r="MST14" s="4"/>
      <c r="MSU14" s="4"/>
      <c r="MSV14" s="4"/>
      <c r="MSW14" s="4"/>
      <c r="MSX14" s="4"/>
      <c r="MSY14" s="4"/>
      <c r="MSZ14" s="4"/>
      <c r="MTA14" s="4"/>
      <c r="MTB14" s="4"/>
      <c r="MTC14" s="4"/>
      <c r="MTD14" s="4"/>
      <c r="MTE14" s="4"/>
      <c r="MTF14" s="4"/>
      <c r="MTG14" s="4"/>
      <c r="MTH14" s="4"/>
      <c r="MTI14" s="4"/>
      <c r="MTJ14" s="4"/>
      <c r="MTK14" s="4"/>
      <c r="MTL14" s="4"/>
      <c r="MTM14" s="4"/>
      <c r="MTN14" s="4"/>
      <c r="MTO14" s="4"/>
      <c r="MTP14" s="4"/>
      <c r="MTQ14" s="4"/>
      <c r="MTR14" s="4"/>
      <c r="MTS14" s="4"/>
      <c r="MTT14" s="4"/>
      <c r="MTU14" s="4"/>
      <c r="MTV14" s="4"/>
      <c r="MTW14" s="4"/>
      <c r="MTX14" s="4"/>
      <c r="MTY14" s="4"/>
      <c r="MTZ14" s="4"/>
      <c r="MUA14" s="4"/>
      <c r="MUB14" s="4"/>
      <c r="MUC14" s="4"/>
      <c r="MUD14" s="4"/>
      <c r="MUE14" s="4"/>
      <c r="MUF14" s="4"/>
      <c r="MUG14" s="4"/>
      <c r="MUH14" s="4"/>
      <c r="MUI14" s="4"/>
      <c r="MUJ14" s="4"/>
      <c r="MUK14" s="4"/>
      <c r="MUL14" s="4"/>
      <c r="MUM14" s="4"/>
      <c r="MUN14" s="4"/>
      <c r="MUO14" s="4"/>
      <c r="MUP14" s="4"/>
      <c r="MUQ14" s="4"/>
      <c r="MUR14" s="4"/>
      <c r="MUS14" s="4"/>
      <c r="MUT14" s="4"/>
      <c r="MUU14" s="4"/>
      <c r="MUV14" s="4"/>
      <c r="MUW14" s="4"/>
      <c r="MUX14" s="4"/>
      <c r="MUY14" s="4"/>
      <c r="MUZ14" s="4"/>
      <c r="MVA14" s="4"/>
      <c r="MVB14" s="4"/>
      <c r="MVC14" s="4"/>
      <c r="MVD14" s="4"/>
      <c r="MVE14" s="4"/>
      <c r="MVF14" s="4"/>
      <c r="MVG14" s="4"/>
      <c r="MVH14" s="4"/>
      <c r="MVI14" s="4"/>
      <c r="MVJ14" s="4"/>
      <c r="MVK14" s="4"/>
      <c r="MVL14" s="4"/>
      <c r="MVM14" s="4"/>
      <c r="MVN14" s="4"/>
      <c r="MVO14" s="4"/>
      <c r="MVP14" s="4"/>
      <c r="MVQ14" s="4"/>
      <c r="MVR14" s="4"/>
      <c r="MVS14" s="4"/>
      <c r="MVT14" s="4"/>
      <c r="MVU14" s="4"/>
      <c r="MVV14" s="4"/>
      <c r="MVW14" s="4"/>
      <c r="MVX14" s="4"/>
      <c r="MVY14" s="4"/>
      <c r="MVZ14" s="4"/>
      <c r="MWA14" s="4"/>
      <c r="MWB14" s="4"/>
      <c r="MWC14" s="4"/>
      <c r="MWD14" s="4"/>
      <c r="MWE14" s="4"/>
      <c r="MWF14" s="4"/>
      <c r="MWG14" s="4"/>
      <c r="MWH14" s="4"/>
      <c r="MWI14" s="4"/>
      <c r="MWJ14" s="4"/>
      <c r="MWK14" s="4"/>
      <c r="MWL14" s="4"/>
      <c r="MWM14" s="4"/>
      <c r="MWN14" s="4"/>
      <c r="MWO14" s="4"/>
      <c r="MWP14" s="4"/>
      <c r="MWQ14" s="4"/>
      <c r="MWR14" s="4"/>
      <c r="MWS14" s="4"/>
      <c r="MWT14" s="4"/>
      <c r="MWU14" s="4"/>
      <c r="MWV14" s="4"/>
      <c r="MWW14" s="4"/>
      <c r="MWX14" s="4"/>
      <c r="MWY14" s="4"/>
      <c r="MWZ14" s="4"/>
      <c r="MXA14" s="4"/>
      <c r="MXB14" s="4"/>
      <c r="MXC14" s="4"/>
      <c r="MXD14" s="4"/>
      <c r="MXE14" s="4"/>
      <c r="MXF14" s="4"/>
      <c r="MXG14" s="4"/>
      <c r="MXH14" s="4"/>
      <c r="MXI14" s="4"/>
      <c r="MXJ14" s="4"/>
      <c r="MXK14" s="4"/>
      <c r="MXL14" s="4"/>
      <c r="MXM14" s="4"/>
      <c r="MXN14" s="4"/>
      <c r="MXO14" s="4"/>
      <c r="MXP14" s="4"/>
      <c r="MXQ14" s="4"/>
      <c r="MXR14" s="4"/>
      <c r="MXS14" s="4"/>
      <c r="MXT14" s="4"/>
      <c r="MXU14" s="4"/>
      <c r="MXV14" s="4"/>
      <c r="MXW14" s="4"/>
      <c r="MXX14" s="4"/>
      <c r="MXY14" s="4"/>
      <c r="MXZ14" s="4"/>
      <c r="MYA14" s="4"/>
      <c r="MYB14" s="4"/>
      <c r="MYC14" s="4"/>
      <c r="MYD14" s="4"/>
      <c r="MYE14" s="4"/>
      <c r="MYF14" s="4"/>
      <c r="MYG14" s="4"/>
      <c r="MYH14" s="4"/>
      <c r="MYI14" s="4"/>
      <c r="MYJ14" s="4"/>
      <c r="MYK14" s="4"/>
      <c r="MYL14" s="4"/>
      <c r="MYM14" s="4"/>
      <c r="MYN14" s="4"/>
      <c r="MYO14" s="4"/>
      <c r="MYP14" s="4"/>
      <c r="MYQ14" s="4"/>
      <c r="MYR14" s="4"/>
      <c r="MYS14" s="4"/>
      <c r="MYT14" s="4"/>
      <c r="MYU14" s="4"/>
      <c r="MYV14" s="4"/>
      <c r="MYW14" s="4"/>
      <c r="MYX14" s="4"/>
      <c r="MYY14" s="4"/>
      <c r="MYZ14" s="4"/>
      <c r="MZA14" s="4"/>
      <c r="MZB14" s="4"/>
      <c r="MZC14" s="4"/>
      <c r="MZD14" s="4"/>
      <c r="MZE14" s="4"/>
      <c r="MZF14" s="4"/>
      <c r="MZG14" s="4"/>
      <c r="MZH14" s="4"/>
      <c r="MZI14" s="4"/>
      <c r="MZJ14" s="4"/>
      <c r="MZK14" s="4"/>
      <c r="MZL14" s="4"/>
      <c r="MZM14" s="4"/>
      <c r="MZN14" s="4"/>
      <c r="MZO14" s="4"/>
      <c r="MZP14" s="4"/>
      <c r="MZQ14" s="4"/>
      <c r="MZR14" s="4"/>
      <c r="MZS14" s="4"/>
      <c r="MZT14" s="4"/>
      <c r="MZU14" s="4"/>
      <c r="MZV14" s="4"/>
      <c r="MZW14" s="4"/>
      <c r="MZX14" s="4"/>
      <c r="MZY14" s="4"/>
      <c r="MZZ14" s="4"/>
      <c r="NAA14" s="4"/>
      <c r="NAB14" s="4"/>
      <c r="NAC14" s="4"/>
      <c r="NAD14" s="4"/>
      <c r="NAE14" s="4"/>
      <c r="NAF14" s="4"/>
      <c r="NAG14" s="4"/>
      <c r="NAH14" s="4"/>
      <c r="NAI14" s="4"/>
      <c r="NAJ14" s="4"/>
      <c r="NAK14" s="4"/>
      <c r="NAL14" s="4"/>
      <c r="NAM14" s="4"/>
      <c r="NAN14" s="4"/>
      <c r="NAO14" s="4"/>
      <c r="NAP14" s="4"/>
      <c r="NAQ14" s="4"/>
      <c r="NAR14" s="4"/>
      <c r="NAS14" s="4"/>
      <c r="NAT14" s="4"/>
      <c r="NAU14" s="4"/>
      <c r="NAV14" s="4"/>
      <c r="NAW14" s="4"/>
      <c r="NAX14" s="4"/>
      <c r="NAY14" s="4"/>
      <c r="NAZ14" s="4"/>
      <c r="NBA14" s="4"/>
      <c r="NBB14" s="4"/>
      <c r="NBC14" s="4"/>
      <c r="NBD14" s="4"/>
      <c r="NBE14" s="4"/>
      <c r="NBF14" s="4"/>
      <c r="NBG14" s="4"/>
      <c r="NBH14" s="4"/>
      <c r="NBI14" s="4"/>
      <c r="NBJ14" s="4"/>
      <c r="NBK14" s="4"/>
      <c r="NBL14" s="4"/>
      <c r="NBM14" s="4"/>
      <c r="NBN14" s="4"/>
      <c r="NBO14" s="4"/>
      <c r="NBP14" s="4"/>
      <c r="NBQ14" s="4"/>
      <c r="NBR14" s="4"/>
      <c r="NBS14" s="4"/>
      <c r="NBT14" s="4"/>
      <c r="NBU14" s="4"/>
      <c r="NBV14" s="4"/>
      <c r="NBW14" s="4"/>
      <c r="NBX14" s="4"/>
      <c r="NBY14" s="4"/>
      <c r="NBZ14" s="4"/>
      <c r="NCA14" s="4"/>
      <c r="NCB14" s="4"/>
      <c r="NCC14" s="4"/>
      <c r="NCD14" s="4"/>
      <c r="NCE14" s="4"/>
      <c r="NCF14" s="4"/>
      <c r="NCG14" s="4"/>
      <c r="NCH14" s="4"/>
      <c r="NCI14" s="4"/>
      <c r="NCJ14" s="4"/>
      <c r="NCK14" s="4"/>
      <c r="NCL14" s="4"/>
      <c r="NCM14" s="4"/>
      <c r="NCN14" s="4"/>
      <c r="NCO14" s="4"/>
      <c r="NCP14" s="4"/>
      <c r="NCQ14" s="4"/>
      <c r="NCR14" s="4"/>
      <c r="NCS14" s="4"/>
      <c r="NCT14" s="4"/>
      <c r="NCU14" s="4"/>
      <c r="NCV14" s="4"/>
      <c r="NCW14" s="4"/>
      <c r="NCX14" s="4"/>
      <c r="NCY14" s="4"/>
      <c r="NCZ14" s="4"/>
      <c r="NDA14" s="4"/>
      <c r="NDB14" s="4"/>
      <c r="NDC14" s="4"/>
      <c r="NDD14" s="4"/>
      <c r="NDE14" s="4"/>
      <c r="NDF14" s="4"/>
      <c r="NDG14" s="4"/>
      <c r="NDH14" s="4"/>
      <c r="NDI14" s="4"/>
      <c r="NDJ14" s="4"/>
      <c r="NDK14" s="4"/>
      <c r="NDL14" s="4"/>
      <c r="NDM14" s="4"/>
      <c r="NDN14" s="4"/>
      <c r="NDO14" s="4"/>
      <c r="NDP14" s="4"/>
      <c r="NDQ14" s="4"/>
      <c r="NDR14" s="4"/>
      <c r="NDS14" s="4"/>
      <c r="NDT14" s="4"/>
      <c r="NDU14" s="4"/>
      <c r="NDV14" s="4"/>
      <c r="NDW14" s="4"/>
      <c r="NDX14" s="4"/>
      <c r="NDY14" s="4"/>
      <c r="NDZ14" s="4"/>
      <c r="NEA14" s="4"/>
      <c r="NEB14" s="4"/>
      <c r="NEC14" s="4"/>
      <c r="NED14" s="4"/>
      <c r="NEE14" s="4"/>
      <c r="NEF14" s="4"/>
      <c r="NEG14" s="4"/>
      <c r="NEH14" s="4"/>
      <c r="NEI14" s="4"/>
      <c r="NEJ14" s="4"/>
      <c r="NEK14" s="4"/>
      <c r="NEL14" s="4"/>
      <c r="NEM14" s="4"/>
      <c r="NEN14" s="4"/>
      <c r="NEO14" s="4"/>
      <c r="NEP14" s="4"/>
      <c r="NEQ14" s="4"/>
      <c r="NER14" s="4"/>
      <c r="NES14" s="4"/>
      <c r="NET14" s="4"/>
      <c r="NEU14" s="4"/>
      <c r="NEV14" s="4"/>
      <c r="NEW14" s="4"/>
      <c r="NEX14" s="4"/>
      <c r="NEY14" s="4"/>
      <c r="NEZ14" s="4"/>
      <c r="NFA14" s="4"/>
      <c r="NFB14" s="4"/>
      <c r="NFC14" s="4"/>
      <c r="NFD14" s="4"/>
      <c r="NFE14" s="4"/>
      <c r="NFF14" s="4"/>
      <c r="NFG14" s="4"/>
      <c r="NFH14" s="4"/>
      <c r="NFI14" s="4"/>
      <c r="NFJ14" s="4"/>
      <c r="NFK14" s="4"/>
      <c r="NFL14" s="4"/>
      <c r="NFM14" s="4"/>
      <c r="NFN14" s="4"/>
      <c r="NFO14" s="4"/>
      <c r="NFP14" s="4"/>
      <c r="NFQ14" s="4"/>
      <c r="NFR14" s="4"/>
      <c r="NFS14" s="4"/>
      <c r="NFT14" s="4"/>
      <c r="NFU14" s="4"/>
      <c r="NFV14" s="4"/>
      <c r="NFW14" s="4"/>
      <c r="NFX14" s="4"/>
      <c r="NFY14" s="4"/>
      <c r="NFZ14" s="4"/>
      <c r="NGA14" s="4"/>
      <c r="NGB14" s="4"/>
      <c r="NGC14" s="4"/>
      <c r="NGD14" s="4"/>
      <c r="NGE14" s="4"/>
      <c r="NGF14" s="4"/>
      <c r="NGG14" s="4"/>
      <c r="NGH14" s="4"/>
      <c r="NGI14" s="4"/>
      <c r="NGJ14" s="4"/>
      <c r="NGK14" s="4"/>
      <c r="NGL14" s="4"/>
      <c r="NGM14" s="4"/>
      <c r="NGN14" s="4"/>
      <c r="NGO14" s="4"/>
      <c r="NGP14" s="4"/>
      <c r="NGQ14" s="4"/>
      <c r="NGR14" s="4"/>
      <c r="NGS14" s="4"/>
      <c r="NGT14" s="4"/>
      <c r="NGU14" s="4"/>
      <c r="NGV14" s="4"/>
      <c r="NGW14" s="4"/>
      <c r="NGX14" s="4"/>
      <c r="NGY14" s="4"/>
      <c r="NGZ14" s="4"/>
      <c r="NHA14" s="4"/>
      <c r="NHB14" s="4"/>
      <c r="NHC14" s="4"/>
      <c r="NHD14" s="4"/>
      <c r="NHE14" s="4"/>
      <c r="NHF14" s="4"/>
      <c r="NHG14" s="4"/>
      <c r="NHH14" s="4"/>
      <c r="NHI14" s="4"/>
      <c r="NHJ14" s="4"/>
      <c r="NHK14" s="4"/>
      <c r="NHL14" s="4"/>
      <c r="NHM14" s="4"/>
      <c r="NHN14" s="4"/>
      <c r="NHO14" s="4"/>
      <c r="NHP14" s="4"/>
      <c r="NHQ14" s="4"/>
      <c r="NHR14" s="4"/>
      <c r="NHS14" s="4"/>
      <c r="NHT14" s="4"/>
      <c r="NHU14" s="4"/>
      <c r="NHV14" s="4"/>
      <c r="NHW14" s="4"/>
      <c r="NHX14" s="4"/>
      <c r="NHY14" s="4"/>
      <c r="NHZ14" s="4"/>
      <c r="NIA14" s="4"/>
      <c r="NIB14" s="4"/>
      <c r="NIC14" s="4"/>
      <c r="NID14" s="4"/>
      <c r="NIE14" s="4"/>
      <c r="NIF14" s="4"/>
      <c r="NIG14" s="4"/>
      <c r="NIH14" s="4"/>
      <c r="NII14" s="4"/>
      <c r="NIJ14" s="4"/>
      <c r="NIK14" s="4"/>
      <c r="NIL14" s="4"/>
      <c r="NIM14" s="4"/>
      <c r="NIN14" s="4"/>
      <c r="NIO14" s="4"/>
      <c r="NIP14" s="4"/>
      <c r="NIQ14" s="4"/>
      <c r="NIR14" s="4"/>
      <c r="NIS14" s="4"/>
      <c r="NIT14" s="4"/>
      <c r="NIU14" s="4"/>
      <c r="NIV14" s="4"/>
      <c r="NIW14" s="4"/>
      <c r="NIX14" s="4"/>
      <c r="NIY14" s="4"/>
      <c r="NIZ14" s="4"/>
      <c r="NJA14" s="4"/>
      <c r="NJB14" s="4"/>
      <c r="NJC14" s="4"/>
      <c r="NJD14" s="4"/>
      <c r="NJE14" s="4"/>
      <c r="NJF14" s="4"/>
      <c r="NJG14" s="4"/>
      <c r="NJH14" s="4"/>
      <c r="NJI14" s="4"/>
      <c r="NJJ14" s="4"/>
      <c r="NJK14" s="4"/>
      <c r="NJL14" s="4"/>
      <c r="NJM14" s="4"/>
      <c r="NJN14" s="4"/>
      <c r="NJO14" s="4"/>
      <c r="NJP14" s="4"/>
      <c r="NJQ14" s="4"/>
      <c r="NJR14" s="4"/>
      <c r="NJS14" s="4"/>
      <c r="NJT14" s="4"/>
      <c r="NJU14" s="4"/>
      <c r="NJV14" s="4"/>
      <c r="NJW14" s="4"/>
      <c r="NJX14" s="4"/>
      <c r="NJY14" s="4"/>
      <c r="NJZ14" s="4"/>
      <c r="NKA14" s="4"/>
      <c r="NKB14" s="4"/>
      <c r="NKC14" s="4"/>
      <c r="NKD14" s="4"/>
      <c r="NKE14" s="4"/>
      <c r="NKF14" s="4"/>
      <c r="NKG14" s="4"/>
      <c r="NKH14" s="4"/>
      <c r="NKI14" s="4"/>
      <c r="NKJ14" s="4"/>
      <c r="NKK14" s="4"/>
      <c r="NKL14" s="4"/>
      <c r="NKM14" s="4"/>
      <c r="NKN14" s="4"/>
      <c r="NKO14" s="4"/>
      <c r="NKP14" s="4"/>
      <c r="NKQ14" s="4"/>
      <c r="NKR14" s="4"/>
      <c r="NKS14" s="4"/>
      <c r="NKT14" s="4"/>
      <c r="NKU14" s="4"/>
      <c r="NKV14" s="4"/>
      <c r="NKW14" s="4"/>
      <c r="NKX14" s="4"/>
      <c r="NKY14" s="4"/>
      <c r="NKZ14" s="4"/>
      <c r="NLA14" s="4"/>
      <c r="NLB14" s="4"/>
      <c r="NLC14" s="4"/>
      <c r="NLD14" s="4"/>
      <c r="NLE14" s="4"/>
      <c r="NLF14" s="4"/>
      <c r="NLG14" s="4"/>
      <c r="NLH14" s="4"/>
      <c r="NLI14" s="4"/>
      <c r="NLJ14" s="4"/>
      <c r="NLK14" s="4"/>
      <c r="NLL14" s="4"/>
      <c r="NLM14" s="4"/>
      <c r="NLN14" s="4"/>
      <c r="NLO14" s="4"/>
      <c r="NLP14" s="4"/>
      <c r="NLQ14" s="4"/>
      <c r="NLR14" s="4"/>
      <c r="NLS14" s="4"/>
      <c r="NLT14" s="4"/>
      <c r="NLU14" s="4"/>
      <c r="NLV14" s="4"/>
      <c r="NLW14" s="4"/>
      <c r="NLX14" s="4"/>
      <c r="NLY14" s="4"/>
      <c r="NLZ14" s="4"/>
      <c r="NMA14" s="4"/>
      <c r="NMB14" s="4"/>
      <c r="NMC14" s="4"/>
      <c r="NMD14" s="4"/>
      <c r="NME14" s="4"/>
      <c r="NMF14" s="4"/>
      <c r="NMG14" s="4"/>
      <c r="NMH14" s="4"/>
      <c r="NMI14" s="4"/>
      <c r="NMJ14" s="4"/>
      <c r="NMK14" s="4"/>
      <c r="NML14" s="4"/>
      <c r="NMM14" s="4"/>
      <c r="NMN14" s="4"/>
      <c r="NMO14" s="4"/>
      <c r="NMP14" s="4"/>
      <c r="NMQ14" s="4"/>
      <c r="NMR14" s="4"/>
      <c r="NMS14" s="4"/>
      <c r="NMT14" s="4"/>
      <c r="NMU14" s="4"/>
      <c r="NMV14" s="4"/>
      <c r="NMW14" s="4"/>
      <c r="NMX14" s="4"/>
      <c r="NMY14" s="4"/>
      <c r="NMZ14" s="4"/>
      <c r="NNA14" s="4"/>
      <c r="NNB14" s="4"/>
      <c r="NNC14" s="4"/>
      <c r="NND14" s="4"/>
      <c r="NNE14" s="4"/>
      <c r="NNF14" s="4"/>
      <c r="NNG14" s="4"/>
      <c r="NNH14" s="4"/>
      <c r="NNI14" s="4"/>
      <c r="NNJ14" s="4"/>
      <c r="NNK14" s="4"/>
      <c r="NNL14" s="4"/>
      <c r="NNM14" s="4"/>
      <c r="NNN14" s="4"/>
      <c r="NNO14" s="4"/>
      <c r="NNP14" s="4"/>
      <c r="NNQ14" s="4"/>
      <c r="NNR14" s="4"/>
      <c r="NNS14" s="4"/>
      <c r="NNT14" s="4"/>
      <c r="NNU14" s="4"/>
      <c r="NNV14" s="4"/>
      <c r="NNW14" s="4"/>
      <c r="NNX14" s="4"/>
      <c r="NNY14" s="4"/>
      <c r="NNZ14" s="4"/>
      <c r="NOA14" s="4"/>
      <c r="NOB14" s="4"/>
      <c r="NOC14" s="4"/>
      <c r="NOD14" s="4"/>
      <c r="NOE14" s="4"/>
      <c r="NOF14" s="4"/>
      <c r="NOG14" s="4"/>
      <c r="NOH14" s="4"/>
      <c r="NOI14" s="4"/>
      <c r="NOJ14" s="4"/>
      <c r="NOK14" s="4"/>
      <c r="NOL14" s="4"/>
      <c r="NOM14" s="4"/>
      <c r="NON14" s="4"/>
      <c r="NOO14" s="4"/>
      <c r="NOP14" s="4"/>
      <c r="NOQ14" s="4"/>
      <c r="NOR14" s="4"/>
      <c r="NOS14" s="4"/>
      <c r="NOT14" s="4"/>
      <c r="NOU14" s="4"/>
      <c r="NOV14" s="4"/>
      <c r="NOW14" s="4"/>
      <c r="NOX14" s="4"/>
      <c r="NOY14" s="4"/>
      <c r="NOZ14" s="4"/>
      <c r="NPA14" s="4"/>
      <c r="NPB14" s="4"/>
      <c r="NPC14" s="4"/>
      <c r="NPD14" s="4"/>
      <c r="NPE14" s="4"/>
      <c r="NPF14" s="4"/>
      <c r="NPG14" s="4"/>
      <c r="NPH14" s="4"/>
      <c r="NPI14" s="4"/>
      <c r="NPJ14" s="4"/>
      <c r="NPK14" s="4"/>
      <c r="NPL14" s="4"/>
      <c r="NPM14" s="4"/>
      <c r="NPN14" s="4"/>
      <c r="NPO14" s="4"/>
      <c r="NPP14" s="4"/>
      <c r="NPQ14" s="4"/>
      <c r="NPR14" s="4"/>
      <c r="NPS14" s="4"/>
      <c r="NPT14" s="4"/>
      <c r="NPU14" s="4"/>
      <c r="NPV14" s="4"/>
      <c r="NPW14" s="4"/>
      <c r="NPX14" s="4"/>
      <c r="NPY14" s="4"/>
      <c r="NPZ14" s="4"/>
      <c r="NQA14" s="4"/>
      <c r="NQB14" s="4"/>
      <c r="NQC14" s="4"/>
      <c r="NQD14" s="4"/>
      <c r="NQE14" s="4"/>
      <c r="NQF14" s="4"/>
      <c r="NQG14" s="4"/>
      <c r="NQH14" s="4"/>
      <c r="NQI14" s="4"/>
      <c r="NQJ14" s="4"/>
      <c r="NQK14" s="4"/>
      <c r="NQL14" s="4"/>
      <c r="NQM14" s="4"/>
      <c r="NQN14" s="4"/>
      <c r="NQO14" s="4"/>
      <c r="NQP14" s="4"/>
      <c r="NQQ14" s="4"/>
      <c r="NQR14" s="4"/>
      <c r="NQS14" s="4"/>
      <c r="NQT14" s="4"/>
      <c r="NQU14" s="4"/>
      <c r="NQV14" s="4"/>
      <c r="NQW14" s="4"/>
      <c r="NQX14" s="4"/>
      <c r="NQY14" s="4"/>
      <c r="NQZ14" s="4"/>
      <c r="NRA14" s="4"/>
      <c r="NRB14" s="4"/>
      <c r="NRC14" s="4"/>
      <c r="NRD14" s="4"/>
      <c r="NRE14" s="4"/>
      <c r="NRF14" s="4"/>
      <c r="NRG14" s="4"/>
      <c r="NRH14" s="4"/>
      <c r="NRI14" s="4"/>
      <c r="NRJ14" s="4"/>
      <c r="NRK14" s="4"/>
      <c r="NRL14" s="4"/>
      <c r="NRM14" s="4"/>
      <c r="NRN14" s="4"/>
      <c r="NRO14" s="4"/>
      <c r="NRP14" s="4"/>
      <c r="NRQ14" s="4"/>
      <c r="NRR14" s="4"/>
      <c r="NRS14" s="4"/>
      <c r="NRT14" s="4"/>
      <c r="NRU14" s="4"/>
      <c r="NRV14" s="4"/>
      <c r="NRW14" s="4"/>
      <c r="NRX14" s="4"/>
      <c r="NRY14" s="4"/>
      <c r="NRZ14" s="4"/>
      <c r="NSA14" s="4"/>
      <c r="NSB14" s="4"/>
      <c r="NSC14" s="4"/>
      <c r="NSD14" s="4"/>
      <c r="NSE14" s="4"/>
      <c r="NSF14" s="4"/>
      <c r="NSG14" s="4"/>
      <c r="NSH14" s="4"/>
      <c r="NSI14" s="4"/>
      <c r="NSJ14" s="4"/>
      <c r="NSK14" s="4"/>
      <c r="NSL14" s="4"/>
      <c r="NSM14" s="4"/>
      <c r="NSN14" s="4"/>
      <c r="NSO14" s="4"/>
      <c r="NSP14" s="4"/>
      <c r="NSQ14" s="4"/>
      <c r="NSR14" s="4"/>
      <c r="NSS14" s="4"/>
      <c r="NST14" s="4"/>
      <c r="NSU14" s="4"/>
      <c r="NSV14" s="4"/>
      <c r="NSW14" s="4"/>
      <c r="NSX14" s="4"/>
      <c r="NSY14" s="4"/>
      <c r="NSZ14" s="4"/>
      <c r="NTA14" s="4"/>
      <c r="NTB14" s="4"/>
      <c r="NTC14" s="4"/>
      <c r="NTD14" s="4"/>
      <c r="NTE14" s="4"/>
      <c r="NTF14" s="4"/>
      <c r="NTG14" s="4"/>
      <c r="NTH14" s="4"/>
      <c r="NTI14" s="4"/>
      <c r="NTJ14" s="4"/>
      <c r="NTK14" s="4"/>
      <c r="NTL14" s="4"/>
      <c r="NTM14" s="4"/>
      <c r="NTN14" s="4"/>
      <c r="NTO14" s="4"/>
      <c r="NTP14" s="4"/>
      <c r="NTQ14" s="4"/>
      <c r="NTR14" s="4"/>
      <c r="NTS14" s="4"/>
      <c r="NTT14" s="4"/>
      <c r="NTU14" s="4"/>
      <c r="NTV14" s="4"/>
      <c r="NTW14" s="4"/>
      <c r="NTX14" s="4"/>
      <c r="NTY14" s="4"/>
      <c r="NTZ14" s="4"/>
      <c r="NUA14" s="4"/>
      <c r="NUB14" s="4"/>
      <c r="NUC14" s="4"/>
      <c r="NUD14" s="4"/>
      <c r="NUE14" s="4"/>
      <c r="NUF14" s="4"/>
      <c r="NUG14" s="4"/>
      <c r="NUH14" s="4"/>
      <c r="NUI14" s="4"/>
      <c r="NUJ14" s="4"/>
      <c r="NUK14" s="4"/>
      <c r="NUL14" s="4"/>
      <c r="NUM14" s="4"/>
      <c r="NUN14" s="4"/>
      <c r="NUO14" s="4"/>
      <c r="NUP14" s="4"/>
      <c r="NUQ14" s="4"/>
      <c r="NUR14" s="4"/>
      <c r="NUS14" s="4"/>
      <c r="NUT14" s="4"/>
      <c r="NUU14" s="4"/>
      <c r="NUV14" s="4"/>
      <c r="NUW14" s="4"/>
      <c r="NUX14" s="4"/>
      <c r="NUY14" s="4"/>
      <c r="NUZ14" s="4"/>
      <c r="NVA14" s="4"/>
      <c r="NVB14" s="4"/>
      <c r="NVC14" s="4"/>
      <c r="NVD14" s="4"/>
      <c r="NVE14" s="4"/>
      <c r="NVF14" s="4"/>
      <c r="NVG14" s="4"/>
      <c r="NVH14" s="4"/>
      <c r="NVI14" s="4"/>
      <c r="NVJ14" s="4"/>
      <c r="NVK14" s="4"/>
      <c r="NVL14" s="4"/>
      <c r="NVM14" s="4"/>
      <c r="NVN14" s="4"/>
      <c r="NVO14" s="4"/>
      <c r="NVP14" s="4"/>
      <c r="NVQ14" s="4"/>
      <c r="NVR14" s="4"/>
      <c r="NVS14" s="4"/>
      <c r="NVT14" s="4"/>
      <c r="NVU14" s="4"/>
      <c r="NVV14" s="4"/>
      <c r="NVW14" s="4"/>
      <c r="NVX14" s="4"/>
      <c r="NVY14" s="4"/>
      <c r="NVZ14" s="4"/>
      <c r="NWA14" s="4"/>
      <c r="NWB14" s="4"/>
      <c r="NWC14" s="4"/>
      <c r="NWD14" s="4"/>
      <c r="NWE14" s="4"/>
      <c r="NWF14" s="4"/>
      <c r="NWG14" s="4"/>
      <c r="NWH14" s="4"/>
      <c r="NWI14" s="4"/>
      <c r="NWJ14" s="4"/>
      <c r="NWK14" s="4"/>
      <c r="NWL14" s="4"/>
      <c r="NWM14" s="4"/>
      <c r="NWN14" s="4"/>
      <c r="NWO14" s="4"/>
      <c r="NWP14" s="4"/>
      <c r="NWQ14" s="4"/>
      <c r="NWR14" s="4"/>
      <c r="NWS14" s="4"/>
      <c r="NWT14" s="4"/>
      <c r="NWU14" s="4"/>
      <c r="NWV14" s="4"/>
      <c r="NWW14" s="4"/>
      <c r="NWX14" s="4"/>
      <c r="NWY14" s="4"/>
      <c r="NWZ14" s="4"/>
      <c r="NXA14" s="4"/>
      <c r="NXB14" s="4"/>
      <c r="NXC14" s="4"/>
      <c r="NXD14" s="4"/>
      <c r="NXE14" s="4"/>
      <c r="NXF14" s="4"/>
      <c r="NXG14" s="4"/>
      <c r="NXH14" s="4"/>
      <c r="NXI14" s="4"/>
      <c r="NXJ14" s="4"/>
      <c r="NXK14" s="4"/>
      <c r="NXL14" s="4"/>
      <c r="NXM14" s="4"/>
      <c r="NXN14" s="4"/>
      <c r="NXO14" s="4"/>
      <c r="NXP14" s="4"/>
      <c r="NXQ14" s="4"/>
      <c r="NXR14" s="4"/>
      <c r="NXS14" s="4"/>
      <c r="NXT14" s="4"/>
      <c r="NXU14" s="4"/>
      <c r="NXV14" s="4"/>
      <c r="NXW14" s="4"/>
      <c r="NXX14" s="4"/>
      <c r="NXY14" s="4"/>
      <c r="NXZ14" s="4"/>
      <c r="NYA14" s="4"/>
      <c r="NYB14" s="4"/>
      <c r="NYC14" s="4"/>
      <c r="NYD14" s="4"/>
      <c r="NYE14" s="4"/>
      <c r="NYF14" s="4"/>
      <c r="NYG14" s="4"/>
      <c r="NYH14" s="4"/>
      <c r="NYI14" s="4"/>
      <c r="NYJ14" s="4"/>
      <c r="NYK14" s="4"/>
      <c r="NYL14" s="4"/>
      <c r="NYM14" s="4"/>
      <c r="NYN14" s="4"/>
      <c r="NYO14" s="4"/>
      <c r="NYP14" s="4"/>
      <c r="NYQ14" s="4"/>
      <c r="NYR14" s="4"/>
      <c r="NYS14" s="4"/>
      <c r="NYT14" s="4"/>
      <c r="NYU14" s="4"/>
      <c r="NYV14" s="4"/>
      <c r="NYW14" s="4"/>
      <c r="NYX14" s="4"/>
      <c r="NYY14" s="4"/>
      <c r="NYZ14" s="4"/>
      <c r="NZA14" s="4"/>
      <c r="NZB14" s="4"/>
      <c r="NZC14" s="4"/>
      <c r="NZD14" s="4"/>
      <c r="NZE14" s="4"/>
      <c r="NZF14" s="4"/>
      <c r="NZG14" s="4"/>
      <c r="NZH14" s="4"/>
      <c r="NZI14" s="4"/>
      <c r="NZJ14" s="4"/>
      <c r="NZK14" s="4"/>
      <c r="NZL14" s="4"/>
      <c r="NZM14" s="4"/>
      <c r="NZN14" s="4"/>
      <c r="NZO14" s="4"/>
      <c r="NZP14" s="4"/>
      <c r="NZQ14" s="4"/>
      <c r="NZR14" s="4"/>
      <c r="NZS14" s="4"/>
      <c r="NZT14" s="4"/>
      <c r="NZU14" s="4"/>
      <c r="NZV14" s="4"/>
      <c r="NZW14" s="4"/>
      <c r="NZX14" s="4"/>
      <c r="NZY14" s="4"/>
      <c r="NZZ14" s="4"/>
      <c r="OAA14" s="4"/>
      <c r="OAB14" s="4"/>
      <c r="OAC14" s="4"/>
      <c r="OAD14" s="4"/>
      <c r="OAE14" s="4"/>
      <c r="OAF14" s="4"/>
      <c r="OAG14" s="4"/>
      <c r="OAH14" s="4"/>
      <c r="OAI14" s="4"/>
      <c r="OAJ14" s="4"/>
      <c r="OAK14" s="4"/>
      <c r="OAL14" s="4"/>
      <c r="OAM14" s="4"/>
      <c r="OAN14" s="4"/>
      <c r="OAO14" s="4"/>
      <c r="OAP14" s="4"/>
      <c r="OAQ14" s="4"/>
      <c r="OAR14" s="4"/>
      <c r="OAS14" s="4"/>
      <c r="OAT14" s="4"/>
      <c r="OAU14" s="4"/>
      <c r="OAV14" s="4"/>
      <c r="OAW14" s="4"/>
      <c r="OAX14" s="4"/>
      <c r="OAY14" s="4"/>
      <c r="OAZ14" s="4"/>
      <c r="OBA14" s="4"/>
      <c r="OBB14" s="4"/>
      <c r="OBC14" s="4"/>
      <c r="OBD14" s="4"/>
      <c r="OBE14" s="4"/>
      <c r="OBF14" s="4"/>
      <c r="OBG14" s="4"/>
      <c r="OBH14" s="4"/>
      <c r="OBI14" s="4"/>
      <c r="OBJ14" s="4"/>
      <c r="OBK14" s="4"/>
      <c r="OBL14" s="4"/>
      <c r="OBM14" s="4"/>
      <c r="OBN14" s="4"/>
      <c r="OBO14" s="4"/>
      <c r="OBP14" s="4"/>
      <c r="OBQ14" s="4"/>
      <c r="OBR14" s="4"/>
      <c r="OBS14" s="4"/>
      <c r="OBT14" s="4"/>
      <c r="OBU14" s="4"/>
      <c r="OBV14" s="4"/>
      <c r="OBW14" s="4"/>
      <c r="OBX14" s="4"/>
      <c r="OBY14" s="4"/>
      <c r="OBZ14" s="4"/>
      <c r="OCA14" s="4"/>
      <c r="OCB14" s="4"/>
      <c r="OCC14" s="4"/>
      <c r="OCD14" s="4"/>
      <c r="OCE14" s="4"/>
      <c r="OCF14" s="4"/>
      <c r="OCG14" s="4"/>
      <c r="OCH14" s="4"/>
      <c r="OCI14" s="4"/>
      <c r="OCJ14" s="4"/>
      <c r="OCK14" s="4"/>
      <c r="OCL14" s="4"/>
      <c r="OCM14" s="4"/>
      <c r="OCN14" s="4"/>
      <c r="OCO14" s="4"/>
      <c r="OCP14" s="4"/>
      <c r="OCQ14" s="4"/>
      <c r="OCR14" s="4"/>
      <c r="OCS14" s="4"/>
      <c r="OCT14" s="4"/>
      <c r="OCU14" s="4"/>
      <c r="OCV14" s="4"/>
      <c r="OCW14" s="4"/>
      <c r="OCX14" s="4"/>
      <c r="OCY14" s="4"/>
      <c r="OCZ14" s="4"/>
      <c r="ODA14" s="4"/>
      <c r="ODB14" s="4"/>
      <c r="ODC14" s="4"/>
      <c r="ODD14" s="4"/>
      <c r="ODE14" s="4"/>
      <c r="ODF14" s="4"/>
      <c r="ODG14" s="4"/>
      <c r="ODH14" s="4"/>
      <c r="ODI14" s="4"/>
      <c r="ODJ14" s="4"/>
      <c r="ODK14" s="4"/>
      <c r="ODL14" s="4"/>
      <c r="ODM14" s="4"/>
      <c r="ODN14" s="4"/>
      <c r="ODO14" s="4"/>
      <c r="ODP14" s="4"/>
      <c r="ODQ14" s="4"/>
      <c r="ODR14" s="4"/>
      <c r="ODS14" s="4"/>
      <c r="ODT14" s="4"/>
      <c r="ODU14" s="4"/>
      <c r="ODV14" s="4"/>
      <c r="ODW14" s="4"/>
      <c r="ODX14" s="4"/>
      <c r="ODY14" s="4"/>
      <c r="ODZ14" s="4"/>
      <c r="OEA14" s="4"/>
      <c r="OEB14" s="4"/>
      <c r="OEC14" s="4"/>
      <c r="OED14" s="4"/>
      <c r="OEE14" s="4"/>
      <c r="OEF14" s="4"/>
      <c r="OEG14" s="4"/>
      <c r="OEH14" s="4"/>
      <c r="OEI14" s="4"/>
      <c r="OEJ14" s="4"/>
      <c r="OEK14" s="4"/>
      <c r="OEL14" s="4"/>
      <c r="OEM14" s="4"/>
      <c r="OEN14" s="4"/>
      <c r="OEO14" s="4"/>
      <c r="OEP14" s="4"/>
      <c r="OEQ14" s="4"/>
      <c r="OER14" s="4"/>
      <c r="OES14" s="4"/>
      <c r="OET14" s="4"/>
      <c r="OEU14" s="4"/>
      <c r="OEV14" s="4"/>
      <c r="OEW14" s="4"/>
      <c r="OEX14" s="4"/>
      <c r="OEY14" s="4"/>
      <c r="OEZ14" s="4"/>
      <c r="OFA14" s="4"/>
      <c r="OFB14" s="4"/>
      <c r="OFC14" s="4"/>
      <c r="OFD14" s="4"/>
      <c r="OFE14" s="4"/>
      <c r="OFF14" s="4"/>
      <c r="OFG14" s="4"/>
      <c r="OFH14" s="4"/>
      <c r="OFI14" s="4"/>
      <c r="OFJ14" s="4"/>
      <c r="OFK14" s="4"/>
      <c r="OFL14" s="4"/>
      <c r="OFM14" s="4"/>
      <c r="OFN14" s="4"/>
      <c r="OFO14" s="4"/>
      <c r="OFP14" s="4"/>
      <c r="OFQ14" s="4"/>
      <c r="OFR14" s="4"/>
      <c r="OFS14" s="4"/>
      <c r="OFT14" s="4"/>
      <c r="OFU14" s="4"/>
      <c r="OFV14" s="4"/>
      <c r="OFW14" s="4"/>
      <c r="OFX14" s="4"/>
      <c r="OFY14" s="4"/>
      <c r="OFZ14" s="4"/>
      <c r="OGA14" s="4"/>
      <c r="OGB14" s="4"/>
      <c r="OGC14" s="4"/>
      <c r="OGD14" s="4"/>
      <c r="OGE14" s="4"/>
      <c r="OGF14" s="4"/>
      <c r="OGG14" s="4"/>
      <c r="OGH14" s="4"/>
      <c r="OGI14" s="4"/>
      <c r="OGJ14" s="4"/>
      <c r="OGK14" s="4"/>
      <c r="OGL14" s="4"/>
      <c r="OGM14" s="4"/>
      <c r="OGN14" s="4"/>
      <c r="OGO14" s="4"/>
      <c r="OGP14" s="4"/>
      <c r="OGQ14" s="4"/>
      <c r="OGR14" s="4"/>
      <c r="OGS14" s="4"/>
      <c r="OGT14" s="4"/>
      <c r="OGU14" s="4"/>
      <c r="OGV14" s="4"/>
      <c r="OGW14" s="4"/>
      <c r="OGX14" s="4"/>
      <c r="OGY14" s="4"/>
      <c r="OGZ14" s="4"/>
      <c r="OHA14" s="4"/>
      <c r="OHB14" s="4"/>
      <c r="OHC14" s="4"/>
      <c r="OHD14" s="4"/>
      <c r="OHE14" s="4"/>
      <c r="OHF14" s="4"/>
      <c r="OHG14" s="4"/>
      <c r="OHH14" s="4"/>
      <c r="OHI14" s="4"/>
      <c r="OHJ14" s="4"/>
      <c r="OHK14" s="4"/>
      <c r="OHL14" s="4"/>
      <c r="OHM14" s="4"/>
      <c r="OHN14" s="4"/>
      <c r="OHO14" s="4"/>
      <c r="OHP14" s="4"/>
      <c r="OHQ14" s="4"/>
      <c r="OHR14" s="4"/>
      <c r="OHS14" s="4"/>
      <c r="OHT14" s="4"/>
      <c r="OHU14" s="4"/>
      <c r="OHV14" s="4"/>
      <c r="OHW14" s="4"/>
      <c r="OHX14" s="4"/>
      <c r="OHY14" s="4"/>
      <c r="OHZ14" s="4"/>
      <c r="OIA14" s="4"/>
      <c r="OIB14" s="4"/>
      <c r="OIC14" s="4"/>
      <c r="OID14" s="4"/>
      <c r="OIE14" s="4"/>
      <c r="OIF14" s="4"/>
      <c r="OIG14" s="4"/>
      <c r="OIH14" s="4"/>
      <c r="OII14" s="4"/>
      <c r="OIJ14" s="4"/>
      <c r="OIK14" s="4"/>
      <c r="OIL14" s="4"/>
      <c r="OIM14" s="4"/>
      <c r="OIN14" s="4"/>
      <c r="OIO14" s="4"/>
      <c r="OIP14" s="4"/>
      <c r="OIQ14" s="4"/>
      <c r="OIR14" s="4"/>
      <c r="OIS14" s="4"/>
      <c r="OIT14" s="4"/>
      <c r="OIU14" s="4"/>
      <c r="OIV14" s="4"/>
      <c r="OIW14" s="4"/>
      <c r="OIX14" s="4"/>
      <c r="OIY14" s="4"/>
      <c r="OIZ14" s="4"/>
      <c r="OJA14" s="4"/>
      <c r="OJB14" s="4"/>
      <c r="OJC14" s="4"/>
      <c r="OJD14" s="4"/>
      <c r="OJE14" s="4"/>
      <c r="OJF14" s="4"/>
      <c r="OJG14" s="4"/>
      <c r="OJH14" s="4"/>
      <c r="OJI14" s="4"/>
      <c r="OJJ14" s="4"/>
      <c r="OJK14" s="4"/>
      <c r="OJL14" s="4"/>
      <c r="OJM14" s="4"/>
      <c r="OJN14" s="4"/>
      <c r="OJO14" s="4"/>
      <c r="OJP14" s="4"/>
      <c r="OJQ14" s="4"/>
      <c r="OJR14" s="4"/>
      <c r="OJS14" s="4"/>
      <c r="OJT14" s="4"/>
      <c r="OJU14" s="4"/>
      <c r="OJV14" s="4"/>
      <c r="OJW14" s="4"/>
      <c r="OJX14" s="4"/>
      <c r="OJY14" s="4"/>
      <c r="OJZ14" s="4"/>
      <c r="OKA14" s="4"/>
      <c r="OKB14" s="4"/>
      <c r="OKC14" s="4"/>
      <c r="OKD14" s="4"/>
      <c r="OKE14" s="4"/>
      <c r="OKF14" s="4"/>
      <c r="OKG14" s="4"/>
      <c r="OKH14" s="4"/>
      <c r="OKI14" s="4"/>
      <c r="OKJ14" s="4"/>
      <c r="OKK14" s="4"/>
      <c r="OKL14" s="4"/>
      <c r="OKM14" s="4"/>
      <c r="OKN14" s="4"/>
      <c r="OKO14" s="4"/>
      <c r="OKP14" s="4"/>
      <c r="OKQ14" s="4"/>
      <c r="OKR14" s="4"/>
      <c r="OKS14" s="4"/>
      <c r="OKT14" s="4"/>
      <c r="OKU14" s="4"/>
      <c r="OKV14" s="4"/>
      <c r="OKW14" s="4"/>
      <c r="OKX14" s="4"/>
      <c r="OKY14" s="4"/>
      <c r="OKZ14" s="4"/>
      <c r="OLA14" s="4"/>
      <c r="OLB14" s="4"/>
      <c r="OLC14" s="4"/>
      <c r="OLD14" s="4"/>
      <c r="OLE14" s="4"/>
      <c r="OLF14" s="4"/>
      <c r="OLG14" s="4"/>
      <c r="OLH14" s="4"/>
      <c r="OLI14" s="4"/>
      <c r="OLJ14" s="4"/>
      <c r="OLK14" s="4"/>
      <c r="OLL14" s="4"/>
      <c r="OLM14" s="4"/>
      <c r="OLN14" s="4"/>
      <c r="OLO14" s="4"/>
      <c r="OLP14" s="4"/>
      <c r="OLQ14" s="4"/>
      <c r="OLR14" s="4"/>
      <c r="OLS14" s="4"/>
      <c r="OLT14" s="4"/>
      <c r="OLU14" s="4"/>
      <c r="OLV14" s="4"/>
      <c r="OLW14" s="4"/>
      <c r="OLX14" s="4"/>
      <c r="OLY14" s="4"/>
      <c r="OLZ14" s="4"/>
      <c r="OMA14" s="4"/>
      <c r="OMB14" s="4"/>
      <c r="OMC14" s="4"/>
      <c r="OMD14" s="4"/>
      <c r="OME14" s="4"/>
      <c r="OMF14" s="4"/>
      <c r="OMG14" s="4"/>
      <c r="OMH14" s="4"/>
      <c r="OMI14" s="4"/>
      <c r="OMJ14" s="4"/>
      <c r="OMK14" s="4"/>
      <c r="OML14" s="4"/>
      <c r="OMM14" s="4"/>
      <c r="OMN14" s="4"/>
      <c r="OMO14" s="4"/>
      <c r="OMP14" s="4"/>
      <c r="OMQ14" s="4"/>
      <c r="OMR14" s="4"/>
      <c r="OMS14" s="4"/>
      <c r="OMT14" s="4"/>
      <c r="OMU14" s="4"/>
      <c r="OMV14" s="4"/>
      <c r="OMW14" s="4"/>
      <c r="OMX14" s="4"/>
      <c r="OMY14" s="4"/>
      <c r="OMZ14" s="4"/>
      <c r="ONA14" s="4"/>
      <c r="ONB14" s="4"/>
      <c r="ONC14" s="4"/>
      <c r="OND14" s="4"/>
      <c r="ONE14" s="4"/>
      <c r="ONF14" s="4"/>
      <c r="ONG14" s="4"/>
      <c r="ONH14" s="4"/>
      <c r="ONI14" s="4"/>
      <c r="ONJ14" s="4"/>
      <c r="ONK14" s="4"/>
      <c r="ONL14" s="4"/>
      <c r="ONM14" s="4"/>
      <c r="ONN14" s="4"/>
      <c r="ONO14" s="4"/>
      <c r="ONP14" s="4"/>
      <c r="ONQ14" s="4"/>
      <c r="ONR14" s="4"/>
      <c r="ONS14" s="4"/>
      <c r="ONT14" s="4"/>
      <c r="ONU14" s="4"/>
      <c r="ONV14" s="4"/>
      <c r="ONW14" s="4"/>
      <c r="ONX14" s="4"/>
      <c r="ONY14" s="4"/>
      <c r="ONZ14" s="4"/>
      <c r="OOA14" s="4"/>
      <c r="OOB14" s="4"/>
      <c r="OOC14" s="4"/>
      <c r="OOD14" s="4"/>
      <c r="OOE14" s="4"/>
      <c r="OOF14" s="4"/>
      <c r="OOG14" s="4"/>
      <c r="OOH14" s="4"/>
      <c r="OOI14" s="4"/>
      <c r="OOJ14" s="4"/>
      <c r="OOK14" s="4"/>
      <c r="OOL14" s="4"/>
      <c r="OOM14" s="4"/>
      <c r="OON14" s="4"/>
      <c r="OOO14" s="4"/>
      <c r="OOP14" s="4"/>
      <c r="OOQ14" s="4"/>
      <c r="OOR14" s="4"/>
      <c r="OOS14" s="4"/>
      <c r="OOT14" s="4"/>
      <c r="OOU14" s="4"/>
      <c r="OOV14" s="4"/>
      <c r="OOW14" s="4"/>
      <c r="OOX14" s="4"/>
      <c r="OOY14" s="4"/>
      <c r="OOZ14" s="4"/>
      <c r="OPA14" s="4"/>
      <c r="OPB14" s="4"/>
      <c r="OPC14" s="4"/>
      <c r="OPD14" s="4"/>
      <c r="OPE14" s="4"/>
      <c r="OPF14" s="4"/>
      <c r="OPG14" s="4"/>
      <c r="OPH14" s="4"/>
      <c r="OPI14" s="4"/>
      <c r="OPJ14" s="4"/>
      <c r="OPK14" s="4"/>
      <c r="OPL14" s="4"/>
      <c r="OPM14" s="4"/>
      <c r="OPN14" s="4"/>
      <c r="OPO14" s="4"/>
      <c r="OPP14" s="4"/>
      <c r="OPQ14" s="4"/>
      <c r="OPR14" s="4"/>
      <c r="OPS14" s="4"/>
      <c r="OPT14" s="4"/>
      <c r="OPU14" s="4"/>
      <c r="OPV14" s="4"/>
      <c r="OPW14" s="4"/>
      <c r="OPX14" s="4"/>
      <c r="OPY14" s="4"/>
      <c r="OPZ14" s="4"/>
      <c r="OQA14" s="4"/>
      <c r="OQB14" s="4"/>
      <c r="OQC14" s="4"/>
      <c r="OQD14" s="4"/>
      <c r="OQE14" s="4"/>
      <c r="OQF14" s="4"/>
      <c r="OQG14" s="4"/>
      <c r="OQH14" s="4"/>
      <c r="OQI14" s="4"/>
      <c r="OQJ14" s="4"/>
      <c r="OQK14" s="4"/>
      <c r="OQL14" s="4"/>
      <c r="OQM14" s="4"/>
      <c r="OQN14" s="4"/>
      <c r="OQO14" s="4"/>
      <c r="OQP14" s="4"/>
      <c r="OQQ14" s="4"/>
      <c r="OQR14" s="4"/>
      <c r="OQS14" s="4"/>
      <c r="OQT14" s="4"/>
      <c r="OQU14" s="4"/>
      <c r="OQV14" s="4"/>
      <c r="OQW14" s="4"/>
      <c r="OQX14" s="4"/>
      <c r="OQY14" s="4"/>
      <c r="OQZ14" s="4"/>
      <c r="ORA14" s="4"/>
      <c r="ORB14" s="4"/>
      <c r="ORC14" s="4"/>
      <c r="ORD14" s="4"/>
      <c r="ORE14" s="4"/>
      <c r="ORF14" s="4"/>
      <c r="ORG14" s="4"/>
      <c r="ORH14" s="4"/>
      <c r="ORI14" s="4"/>
      <c r="ORJ14" s="4"/>
      <c r="ORK14" s="4"/>
      <c r="ORL14" s="4"/>
      <c r="ORM14" s="4"/>
      <c r="ORN14" s="4"/>
      <c r="ORO14" s="4"/>
      <c r="ORP14" s="4"/>
      <c r="ORQ14" s="4"/>
      <c r="ORR14" s="4"/>
      <c r="ORS14" s="4"/>
      <c r="ORT14" s="4"/>
      <c r="ORU14" s="4"/>
      <c r="ORV14" s="4"/>
      <c r="ORW14" s="4"/>
      <c r="ORX14" s="4"/>
      <c r="ORY14" s="4"/>
      <c r="ORZ14" s="4"/>
      <c r="OSA14" s="4"/>
      <c r="OSB14" s="4"/>
      <c r="OSC14" s="4"/>
      <c r="OSD14" s="4"/>
      <c r="OSE14" s="4"/>
      <c r="OSF14" s="4"/>
      <c r="OSG14" s="4"/>
      <c r="OSH14" s="4"/>
      <c r="OSI14" s="4"/>
      <c r="OSJ14" s="4"/>
      <c r="OSK14" s="4"/>
      <c r="OSL14" s="4"/>
      <c r="OSM14" s="4"/>
      <c r="OSN14" s="4"/>
      <c r="OSO14" s="4"/>
      <c r="OSP14" s="4"/>
      <c r="OSQ14" s="4"/>
      <c r="OSR14" s="4"/>
      <c r="OSS14" s="4"/>
      <c r="OST14" s="4"/>
      <c r="OSU14" s="4"/>
      <c r="OSV14" s="4"/>
      <c r="OSW14" s="4"/>
      <c r="OSX14" s="4"/>
      <c r="OSY14" s="4"/>
      <c r="OSZ14" s="4"/>
      <c r="OTA14" s="4"/>
      <c r="OTB14" s="4"/>
      <c r="OTC14" s="4"/>
      <c r="OTD14" s="4"/>
      <c r="OTE14" s="4"/>
      <c r="OTF14" s="4"/>
      <c r="OTG14" s="4"/>
      <c r="OTH14" s="4"/>
      <c r="OTI14" s="4"/>
      <c r="OTJ14" s="4"/>
      <c r="OTK14" s="4"/>
      <c r="OTL14" s="4"/>
      <c r="OTM14" s="4"/>
      <c r="OTN14" s="4"/>
      <c r="OTO14" s="4"/>
      <c r="OTP14" s="4"/>
      <c r="OTQ14" s="4"/>
      <c r="OTR14" s="4"/>
      <c r="OTS14" s="4"/>
      <c r="OTT14" s="4"/>
      <c r="OTU14" s="4"/>
      <c r="OTV14" s="4"/>
      <c r="OTW14" s="4"/>
      <c r="OTX14" s="4"/>
      <c r="OTY14" s="4"/>
      <c r="OTZ14" s="4"/>
      <c r="OUA14" s="4"/>
      <c r="OUB14" s="4"/>
      <c r="OUC14" s="4"/>
      <c r="OUD14" s="4"/>
      <c r="OUE14" s="4"/>
      <c r="OUF14" s="4"/>
      <c r="OUG14" s="4"/>
      <c r="OUH14" s="4"/>
      <c r="OUI14" s="4"/>
      <c r="OUJ14" s="4"/>
      <c r="OUK14" s="4"/>
      <c r="OUL14" s="4"/>
      <c r="OUM14" s="4"/>
      <c r="OUN14" s="4"/>
      <c r="OUO14" s="4"/>
      <c r="OUP14" s="4"/>
      <c r="OUQ14" s="4"/>
      <c r="OUR14" s="4"/>
      <c r="OUS14" s="4"/>
      <c r="OUT14" s="4"/>
      <c r="OUU14" s="4"/>
      <c r="OUV14" s="4"/>
      <c r="OUW14" s="4"/>
      <c r="OUX14" s="4"/>
      <c r="OUY14" s="4"/>
      <c r="OUZ14" s="4"/>
      <c r="OVA14" s="4"/>
      <c r="OVB14" s="4"/>
      <c r="OVC14" s="4"/>
      <c r="OVD14" s="4"/>
      <c r="OVE14" s="4"/>
      <c r="OVF14" s="4"/>
      <c r="OVG14" s="4"/>
      <c r="OVH14" s="4"/>
      <c r="OVI14" s="4"/>
      <c r="OVJ14" s="4"/>
      <c r="OVK14" s="4"/>
      <c r="OVL14" s="4"/>
      <c r="OVM14" s="4"/>
      <c r="OVN14" s="4"/>
      <c r="OVO14" s="4"/>
      <c r="OVP14" s="4"/>
      <c r="OVQ14" s="4"/>
      <c r="OVR14" s="4"/>
      <c r="OVS14" s="4"/>
      <c r="OVT14" s="4"/>
      <c r="OVU14" s="4"/>
      <c r="OVV14" s="4"/>
      <c r="OVW14" s="4"/>
      <c r="OVX14" s="4"/>
      <c r="OVY14" s="4"/>
      <c r="OVZ14" s="4"/>
      <c r="OWA14" s="4"/>
      <c r="OWB14" s="4"/>
      <c r="OWC14" s="4"/>
      <c r="OWD14" s="4"/>
      <c r="OWE14" s="4"/>
      <c r="OWF14" s="4"/>
      <c r="OWG14" s="4"/>
      <c r="OWH14" s="4"/>
      <c r="OWI14" s="4"/>
      <c r="OWJ14" s="4"/>
      <c r="OWK14" s="4"/>
      <c r="OWL14" s="4"/>
      <c r="OWM14" s="4"/>
      <c r="OWN14" s="4"/>
      <c r="OWO14" s="4"/>
      <c r="OWP14" s="4"/>
      <c r="OWQ14" s="4"/>
      <c r="OWR14" s="4"/>
      <c r="OWS14" s="4"/>
      <c r="OWT14" s="4"/>
      <c r="OWU14" s="4"/>
      <c r="OWV14" s="4"/>
      <c r="OWW14" s="4"/>
      <c r="OWX14" s="4"/>
      <c r="OWY14" s="4"/>
      <c r="OWZ14" s="4"/>
      <c r="OXA14" s="4"/>
      <c r="OXB14" s="4"/>
      <c r="OXC14" s="4"/>
      <c r="OXD14" s="4"/>
      <c r="OXE14" s="4"/>
      <c r="OXF14" s="4"/>
      <c r="OXG14" s="4"/>
      <c r="OXH14" s="4"/>
      <c r="OXI14" s="4"/>
      <c r="OXJ14" s="4"/>
      <c r="OXK14" s="4"/>
      <c r="OXL14" s="4"/>
      <c r="OXM14" s="4"/>
      <c r="OXN14" s="4"/>
      <c r="OXO14" s="4"/>
      <c r="OXP14" s="4"/>
      <c r="OXQ14" s="4"/>
      <c r="OXR14" s="4"/>
      <c r="OXS14" s="4"/>
      <c r="OXT14" s="4"/>
      <c r="OXU14" s="4"/>
      <c r="OXV14" s="4"/>
      <c r="OXW14" s="4"/>
      <c r="OXX14" s="4"/>
      <c r="OXY14" s="4"/>
      <c r="OXZ14" s="4"/>
      <c r="OYA14" s="4"/>
      <c r="OYB14" s="4"/>
      <c r="OYC14" s="4"/>
      <c r="OYD14" s="4"/>
      <c r="OYE14" s="4"/>
      <c r="OYF14" s="4"/>
      <c r="OYG14" s="4"/>
      <c r="OYH14" s="4"/>
      <c r="OYI14" s="4"/>
      <c r="OYJ14" s="4"/>
      <c r="OYK14" s="4"/>
      <c r="OYL14" s="4"/>
      <c r="OYM14" s="4"/>
      <c r="OYN14" s="4"/>
      <c r="OYO14" s="4"/>
      <c r="OYP14" s="4"/>
      <c r="OYQ14" s="4"/>
      <c r="OYR14" s="4"/>
      <c r="OYS14" s="4"/>
      <c r="OYT14" s="4"/>
      <c r="OYU14" s="4"/>
      <c r="OYV14" s="4"/>
      <c r="OYW14" s="4"/>
      <c r="OYX14" s="4"/>
      <c r="OYY14" s="4"/>
      <c r="OYZ14" s="4"/>
      <c r="OZA14" s="4"/>
      <c r="OZB14" s="4"/>
      <c r="OZC14" s="4"/>
      <c r="OZD14" s="4"/>
      <c r="OZE14" s="4"/>
      <c r="OZF14" s="4"/>
      <c r="OZG14" s="4"/>
      <c r="OZH14" s="4"/>
      <c r="OZI14" s="4"/>
      <c r="OZJ14" s="4"/>
      <c r="OZK14" s="4"/>
      <c r="OZL14" s="4"/>
      <c r="OZM14" s="4"/>
      <c r="OZN14" s="4"/>
      <c r="OZO14" s="4"/>
      <c r="OZP14" s="4"/>
      <c r="OZQ14" s="4"/>
      <c r="OZR14" s="4"/>
      <c r="OZS14" s="4"/>
      <c r="OZT14" s="4"/>
      <c r="OZU14" s="4"/>
      <c r="OZV14" s="4"/>
      <c r="OZW14" s="4"/>
      <c r="OZX14" s="4"/>
      <c r="OZY14" s="4"/>
      <c r="OZZ14" s="4"/>
      <c r="PAA14" s="4"/>
      <c r="PAB14" s="4"/>
      <c r="PAC14" s="4"/>
      <c r="PAD14" s="4"/>
      <c r="PAE14" s="4"/>
      <c r="PAF14" s="4"/>
      <c r="PAG14" s="4"/>
      <c r="PAH14" s="4"/>
      <c r="PAI14" s="4"/>
      <c r="PAJ14" s="4"/>
      <c r="PAK14" s="4"/>
      <c r="PAL14" s="4"/>
      <c r="PAM14" s="4"/>
      <c r="PAN14" s="4"/>
      <c r="PAO14" s="4"/>
      <c r="PAP14" s="4"/>
      <c r="PAQ14" s="4"/>
      <c r="PAR14" s="4"/>
      <c r="PAS14" s="4"/>
      <c r="PAT14" s="4"/>
      <c r="PAU14" s="4"/>
      <c r="PAV14" s="4"/>
      <c r="PAW14" s="4"/>
      <c r="PAX14" s="4"/>
      <c r="PAY14" s="4"/>
      <c r="PAZ14" s="4"/>
      <c r="PBA14" s="4"/>
      <c r="PBB14" s="4"/>
      <c r="PBC14" s="4"/>
      <c r="PBD14" s="4"/>
      <c r="PBE14" s="4"/>
      <c r="PBF14" s="4"/>
      <c r="PBG14" s="4"/>
      <c r="PBH14" s="4"/>
      <c r="PBI14" s="4"/>
      <c r="PBJ14" s="4"/>
      <c r="PBK14" s="4"/>
      <c r="PBL14" s="4"/>
      <c r="PBM14" s="4"/>
      <c r="PBN14" s="4"/>
      <c r="PBO14" s="4"/>
      <c r="PBP14" s="4"/>
      <c r="PBQ14" s="4"/>
      <c r="PBR14" s="4"/>
      <c r="PBS14" s="4"/>
      <c r="PBT14" s="4"/>
      <c r="PBU14" s="4"/>
      <c r="PBV14" s="4"/>
      <c r="PBW14" s="4"/>
      <c r="PBX14" s="4"/>
      <c r="PBY14" s="4"/>
      <c r="PBZ14" s="4"/>
      <c r="PCA14" s="4"/>
      <c r="PCB14" s="4"/>
      <c r="PCC14" s="4"/>
      <c r="PCD14" s="4"/>
      <c r="PCE14" s="4"/>
      <c r="PCF14" s="4"/>
      <c r="PCG14" s="4"/>
      <c r="PCH14" s="4"/>
      <c r="PCI14" s="4"/>
      <c r="PCJ14" s="4"/>
      <c r="PCK14" s="4"/>
      <c r="PCL14" s="4"/>
      <c r="PCM14" s="4"/>
      <c r="PCN14" s="4"/>
      <c r="PCO14" s="4"/>
      <c r="PCP14" s="4"/>
      <c r="PCQ14" s="4"/>
      <c r="PCR14" s="4"/>
      <c r="PCS14" s="4"/>
      <c r="PCT14" s="4"/>
      <c r="PCU14" s="4"/>
      <c r="PCV14" s="4"/>
      <c r="PCW14" s="4"/>
      <c r="PCX14" s="4"/>
      <c r="PCY14" s="4"/>
      <c r="PCZ14" s="4"/>
      <c r="PDA14" s="4"/>
      <c r="PDB14" s="4"/>
      <c r="PDC14" s="4"/>
      <c r="PDD14" s="4"/>
      <c r="PDE14" s="4"/>
      <c r="PDF14" s="4"/>
      <c r="PDG14" s="4"/>
      <c r="PDH14" s="4"/>
      <c r="PDI14" s="4"/>
      <c r="PDJ14" s="4"/>
      <c r="PDK14" s="4"/>
      <c r="PDL14" s="4"/>
      <c r="PDM14" s="4"/>
      <c r="PDN14" s="4"/>
      <c r="PDO14" s="4"/>
      <c r="PDP14" s="4"/>
      <c r="PDQ14" s="4"/>
      <c r="PDR14" s="4"/>
      <c r="PDS14" s="4"/>
      <c r="PDT14" s="4"/>
      <c r="PDU14" s="4"/>
      <c r="PDV14" s="4"/>
      <c r="PDW14" s="4"/>
      <c r="PDX14" s="4"/>
      <c r="PDY14" s="4"/>
      <c r="PDZ14" s="4"/>
      <c r="PEA14" s="4"/>
      <c r="PEB14" s="4"/>
      <c r="PEC14" s="4"/>
      <c r="PED14" s="4"/>
      <c r="PEE14" s="4"/>
      <c r="PEF14" s="4"/>
      <c r="PEG14" s="4"/>
      <c r="PEH14" s="4"/>
      <c r="PEI14" s="4"/>
      <c r="PEJ14" s="4"/>
      <c r="PEK14" s="4"/>
      <c r="PEL14" s="4"/>
      <c r="PEM14" s="4"/>
      <c r="PEN14" s="4"/>
      <c r="PEO14" s="4"/>
      <c r="PEP14" s="4"/>
      <c r="PEQ14" s="4"/>
      <c r="PER14" s="4"/>
      <c r="PES14" s="4"/>
      <c r="PET14" s="4"/>
      <c r="PEU14" s="4"/>
      <c r="PEV14" s="4"/>
      <c r="PEW14" s="4"/>
      <c r="PEX14" s="4"/>
      <c r="PEY14" s="4"/>
      <c r="PEZ14" s="4"/>
      <c r="PFA14" s="4"/>
      <c r="PFB14" s="4"/>
      <c r="PFC14" s="4"/>
      <c r="PFD14" s="4"/>
      <c r="PFE14" s="4"/>
      <c r="PFF14" s="4"/>
      <c r="PFG14" s="4"/>
      <c r="PFH14" s="4"/>
      <c r="PFI14" s="4"/>
      <c r="PFJ14" s="4"/>
      <c r="PFK14" s="4"/>
      <c r="PFL14" s="4"/>
      <c r="PFM14" s="4"/>
      <c r="PFN14" s="4"/>
      <c r="PFO14" s="4"/>
      <c r="PFP14" s="4"/>
      <c r="PFQ14" s="4"/>
      <c r="PFR14" s="4"/>
      <c r="PFS14" s="4"/>
      <c r="PFT14" s="4"/>
      <c r="PFU14" s="4"/>
      <c r="PFV14" s="4"/>
      <c r="PFW14" s="4"/>
      <c r="PFX14" s="4"/>
      <c r="PFY14" s="4"/>
      <c r="PFZ14" s="4"/>
      <c r="PGA14" s="4"/>
      <c r="PGB14" s="4"/>
      <c r="PGC14" s="4"/>
      <c r="PGD14" s="4"/>
      <c r="PGE14" s="4"/>
      <c r="PGF14" s="4"/>
      <c r="PGG14" s="4"/>
      <c r="PGH14" s="4"/>
      <c r="PGI14" s="4"/>
      <c r="PGJ14" s="4"/>
      <c r="PGK14" s="4"/>
      <c r="PGL14" s="4"/>
      <c r="PGM14" s="4"/>
      <c r="PGN14" s="4"/>
      <c r="PGO14" s="4"/>
      <c r="PGP14" s="4"/>
      <c r="PGQ14" s="4"/>
      <c r="PGR14" s="4"/>
      <c r="PGS14" s="4"/>
      <c r="PGT14" s="4"/>
      <c r="PGU14" s="4"/>
      <c r="PGV14" s="4"/>
      <c r="PGW14" s="4"/>
      <c r="PGX14" s="4"/>
      <c r="PGY14" s="4"/>
      <c r="PGZ14" s="4"/>
      <c r="PHA14" s="4"/>
      <c r="PHB14" s="4"/>
      <c r="PHC14" s="4"/>
      <c r="PHD14" s="4"/>
      <c r="PHE14" s="4"/>
      <c r="PHF14" s="4"/>
      <c r="PHG14" s="4"/>
      <c r="PHH14" s="4"/>
      <c r="PHI14" s="4"/>
      <c r="PHJ14" s="4"/>
      <c r="PHK14" s="4"/>
      <c r="PHL14" s="4"/>
      <c r="PHM14" s="4"/>
      <c r="PHN14" s="4"/>
      <c r="PHO14" s="4"/>
      <c r="PHP14" s="4"/>
      <c r="PHQ14" s="4"/>
      <c r="PHR14" s="4"/>
      <c r="PHS14" s="4"/>
      <c r="PHT14" s="4"/>
      <c r="PHU14" s="4"/>
      <c r="PHV14" s="4"/>
      <c r="PHW14" s="4"/>
      <c r="PHX14" s="4"/>
      <c r="PHY14" s="4"/>
      <c r="PHZ14" s="4"/>
      <c r="PIA14" s="4"/>
      <c r="PIB14" s="4"/>
      <c r="PIC14" s="4"/>
      <c r="PID14" s="4"/>
      <c r="PIE14" s="4"/>
      <c r="PIF14" s="4"/>
      <c r="PIG14" s="4"/>
      <c r="PIH14" s="4"/>
      <c r="PII14" s="4"/>
      <c r="PIJ14" s="4"/>
      <c r="PIK14" s="4"/>
      <c r="PIL14" s="4"/>
      <c r="PIM14" s="4"/>
      <c r="PIN14" s="4"/>
      <c r="PIO14" s="4"/>
      <c r="PIP14" s="4"/>
      <c r="PIQ14" s="4"/>
      <c r="PIR14" s="4"/>
      <c r="PIS14" s="4"/>
      <c r="PIT14" s="4"/>
      <c r="PIU14" s="4"/>
      <c r="PIV14" s="4"/>
      <c r="PIW14" s="4"/>
      <c r="PIX14" s="4"/>
      <c r="PIY14" s="4"/>
      <c r="PIZ14" s="4"/>
      <c r="PJA14" s="4"/>
      <c r="PJB14" s="4"/>
      <c r="PJC14" s="4"/>
      <c r="PJD14" s="4"/>
      <c r="PJE14" s="4"/>
      <c r="PJF14" s="4"/>
      <c r="PJG14" s="4"/>
      <c r="PJH14" s="4"/>
      <c r="PJI14" s="4"/>
      <c r="PJJ14" s="4"/>
      <c r="PJK14" s="4"/>
      <c r="PJL14" s="4"/>
      <c r="PJM14" s="4"/>
      <c r="PJN14" s="4"/>
      <c r="PJO14" s="4"/>
      <c r="PJP14" s="4"/>
      <c r="PJQ14" s="4"/>
      <c r="PJR14" s="4"/>
      <c r="PJS14" s="4"/>
      <c r="PJT14" s="4"/>
      <c r="PJU14" s="4"/>
      <c r="PJV14" s="4"/>
      <c r="PJW14" s="4"/>
      <c r="PJX14" s="4"/>
      <c r="PJY14" s="4"/>
      <c r="PJZ14" s="4"/>
      <c r="PKA14" s="4"/>
      <c r="PKB14" s="4"/>
      <c r="PKC14" s="4"/>
      <c r="PKD14" s="4"/>
      <c r="PKE14" s="4"/>
      <c r="PKF14" s="4"/>
      <c r="PKG14" s="4"/>
      <c r="PKH14" s="4"/>
      <c r="PKI14" s="4"/>
      <c r="PKJ14" s="4"/>
      <c r="PKK14" s="4"/>
      <c r="PKL14" s="4"/>
      <c r="PKM14" s="4"/>
      <c r="PKN14" s="4"/>
      <c r="PKO14" s="4"/>
      <c r="PKP14" s="4"/>
      <c r="PKQ14" s="4"/>
      <c r="PKR14" s="4"/>
      <c r="PKS14" s="4"/>
      <c r="PKT14" s="4"/>
      <c r="PKU14" s="4"/>
      <c r="PKV14" s="4"/>
      <c r="PKW14" s="4"/>
      <c r="PKX14" s="4"/>
      <c r="PKY14" s="4"/>
      <c r="PKZ14" s="4"/>
      <c r="PLA14" s="4"/>
      <c r="PLB14" s="4"/>
      <c r="PLC14" s="4"/>
      <c r="PLD14" s="4"/>
      <c r="PLE14" s="4"/>
      <c r="PLF14" s="4"/>
      <c r="PLG14" s="4"/>
      <c r="PLH14" s="4"/>
      <c r="PLI14" s="4"/>
      <c r="PLJ14" s="4"/>
      <c r="PLK14" s="4"/>
      <c r="PLL14" s="4"/>
      <c r="PLM14" s="4"/>
      <c r="PLN14" s="4"/>
      <c r="PLO14" s="4"/>
      <c r="PLP14" s="4"/>
      <c r="PLQ14" s="4"/>
      <c r="PLR14" s="4"/>
      <c r="PLS14" s="4"/>
      <c r="PLT14" s="4"/>
      <c r="PLU14" s="4"/>
      <c r="PLV14" s="4"/>
      <c r="PLW14" s="4"/>
      <c r="PLX14" s="4"/>
      <c r="PLY14" s="4"/>
      <c r="PLZ14" s="4"/>
      <c r="PMA14" s="4"/>
      <c r="PMB14" s="4"/>
      <c r="PMC14" s="4"/>
      <c r="PMD14" s="4"/>
      <c r="PME14" s="4"/>
      <c r="PMF14" s="4"/>
      <c r="PMG14" s="4"/>
      <c r="PMH14" s="4"/>
      <c r="PMI14" s="4"/>
      <c r="PMJ14" s="4"/>
      <c r="PMK14" s="4"/>
      <c r="PML14" s="4"/>
      <c r="PMM14" s="4"/>
      <c r="PMN14" s="4"/>
      <c r="PMO14" s="4"/>
      <c r="PMP14" s="4"/>
      <c r="PMQ14" s="4"/>
      <c r="PMR14" s="4"/>
      <c r="PMS14" s="4"/>
      <c r="PMT14" s="4"/>
      <c r="PMU14" s="4"/>
      <c r="PMV14" s="4"/>
      <c r="PMW14" s="4"/>
      <c r="PMX14" s="4"/>
      <c r="PMY14" s="4"/>
      <c r="PMZ14" s="4"/>
      <c r="PNA14" s="4"/>
      <c r="PNB14" s="4"/>
      <c r="PNC14" s="4"/>
      <c r="PND14" s="4"/>
      <c r="PNE14" s="4"/>
      <c r="PNF14" s="4"/>
      <c r="PNG14" s="4"/>
      <c r="PNH14" s="4"/>
      <c r="PNI14" s="4"/>
      <c r="PNJ14" s="4"/>
      <c r="PNK14" s="4"/>
      <c r="PNL14" s="4"/>
      <c r="PNM14" s="4"/>
      <c r="PNN14" s="4"/>
      <c r="PNO14" s="4"/>
      <c r="PNP14" s="4"/>
      <c r="PNQ14" s="4"/>
      <c r="PNR14" s="4"/>
      <c r="PNS14" s="4"/>
      <c r="PNT14" s="4"/>
      <c r="PNU14" s="4"/>
      <c r="PNV14" s="4"/>
      <c r="PNW14" s="4"/>
      <c r="PNX14" s="4"/>
      <c r="PNY14" s="4"/>
      <c r="PNZ14" s="4"/>
      <c r="POA14" s="4"/>
      <c r="POB14" s="4"/>
      <c r="POC14" s="4"/>
      <c r="POD14" s="4"/>
      <c r="POE14" s="4"/>
      <c r="POF14" s="4"/>
      <c r="POG14" s="4"/>
      <c r="POH14" s="4"/>
      <c r="POI14" s="4"/>
      <c r="POJ14" s="4"/>
      <c r="POK14" s="4"/>
      <c r="POL14" s="4"/>
      <c r="POM14" s="4"/>
      <c r="PON14" s="4"/>
      <c r="POO14" s="4"/>
      <c r="POP14" s="4"/>
      <c r="POQ14" s="4"/>
      <c r="POR14" s="4"/>
      <c r="POS14" s="4"/>
      <c r="POT14" s="4"/>
      <c r="POU14" s="4"/>
      <c r="POV14" s="4"/>
      <c r="POW14" s="4"/>
      <c r="POX14" s="4"/>
      <c r="POY14" s="4"/>
      <c r="POZ14" s="4"/>
      <c r="PPA14" s="4"/>
      <c r="PPB14" s="4"/>
      <c r="PPC14" s="4"/>
      <c r="PPD14" s="4"/>
      <c r="PPE14" s="4"/>
      <c r="PPF14" s="4"/>
      <c r="PPG14" s="4"/>
      <c r="PPH14" s="4"/>
      <c r="PPI14" s="4"/>
      <c r="PPJ14" s="4"/>
      <c r="PPK14" s="4"/>
      <c r="PPL14" s="4"/>
      <c r="PPM14" s="4"/>
      <c r="PPN14" s="4"/>
      <c r="PPO14" s="4"/>
      <c r="PPP14" s="4"/>
      <c r="PPQ14" s="4"/>
      <c r="PPR14" s="4"/>
      <c r="PPS14" s="4"/>
      <c r="PPT14" s="4"/>
      <c r="PPU14" s="4"/>
      <c r="PPV14" s="4"/>
      <c r="PPW14" s="4"/>
      <c r="PPX14" s="4"/>
      <c r="PPY14" s="4"/>
      <c r="PPZ14" s="4"/>
      <c r="PQA14" s="4"/>
      <c r="PQB14" s="4"/>
      <c r="PQC14" s="4"/>
      <c r="PQD14" s="4"/>
      <c r="PQE14" s="4"/>
      <c r="PQF14" s="4"/>
      <c r="PQG14" s="4"/>
      <c r="PQH14" s="4"/>
      <c r="PQI14" s="4"/>
      <c r="PQJ14" s="4"/>
      <c r="PQK14" s="4"/>
      <c r="PQL14" s="4"/>
      <c r="PQM14" s="4"/>
      <c r="PQN14" s="4"/>
      <c r="PQO14" s="4"/>
      <c r="PQP14" s="4"/>
      <c r="PQQ14" s="4"/>
      <c r="PQR14" s="4"/>
      <c r="PQS14" s="4"/>
      <c r="PQT14" s="4"/>
      <c r="PQU14" s="4"/>
      <c r="PQV14" s="4"/>
      <c r="PQW14" s="4"/>
      <c r="PQX14" s="4"/>
      <c r="PQY14" s="4"/>
      <c r="PQZ14" s="4"/>
      <c r="PRA14" s="4"/>
      <c r="PRB14" s="4"/>
      <c r="PRC14" s="4"/>
      <c r="PRD14" s="4"/>
      <c r="PRE14" s="4"/>
      <c r="PRF14" s="4"/>
      <c r="PRG14" s="4"/>
      <c r="PRH14" s="4"/>
      <c r="PRI14" s="4"/>
      <c r="PRJ14" s="4"/>
      <c r="PRK14" s="4"/>
      <c r="PRL14" s="4"/>
      <c r="PRM14" s="4"/>
      <c r="PRN14" s="4"/>
      <c r="PRO14" s="4"/>
      <c r="PRP14" s="4"/>
      <c r="PRQ14" s="4"/>
      <c r="PRR14" s="4"/>
      <c r="PRS14" s="4"/>
      <c r="PRT14" s="4"/>
      <c r="PRU14" s="4"/>
      <c r="PRV14" s="4"/>
      <c r="PRW14" s="4"/>
      <c r="PRX14" s="4"/>
      <c r="PRY14" s="4"/>
      <c r="PRZ14" s="4"/>
      <c r="PSA14" s="4"/>
      <c r="PSB14" s="4"/>
      <c r="PSC14" s="4"/>
      <c r="PSD14" s="4"/>
      <c r="PSE14" s="4"/>
      <c r="PSF14" s="4"/>
      <c r="PSG14" s="4"/>
      <c r="PSH14" s="4"/>
      <c r="PSI14" s="4"/>
      <c r="PSJ14" s="4"/>
      <c r="PSK14" s="4"/>
      <c r="PSL14" s="4"/>
      <c r="PSM14" s="4"/>
      <c r="PSN14" s="4"/>
      <c r="PSO14" s="4"/>
      <c r="PSP14" s="4"/>
      <c r="PSQ14" s="4"/>
      <c r="PSR14" s="4"/>
      <c r="PSS14" s="4"/>
      <c r="PST14" s="4"/>
      <c r="PSU14" s="4"/>
      <c r="PSV14" s="4"/>
      <c r="PSW14" s="4"/>
      <c r="PSX14" s="4"/>
      <c r="PSY14" s="4"/>
      <c r="PSZ14" s="4"/>
      <c r="PTA14" s="4"/>
      <c r="PTB14" s="4"/>
      <c r="PTC14" s="4"/>
      <c r="PTD14" s="4"/>
      <c r="PTE14" s="4"/>
      <c r="PTF14" s="4"/>
      <c r="PTG14" s="4"/>
      <c r="PTH14" s="4"/>
      <c r="PTI14" s="4"/>
      <c r="PTJ14" s="4"/>
      <c r="PTK14" s="4"/>
      <c r="PTL14" s="4"/>
      <c r="PTM14" s="4"/>
      <c r="PTN14" s="4"/>
      <c r="PTO14" s="4"/>
      <c r="PTP14" s="4"/>
      <c r="PTQ14" s="4"/>
      <c r="PTR14" s="4"/>
      <c r="PTS14" s="4"/>
      <c r="PTT14" s="4"/>
      <c r="PTU14" s="4"/>
      <c r="PTV14" s="4"/>
      <c r="PTW14" s="4"/>
      <c r="PTX14" s="4"/>
      <c r="PTY14" s="4"/>
      <c r="PTZ14" s="4"/>
      <c r="PUA14" s="4"/>
      <c r="PUB14" s="4"/>
      <c r="PUC14" s="4"/>
      <c r="PUD14" s="4"/>
      <c r="PUE14" s="4"/>
      <c r="PUF14" s="4"/>
      <c r="PUG14" s="4"/>
      <c r="PUH14" s="4"/>
      <c r="PUI14" s="4"/>
      <c r="PUJ14" s="4"/>
      <c r="PUK14" s="4"/>
      <c r="PUL14" s="4"/>
      <c r="PUM14" s="4"/>
      <c r="PUN14" s="4"/>
      <c r="PUO14" s="4"/>
      <c r="PUP14" s="4"/>
      <c r="PUQ14" s="4"/>
      <c r="PUR14" s="4"/>
      <c r="PUS14" s="4"/>
      <c r="PUT14" s="4"/>
      <c r="PUU14" s="4"/>
      <c r="PUV14" s="4"/>
      <c r="PUW14" s="4"/>
      <c r="PUX14" s="4"/>
      <c r="PUY14" s="4"/>
      <c r="PUZ14" s="4"/>
      <c r="PVA14" s="4"/>
      <c r="PVB14" s="4"/>
      <c r="PVC14" s="4"/>
      <c r="PVD14" s="4"/>
      <c r="PVE14" s="4"/>
      <c r="PVF14" s="4"/>
      <c r="PVG14" s="4"/>
      <c r="PVH14" s="4"/>
      <c r="PVI14" s="4"/>
      <c r="PVJ14" s="4"/>
      <c r="PVK14" s="4"/>
      <c r="PVL14" s="4"/>
      <c r="PVM14" s="4"/>
      <c r="PVN14" s="4"/>
      <c r="PVO14" s="4"/>
      <c r="PVP14" s="4"/>
      <c r="PVQ14" s="4"/>
      <c r="PVR14" s="4"/>
      <c r="PVS14" s="4"/>
      <c r="PVT14" s="4"/>
      <c r="PVU14" s="4"/>
      <c r="PVV14" s="4"/>
      <c r="PVW14" s="4"/>
      <c r="PVX14" s="4"/>
      <c r="PVY14" s="4"/>
      <c r="PVZ14" s="4"/>
      <c r="PWA14" s="4"/>
      <c r="PWB14" s="4"/>
      <c r="PWC14" s="4"/>
      <c r="PWD14" s="4"/>
      <c r="PWE14" s="4"/>
      <c r="PWF14" s="4"/>
      <c r="PWG14" s="4"/>
      <c r="PWH14" s="4"/>
      <c r="PWI14" s="4"/>
      <c r="PWJ14" s="4"/>
      <c r="PWK14" s="4"/>
      <c r="PWL14" s="4"/>
      <c r="PWM14" s="4"/>
      <c r="PWN14" s="4"/>
      <c r="PWO14" s="4"/>
      <c r="PWP14" s="4"/>
      <c r="PWQ14" s="4"/>
      <c r="PWR14" s="4"/>
      <c r="PWS14" s="4"/>
      <c r="PWT14" s="4"/>
      <c r="PWU14" s="4"/>
      <c r="PWV14" s="4"/>
      <c r="PWW14" s="4"/>
      <c r="PWX14" s="4"/>
      <c r="PWY14" s="4"/>
      <c r="PWZ14" s="4"/>
      <c r="PXA14" s="4"/>
      <c r="PXB14" s="4"/>
      <c r="PXC14" s="4"/>
      <c r="PXD14" s="4"/>
      <c r="PXE14" s="4"/>
      <c r="PXF14" s="4"/>
      <c r="PXG14" s="4"/>
      <c r="PXH14" s="4"/>
      <c r="PXI14" s="4"/>
      <c r="PXJ14" s="4"/>
      <c r="PXK14" s="4"/>
      <c r="PXL14" s="4"/>
      <c r="PXM14" s="4"/>
      <c r="PXN14" s="4"/>
      <c r="PXO14" s="4"/>
      <c r="PXP14" s="4"/>
      <c r="PXQ14" s="4"/>
      <c r="PXR14" s="4"/>
      <c r="PXS14" s="4"/>
      <c r="PXT14" s="4"/>
      <c r="PXU14" s="4"/>
      <c r="PXV14" s="4"/>
      <c r="PXW14" s="4"/>
      <c r="PXX14" s="4"/>
      <c r="PXY14" s="4"/>
      <c r="PXZ14" s="4"/>
      <c r="PYA14" s="4"/>
      <c r="PYB14" s="4"/>
      <c r="PYC14" s="4"/>
      <c r="PYD14" s="4"/>
      <c r="PYE14" s="4"/>
      <c r="PYF14" s="4"/>
      <c r="PYG14" s="4"/>
      <c r="PYH14" s="4"/>
      <c r="PYI14" s="4"/>
      <c r="PYJ14" s="4"/>
      <c r="PYK14" s="4"/>
      <c r="PYL14" s="4"/>
      <c r="PYM14" s="4"/>
      <c r="PYN14" s="4"/>
      <c r="PYO14" s="4"/>
      <c r="PYP14" s="4"/>
      <c r="PYQ14" s="4"/>
      <c r="PYR14" s="4"/>
      <c r="PYS14" s="4"/>
      <c r="PYT14" s="4"/>
      <c r="PYU14" s="4"/>
      <c r="PYV14" s="4"/>
      <c r="PYW14" s="4"/>
      <c r="PYX14" s="4"/>
      <c r="PYY14" s="4"/>
      <c r="PYZ14" s="4"/>
      <c r="PZA14" s="4"/>
      <c r="PZB14" s="4"/>
      <c r="PZC14" s="4"/>
      <c r="PZD14" s="4"/>
      <c r="PZE14" s="4"/>
      <c r="PZF14" s="4"/>
      <c r="PZG14" s="4"/>
      <c r="PZH14" s="4"/>
      <c r="PZI14" s="4"/>
      <c r="PZJ14" s="4"/>
      <c r="PZK14" s="4"/>
      <c r="PZL14" s="4"/>
      <c r="PZM14" s="4"/>
      <c r="PZN14" s="4"/>
      <c r="PZO14" s="4"/>
      <c r="PZP14" s="4"/>
      <c r="PZQ14" s="4"/>
      <c r="PZR14" s="4"/>
      <c r="PZS14" s="4"/>
      <c r="PZT14" s="4"/>
      <c r="PZU14" s="4"/>
      <c r="PZV14" s="4"/>
      <c r="PZW14" s="4"/>
      <c r="PZX14" s="4"/>
      <c r="PZY14" s="4"/>
      <c r="PZZ14" s="4"/>
      <c r="QAA14" s="4"/>
      <c r="QAB14" s="4"/>
      <c r="QAC14" s="4"/>
      <c r="QAD14" s="4"/>
      <c r="QAE14" s="4"/>
      <c r="QAF14" s="4"/>
      <c r="QAG14" s="4"/>
      <c r="QAH14" s="4"/>
      <c r="QAI14" s="4"/>
      <c r="QAJ14" s="4"/>
      <c r="QAK14" s="4"/>
      <c r="QAL14" s="4"/>
      <c r="QAM14" s="4"/>
      <c r="QAN14" s="4"/>
      <c r="QAO14" s="4"/>
      <c r="QAP14" s="4"/>
      <c r="QAQ14" s="4"/>
      <c r="QAR14" s="4"/>
      <c r="QAS14" s="4"/>
      <c r="QAT14" s="4"/>
      <c r="QAU14" s="4"/>
      <c r="QAV14" s="4"/>
      <c r="QAW14" s="4"/>
      <c r="QAX14" s="4"/>
      <c r="QAY14" s="4"/>
      <c r="QAZ14" s="4"/>
      <c r="QBA14" s="4"/>
      <c r="QBB14" s="4"/>
      <c r="QBC14" s="4"/>
      <c r="QBD14" s="4"/>
      <c r="QBE14" s="4"/>
      <c r="QBF14" s="4"/>
      <c r="QBG14" s="4"/>
      <c r="QBH14" s="4"/>
      <c r="QBI14" s="4"/>
      <c r="QBJ14" s="4"/>
      <c r="QBK14" s="4"/>
      <c r="QBL14" s="4"/>
      <c r="QBM14" s="4"/>
      <c r="QBN14" s="4"/>
      <c r="QBO14" s="4"/>
      <c r="QBP14" s="4"/>
      <c r="QBQ14" s="4"/>
      <c r="QBR14" s="4"/>
      <c r="QBS14" s="4"/>
      <c r="QBT14" s="4"/>
      <c r="QBU14" s="4"/>
      <c r="QBV14" s="4"/>
      <c r="QBW14" s="4"/>
      <c r="QBX14" s="4"/>
      <c r="QBY14" s="4"/>
      <c r="QBZ14" s="4"/>
      <c r="QCA14" s="4"/>
      <c r="QCB14" s="4"/>
      <c r="QCC14" s="4"/>
      <c r="QCD14" s="4"/>
      <c r="QCE14" s="4"/>
      <c r="QCF14" s="4"/>
      <c r="QCG14" s="4"/>
      <c r="QCH14" s="4"/>
      <c r="QCI14" s="4"/>
      <c r="QCJ14" s="4"/>
      <c r="QCK14" s="4"/>
      <c r="QCL14" s="4"/>
      <c r="QCM14" s="4"/>
      <c r="QCN14" s="4"/>
      <c r="QCO14" s="4"/>
      <c r="QCP14" s="4"/>
      <c r="QCQ14" s="4"/>
      <c r="QCR14" s="4"/>
      <c r="QCS14" s="4"/>
      <c r="QCT14" s="4"/>
      <c r="QCU14" s="4"/>
      <c r="QCV14" s="4"/>
      <c r="QCW14" s="4"/>
      <c r="QCX14" s="4"/>
      <c r="QCY14" s="4"/>
      <c r="QCZ14" s="4"/>
      <c r="QDA14" s="4"/>
      <c r="QDB14" s="4"/>
      <c r="QDC14" s="4"/>
      <c r="QDD14" s="4"/>
      <c r="QDE14" s="4"/>
      <c r="QDF14" s="4"/>
      <c r="QDG14" s="4"/>
      <c r="QDH14" s="4"/>
      <c r="QDI14" s="4"/>
      <c r="QDJ14" s="4"/>
      <c r="QDK14" s="4"/>
      <c r="QDL14" s="4"/>
      <c r="QDM14" s="4"/>
      <c r="QDN14" s="4"/>
      <c r="QDO14" s="4"/>
      <c r="QDP14" s="4"/>
      <c r="QDQ14" s="4"/>
      <c r="QDR14" s="4"/>
      <c r="QDS14" s="4"/>
      <c r="QDT14" s="4"/>
      <c r="QDU14" s="4"/>
      <c r="QDV14" s="4"/>
      <c r="QDW14" s="4"/>
      <c r="QDX14" s="4"/>
      <c r="QDY14" s="4"/>
      <c r="QDZ14" s="4"/>
      <c r="QEA14" s="4"/>
      <c r="QEB14" s="4"/>
      <c r="QEC14" s="4"/>
      <c r="QED14" s="4"/>
      <c r="QEE14" s="4"/>
      <c r="QEF14" s="4"/>
      <c r="QEG14" s="4"/>
      <c r="QEH14" s="4"/>
      <c r="QEI14" s="4"/>
      <c r="QEJ14" s="4"/>
      <c r="QEK14" s="4"/>
      <c r="QEL14" s="4"/>
      <c r="QEM14" s="4"/>
      <c r="QEN14" s="4"/>
      <c r="QEO14" s="4"/>
      <c r="QEP14" s="4"/>
      <c r="QEQ14" s="4"/>
      <c r="QER14" s="4"/>
      <c r="QES14" s="4"/>
      <c r="QET14" s="4"/>
      <c r="QEU14" s="4"/>
      <c r="QEV14" s="4"/>
      <c r="QEW14" s="4"/>
      <c r="QEX14" s="4"/>
      <c r="QEY14" s="4"/>
      <c r="QEZ14" s="4"/>
      <c r="QFA14" s="4"/>
      <c r="QFB14" s="4"/>
      <c r="QFC14" s="4"/>
      <c r="QFD14" s="4"/>
      <c r="QFE14" s="4"/>
      <c r="QFF14" s="4"/>
      <c r="QFG14" s="4"/>
      <c r="QFH14" s="4"/>
      <c r="QFI14" s="4"/>
      <c r="QFJ14" s="4"/>
      <c r="QFK14" s="4"/>
      <c r="QFL14" s="4"/>
      <c r="QFM14" s="4"/>
      <c r="QFN14" s="4"/>
      <c r="QFO14" s="4"/>
      <c r="QFP14" s="4"/>
      <c r="QFQ14" s="4"/>
      <c r="QFR14" s="4"/>
      <c r="QFS14" s="4"/>
      <c r="QFT14" s="4"/>
      <c r="QFU14" s="4"/>
      <c r="QFV14" s="4"/>
      <c r="QFW14" s="4"/>
      <c r="QFX14" s="4"/>
      <c r="QFY14" s="4"/>
      <c r="QFZ14" s="4"/>
      <c r="QGA14" s="4"/>
      <c r="QGB14" s="4"/>
      <c r="QGC14" s="4"/>
      <c r="QGD14" s="4"/>
      <c r="QGE14" s="4"/>
      <c r="QGF14" s="4"/>
      <c r="QGG14" s="4"/>
      <c r="QGH14" s="4"/>
      <c r="QGI14" s="4"/>
      <c r="QGJ14" s="4"/>
      <c r="QGK14" s="4"/>
      <c r="QGL14" s="4"/>
      <c r="QGM14" s="4"/>
      <c r="QGN14" s="4"/>
      <c r="QGO14" s="4"/>
      <c r="QGP14" s="4"/>
      <c r="QGQ14" s="4"/>
      <c r="QGR14" s="4"/>
      <c r="QGS14" s="4"/>
      <c r="QGT14" s="4"/>
      <c r="QGU14" s="4"/>
      <c r="QGV14" s="4"/>
      <c r="QGW14" s="4"/>
      <c r="QGX14" s="4"/>
      <c r="QGY14" s="4"/>
      <c r="QGZ14" s="4"/>
      <c r="QHA14" s="4"/>
      <c r="QHB14" s="4"/>
      <c r="QHC14" s="4"/>
      <c r="QHD14" s="4"/>
      <c r="QHE14" s="4"/>
      <c r="QHF14" s="4"/>
      <c r="QHG14" s="4"/>
      <c r="QHH14" s="4"/>
      <c r="QHI14" s="4"/>
      <c r="QHJ14" s="4"/>
      <c r="QHK14" s="4"/>
      <c r="QHL14" s="4"/>
      <c r="QHM14" s="4"/>
      <c r="QHN14" s="4"/>
      <c r="QHO14" s="4"/>
      <c r="QHP14" s="4"/>
      <c r="QHQ14" s="4"/>
      <c r="QHR14" s="4"/>
      <c r="QHS14" s="4"/>
      <c r="QHT14" s="4"/>
      <c r="QHU14" s="4"/>
      <c r="QHV14" s="4"/>
      <c r="QHW14" s="4"/>
      <c r="QHX14" s="4"/>
      <c r="QHY14" s="4"/>
      <c r="QHZ14" s="4"/>
      <c r="QIA14" s="4"/>
      <c r="QIB14" s="4"/>
      <c r="QIC14" s="4"/>
      <c r="QID14" s="4"/>
      <c r="QIE14" s="4"/>
      <c r="QIF14" s="4"/>
      <c r="QIG14" s="4"/>
      <c r="QIH14" s="4"/>
      <c r="QII14" s="4"/>
      <c r="QIJ14" s="4"/>
      <c r="QIK14" s="4"/>
      <c r="QIL14" s="4"/>
      <c r="QIM14" s="4"/>
      <c r="QIN14" s="4"/>
      <c r="QIO14" s="4"/>
      <c r="QIP14" s="4"/>
      <c r="QIQ14" s="4"/>
      <c r="QIR14" s="4"/>
      <c r="QIS14" s="4"/>
      <c r="QIT14" s="4"/>
      <c r="QIU14" s="4"/>
      <c r="QIV14" s="4"/>
      <c r="QIW14" s="4"/>
      <c r="QIX14" s="4"/>
      <c r="QIY14" s="4"/>
      <c r="QIZ14" s="4"/>
      <c r="QJA14" s="4"/>
      <c r="QJB14" s="4"/>
      <c r="QJC14" s="4"/>
      <c r="QJD14" s="4"/>
      <c r="QJE14" s="4"/>
      <c r="QJF14" s="4"/>
      <c r="QJG14" s="4"/>
      <c r="QJH14" s="4"/>
      <c r="QJI14" s="4"/>
      <c r="QJJ14" s="4"/>
      <c r="QJK14" s="4"/>
      <c r="QJL14" s="4"/>
      <c r="QJM14" s="4"/>
      <c r="QJN14" s="4"/>
      <c r="QJO14" s="4"/>
      <c r="QJP14" s="4"/>
      <c r="QJQ14" s="4"/>
      <c r="QJR14" s="4"/>
      <c r="QJS14" s="4"/>
      <c r="QJT14" s="4"/>
      <c r="QJU14" s="4"/>
      <c r="QJV14" s="4"/>
      <c r="QJW14" s="4"/>
      <c r="QJX14" s="4"/>
      <c r="QJY14" s="4"/>
      <c r="QJZ14" s="4"/>
      <c r="QKA14" s="4"/>
      <c r="QKB14" s="4"/>
      <c r="QKC14" s="4"/>
      <c r="QKD14" s="4"/>
      <c r="QKE14" s="4"/>
      <c r="QKF14" s="4"/>
      <c r="QKG14" s="4"/>
      <c r="QKH14" s="4"/>
      <c r="QKI14" s="4"/>
      <c r="QKJ14" s="4"/>
      <c r="QKK14" s="4"/>
      <c r="QKL14" s="4"/>
      <c r="QKM14" s="4"/>
      <c r="QKN14" s="4"/>
      <c r="QKO14" s="4"/>
      <c r="QKP14" s="4"/>
      <c r="QKQ14" s="4"/>
      <c r="QKR14" s="4"/>
      <c r="QKS14" s="4"/>
      <c r="QKT14" s="4"/>
      <c r="QKU14" s="4"/>
      <c r="QKV14" s="4"/>
      <c r="QKW14" s="4"/>
      <c r="QKX14" s="4"/>
      <c r="QKY14" s="4"/>
      <c r="QKZ14" s="4"/>
      <c r="QLA14" s="4"/>
      <c r="QLB14" s="4"/>
      <c r="QLC14" s="4"/>
      <c r="QLD14" s="4"/>
      <c r="QLE14" s="4"/>
      <c r="QLF14" s="4"/>
      <c r="QLG14" s="4"/>
      <c r="QLH14" s="4"/>
      <c r="QLI14" s="4"/>
      <c r="QLJ14" s="4"/>
      <c r="QLK14" s="4"/>
      <c r="QLL14" s="4"/>
      <c r="QLM14" s="4"/>
      <c r="QLN14" s="4"/>
      <c r="QLO14" s="4"/>
      <c r="QLP14" s="4"/>
      <c r="QLQ14" s="4"/>
      <c r="QLR14" s="4"/>
      <c r="QLS14" s="4"/>
      <c r="QLT14" s="4"/>
      <c r="QLU14" s="4"/>
      <c r="QLV14" s="4"/>
      <c r="QLW14" s="4"/>
      <c r="QLX14" s="4"/>
      <c r="QLY14" s="4"/>
      <c r="QLZ14" s="4"/>
      <c r="QMA14" s="4"/>
      <c r="QMB14" s="4"/>
      <c r="QMC14" s="4"/>
      <c r="QMD14" s="4"/>
      <c r="QME14" s="4"/>
      <c r="QMF14" s="4"/>
      <c r="QMG14" s="4"/>
      <c r="QMH14" s="4"/>
      <c r="QMI14" s="4"/>
      <c r="QMJ14" s="4"/>
      <c r="QMK14" s="4"/>
      <c r="QML14" s="4"/>
      <c r="QMM14" s="4"/>
      <c r="QMN14" s="4"/>
      <c r="QMO14" s="4"/>
      <c r="QMP14" s="4"/>
      <c r="QMQ14" s="4"/>
      <c r="QMR14" s="4"/>
      <c r="QMS14" s="4"/>
      <c r="QMT14" s="4"/>
      <c r="QMU14" s="4"/>
      <c r="QMV14" s="4"/>
      <c r="QMW14" s="4"/>
      <c r="QMX14" s="4"/>
      <c r="QMY14" s="4"/>
      <c r="QMZ14" s="4"/>
      <c r="QNA14" s="4"/>
      <c r="QNB14" s="4"/>
      <c r="QNC14" s="4"/>
      <c r="QND14" s="4"/>
      <c r="QNE14" s="4"/>
      <c r="QNF14" s="4"/>
      <c r="QNG14" s="4"/>
      <c r="QNH14" s="4"/>
      <c r="QNI14" s="4"/>
      <c r="QNJ14" s="4"/>
      <c r="QNK14" s="4"/>
      <c r="QNL14" s="4"/>
      <c r="QNM14" s="4"/>
      <c r="QNN14" s="4"/>
      <c r="QNO14" s="4"/>
      <c r="QNP14" s="4"/>
      <c r="QNQ14" s="4"/>
      <c r="QNR14" s="4"/>
      <c r="QNS14" s="4"/>
      <c r="QNT14" s="4"/>
      <c r="QNU14" s="4"/>
      <c r="QNV14" s="4"/>
      <c r="QNW14" s="4"/>
      <c r="QNX14" s="4"/>
      <c r="QNY14" s="4"/>
      <c r="QNZ14" s="4"/>
      <c r="QOA14" s="4"/>
      <c r="QOB14" s="4"/>
      <c r="QOC14" s="4"/>
      <c r="QOD14" s="4"/>
      <c r="QOE14" s="4"/>
      <c r="QOF14" s="4"/>
      <c r="QOG14" s="4"/>
      <c r="QOH14" s="4"/>
      <c r="QOI14" s="4"/>
      <c r="QOJ14" s="4"/>
      <c r="QOK14" s="4"/>
      <c r="QOL14" s="4"/>
      <c r="QOM14" s="4"/>
      <c r="QON14" s="4"/>
      <c r="QOO14" s="4"/>
      <c r="QOP14" s="4"/>
      <c r="QOQ14" s="4"/>
      <c r="QOR14" s="4"/>
      <c r="QOS14" s="4"/>
      <c r="QOT14" s="4"/>
      <c r="QOU14" s="4"/>
      <c r="QOV14" s="4"/>
      <c r="QOW14" s="4"/>
      <c r="QOX14" s="4"/>
      <c r="QOY14" s="4"/>
      <c r="QOZ14" s="4"/>
      <c r="QPA14" s="4"/>
      <c r="QPB14" s="4"/>
      <c r="QPC14" s="4"/>
      <c r="QPD14" s="4"/>
      <c r="QPE14" s="4"/>
      <c r="QPF14" s="4"/>
      <c r="QPG14" s="4"/>
      <c r="QPH14" s="4"/>
      <c r="QPI14" s="4"/>
      <c r="QPJ14" s="4"/>
      <c r="QPK14" s="4"/>
      <c r="QPL14" s="4"/>
      <c r="QPM14" s="4"/>
      <c r="QPN14" s="4"/>
      <c r="QPO14" s="4"/>
      <c r="QPP14" s="4"/>
      <c r="QPQ14" s="4"/>
      <c r="QPR14" s="4"/>
      <c r="QPS14" s="4"/>
      <c r="QPT14" s="4"/>
      <c r="QPU14" s="4"/>
      <c r="QPV14" s="4"/>
      <c r="QPW14" s="4"/>
      <c r="QPX14" s="4"/>
      <c r="QPY14" s="4"/>
      <c r="QPZ14" s="4"/>
      <c r="QQA14" s="4"/>
      <c r="QQB14" s="4"/>
      <c r="QQC14" s="4"/>
      <c r="QQD14" s="4"/>
      <c r="QQE14" s="4"/>
      <c r="QQF14" s="4"/>
      <c r="QQG14" s="4"/>
      <c r="QQH14" s="4"/>
      <c r="QQI14" s="4"/>
      <c r="QQJ14" s="4"/>
      <c r="QQK14" s="4"/>
      <c r="QQL14" s="4"/>
      <c r="QQM14" s="4"/>
      <c r="QQN14" s="4"/>
      <c r="QQO14" s="4"/>
      <c r="QQP14" s="4"/>
      <c r="QQQ14" s="4"/>
      <c r="QQR14" s="4"/>
      <c r="QQS14" s="4"/>
      <c r="QQT14" s="4"/>
      <c r="QQU14" s="4"/>
      <c r="QQV14" s="4"/>
      <c r="QQW14" s="4"/>
      <c r="QQX14" s="4"/>
      <c r="QQY14" s="4"/>
      <c r="QQZ14" s="4"/>
      <c r="QRA14" s="4"/>
      <c r="QRB14" s="4"/>
      <c r="QRC14" s="4"/>
      <c r="QRD14" s="4"/>
      <c r="QRE14" s="4"/>
      <c r="QRF14" s="4"/>
      <c r="QRG14" s="4"/>
      <c r="QRH14" s="4"/>
      <c r="QRI14" s="4"/>
      <c r="QRJ14" s="4"/>
      <c r="QRK14" s="4"/>
      <c r="QRL14" s="4"/>
      <c r="QRM14" s="4"/>
      <c r="QRN14" s="4"/>
      <c r="QRO14" s="4"/>
      <c r="QRP14" s="4"/>
      <c r="QRQ14" s="4"/>
      <c r="QRR14" s="4"/>
      <c r="QRS14" s="4"/>
      <c r="QRT14" s="4"/>
      <c r="QRU14" s="4"/>
      <c r="QRV14" s="4"/>
      <c r="QRW14" s="4"/>
      <c r="QRX14" s="4"/>
      <c r="QRY14" s="4"/>
      <c r="QRZ14" s="4"/>
      <c r="QSA14" s="4"/>
      <c r="QSB14" s="4"/>
      <c r="QSC14" s="4"/>
      <c r="QSD14" s="4"/>
      <c r="QSE14" s="4"/>
      <c r="QSF14" s="4"/>
      <c r="QSG14" s="4"/>
      <c r="QSH14" s="4"/>
      <c r="QSI14" s="4"/>
      <c r="QSJ14" s="4"/>
      <c r="QSK14" s="4"/>
      <c r="QSL14" s="4"/>
      <c r="QSM14" s="4"/>
      <c r="QSN14" s="4"/>
      <c r="QSO14" s="4"/>
      <c r="QSP14" s="4"/>
      <c r="QSQ14" s="4"/>
      <c r="QSR14" s="4"/>
      <c r="QSS14" s="4"/>
      <c r="QST14" s="4"/>
      <c r="QSU14" s="4"/>
      <c r="QSV14" s="4"/>
      <c r="QSW14" s="4"/>
      <c r="QSX14" s="4"/>
      <c r="QSY14" s="4"/>
      <c r="QSZ14" s="4"/>
      <c r="QTA14" s="4"/>
      <c r="QTB14" s="4"/>
      <c r="QTC14" s="4"/>
      <c r="QTD14" s="4"/>
      <c r="QTE14" s="4"/>
      <c r="QTF14" s="4"/>
      <c r="QTG14" s="4"/>
      <c r="QTH14" s="4"/>
      <c r="QTI14" s="4"/>
      <c r="QTJ14" s="4"/>
      <c r="QTK14" s="4"/>
      <c r="QTL14" s="4"/>
      <c r="QTM14" s="4"/>
      <c r="QTN14" s="4"/>
      <c r="QTO14" s="4"/>
      <c r="QTP14" s="4"/>
      <c r="QTQ14" s="4"/>
      <c r="QTR14" s="4"/>
      <c r="QTS14" s="4"/>
      <c r="QTT14" s="4"/>
      <c r="QTU14" s="4"/>
      <c r="QTV14" s="4"/>
      <c r="QTW14" s="4"/>
      <c r="QTX14" s="4"/>
      <c r="QTY14" s="4"/>
      <c r="QTZ14" s="4"/>
      <c r="QUA14" s="4"/>
      <c r="QUB14" s="4"/>
      <c r="QUC14" s="4"/>
      <c r="QUD14" s="4"/>
      <c r="QUE14" s="4"/>
      <c r="QUF14" s="4"/>
      <c r="QUG14" s="4"/>
      <c r="QUH14" s="4"/>
      <c r="QUI14" s="4"/>
      <c r="QUJ14" s="4"/>
      <c r="QUK14" s="4"/>
      <c r="QUL14" s="4"/>
      <c r="QUM14" s="4"/>
      <c r="QUN14" s="4"/>
      <c r="QUO14" s="4"/>
      <c r="QUP14" s="4"/>
      <c r="QUQ14" s="4"/>
      <c r="QUR14" s="4"/>
      <c r="QUS14" s="4"/>
      <c r="QUT14" s="4"/>
      <c r="QUU14" s="4"/>
      <c r="QUV14" s="4"/>
      <c r="QUW14" s="4"/>
      <c r="QUX14" s="4"/>
      <c r="QUY14" s="4"/>
      <c r="QUZ14" s="4"/>
      <c r="QVA14" s="4"/>
      <c r="QVB14" s="4"/>
      <c r="QVC14" s="4"/>
      <c r="QVD14" s="4"/>
      <c r="QVE14" s="4"/>
      <c r="QVF14" s="4"/>
      <c r="QVG14" s="4"/>
      <c r="QVH14" s="4"/>
      <c r="QVI14" s="4"/>
      <c r="QVJ14" s="4"/>
      <c r="QVK14" s="4"/>
      <c r="QVL14" s="4"/>
      <c r="QVM14" s="4"/>
      <c r="QVN14" s="4"/>
      <c r="QVO14" s="4"/>
      <c r="QVP14" s="4"/>
      <c r="QVQ14" s="4"/>
      <c r="QVR14" s="4"/>
      <c r="QVS14" s="4"/>
      <c r="QVT14" s="4"/>
      <c r="QVU14" s="4"/>
      <c r="QVV14" s="4"/>
      <c r="QVW14" s="4"/>
      <c r="QVX14" s="4"/>
      <c r="QVY14" s="4"/>
      <c r="QVZ14" s="4"/>
      <c r="QWA14" s="4"/>
      <c r="QWB14" s="4"/>
      <c r="QWC14" s="4"/>
      <c r="QWD14" s="4"/>
      <c r="QWE14" s="4"/>
      <c r="QWF14" s="4"/>
      <c r="QWG14" s="4"/>
      <c r="QWH14" s="4"/>
      <c r="QWI14" s="4"/>
      <c r="QWJ14" s="4"/>
      <c r="QWK14" s="4"/>
      <c r="QWL14" s="4"/>
      <c r="QWM14" s="4"/>
      <c r="QWN14" s="4"/>
      <c r="QWO14" s="4"/>
      <c r="QWP14" s="4"/>
      <c r="QWQ14" s="4"/>
      <c r="QWR14" s="4"/>
      <c r="QWS14" s="4"/>
      <c r="QWT14" s="4"/>
      <c r="QWU14" s="4"/>
      <c r="QWV14" s="4"/>
      <c r="QWW14" s="4"/>
      <c r="QWX14" s="4"/>
      <c r="QWY14" s="4"/>
      <c r="QWZ14" s="4"/>
      <c r="QXA14" s="4"/>
      <c r="QXB14" s="4"/>
      <c r="QXC14" s="4"/>
      <c r="QXD14" s="4"/>
      <c r="QXE14" s="4"/>
      <c r="QXF14" s="4"/>
      <c r="QXG14" s="4"/>
      <c r="QXH14" s="4"/>
      <c r="QXI14" s="4"/>
      <c r="QXJ14" s="4"/>
      <c r="QXK14" s="4"/>
      <c r="QXL14" s="4"/>
      <c r="QXM14" s="4"/>
      <c r="QXN14" s="4"/>
      <c r="QXO14" s="4"/>
      <c r="QXP14" s="4"/>
      <c r="QXQ14" s="4"/>
      <c r="QXR14" s="4"/>
      <c r="QXS14" s="4"/>
      <c r="QXT14" s="4"/>
      <c r="QXU14" s="4"/>
      <c r="QXV14" s="4"/>
      <c r="QXW14" s="4"/>
      <c r="QXX14" s="4"/>
      <c r="QXY14" s="4"/>
      <c r="QXZ14" s="4"/>
      <c r="QYA14" s="4"/>
      <c r="QYB14" s="4"/>
      <c r="QYC14" s="4"/>
      <c r="QYD14" s="4"/>
      <c r="QYE14" s="4"/>
      <c r="QYF14" s="4"/>
      <c r="QYG14" s="4"/>
      <c r="QYH14" s="4"/>
      <c r="QYI14" s="4"/>
      <c r="QYJ14" s="4"/>
      <c r="QYK14" s="4"/>
      <c r="QYL14" s="4"/>
      <c r="QYM14" s="4"/>
      <c r="QYN14" s="4"/>
      <c r="QYO14" s="4"/>
      <c r="QYP14" s="4"/>
      <c r="QYQ14" s="4"/>
      <c r="QYR14" s="4"/>
      <c r="QYS14" s="4"/>
      <c r="QYT14" s="4"/>
      <c r="QYU14" s="4"/>
      <c r="QYV14" s="4"/>
      <c r="QYW14" s="4"/>
      <c r="QYX14" s="4"/>
      <c r="QYY14" s="4"/>
      <c r="QYZ14" s="4"/>
      <c r="QZA14" s="4"/>
      <c r="QZB14" s="4"/>
      <c r="QZC14" s="4"/>
      <c r="QZD14" s="4"/>
      <c r="QZE14" s="4"/>
      <c r="QZF14" s="4"/>
      <c r="QZG14" s="4"/>
      <c r="QZH14" s="4"/>
      <c r="QZI14" s="4"/>
      <c r="QZJ14" s="4"/>
      <c r="QZK14" s="4"/>
      <c r="QZL14" s="4"/>
      <c r="QZM14" s="4"/>
      <c r="QZN14" s="4"/>
      <c r="QZO14" s="4"/>
      <c r="QZP14" s="4"/>
      <c r="QZQ14" s="4"/>
      <c r="QZR14" s="4"/>
      <c r="QZS14" s="4"/>
      <c r="QZT14" s="4"/>
      <c r="QZU14" s="4"/>
      <c r="QZV14" s="4"/>
      <c r="QZW14" s="4"/>
      <c r="QZX14" s="4"/>
      <c r="QZY14" s="4"/>
      <c r="QZZ14" s="4"/>
      <c r="RAA14" s="4"/>
      <c r="RAB14" s="4"/>
      <c r="RAC14" s="4"/>
      <c r="RAD14" s="4"/>
      <c r="RAE14" s="4"/>
      <c r="RAF14" s="4"/>
      <c r="RAG14" s="4"/>
      <c r="RAH14" s="4"/>
      <c r="RAI14" s="4"/>
      <c r="RAJ14" s="4"/>
      <c r="RAK14" s="4"/>
      <c r="RAL14" s="4"/>
      <c r="RAM14" s="4"/>
      <c r="RAN14" s="4"/>
      <c r="RAO14" s="4"/>
      <c r="RAP14" s="4"/>
      <c r="RAQ14" s="4"/>
      <c r="RAR14" s="4"/>
      <c r="RAS14" s="4"/>
      <c r="RAT14" s="4"/>
      <c r="RAU14" s="4"/>
      <c r="RAV14" s="4"/>
      <c r="RAW14" s="4"/>
      <c r="RAX14" s="4"/>
      <c r="RAY14" s="4"/>
      <c r="RAZ14" s="4"/>
      <c r="RBA14" s="4"/>
      <c r="RBB14" s="4"/>
      <c r="RBC14" s="4"/>
      <c r="RBD14" s="4"/>
      <c r="RBE14" s="4"/>
      <c r="RBF14" s="4"/>
      <c r="RBG14" s="4"/>
      <c r="RBH14" s="4"/>
      <c r="RBI14" s="4"/>
      <c r="RBJ14" s="4"/>
      <c r="RBK14" s="4"/>
      <c r="RBL14" s="4"/>
      <c r="RBM14" s="4"/>
      <c r="RBN14" s="4"/>
      <c r="RBO14" s="4"/>
      <c r="RBP14" s="4"/>
      <c r="RBQ14" s="4"/>
      <c r="RBR14" s="4"/>
      <c r="RBS14" s="4"/>
      <c r="RBT14" s="4"/>
      <c r="RBU14" s="4"/>
      <c r="RBV14" s="4"/>
      <c r="RBW14" s="4"/>
      <c r="RBX14" s="4"/>
      <c r="RBY14" s="4"/>
      <c r="RBZ14" s="4"/>
      <c r="RCA14" s="4"/>
      <c r="RCB14" s="4"/>
      <c r="RCC14" s="4"/>
      <c r="RCD14" s="4"/>
      <c r="RCE14" s="4"/>
      <c r="RCF14" s="4"/>
      <c r="RCG14" s="4"/>
      <c r="RCH14" s="4"/>
      <c r="RCI14" s="4"/>
      <c r="RCJ14" s="4"/>
      <c r="RCK14" s="4"/>
      <c r="RCL14" s="4"/>
      <c r="RCM14" s="4"/>
      <c r="RCN14" s="4"/>
      <c r="RCO14" s="4"/>
      <c r="RCP14" s="4"/>
      <c r="RCQ14" s="4"/>
      <c r="RCR14" s="4"/>
      <c r="RCS14" s="4"/>
      <c r="RCT14" s="4"/>
      <c r="RCU14" s="4"/>
      <c r="RCV14" s="4"/>
      <c r="RCW14" s="4"/>
      <c r="RCX14" s="4"/>
      <c r="RCY14" s="4"/>
      <c r="RCZ14" s="4"/>
      <c r="RDA14" s="4"/>
      <c r="RDB14" s="4"/>
      <c r="RDC14" s="4"/>
      <c r="RDD14" s="4"/>
      <c r="RDE14" s="4"/>
      <c r="RDF14" s="4"/>
      <c r="RDG14" s="4"/>
      <c r="RDH14" s="4"/>
      <c r="RDI14" s="4"/>
      <c r="RDJ14" s="4"/>
      <c r="RDK14" s="4"/>
      <c r="RDL14" s="4"/>
      <c r="RDM14" s="4"/>
      <c r="RDN14" s="4"/>
      <c r="RDO14" s="4"/>
      <c r="RDP14" s="4"/>
      <c r="RDQ14" s="4"/>
      <c r="RDR14" s="4"/>
      <c r="RDS14" s="4"/>
      <c r="RDT14" s="4"/>
      <c r="RDU14" s="4"/>
      <c r="RDV14" s="4"/>
      <c r="RDW14" s="4"/>
      <c r="RDX14" s="4"/>
      <c r="RDY14" s="4"/>
      <c r="RDZ14" s="4"/>
      <c r="REA14" s="4"/>
      <c r="REB14" s="4"/>
      <c r="REC14" s="4"/>
      <c r="RED14" s="4"/>
      <c r="REE14" s="4"/>
      <c r="REF14" s="4"/>
      <c r="REG14" s="4"/>
      <c r="REH14" s="4"/>
      <c r="REI14" s="4"/>
      <c r="REJ14" s="4"/>
      <c r="REK14" s="4"/>
      <c r="REL14" s="4"/>
      <c r="REM14" s="4"/>
      <c r="REN14" s="4"/>
      <c r="REO14" s="4"/>
      <c r="REP14" s="4"/>
      <c r="REQ14" s="4"/>
      <c r="RER14" s="4"/>
      <c r="RES14" s="4"/>
      <c r="RET14" s="4"/>
      <c r="REU14" s="4"/>
      <c r="REV14" s="4"/>
      <c r="REW14" s="4"/>
      <c r="REX14" s="4"/>
      <c r="REY14" s="4"/>
      <c r="REZ14" s="4"/>
      <c r="RFA14" s="4"/>
      <c r="RFB14" s="4"/>
      <c r="RFC14" s="4"/>
      <c r="RFD14" s="4"/>
      <c r="RFE14" s="4"/>
      <c r="RFF14" s="4"/>
      <c r="RFG14" s="4"/>
      <c r="RFH14" s="4"/>
      <c r="RFI14" s="4"/>
      <c r="RFJ14" s="4"/>
      <c r="RFK14" s="4"/>
      <c r="RFL14" s="4"/>
      <c r="RFM14" s="4"/>
      <c r="RFN14" s="4"/>
      <c r="RFO14" s="4"/>
      <c r="RFP14" s="4"/>
      <c r="RFQ14" s="4"/>
      <c r="RFR14" s="4"/>
      <c r="RFS14" s="4"/>
      <c r="RFT14" s="4"/>
      <c r="RFU14" s="4"/>
      <c r="RFV14" s="4"/>
      <c r="RFW14" s="4"/>
      <c r="RFX14" s="4"/>
      <c r="RFY14" s="4"/>
      <c r="RFZ14" s="4"/>
      <c r="RGA14" s="4"/>
      <c r="RGB14" s="4"/>
      <c r="RGC14" s="4"/>
      <c r="RGD14" s="4"/>
      <c r="RGE14" s="4"/>
      <c r="RGF14" s="4"/>
      <c r="RGG14" s="4"/>
      <c r="RGH14" s="4"/>
      <c r="RGI14" s="4"/>
      <c r="RGJ14" s="4"/>
      <c r="RGK14" s="4"/>
      <c r="RGL14" s="4"/>
      <c r="RGM14" s="4"/>
      <c r="RGN14" s="4"/>
      <c r="RGO14" s="4"/>
      <c r="RGP14" s="4"/>
      <c r="RGQ14" s="4"/>
      <c r="RGR14" s="4"/>
      <c r="RGS14" s="4"/>
      <c r="RGT14" s="4"/>
      <c r="RGU14" s="4"/>
      <c r="RGV14" s="4"/>
      <c r="RGW14" s="4"/>
      <c r="RGX14" s="4"/>
      <c r="RGY14" s="4"/>
      <c r="RGZ14" s="4"/>
      <c r="RHA14" s="4"/>
      <c r="RHB14" s="4"/>
      <c r="RHC14" s="4"/>
      <c r="RHD14" s="4"/>
      <c r="RHE14" s="4"/>
      <c r="RHF14" s="4"/>
      <c r="RHG14" s="4"/>
      <c r="RHH14" s="4"/>
      <c r="RHI14" s="4"/>
      <c r="RHJ14" s="4"/>
      <c r="RHK14" s="4"/>
      <c r="RHL14" s="4"/>
      <c r="RHM14" s="4"/>
      <c r="RHN14" s="4"/>
      <c r="RHO14" s="4"/>
      <c r="RHP14" s="4"/>
      <c r="RHQ14" s="4"/>
      <c r="RHR14" s="4"/>
      <c r="RHS14" s="4"/>
      <c r="RHT14" s="4"/>
      <c r="RHU14" s="4"/>
      <c r="RHV14" s="4"/>
      <c r="RHW14" s="4"/>
      <c r="RHX14" s="4"/>
      <c r="RHY14" s="4"/>
      <c r="RHZ14" s="4"/>
      <c r="RIA14" s="4"/>
      <c r="RIB14" s="4"/>
      <c r="RIC14" s="4"/>
      <c r="RID14" s="4"/>
      <c r="RIE14" s="4"/>
      <c r="RIF14" s="4"/>
      <c r="RIG14" s="4"/>
      <c r="RIH14" s="4"/>
      <c r="RII14" s="4"/>
      <c r="RIJ14" s="4"/>
      <c r="RIK14" s="4"/>
      <c r="RIL14" s="4"/>
      <c r="RIM14" s="4"/>
      <c r="RIN14" s="4"/>
      <c r="RIO14" s="4"/>
      <c r="RIP14" s="4"/>
      <c r="RIQ14" s="4"/>
      <c r="RIR14" s="4"/>
      <c r="RIS14" s="4"/>
      <c r="RIT14" s="4"/>
      <c r="RIU14" s="4"/>
      <c r="RIV14" s="4"/>
      <c r="RIW14" s="4"/>
      <c r="RIX14" s="4"/>
      <c r="RIY14" s="4"/>
      <c r="RIZ14" s="4"/>
      <c r="RJA14" s="4"/>
      <c r="RJB14" s="4"/>
      <c r="RJC14" s="4"/>
      <c r="RJD14" s="4"/>
      <c r="RJE14" s="4"/>
      <c r="RJF14" s="4"/>
      <c r="RJG14" s="4"/>
      <c r="RJH14" s="4"/>
      <c r="RJI14" s="4"/>
      <c r="RJJ14" s="4"/>
      <c r="RJK14" s="4"/>
      <c r="RJL14" s="4"/>
      <c r="RJM14" s="4"/>
      <c r="RJN14" s="4"/>
      <c r="RJO14" s="4"/>
      <c r="RJP14" s="4"/>
      <c r="RJQ14" s="4"/>
      <c r="RJR14" s="4"/>
      <c r="RJS14" s="4"/>
      <c r="RJT14" s="4"/>
      <c r="RJU14" s="4"/>
      <c r="RJV14" s="4"/>
      <c r="RJW14" s="4"/>
      <c r="RJX14" s="4"/>
      <c r="RJY14" s="4"/>
      <c r="RJZ14" s="4"/>
      <c r="RKA14" s="4"/>
      <c r="RKB14" s="4"/>
      <c r="RKC14" s="4"/>
      <c r="RKD14" s="4"/>
      <c r="RKE14" s="4"/>
      <c r="RKF14" s="4"/>
      <c r="RKG14" s="4"/>
      <c r="RKH14" s="4"/>
      <c r="RKI14" s="4"/>
      <c r="RKJ14" s="4"/>
      <c r="RKK14" s="4"/>
      <c r="RKL14" s="4"/>
      <c r="RKM14" s="4"/>
      <c r="RKN14" s="4"/>
      <c r="RKO14" s="4"/>
      <c r="RKP14" s="4"/>
      <c r="RKQ14" s="4"/>
      <c r="RKR14" s="4"/>
      <c r="RKS14" s="4"/>
      <c r="RKT14" s="4"/>
      <c r="RKU14" s="4"/>
      <c r="RKV14" s="4"/>
      <c r="RKW14" s="4"/>
      <c r="RKX14" s="4"/>
      <c r="RKY14" s="4"/>
      <c r="RKZ14" s="4"/>
      <c r="RLA14" s="4"/>
      <c r="RLB14" s="4"/>
      <c r="RLC14" s="4"/>
      <c r="RLD14" s="4"/>
      <c r="RLE14" s="4"/>
      <c r="RLF14" s="4"/>
      <c r="RLG14" s="4"/>
      <c r="RLH14" s="4"/>
      <c r="RLI14" s="4"/>
      <c r="RLJ14" s="4"/>
      <c r="RLK14" s="4"/>
      <c r="RLL14" s="4"/>
      <c r="RLM14" s="4"/>
      <c r="RLN14" s="4"/>
      <c r="RLO14" s="4"/>
      <c r="RLP14" s="4"/>
      <c r="RLQ14" s="4"/>
      <c r="RLR14" s="4"/>
      <c r="RLS14" s="4"/>
      <c r="RLT14" s="4"/>
      <c r="RLU14" s="4"/>
      <c r="RLV14" s="4"/>
      <c r="RLW14" s="4"/>
      <c r="RLX14" s="4"/>
      <c r="RLY14" s="4"/>
      <c r="RLZ14" s="4"/>
      <c r="RMA14" s="4"/>
      <c r="RMB14" s="4"/>
      <c r="RMC14" s="4"/>
      <c r="RMD14" s="4"/>
      <c r="RME14" s="4"/>
      <c r="RMF14" s="4"/>
      <c r="RMG14" s="4"/>
      <c r="RMH14" s="4"/>
      <c r="RMI14" s="4"/>
      <c r="RMJ14" s="4"/>
      <c r="RMK14" s="4"/>
      <c r="RML14" s="4"/>
      <c r="RMM14" s="4"/>
      <c r="RMN14" s="4"/>
      <c r="RMO14" s="4"/>
      <c r="RMP14" s="4"/>
      <c r="RMQ14" s="4"/>
      <c r="RMR14" s="4"/>
      <c r="RMS14" s="4"/>
      <c r="RMT14" s="4"/>
      <c r="RMU14" s="4"/>
      <c r="RMV14" s="4"/>
      <c r="RMW14" s="4"/>
      <c r="RMX14" s="4"/>
      <c r="RMY14" s="4"/>
      <c r="RMZ14" s="4"/>
      <c r="RNA14" s="4"/>
      <c r="RNB14" s="4"/>
      <c r="RNC14" s="4"/>
      <c r="RND14" s="4"/>
      <c r="RNE14" s="4"/>
      <c r="RNF14" s="4"/>
      <c r="RNG14" s="4"/>
      <c r="RNH14" s="4"/>
      <c r="RNI14" s="4"/>
      <c r="RNJ14" s="4"/>
      <c r="RNK14" s="4"/>
      <c r="RNL14" s="4"/>
      <c r="RNM14" s="4"/>
      <c r="RNN14" s="4"/>
      <c r="RNO14" s="4"/>
      <c r="RNP14" s="4"/>
      <c r="RNQ14" s="4"/>
      <c r="RNR14" s="4"/>
      <c r="RNS14" s="4"/>
      <c r="RNT14" s="4"/>
      <c r="RNU14" s="4"/>
      <c r="RNV14" s="4"/>
      <c r="RNW14" s="4"/>
      <c r="RNX14" s="4"/>
      <c r="RNY14" s="4"/>
      <c r="RNZ14" s="4"/>
      <c r="ROA14" s="4"/>
      <c r="ROB14" s="4"/>
      <c r="ROC14" s="4"/>
      <c r="ROD14" s="4"/>
      <c r="ROE14" s="4"/>
      <c r="ROF14" s="4"/>
      <c r="ROG14" s="4"/>
      <c r="ROH14" s="4"/>
      <c r="ROI14" s="4"/>
      <c r="ROJ14" s="4"/>
      <c r="ROK14" s="4"/>
      <c r="ROL14" s="4"/>
      <c r="ROM14" s="4"/>
      <c r="RON14" s="4"/>
      <c r="ROO14" s="4"/>
      <c r="ROP14" s="4"/>
      <c r="ROQ14" s="4"/>
      <c r="ROR14" s="4"/>
      <c r="ROS14" s="4"/>
      <c r="ROT14" s="4"/>
      <c r="ROU14" s="4"/>
      <c r="ROV14" s="4"/>
      <c r="ROW14" s="4"/>
      <c r="ROX14" s="4"/>
      <c r="ROY14" s="4"/>
      <c r="ROZ14" s="4"/>
      <c r="RPA14" s="4"/>
      <c r="RPB14" s="4"/>
      <c r="RPC14" s="4"/>
      <c r="RPD14" s="4"/>
      <c r="RPE14" s="4"/>
      <c r="RPF14" s="4"/>
      <c r="RPG14" s="4"/>
      <c r="RPH14" s="4"/>
      <c r="RPI14" s="4"/>
      <c r="RPJ14" s="4"/>
      <c r="RPK14" s="4"/>
      <c r="RPL14" s="4"/>
      <c r="RPM14" s="4"/>
      <c r="RPN14" s="4"/>
      <c r="RPO14" s="4"/>
      <c r="RPP14" s="4"/>
      <c r="RPQ14" s="4"/>
      <c r="RPR14" s="4"/>
      <c r="RPS14" s="4"/>
      <c r="RPT14" s="4"/>
      <c r="RPU14" s="4"/>
      <c r="RPV14" s="4"/>
      <c r="RPW14" s="4"/>
      <c r="RPX14" s="4"/>
      <c r="RPY14" s="4"/>
      <c r="RPZ14" s="4"/>
      <c r="RQA14" s="4"/>
      <c r="RQB14" s="4"/>
      <c r="RQC14" s="4"/>
      <c r="RQD14" s="4"/>
      <c r="RQE14" s="4"/>
      <c r="RQF14" s="4"/>
      <c r="RQG14" s="4"/>
      <c r="RQH14" s="4"/>
      <c r="RQI14" s="4"/>
      <c r="RQJ14" s="4"/>
      <c r="RQK14" s="4"/>
      <c r="RQL14" s="4"/>
      <c r="RQM14" s="4"/>
      <c r="RQN14" s="4"/>
      <c r="RQO14" s="4"/>
      <c r="RQP14" s="4"/>
      <c r="RQQ14" s="4"/>
      <c r="RQR14" s="4"/>
      <c r="RQS14" s="4"/>
      <c r="RQT14" s="4"/>
      <c r="RQU14" s="4"/>
      <c r="RQV14" s="4"/>
      <c r="RQW14" s="4"/>
      <c r="RQX14" s="4"/>
      <c r="RQY14" s="4"/>
      <c r="RQZ14" s="4"/>
      <c r="RRA14" s="4"/>
      <c r="RRB14" s="4"/>
      <c r="RRC14" s="4"/>
      <c r="RRD14" s="4"/>
      <c r="RRE14" s="4"/>
      <c r="RRF14" s="4"/>
      <c r="RRG14" s="4"/>
      <c r="RRH14" s="4"/>
      <c r="RRI14" s="4"/>
      <c r="RRJ14" s="4"/>
      <c r="RRK14" s="4"/>
      <c r="RRL14" s="4"/>
      <c r="RRM14" s="4"/>
      <c r="RRN14" s="4"/>
      <c r="RRO14" s="4"/>
      <c r="RRP14" s="4"/>
      <c r="RRQ14" s="4"/>
      <c r="RRR14" s="4"/>
      <c r="RRS14" s="4"/>
      <c r="RRT14" s="4"/>
      <c r="RRU14" s="4"/>
      <c r="RRV14" s="4"/>
      <c r="RRW14" s="4"/>
      <c r="RRX14" s="4"/>
      <c r="RRY14" s="4"/>
      <c r="RRZ14" s="4"/>
      <c r="RSA14" s="4"/>
      <c r="RSB14" s="4"/>
      <c r="RSC14" s="4"/>
      <c r="RSD14" s="4"/>
      <c r="RSE14" s="4"/>
      <c r="RSF14" s="4"/>
      <c r="RSG14" s="4"/>
      <c r="RSH14" s="4"/>
      <c r="RSI14" s="4"/>
      <c r="RSJ14" s="4"/>
      <c r="RSK14" s="4"/>
      <c r="RSL14" s="4"/>
      <c r="RSM14" s="4"/>
      <c r="RSN14" s="4"/>
      <c r="RSO14" s="4"/>
      <c r="RSP14" s="4"/>
      <c r="RSQ14" s="4"/>
      <c r="RSR14" s="4"/>
      <c r="RSS14" s="4"/>
      <c r="RST14" s="4"/>
      <c r="RSU14" s="4"/>
      <c r="RSV14" s="4"/>
      <c r="RSW14" s="4"/>
      <c r="RSX14" s="4"/>
      <c r="RSY14" s="4"/>
      <c r="RSZ14" s="4"/>
      <c r="RTA14" s="4"/>
      <c r="RTB14" s="4"/>
      <c r="RTC14" s="4"/>
      <c r="RTD14" s="4"/>
      <c r="RTE14" s="4"/>
      <c r="RTF14" s="4"/>
      <c r="RTG14" s="4"/>
      <c r="RTH14" s="4"/>
      <c r="RTI14" s="4"/>
      <c r="RTJ14" s="4"/>
      <c r="RTK14" s="4"/>
      <c r="RTL14" s="4"/>
      <c r="RTM14" s="4"/>
      <c r="RTN14" s="4"/>
      <c r="RTO14" s="4"/>
      <c r="RTP14" s="4"/>
      <c r="RTQ14" s="4"/>
      <c r="RTR14" s="4"/>
      <c r="RTS14" s="4"/>
      <c r="RTT14" s="4"/>
      <c r="RTU14" s="4"/>
      <c r="RTV14" s="4"/>
      <c r="RTW14" s="4"/>
      <c r="RTX14" s="4"/>
      <c r="RTY14" s="4"/>
      <c r="RTZ14" s="4"/>
      <c r="RUA14" s="4"/>
      <c r="RUB14" s="4"/>
      <c r="RUC14" s="4"/>
      <c r="RUD14" s="4"/>
      <c r="RUE14" s="4"/>
      <c r="RUF14" s="4"/>
      <c r="RUG14" s="4"/>
      <c r="RUH14" s="4"/>
      <c r="RUI14" s="4"/>
      <c r="RUJ14" s="4"/>
      <c r="RUK14" s="4"/>
      <c r="RUL14" s="4"/>
      <c r="RUM14" s="4"/>
      <c r="RUN14" s="4"/>
      <c r="RUO14" s="4"/>
      <c r="RUP14" s="4"/>
      <c r="RUQ14" s="4"/>
      <c r="RUR14" s="4"/>
      <c r="RUS14" s="4"/>
      <c r="RUT14" s="4"/>
      <c r="RUU14" s="4"/>
      <c r="RUV14" s="4"/>
      <c r="RUW14" s="4"/>
      <c r="RUX14" s="4"/>
      <c r="RUY14" s="4"/>
      <c r="RUZ14" s="4"/>
      <c r="RVA14" s="4"/>
      <c r="RVB14" s="4"/>
      <c r="RVC14" s="4"/>
      <c r="RVD14" s="4"/>
      <c r="RVE14" s="4"/>
      <c r="RVF14" s="4"/>
      <c r="RVG14" s="4"/>
      <c r="RVH14" s="4"/>
      <c r="RVI14" s="4"/>
      <c r="RVJ14" s="4"/>
      <c r="RVK14" s="4"/>
      <c r="RVL14" s="4"/>
      <c r="RVM14" s="4"/>
      <c r="RVN14" s="4"/>
      <c r="RVO14" s="4"/>
      <c r="RVP14" s="4"/>
      <c r="RVQ14" s="4"/>
      <c r="RVR14" s="4"/>
      <c r="RVS14" s="4"/>
      <c r="RVT14" s="4"/>
      <c r="RVU14" s="4"/>
      <c r="RVV14" s="4"/>
      <c r="RVW14" s="4"/>
      <c r="RVX14" s="4"/>
      <c r="RVY14" s="4"/>
      <c r="RVZ14" s="4"/>
      <c r="RWA14" s="4"/>
      <c r="RWB14" s="4"/>
      <c r="RWC14" s="4"/>
      <c r="RWD14" s="4"/>
      <c r="RWE14" s="4"/>
      <c r="RWF14" s="4"/>
      <c r="RWG14" s="4"/>
      <c r="RWH14" s="4"/>
      <c r="RWI14" s="4"/>
      <c r="RWJ14" s="4"/>
      <c r="RWK14" s="4"/>
      <c r="RWL14" s="4"/>
      <c r="RWM14" s="4"/>
      <c r="RWN14" s="4"/>
      <c r="RWO14" s="4"/>
      <c r="RWP14" s="4"/>
      <c r="RWQ14" s="4"/>
      <c r="RWR14" s="4"/>
      <c r="RWS14" s="4"/>
      <c r="RWT14" s="4"/>
      <c r="RWU14" s="4"/>
      <c r="RWV14" s="4"/>
      <c r="RWW14" s="4"/>
      <c r="RWX14" s="4"/>
      <c r="RWY14" s="4"/>
      <c r="RWZ14" s="4"/>
      <c r="RXA14" s="4"/>
      <c r="RXB14" s="4"/>
      <c r="RXC14" s="4"/>
      <c r="RXD14" s="4"/>
      <c r="RXE14" s="4"/>
      <c r="RXF14" s="4"/>
      <c r="RXG14" s="4"/>
      <c r="RXH14" s="4"/>
      <c r="RXI14" s="4"/>
      <c r="RXJ14" s="4"/>
      <c r="RXK14" s="4"/>
      <c r="RXL14" s="4"/>
      <c r="RXM14" s="4"/>
      <c r="RXN14" s="4"/>
      <c r="RXO14" s="4"/>
      <c r="RXP14" s="4"/>
      <c r="RXQ14" s="4"/>
      <c r="RXR14" s="4"/>
      <c r="RXS14" s="4"/>
      <c r="RXT14" s="4"/>
      <c r="RXU14" s="4"/>
      <c r="RXV14" s="4"/>
      <c r="RXW14" s="4"/>
      <c r="RXX14" s="4"/>
      <c r="RXY14" s="4"/>
      <c r="RXZ14" s="4"/>
      <c r="RYA14" s="4"/>
      <c r="RYB14" s="4"/>
      <c r="RYC14" s="4"/>
      <c r="RYD14" s="4"/>
      <c r="RYE14" s="4"/>
      <c r="RYF14" s="4"/>
      <c r="RYG14" s="4"/>
      <c r="RYH14" s="4"/>
      <c r="RYI14" s="4"/>
      <c r="RYJ14" s="4"/>
      <c r="RYK14" s="4"/>
      <c r="RYL14" s="4"/>
      <c r="RYM14" s="4"/>
      <c r="RYN14" s="4"/>
      <c r="RYO14" s="4"/>
      <c r="RYP14" s="4"/>
      <c r="RYQ14" s="4"/>
      <c r="RYR14" s="4"/>
      <c r="RYS14" s="4"/>
      <c r="RYT14" s="4"/>
      <c r="RYU14" s="4"/>
      <c r="RYV14" s="4"/>
      <c r="RYW14" s="4"/>
      <c r="RYX14" s="4"/>
      <c r="RYY14" s="4"/>
      <c r="RYZ14" s="4"/>
      <c r="RZA14" s="4"/>
      <c r="RZB14" s="4"/>
      <c r="RZC14" s="4"/>
      <c r="RZD14" s="4"/>
      <c r="RZE14" s="4"/>
      <c r="RZF14" s="4"/>
      <c r="RZG14" s="4"/>
      <c r="RZH14" s="4"/>
      <c r="RZI14" s="4"/>
      <c r="RZJ14" s="4"/>
      <c r="RZK14" s="4"/>
      <c r="RZL14" s="4"/>
      <c r="RZM14" s="4"/>
      <c r="RZN14" s="4"/>
      <c r="RZO14" s="4"/>
      <c r="RZP14" s="4"/>
      <c r="RZQ14" s="4"/>
      <c r="RZR14" s="4"/>
      <c r="RZS14" s="4"/>
      <c r="RZT14" s="4"/>
      <c r="RZU14" s="4"/>
      <c r="RZV14" s="4"/>
      <c r="RZW14" s="4"/>
      <c r="RZX14" s="4"/>
      <c r="RZY14" s="4"/>
      <c r="RZZ14" s="4"/>
      <c r="SAA14" s="4"/>
      <c r="SAB14" s="4"/>
      <c r="SAC14" s="4"/>
      <c r="SAD14" s="4"/>
      <c r="SAE14" s="4"/>
      <c r="SAF14" s="4"/>
      <c r="SAG14" s="4"/>
      <c r="SAH14" s="4"/>
      <c r="SAI14" s="4"/>
      <c r="SAJ14" s="4"/>
      <c r="SAK14" s="4"/>
      <c r="SAL14" s="4"/>
      <c r="SAM14" s="4"/>
      <c r="SAN14" s="4"/>
      <c r="SAO14" s="4"/>
      <c r="SAP14" s="4"/>
      <c r="SAQ14" s="4"/>
      <c r="SAR14" s="4"/>
      <c r="SAS14" s="4"/>
      <c r="SAT14" s="4"/>
      <c r="SAU14" s="4"/>
      <c r="SAV14" s="4"/>
      <c r="SAW14" s="4"/>
      <c r="SAX14" s="4"/>
      <c r="SAY14" s="4"/>
      <c r="SAZ14" s="4"/>
      <c r="SBA14" s="4"/>
      <c r="SBB14" s="4"/>
      <c r="SBC14" s="4"/>
      <c r="SBD14" s="4"/>
      <c r="SBE14" s="4"/>
      <c r="SBF14" s="4"/>
      <c r="SBG14" s="4"/>
      <c r="SBH14" s="4"/>
      <c r="SBI14" s="4"/>
      <c r="SBJ14" s="4"/>
      <c r="SBK14" s="4"/>
      <c r="SBL14" s="4"/>
      <c r="SBM14" s="4"/>
      <c r="SBN14" s="4"/>
      <c r="SBO14" s="4"/>
      <c r="SBP14" s="4"/>
      <c r="SBQ14" s="4"/>
      <c r="SBR14" s="4"/>
      <c r="SBS14" s="4"/>
      <c r="SBT14" s="4"/>
      <c r="SBU14" s="4"/>
      <c r="SBV14" s="4"/>
      <c r="SBW14" s="4"/>
      <c r="SBX14" s="4"/>
      <c r="SBY14" s="4"/>
      <c r="SBZ14" s="4"/>
      <c r="SCA14" s="4"/>
      <c r="SCB14" s="4"/>
      <c r="SCC14" s="4"/>
      <c r="SCD14" s="4"/>
      <c r="SCE14" s="4"/>
      <c r="SCF14" s="4"/>
      <c r="SCG14" s="4"/>
      <c r="SCH14" s="4"/>
      <c r="SCI14" s="4"/>
      <c r="SCJ14" s="4"/>
      <c r="SCK14" s="4"/>
      <c r="SCL14" s="4"/>
      <c r="SCM14" s="4"/>
      <c r="SCN14" s="4"/>
      <c r="SCO14" s="4"/>
      <c r="SCP14" s="4"/>
      <c r="SCQ14" s="4"/>
      <c r="SCR14" s="4"/>
      <c r="SCS14" s="4"/>
      <c r="SCT14" s="4"/>
      <c r="SCU14" s="4"/>
      <c r="SCV14" s="4"/>
      <c r="SCW14" s="4"/>
      <c r="SCX14" s="4"/>
      <c r="SCY14" s="4"/>
      <c r="SCZ14" s="4"/>
      <c r="SDA14" s="4"/>
      <c r="SDB14" s="4"/>
      <c r="SDC14" s="4"/>
      <c r="SDD14" s="4"/>
      <c r="SDE14" s="4"/>
      <c r="SDF14" s="4"/>
      <c r="SDG14" s="4"/>
      <c r="SDH14" s="4"/>
      <c r="SDI14" s="4"/>
      <c r="SDJ14" s="4"/>
      <c r="SDK14" s="4"/>
      <c r="SDL14" s="4"/>
      <c r="SDM14" s="4"/>
      <c r="SDN14" s="4"/>
      <c r="SDO14" s="4"/>
      <c r="SDP14" s="4"/>
      <c r="SDQ14" s="4"/>
      <c r="SDR14" s="4"/>
      <c r="SDS14" s="4"/>
      <c r="SDT14" s="4"/>
      <c r="SDU14" s="4"/>
      <c r="SDV14" s="4"/>
      <c r="SDW14" s="4"/>
      <c r="SDX14" s="4"/>
      <c r="SDY14" s="4"/>
      <c r="SDZ14" s="4"/>
      <c r="SEA14" s="4"/>
      <c r="SEB14" s="4"/>
      <c r="SEC14" s="4"/>
      <c r="SED14" s="4"/>
      <c r="SEE14" s="4"/>
      <c r="SEF14" s="4"/>
      <c r="SEG14" s="4"/>
      <c r="SEH14" s="4"/>
      <c r="SEI14" s="4"/>
      <c r="SEJ14" s="4"/>
      <c r="SEK14" s="4"/>
      <c r="SEL14" s="4"/>
      <c r="SEM14" s="4"/>
      <c r="SEN14" s="4"/>
      <c r="SEO14" s="4"/>
      <c r="SEP14" s="4"/>
      <c r="SEQ14" s="4"/>
      <c r="SER14" s="4"/>
      <c r="SES14" s="4"/>
      <c r="SET14" s="4"/>
      <c r="SEU14" s="4"/>
      <c r="SEV14" s="4"/>
      <c r="SEW14" s="4"/>
      <c r="SEX14" s="4"/>
      <c r="SEY14" s="4"/>
      <c r="SEZ14" s="4"/>
      <c r="SFA14" s="4"/>
      <c r="SFB14" s="4"/>
      <c r="SFC14" s="4"/>
      <c r="SFD14" s="4"/>
      <c r="SFE14" s="4"/>
      <c r="SFF14" s="4"/>
      <c r="SFG14" s="4"/>
      <c r="SFH14" s="4"/>
      <c r="SFI14" s="4"/>
      <c r="SFJ14" s="4"/>
      <c r="SFK14" s="4"/>
      <c r="SFL14" s="4"/>
      <c r="SFM14" s="4"/>
      <c r="SFN14" s="4"/>
      <c r="SFO14" s="4"/>
      <c r="SFP14" s="4"/>
      <c r="SFQ14" s="4"/>
      <c r="SFR14" s="4"/>
      <c r="SFS14" s="4"/>
      <c r="SFT14" s="4"/>
      <c r="SFU14" s="4"/>
      <c r="SFV14" s="4"/>
      <c r="SFW14" s="4"/>
      <c r="SFX14" s="4"/>
      <c r="SFY14" s="4"/>
      <c r="SFZ14" s="4"/>
      <c r="SGA14" s="4"/>
      <c r="SGB14" s="4"/>
      <c r="SGC14" s="4"/>
      <c r="SGD14" s="4"/>
      <c r="SGE14" s="4"/>
      <c r="SGF14" s="4"/>
      <c r="SGG14" s="4"/>
      <c r="SGH14" s="4"/>
      <c r="SGI14" s="4"/>
      <c r="SGJ14" s="4"/>
      <c r="SGK14" s="4"/>
      <c r="SGL14" s="4"/>
      <c r="SGM14" s="4"/>
      <c r="SGN14" s="4"/>
      <c r="SGO14" s="4"/>
      <c r="SGP14" s="4"/>
      <c r="SGQ14" s="4"/>
      <c r="SGR14" s="4"/>
      <c r="SGS14" s="4"/>
      <c r="SGT14" s="4"/>
      <c r="SGU14" s="4"/>
      <c r="SGV14" s="4"/>
      <c r="SGW14" s="4"/>
      <c r="SGX14" s="4"/>
      <c r="SGY14" s="4"/>
      <c r="SGZ14" s="4"/>
      <c r="SHA14" s="4"/>
      <c r="SHB14" s="4"/>
      <c r="SHC14" s="4"/>
      <c r="SHD14" s="4"/>
      <c r="SHE14" s="4"/>
      <c r="SHF14" s="4"/>
      <c r="SHG14" s="4"/>
      <c r="SHH14" s="4"/>
      <c r="SHI14" s="4"/>
      <c r="SHJ14" s="4"/>
      <c r="SHK14" s="4"/>
      <c r="SHL14" s="4"/>
      <c r="SHM14" s="4"/>
      <c r="SHN14" s="4"/>
      <c r="SHO14" s="4"/>
      <c r="SHP14" s="4"/>
      <c r="SHQ14" s="4"/>
      <c r="SHR14" s="4"/>
      <c r="SHS14" s="4"/>
      <c r="SHT14" s="4"/>
      <c r="SHU14" s="4"/>
      <c r="SHV14" s="4"/>
      <c r="SHW14" s="4"/>
      <c r="SHX14" s="4"/>
      <c r="SHY14" s="4"/>
      <c r="SHZ14" s="4"/>
      <c r="SIA14" s="4"/>
      <c r="SIB14" s="4"/>
      <c r="SIC14" s="4"/>
      <c r="SID14" s="4"/>
      <c r="SIE14" s="4"/>
      <c r="SIF14" s="4"/>
      <c r="SIG14" s="4"/>
      <c r="SIH14" s="4"/>
      <c r="SII14" s="4"/>
      <c r="SIJ14" s="4"/>
      <c r="SIK14" s="4"/>
      <c r="SIL14" s="4"/>
      <c r="SIM14" s="4"/>
      <c r="SIN14" s="4"/>
      <c r="SIO14" s="4"/>
      <c r="SIP14" s="4"/>
      <c r="SIQ14" s="4"/>
      <c r="SIR14" s="4"/>
      <c r="SIS14" s="4"/>
      <c r="SIT14" s="4"/>
      <c r="SIU14" s="4"/>
      <c r="SIV14" s="4"/>
      <c r="SIW14" s="4"/>
      <c r="SIX14" s="4"/>
      <c r="SIY14" s="4"/>
      <c r="SIZ14" s="4"/>
      <c r="SJA14" s="4"/>
      <c r="SJB14" s="4"/>
      <c r="SJC14" s="4"/>
      <c r="SJD14" s="4"/>
      <c r="SJE14" s="4"/>
      <c r="SJF14" s="4"/>
      <c r="SJG14" s="4"/>
      <c r="SJH14" s="4"/>
      <c r="SJI14" s="4"/>
      <c r="SJJ14" s="4"/>
      <c r="SJK14" s="4"/>
      <c r="SJL14" s="4"/>
      <c r="SJM14" s="4"/>
      <c r="SJN14" s="4"/>
      <c r="SJO14" s="4"/>
      <c r="SJP14" s="4"/>
      <c r="SJQ14" s="4"/>
      <c r="SJR14" s="4"/>
      <c r="SJS14" s="4"/>
      <c r="SJT14" s="4"/>
      <c r="SJU14" s="4"/>
      <c r="SJV14" s="4"/>
      <c r="SJW14" s="4"/>
      <c r="SJX14" s="4"/>
      <c r="SJY14" s="4"/>
      <c r="SJZ14" s="4"/>
      <c r="SKA14" s="4"/>
      <c r="SKB14" s="4"/>
      <c r="SKC14" s="4"/>
      <c r="SKD14" s="4"/>
      <c r="SKE14" s="4"/>
      <c r="SKF14" s="4"/>
      <c r="SKG14" s="4"/>
      <c r="SKH14" s="4"/>
      <c r="SKI14" s="4"/>
      <c r="SKJ14" s="4"/>
      <c r="SKK14" s="4"/>
      <c r="SKL14" s="4"/>
      <c r="SKM14" s="4"/>
      <c r="SKN14" s="4"/>
      <c r="SKO14" s="4"/>
      <c r="SKP14" s="4"/>
      <c r="SKQ14" s="4"/>
      <c r="SKR14" s="4"/>
      <c r="SKS14" s="4"/>
      <c r="SKT14" s="4"/>
      <c r="SKU14" s="4"/>
      <c r="SKV14" s="4"/>
      <c r="SKW14" s="4"/>
      <c r="SKX14" s="4"/>
      <c r="SKY14" s="4"/>
      <c r="SKZ14" s="4"/>
      <c r="SLA14" s="4"/>
      <c r="SLB14" s="4"/>
      <c r="SLC14" s="4"/>
      <c r="SLD14" s="4"/>
      <c r="SLE14" s="4"/>
      <c r="SLF14" s="4"/>
      <c r="SLG14" s="4"/>
      <c r="SLH14" s="4"/>
      <c r="SLI14" s="4"/>
      <c r="SLJ14" s="4"/>
      <c r="SLK14" s="4"/>
      <c r="SLL14" s="4"/>
      <c r="SLM14" s="4"/>
      <c r="SLN14" s="4"/>
      <c r="SLO14" s="4"/>
      <c r="SLP14" s="4"/>
      <c r="SLQ14" s="4"/>
      <c r="SLR14" s="4"/>
      <c r="SLS14" s="4"/>
      <c r="SLT14" s="4"/>
      <c r="SLU14" s="4"/>
      <c r="SLV14" s="4"/>
      <c r="SLW14" s="4"/>
      <c r="SLX14" s="4"/>
      <c r="SLY14" s="4"/>
      <c r="SLZ14" s="4"/>
      <c r="SMA14" s="4"/>
      <c r="SMB14" s="4"/>
      <c r="SMC14" s="4"/>
      <c r="SMD14" s="4"/>
      <c r="SME14" s="4"/>
      <c r="SMF14" s="4"/>
      <c r="SMG14" s="4"/>
      <c r="SMH14" s="4"/>
      <c r="SMI14" s="4"/>
      <c r="SMJ14" s="4"/>
      <c r="SMK14" s="4"/>
      <c r="SML14" s="4"/>
      <c r="SMM14" s="4"/>
      <c r="SMN14" s="4"/>
      <c r="SMO14" s="4"/>
      <c r="SMP14" s="4"/>
      <c r="SMQ14" s="4"/>
      <c r="SMR14" s="4"/>
      <c r="SMS14" s="4"/>
      <c r="SMT14" s="4"/>
      <c r="SMU14" s="4"/>
      <c r="SMV14" s="4"/>
      <c r="SMW14" s="4"/>
      <c r="SMX14" s="4"/>
      <c r="SMY14" s="4"/>
      <c r="SMZ14" s="4"/>
      <c r="SNA14" s="4"/>
      <c r="SNB14" s="4"/>
      <c r="SNC14" s="4"/>
      <c r="SND14" s="4"/>
      <c r="SNE14" s="4"/>
      <c r="SNF14" s="4"/>
      <c r="SNG14" s="4"/>
      <c r="SNH14" s="4"/>
      <c r="SNI14" s="4"/>
      <c r="SNJ14" s="4"/>
      <c r="SNK14" s="4"/>
      <c r="SNL14" s="4"/>
      <c r="SNM14" s="4"/>
      <c r="SNN14" s="4"/>
      <c r="SNO14" s="4"/>
      <c r="SNP14" s="4"/>
      <c r="SNQ14" s="4"/>
      <c r="SNR14" s="4"/>
      <c r="SNS14" s="4"/>
      <c r="SNT14" s="4"/>
      <c r="SNU14" s="4"/>
      <c r="SNV14" s="4"/>
      <c r="SNW14" s="4"/>
      <c r="SNX14" s="4"/>
      <c r="SNY14" s="4"/>
      <c r="SNZ14" s="4"/>
      <c r="SOA14" s="4"/>
      <c r="SOB14" s="4"/>
      <c r="SOC14" s="4"/>
      <c r="SOD14" s="4"/>
      <c r="SOE14" s="4"/>
      <c r="SOF14" s="4"/>
      <c r="SOG14" s="4"/>
      <c r="SOH14" s="4"/>
      <c r="SOI14" s="4"/>
      <c r="SOJ14" s="4"/>
      <c r="SOK14" s="4"/>
      <c r="SOL14" s="4"/>
      <c r="SOM14" s="4"/>
      <c r="SON14" s="4"/>
      <c r="SOO14" s="4"/>
      <c r="SOP14" s="4"/>
      <c r="SOQ14" s="4"/>
      <c r="SOR14" s="4"/>
      <c r="SOS14" s="4"/>
      <c r="SOT14" s="4"/>
      <c r="SOU14" s="4"/>
      <c r="SOV14" s="4"/>
      <c r="SOW14" s="4"/>
      <c r="SOX14" s="4"/>
      <c r="SOY14" s="4"/>
      <c r="SOZ14" s="4"/>
      <c r="SPA14" s="4"/>
      <c r="SPB14" s="4"/>
      <c r="SPC14" s="4"/>
      <c r="SPD14" s="4"/>
      <c r="SPE14" s="4"/>
      <c r="SPF14" s="4"/>
      <c r="SPG14" s="4"/>
      <c r="SPH14" s="4"/>
      <c r="SPI14" s="4"/>
      <c r="SPJ14" s="4"/>
      <c r="SPK14" s="4"/>
      <c r="SPL14" s="4"/>
      <c r="SPM14" s="4"/>
      <c r="SPN14" s="4"/>
      <c r="SPO14" s="4"/>
      <c r="SPP14" s="4"/>
      <c r="SPQ14" s="4"/>
      <c r="SPR14" s="4"/>
      <c r="SPS14" s="4"/>
      <c r="SPT14" s="4"/>
      <c r="SPU14" s="4"/>
      <c r="SPV14" s="4"/>
      <c r="SPW14" s="4"/>
      <c r="SPX14" s="4"/>
      <c r="SPY14" s="4"/>
      <c r="SPZ14" s="4"/>
      <c r="SQA14" s="4"/>
      <c r="SQB14" s="4"/>
      <c r="SQC14" s="4"/>
      <c r="SQD14" s="4"/>
      <c r="SQE14" s="4"/>
      <c r="SQF14" s="4"/>
      <c r="SQG14" s="4"/>
      <c r="SQH14" s="4"/>
      <c r="SQI14" s="4"/>
      <c r="SQJ14" s="4"/>
      <c r="SQK14" s="4"/>
      <c r="SQL14" s="4"/>
      <c r="SQM14" s="4"/>
      <c r="SQN14" s="4"/>
      <c r="SQO14" s="4"/>
      <c r="SQP14" s="4"/>
      <c r="SQQ14" s="4"/>
      <c r="SQR14" s="4"/>
      <c r="SQS14" s="4"/>
      <c r="SQT14" s="4"/>
      <c r="SQU14" s="4"/>
      <c r="SQV14" s="4"/>
      <c r="SQW14" s="4"/>
      <c r="SQX14" s="4"/>
      <c r="SQY14" s="4"/>
      <c r="SQZ14" s="4"/>
      <c r="SRA14" s="4"/>
      <c r="SRB14" s="4"/>
      <c r="SRC14" s="4"/>
      <c r="SRD14" s="4"/>
      <c r="SRE14" s="4"/>
      <c r="SRF14" s="4"/>
      <c r="SRG14" s="4"/>
      <c r="SRH14" s="4"/>
      <c r="SRI14" s="4"/>
      <c r="SRJ14" s="4"/>
      <c r="SRK14" s="4"/>
      <c r="SRL14" s="4"/>
      <c r="SRM14" s="4"/>
      <c r="SRN14" s="4"/>
      <c r="SRO14" s="4"/>
      <c r="SRP14" s="4"/>
      <c r="SRQ14" s="4"/>
      <c r="SRR14" s="4"/>
      <c r="SRS14" s="4"/>
      <c r="SRT14" s="4"/>
      <c r="SRU14" s="4"/>
      <c r="SRV14" s="4"/>
      <c r="SRW14" s="4"/>
      <c r="SRX14" s="4"/>
      <c r="SRY14" s="4"/>
      <c r="SRZ14" s="4"/>
      <c r="SSA14" s="4"/>
      <c r="SSB14" s="4"/>
      <c r="SSC14" s="4"/>
      <c r="SSD14" s="4"/>
      <c r="SSE14" s="4"/>
      <c r="SSF14" s="4"/>
      <c r="SSG14" s="4"/>
      <c r="SSH14" s="4"/>
      <c r="SSI14" s="4"/>
      <c r="SSJ14" s="4"/>
      <c r="SSK14" s="4"/>
      <c r="SSL14" s="4"/>
      <c r="SSM14" s="4"/>
      <c r="SSN14" s="4"/>
      <c r="SSO14" s="4"/>
      <c r="SSP14" s="4"/>
      <c r="SSQ14" s="4"/>
      <c r="SSR14" s="4"/>
      <c r="SSS14" s="4"/>
      <c r="SST14" s="4"/>
      <c r="SSU14" s="4"/>
      <c r="SSV14" s="4"/>
      <c r="SSW14" s="4"/>
      <c r="SSX14" s="4"/>
      <c r="SSY14" s="4"/>
      <c r="SSZ14" s="4"/>
      <c r="STA14" s="4"/>
      <c r="STB14" s="4"/>
      <c r="STC14" s="4"/>
      <c r="STD14" s="4"/>
      <c r="STE14" s="4"/>
      <c r="STF14" s="4"/>
      <c r="STG14" s="4"/>
      <c r="STH14" s="4"/>
      <c r="STI14" s="4"/>
      <c r="STJ14" s="4"/>
      <c r="STK14" s="4"/>
      <c r="STL14" s="4"/>
      <c r="STM14" s="4"/>
      <c r="STN14" s="4"/>
      <c r="STO14" s="4"/>
      <c r="STP14" s="4"/>
      <c r="STQ14" s="4"/>
      <c r="STR14" s="4"/>
      <c r="STS14" s="4"/>
      <c r="STT14" s="4"/>
      <c r="STU14" s="4"/>
      <c r="STV14" s="4"/>
      <c r="STW14" s="4"/>
      <c r="STX14" s="4"/>
      <c r="STY14" s="4"/>
      <c r="STZ14" s="4"/>
      <c r="SUA14" s="4"/>
      <c r="SUB14" s="4"/>
      <c r="SUC14" s="4"/>
      <c r="SUD14" s="4"/>
      <c r="SUE14" s="4"/>
      <c r="SUF14" s="4"/>
      <c r="SUG14" s="4"/>
      <c r="SUH14" s="4"/>
      <c r="SUI14" s="4"/>
      <c r="SUJ14" s="4"/>
      <c r="SUK14" s="4"/>
      <c r="SUL14" s="4"/>
      <c r="SUM14" s="4"/>
      <c r="SUN14" s="4"/>
      <c r="SUO14" s="4"/>
      <c r="SUP14" s="4"/>
      <c r="SUQ14" s="4"/>
      <c r="SUR14" s="4"/>
      <c r="SUS14" s="4"/>
      <c r="SUT14" s="4"/>
      <c r="SUU14" s="4"/>
      <c r="SUV14" s="4"/>
      <c r="SUW14" s="4"/>
      <c r="SUX14" s="4"/>
      <c r="SUY14" s="4"/>
      <c r="SUZ14" s="4"/>
      <c r="SVA14" s="4"/>
      <c r="SVB14" s="4"/>
      <c r="SVC14" s="4"/>
      <c r="SVD14" s="4"/>
      <c r="SVE14" s="4"/>
      <c r="SVF14" s="4"/>
      <c r="SVG14" s="4"/>
      <c r="SVH14" s="4"/>
      <c r="SVI14" s="4"/>
      <c r="SVJ14" s="4"/>
      <c r="SVK14" s="4"/>
      <c r="SVL14" s="4"/>
      <c r="SVM14" s="4"/>
      <c r="SVN14" s="4"/>
      <c r="SVO14" s="4"/>
      <c r="SVP14" s="4"/>
      <c r="SVQ14" s="4"/>
      <c r="SVR14" s="4"/>
      <c r="SVS14" s="4"/>
      <c r="SVT14" s="4"/>
      <c r="SVU14" s="4"/>
      <c r="SVV14" s="4"/>
      <c r="SVW14" s="4"/>
      <c r="SVX14" s="4"/>
      <c r="SVY14" s="4"/>
      <c r="SVZ14" s="4"/>
      <c r="SWA14" s="4"/>
      <c r="SWB14" s="4"/>
      <c r="SWC14" s="4"/>
      <c r="SWD14" s="4"/>
      <c r="SWE14" s="4"/>
      <c r="SWF14" s="4"/>
      <c r="SWG14" s="4"/>
      <c r="SWH14" s="4"/>
      <c r="SWI14" s="4"/>
      <c r="SWJ14" s="4"/>
      <c r="SWK14" s="4"/>
      <c r="SWL14" s="4"/>
      <c r="SWM14" s="4"/>
      <c r="SWN14" s="4"/>
      <c r="SWO14" s="4"/>
      <c r="SWP14" s="4"/>
      <c r="SWQ14" s="4"/>
      <c r="SWR14" s="4"/>
      <c r="SWS14" s="4"/>
      <c r="SWT14" s="4"/>
      <c r="SWU14" s="4"/>
      <c r="SWV14" s="4"/>
      <c r="SWW14" s="4"/>
      <c r="SWX14" s="4"/>
      <c r="SWY14" s="4"/>
      <c r="SWZ14" s="4"/>
      <c r="SXA14" s="4"/>
      <c r="SXB14" s="4"/>
      <c r="SXC14" s="4"/>
      <c r="SXD14" s="4"/>
      <c r="SXE14" s="4"/>
      <c r="SXF14" s="4"/>
      <c r="SXG14" s="4"/>
      <c r="SXH14" s="4"/>
      <c r="SXI14" s="4"/>
      <c r="SXJ14" s="4"/>
      <c r="SXK14" s="4"/>
      <c r="SXL14" s="4"/>
      <c r="SXM14" s="4"/>
      <c r="SXN14" s="4"/>
      <c r="SXO14" s="4"/>
      <c r="SXP14" s="4"/>
      <c r="SXQ14" s="4"/>
      <c r="SXR14" s="4"/>
      <c r="SXS14" s="4"/>
      <c r="SXT14" s="4"/>
      <c r="SXU14" s="4"/>
      <c r="SXV14" s="4"/>
      <c r="SXW14" s="4"/>
      <c r="SXX14" s="4"/>
      <c r="SXY14" s="4"/>
      <c r="SXZ14" s="4"/>
      <c r="SYA14" s="4"/>
      <c r="SYB14" s="4"/>
      <c r="SYC14" s="4"/>
      <c r="SYD14" s="4"/>
      <c r="SYE14" s="4"/>
      <c r="SYF14" s="4"/>
      <c r="SYG14" s="4"/>
      <c r="SYH14" s="4"/>
      <c r="SYI14" s="4"/>
      <c r="SYJ14" s="4"/>
      <c r="SYK14" s="4"/>
      <c r="SYL14" s="4"/>
      <c r="SYM14" s="4"/>
      <c r="SYN14" s="4"/>
      <c r="SYO14" s="4"/>
      <c r="SYP14" s="4"/>
      <c r="SYQ14" s="4"/>
      <c r="SYR14" s="4"/>
      <c r="SYS14" s="4"/>
      <c r="SYT14" s="4"/>
      <c r="SYU14" s="4"/>
      <c r="SYV14" s="4"/>
      <c r="SYW14" s="4"/>
      <c r="SYX14" s="4"/>
      <c r="SYY14" s="4"/>
      <c r="SYZ14" s="4"/>
      <c r="SZA14" s="4"/>
      <c r="SZB14" s="4"/>
      <c r="SZC14" s="4"/>
      <c r="SZD14" s="4"/>
      <c r="SZE14" s="4"/>
      <c r="SZF14" s="4"/>
      <c r="SZG14" s="4"/>
      <c r="SZH14" s="4"/>
      <c r="SZI14" s="4"/>
      <c r="SZJ14" s="4"/>
      <c r="SZK14" s="4"/>
      <c r="SZL14" s="4"/>
      <c r="SZM14" s="4"/>
      <c r="SZN14" s="4"/>
      <c r="SZO14" s="4"/>
      <c r="SZP14" s="4"/>
      <c r="SZQ14" s="4"/>
      <c r="SZR14" s="4"/>
      <c r="SZS14" s="4"/>
      <c r="SZT14" s="4"/>
      <c r="SZU14" s="4"/>
      <c r="SZV14" s="4"/>
      <c r="SZW14" s="4"/>
      <c r="SZX14" s="4"/>
      <c r="SZY14" s="4"/>
      <c r="SZZ14" s="4"/>
      <c r="TAA14" s="4"/>
      <c r="TAB14" s="4"/>
      <c r="TAC14" s="4"/>
      <c r="TAD14" s="4"/>
      <c r="TAE14" s="4"/>
      <c r="TAF14" s="4"/>
      <c r="TAG14" s="4"/>
      <c r="TAH14" s="4"/>
      <c r="TAI14" s="4"/>
      <c r="TAJ14" s="4"/>
      <c r="TAK14" s="4"/>
      <c r="TAL14" s="4"/>
      <c r="TAM14" s="4"/>
      <c r="TAN14" s="4"/>
      <c r="TAO14" s="4"/>
      <c r="TAP14" s="4"/>
      <c r="TAQ14" s="4"/>
      <c r="TAR14" s="4"/>
      <c r="TAS14" s="4"/>
      <c r="TAT14" s="4"/>
      <c r="TAU14" s="4"/>
      <c r="TAV14" s="4"/>
      <c r="TAW14" s="4"/>
      <c r="TAX14" s="4"/>
      <c r="TAY14" s="4"/>
      <c r="TAZ14" s="4"/>
      <c r="TBA14" s="4"/>
      <c r="TBB14" s="4"/>
      <c r="TBC14" s="4"/>
      <c r="TBD14" s="4"/>
      <c r="TBE14" s="4"/>
      <c r="TBF14" s="4"/>
      <c r="TBG14" s="4"/>
      <c r="TBH14" s="4"/>
      <c r="TBI14" s="4"/>
      <c r="TBJ14" s="4"/>
      <c r="TBK14" s="4"/>
      <c r="TBL14" s="4"/>
      <c r="TBM14" s="4"/>
      <c r="TBN14" s="4"/>
      <c r="TBO14" s="4"/>
      <c r="TBP14" s="4"/>
      <c r="TBQ14" s="4"/>
      <c r="TBR14" s="4"/>
      <c r="TBS14" s="4"/>
      <c r="TBT14" s="4"/>
      <c r="TBU14" s="4"/>
      <c r="TBV14" s="4"/>
      <c r="TBW14" s="4"/>
      <c r="TBX14" s="4"/>
      <c r="TBY14" s="4"/>
      <c r="TBZ14" s="4"/>
      <c r="TCA14" s="4"/>
      <c r="TCB14" s="4"/>
      <c r="TCC14" s="4"/>
      <c r="TCD14" s="4"/>
      <c r="TCE14" s="4"/>
      <c r="TCF14" s="4"/>
      <c r="TCG14" s="4"/>
      <c r="TCH14" s="4"/>
      <c r="TCI14" s="4"/>
      <c r="TCJ14" s="4"/>
      <c r="TCK14" s="4"/>
      <c r="TCL14" s="4"/>
      <c r="TCM14" s="4"/>
      <c r="TCN14" s="4"/>
      <c r="TCO14" s="4"/>
      <c r="TCP14" s="4"/>
      <c r="TCQ14" s="4"/>
      <c r="TCR14" s="4"/>
      <c r="TCS14" s="4"/>
      <c r="TCT14" s="4"/>
      <c r="TCU14" s="4"/>
      <c r="TCV14" s="4"/>
      <c r="TCW14" s="4"/>
      <c r="TCX14" s="4"/>
      <c r="TCY14" s="4"/>
      <c r="TCZ14" s="4"/>
      <c r="TDA14" s="4"/>
      <c r="TDB14" s="4"/>
      <c r="TDC14" s="4"/>
      <c r="TDD14" s="4"/>
      <c r="TDE14" s="4"/>
      <c r="TDF14" s="4"/>
      <c r="TDG14" s="4"/>
      <c r="TDH14" s="4"/>
      <c r="TDI14" s="4"/>
      <c r="TDJ14" s="4"/>
      <c r="TDK14" s="4"/>
      <c r="TDL14" s="4"/>
      <c r="TDM14" s="4"/>
      <c r="TDN14" s="4"/>
      <c r="TDO14" s="4"/>
      <c r="TDP14" s="4"/>
      <c r="TDQ14" s="4"/>
      <c r="TDR14" s="4"/>
      <c r="TDS14" s="4"/>
      <c r="TDT14" s="4"/>
      <c r="TDU14" s="4"/>
      <c r="TDV14" s="4"/>
      <c r="TDW14" s="4"/>
      <c r="TDX14" s="4"/>
      <c r="TDY14" s="4"/>
      <c r="TDZ14" s="4"/>
      <c r="TEA14" s="4"/>
      <c r="TEB14" s="4"/>
      <c r="TEC14" s="4"/>
      <c r="TED14" s="4"/>
      <c r="TEE14" s="4"/>
      <c r="TEF14" s="4"/>
      <c r="TEG14" s="4"/>
      <c r="TEH14" s="4"/>
      <c r="TEI14" s="4"/>
      <c r="TEJ14" s="4"/>
      <c r="TEK14" s="4"/>
      <c r="TEL14" s="4"/>
      <c r="TEM14" s="4"/>
      <c r="TEN14" s="4"/>
      <c r="TEO14" s="4"/>
      <c r="TEP14" s="4"/>
      <c r="TEQ14" s="4"/>
      <c r="TER14" s="4"/>
      <c r="TES14" s="4"/>
      <c r="TET14" s="4"/>
      <c r="TEU14" s="4"/>
      <c r="TEV14" s="4"/>
      <c r="TEW14" s="4"/>
      <c r="TEX14" s="4"/>
      <c r="TEY14" s="4"/>
      <c r="TEZ14" s="4"/>
      <c r="TFA14" s="4"/>
      <c r="TFB14" s="4"/>
      <c r="TFC14" s="4"/>
      <c r="TFD14" s="4"/>
      <c r="TFE14" s="4"/>
      <c r="TFF14" s="4"/>
      <c r="TFG14" s="4"/>
      <c r="TFH14" s="4"/>
      <c r="TFI14" s="4"/>
      <c r="TFJ14" s="4"/>
      <c r="TFK14" s="4"/>
      <c r="TFL14" s="4"/>
      <c r="TFM14" s="4"/>
      <c r="TFN14" s="4"/>
      <c r="TFO14" s="4"/>
      <c r="TFP14" s="4"/>
      <c r="TFQ14" s="4"/>
      <c r="TFR14" s="4"/>
      <c r="TFS14" s="4"/>
      <c r="TFT14" s="4"/>
      <c r="TFU14" s="4"/>
      <c r="TFV14" s="4"/>
      <c r="TFW14" s="4"/>
      <c r="TFX14" s="4"/>
      <c r="TFY14" s="4"/>
      <c r="TFZ14" s="4"/>
      <c r="TGA14" s="4"/>
      <c r="TGB14" s="4"/>
      <c r="TGC14" s="4"/>
      <c r="TGD14" s="4"/>
      <c r="TGE14" s="4"/>
      <c r="TGF14" s="4"/>
      <c r="TGG14" s="4"/>
      <c r="TGH14" s="4"/>
      <c r="TGI14" s="4"/>
      <c r="TGJ14" s="4"/>
      <c r="TGK14" s="4"/>
      <c r="TGL14" s="4"/>
      <c r="TGM14" s="4"/>
      <c r="TGN14" s="4"/>
      <c r="TGO14" s="4"/>
      <c r="TGP14" s="4"/>
      <c r="TGQ14" s="4"/>
      <c r="TGR14" s="4"/>
      <c r="TGS14" s="4"/>
      <c r="TGT14" s="4"/>
      <c r="TGU14" s="4"/>
      <c r="TGV14" s="4"/>
      <c r="TGW14" s="4"/>
      <c r="TGX14" s="4"/>
      <c r="TGY14" s="4"/>
      <c r="TGZ14" s="4"/>
      <c r="THA14" s="4"/>
      <c r="THB14" s="4"/>
      <c r="THC14" s="4"/>
      <c r="THD14" s="4"/>
      <c r="THE14" s="4"/>
      <c r="THF14" s="4"/>
      <c r="THG14" s="4"/>
      <c r="THH14" s="4"/>
      <c r="THI14" s="4"/>
      <c r="THJ14" s="4"/>
      <c r="THK14" s="4"/>
      <c r="THL14" s="4"/>
      <c r="THM14" s="4"/>
      <c r="THN14" s="4"/>
      <c r="THO14" s="4"/>
      <c r="THP14" s="4"/>
      <c r="THQ14" s="4"/>
      <c r="THR14" s="4"/>
      <c r="THS14" s="4"/>
      <c r="THT14" s="4"/>
      <c r="THU14" s="4"/>
      <c r="THV14" s="4"/>
      <c r="THW14" s="4"/>
      <c r="THX14" s="4"/>
      <c r="THY14" s="4"/>
      <c r="THZ14" s="4"/>
      <c r="TIA14" s="4"/>
      <c r="TIB14" s="4"/>
      <c r="TIC14" s="4"/>
      <c r="TID14" s="4"/>
      <c r="TIE14" s="4"/>
      <c r="TIF14" s="4"/>
      <c r="TIG14" s="4"/>
      <c r="TIH14" s="4"/>
      <c r="TII14" s="4"/>
      <c r="TIJ14" s="4"/>
      <c r="TIK14" s="4"/>
      <c r="TIL14" s="4"/>
      <c r="TIM14" s="4"/>
      <c r="TIN14" s="4"/>
      <c r="TIO14" s="4"/>
      <c r="TIP14" s="4"/>
      <c r="TIQ14" s="4"/>
      <c r="TIR14" s="4"/>
      <c r="TIS14" s="4"/>
      <c r="TIT14" s="4"/>
      <c r="TIU14" s="4"/>
      <c r="TIV14" s="4"/>
      <c r="TIW14" s="4"/>
      <c r="TIX14" s="4"/>
      <c r="TIY14" s="4"/>
      <c r="TIZ14" s="4"/>
      <c r="TJA14" s="4"/>
      <c r="TJB14" s="4"/>
      <c r="TJC14" s="4"/>
      <c r="TJD14" s="4"/>
      <c r="TJE14" s="4"/>
      <c r="TJF14" s="4"/>
      <c r="TJG14" s="4"/>
      <c r="TJH14" s="4"/>
      <c r="TJI14" s="4"/>
      <c r="TJJ14" s="4"/>
      <c r="TJK14" s="4"/>
      <c r="TJL14" s="4"/>
      <c r="TJM14" s="4"/>
      <c r="TJN14" s="4"/>
      <c r="TJO14" s="4"/>
      <c r="TJP14" s="4"/>
      <c r="TJQ14" s="4"/>
      <c r="TJR14" s="4"/>
      <c r="TJS14" s="4"/>
      <c r="TJT14" s="4"/>
      <c r="TJU14" s="4"/>
      <c r="TJV14" s="4"/>
      <c r="TJW14" s="4"/>
      <c r="TJX14" s="4"/>
      <c r="TJY14" s="4"/>
      <c r="TJZ14" s="4"/>
      <c r="TKA14" s="4"/>
      <c r="TKB14" s="4"/>
      <c r="TKC14" s="4"/>
      <c r="TKD14" s="4"/>
      <c r="TKE14" s="4"/>
      <c r="TKF14" s="4"/>
      <c r="TKG14" s="4"/>
      <c r="TKH14" s="4"/>
      <c r="TKI14" s="4"/>
      <c r="TKJ14" s="4"/>
      <c r="TKK14" s="4"/>
      <c r="TKL14" s="4"/>
      <c r="TKM14" s="4"/>
      <c r="TKN14" s="4"/>
      <c r="TKO14" s="4"/>
      <c r="TKP14" s="4"/>
      <c r="TKQ14" s="4"/>
      <c r="TKR14" s="4"/>
      <c r="TKS14" s="4"/>
      <c r="TKT14" s="4"/>
      <c r="TKU14" s="4"/>
      <c r="TKV14" s="4"/>
      <c r="TKW14" s="4"/>
      <c r="TKX14" s="4"/>
      <c r="TKY14" s="4"/>
      <c r="TKZ14" s="4"/>
      <c r="TLA14" s="4"/>
      <c r="TLB14" s="4"/>
      <c r="TLC14" s="4"/>
      <c r="TLD14" s="4"/>
      <c r="TLE14" s="4"/>
      <c r="TLF14" s="4"/>
      <c r="TLG14" s="4"/>
      <c r="TLH14" s="4"/>
      <c r="TLI14" s="4"/>
      <c r="TLJ14" s="4"/>
      <c r="TLK14" s="4"/>
      <c r="TLL14" s="4"/>
      <c r="TLM14" s="4"/>
      <c r="TLN14" s="4"/>
      <c r="TLO14" s="4"/>
      <c r="TLP14" s="4"/>
      <c r="TLQ14" s="4"/>
      <c r="TLR14" s="4"/>
      <c r="TLS14" s="4"/>
      <c r="TLT14" s="4"/>
      <c r="TLU14" s="4"/>
      <c r="TLV14" s="4"/>
      <c r="TLW14" s="4"/>
      <c r="TLX14" s="4"/>
      <c r="TLY14" s="4"/>
      <c r="TLZ14" s="4"/>
      <c r="TMA14" s="4"/>
      <c r="TMB14" s="4"/>
      <c r="TMC14" s="4"/>
      <c r="TMD14" s="4"/>
      <c r="TME14" s="4"/>
      <c r="TMF14" s="4"/>
      <c r="TMG14" s="4"/>
      <c r="TMH14" s="4"/>
      <c r="TMI14" s="4"/>
      <c r="TMJ14" s="4"/>
      <c r="TMK14" s="4"/>
      <c r="TML14" s="4"/>
      <c r="TMM14" s="4"/>
      <c r="TMN14" s="4"/>
      <c r="TMO14" s="4"/>
      <c r="TMP14" s="4"/>
      <c r="TMQ14" s="4"/>
      <c r="TMR14" s="4"/>
      <c r="TMS14" s="4"/>
      <c r="TMT14" s="4"/>
      <c r="TMU14" s="4"/>
      <c r="TMV14" s="4"/>
      <c r="TMW14" s="4"/>
      <c r="TMX14" s="4"/>
      <c r="TMY14" s="4"/>
      <c r="TMZ14" s="4"/>
      <c r="TNA14" s="4"/>
      <c r="TNB14" s="4"/>
      <c r="TNC14" s="4"/>
      <c r="TND14" s="4"/>
      <c r="TNE14" s="4"/>
      <c r="TNF14" s="4"/>
      <c r="TNG14" s="4"/>
      <c r="TNH14" s="4"/>
      <c r="TNI14" s="4"/>
      <c r="TNJ14" s="4"/>
      <c r="TNK14" s="4"/>
      <c r="TNL14" s="4"/>
      <c r="TNM14" s="4"/>
      <c r="TNN14" s="4"/>
      <c r="TNO14" s="4"/>
      <c r="TNP14" s="4"/>
      <c r="TNQ14" s="4"/>
      <c r="TNR14" s="4"/>
      <c r="TNS14" s="4"/>
      <c r="TNT14" s="4"/>
      <c r="TNU14" s="4"/>
      <c r="TNV14" s="4"/>
      <c r="TNW14" s="4"/>
      <c r="TNX14" s="4"/>
      <c r="TNY14" s="4"/>
      <c r="TNZ14" s="4"/>
      <c r="TOA14" s="4"/>
      <c r="TOB14" s="4"/>
      <c r="TOC14" s="4"/>
      <c r="TOD14" s="4"/>
      <c r="TOE14" s="4"/>
      <c r="TOF14" s="4"/>
      <c r="TOG14" s="4"/>
      <c r="TOH14" s="4"/>
      <c r="TOI14" s="4"/>
      <c r="TOJ14" s="4"/>
      <c r="TOK14" s="4"/>
      <c r="TOL14" s="4"/>
      <c r="TOM14" s="4"/>
      <c r="TON14" s="4"/>
      <c r="TOO14" s="4"/>
      <c r="TOP14" s="4"/>
      <c r="TOQ14" s="4"/>
      <c r="TOR14" s="4"/>
      <c r="TOS14" s="4"/>
      <c r="TOT14" s="4"/>
      <c r="TOU14" s="4"/>
      <c r="TOV14" s="4"/>
      <c r="TOW14" s="4"/>
      <c r="TOX14" s="4"/>
      <c r="TOY14" s="4"/>
      <c r="TOZ14" s="4"/>
      <c r="TPA14" s="4"/>
      <c r="TPB14" s="4"/>
      <c r="TPC14" s="4"/>
      <c r="TPD14" s="4"/>
      <c r="TPE14" s="4"/>
      <c r="TPF14" s="4"/>
      <c r="TPG14" s="4"/>
      <c r="TPH14" s="4"/>
      <c r="TPI14" s="4"/>
      <c r="TPJ14" s="4"/>
      <c r="TPK14" s="4"/>
      <c r="TPL14" s="4"/>
      <c r="TPM14" s="4"/>
      <c r="TPN14" s="4"/>
      <c r="TPO14" s="4"/>
      <c r="TPP14" s="4"/>
      <c r="TPQ14" s="4"/>
      <c r="TPR14" s="4"/>
      <c r="TPS14" s="4"/>
      <c r="TPT14" s="4"/>
      <c r="TPU14" s="4"/>
      <c r="TPV14" s="4"/>
      <c r="TPW14" s="4"/>
      <c r="TPX14" s="4"/>
      <c r="TPY14" s="4"/>
      <c r="TPZ14" s="4"/>
      <c r="TQA14" s="4"/>
      <c r="TQB14" s="4"/>
      <c r="TQC14" s="4"/>
      <c r="TQD14" s="4"/>
      <c r="TQE14" s="4"/>
      <c r="TQF14" s="4"/>
      <c r="TQG14" s="4"/>
      <c r="TQH14" s="4"/>
      <c r="TQI14" s="4"/>
      <c r="TQJ14" s="4"/>
      <c r="TQK14" s="4"/>
      <c r="TQL14" s="4"/>
      <c r="TQM14" s="4"/>
      <c r="TQN14" s="4"/>
      <c r="TQO14" s="4"/>
      <c r="TQP14" s="4"/>
      <c r="TQQ14" s="4"/>
      <c r="TQR14" s="4"/>
      <c r="TQS14" s="4"/>
      <c r="TQT14" s="4"/>
      <c r="TQU14" s="4"/>
      <c r="TQV14" s="4"/>
      <c r="TQW14" s="4"/>
      <c r="TQX14" s="4"/>
      <c r="TQY14" s="4"/>
      <c r="TQZ14" s="4"/>
      <c r="TRA14" s="4"/>
      <c r="TRB14" s="4"/>
      <c r="TRC14" s="4"/>
      <c r="TRD14" s="4"/>
      <c r="TRE14" s="4"/>
      <c r="TRF14" s="4"/>
      <c r="TRG14" s="4"/>
      <c r="TRH14" s="4"/>
      <c r="TRI14" s="4"/>
      <c r="TRJ14" s="4"/>
      <c r="TRK14" s="4"/>
      <c r="TRL14" s="4"/>
      <c r="TRM14" s="4"/>
      <c r="TRN14" s="4"/>
      <c r="TRO14" s="4"/>
      <c r="TRP14" s="4"/>
      <c r="TRQ14" s="4"/>
      <c r="TRR14" s="4"/>
      <c r="TRS14" s="4"/>
      <c r="TRT14" s="4"/>
      <c r="TRU14" s="4"/>
      <c r="TRV14" s="4"/>
      <c r="TRW14" s="4"/>
      <c r="TRX14" s="4"/>
      <c r="TRY14" s="4"/>
      <c r="TRZ14" s="4"/>
      <c r="TSA14" s="4"/>
      <c r="TSB14" s="4"/>
      <c r="TSC14" s="4"/>
      <c r="TSD14" s="4"/>
      <c r="TSE14" s="4"/>
      <c r="TSF14" s="4"/>
      <c r="TSG14" s="4"/>
      <c r="TSH14" s="4"/>
      <c r="TSI14" s="4"/>
      <c r="TSJ14" s="4"/>
      <c r="TSK14" s="4"/>
      <c r="TSL14" s="4"/>
      <c r="TSM14" s="4"/>
      <c r="TSN14" s="4"/>
      <c r="TSO14" s="4"/>
      <c r="TSP14" s="4"/>
      <c r="TSQ14" s="4"/>
      <c r="TSR14" s="4"/>
      <c r="TSS14" s="4"/>
      <c r="TST14" s="4"/>
      <c r="TSU14" s="4"/>
      <c r="TSV14" s="4"/>
      <c r="TSW14" s="4"/>
      <c r="TSX14" s="4"/>
      <c r="TSY14" s="4"/>
      <c r="TSZ14" s="4"/>
      <c r="TTA14" s="4"/>
      <c r="TTB14" s="4"/>
      <c r="TTC14" s="4"/>
      <c r="TTD14" s="4"/>
      <c r="TTE14" s="4"/>
      <c r="TTF14" s="4"/>
      <c r="TTG14" s="4"/>
      <c r="TTH14" s="4"/>
      <c r="TTI14" s="4"/>
      <c r="TTJ14" s="4"/>
      <c r="TTK14" s="4"/>
      <c r="TTL14" s="4"/>
      <c r="TTM14" s="4"/>
      <c r="TTN14" s="4"/>
      <c r="TTO14" s="4"/>
      <c r="TTP14" s="4"/>
      <c r="TTQ14" s="4"/>
      <c r="TTR14" s="4"/>
      <c r="TTS14" s="4"/>
      <c r="TTT14" s="4"/>
      <c r="TTU14" s="4"/>
      <c r="TTV14" s="4"/>
      <c r="TTW14" s="4"/>
      <c r="TTX14" s="4"/>
      <c r="TTY14" s="4"/>
      <c r="TTZ14" s="4"/>
      <c r="TUA14" s="4"/>
      <c r="TUB14" s="4"/>
      <c r="TUC14" s="4"/>
      <c r="TUD14" s="4"/>
      <c r="TUE14" s="4"/>
      <c r="TUF14" s="4"/>
      <c r="TUG14" s="4"/>
      <c r="TUH14" s="4"/>
      <c r="TUI14" s="4"/>
      <c r="TUJ14" s="4"/>
      <c r="TUK14" s="4"/>
      <c r="TUL14" s="4"/>
      <c r="TUM14" s="4"/>
      <c r="TUN14" s="4"/>
      <c r="TUO14" s="4"/>
      <c r="TUP14" s="4"/>
      <c r="TUQ14" s="4"/>
      <c r="TUR14" s="4"/>
      <c r="TUS14" s="4"/>
      <c r="TUT14" s="4"/>
      <c r="TUU14" s="4"/>
      <c r="TUV14" s="4"/>
      <c r="TUW14" s="4"/>
      <c r="TUX14" s="4"/>
      <c r="TUY14" s="4"/>
      <c r="TUZ14" s="4"/>
      <c r="TVA14" s="4"/>
      <c r="TVB14" s="4"/>
      <c r="TVC14" s="4"/>
      <c r="TVD14" s="4"/>
      <c r="TVE14" s="4"/>
      <c r="TVF14" s="4"/>
      <c r="TVG14" s="4"/>
      <c r="TVH14" s="4"/>
      <c r="TVI14" s="4"/>
      <c r="TVJ14" s="4"/>
      <c r="TVK14" s="4"/>
      <c r="TVL14" s="4"/>
      <c r="TVM14" s="4"/>
      <c r="TVN14" s="4"/>
      <c r="TVO14" s="4"/>
      <c r="TVP14" s="4"/>
      <c r="TVQ14" s="4"/>
      <c r="TVR14" s="4"/>
      <c r="TVS14" s="4"/>
      <c r="TVT14" s="4"/>
      <c r="TVU14" s="4"/>
      <c r="TVV14" s="4"/>
      <c r="TVW14" s="4"/>
      <c r="TVX14" s="4"/>
      <c r="TVY14" s="4"/>
      <c r="TVZ14" s="4"/>
      <c r="TWA14" s="4"/>
      <c r="TWB14" s="4"/>
      <c r="TWC14" s="4"/>
      <c r="TWD14" s="4"/>
      <c r="TWE14" s="4"/>
      <c r="TWF14" s="4"/>
      <c r="TWG14" s="4"/>
      <c r="TWH14" s="4"/>
      <c r="TWI14" s="4"/>
      <c r="TWJ14" s="4"/>
      <c r="TWK14" s="4"/>
      <c r="TWL14" s="4"/>
      <c r="TWM14" s="4"/>
      <c r="TWN14" s="4"/>
      <c r="TWO14" s="4"/>
      <c r="TWP14" s="4"/>
      <c r="TWQ14" s="4"/>
      <c r="TWR14" s="4"/>
      <c r="TWS14" s="4"/>
      <c r="TWT14" s="4"/>
      <c r="TWU14" s="4"/>
      <c r="TWV14" s="4"/>
      <c r="TWW14" s="4"/>
      <c r="TWX14" s="4"/>
      <c r="TWY14" s="4"/>
      <c r="TWZ14" s="4"/>
      <c r="TXA14" s="4"/>
      <c r="TXB14" s="4"/>
      <c r="TXC14" s="4"/>
      <c r="TXD14" s="4"/>
      <c r="TXE14" s="4"/>
      <c r="TXF14" s="4"/>
      <c r="TXG14" s="4"/>
      <c r="TXH14" s="4"/>
      <c r="TXI14" s="4"/>
      <c r="TXJ14" s="4"/>
      <c r="TXK14" s="4"/>
      <c r="TXL14" s="4"/>
      <c r="TXM14" s="4"/>
      <c r="TXN14" s="4"/>
      <c r="TXO14" s="4"/>
      <c r="TXP14" s="4"/>
      <c r="TXQ14" s="4"/>
      <c r="TXR14" s="4"/>
      <c r="TXS14" s="4"/>
      <c r="TXT14" s="4"/>
      <c r="TXU14" s="4"/>
      <c r="TXV14" s="4"/>
      <c r="TXW14" s="4"/>
      <c r="TXX14" s="4"/>
      <c r="TXY14" s="4"/>
      <c r="TXZ14" s="4"/>
      <c r="TYA14" s="4"/>
      <c r="TYB14" s="4"/>
      <c r="TYC14" s="4"/>
      <c r="TYD14" s="4"/>
      <c r="TYE14" s="4"/>
      <c r="TYF14" s="4"/>
      <c r="TYG14" s="4"/>
      <c r="TYH14" s="4"/>
      <c r="TYI14" s="4"/>
      <c r="TYJ14" s="4"/>
      <c r="TYK14" s="4"/>
      <c r="TYL14" s="4"/>
      <c r="TYM14" s="4"/>
      <c r="TYN14" s="4"/>
      <c r="TYO14" s="4"/>
      <c r="TYP14" s="4"/>
      <c r="TYQ14" s="4"/>
      <c r="TYR14" s="4"/>
      <c r="TYS14" s="4"/>
      <c r="TYT14" s="4"/>
      <c r="TYU14" s="4"/>
      <c r="TYV14" s="4"/>
      <c r="TYW14" s="4"/>
      <c r="TYX14" s="4"/>
      <c r="TYY14" s="4"/>
      <c r="TYZ14" s="4"/>
      <c r="TZA14" s="4"/>
      <c r="TZB14" s="4"/>
      <c r="TZC14" s="4"/>
      <c r="TZD14" s="4"/>
      <c r="TZE14" s="4"/>
      <c r="TZF14" s="4"/>
      <c r="TZG14" s="4"/>
      <c r="TZH14" s="4"/>
      <c r="TZI14" s="4"/>
      <c r="TZJ14" s="4"/>
      <c r="TZK14" s="4"/>
      <c r="TZL14" s="4"/>
      <c r="TZM14" s="4"/>
      <c r="TZN14" s="4"/>
      <c r="TZO14" s="4"/>
      <c r="TZP14" s="4"/>
      <c r="TZQ14" s="4"/>
      <c r="TZR14" s="4"/>
      <c r="TZS14" s="4"/>
      <c r="TZT14" s="4"/>
      <c r="TZU14" s="4"/>
      <c r="TZV14" s="4"/>
      <c r="TZW14" s="4"/>
      <c r="TZX14" s="4"/>
      <c r="TZY14" s="4"/>
      <c r="TZZ14" s="4"/>
      <c r="UAA14" s="4"/>
      <c r="UAB14" s="4"/>
      <c r="UAC14" s="4"/>
      <c r="UAD14" s="4"/>
      <c r="UAE14" s="4"/>
      <c r="UAF14" s="4"/>
      <c r="UAG14" s="4"/>
      <c r="UAH14" s="4"/>
      <c r="UAI14" s="4"/>
      <c r="UAJ14" s="4"/>
      <c r="UAK14" s="4"/>
      <c r="UAL14" s="4"/>
      <c r="UAM14" s="4"/>
      <c r="UAN14" s="4"/>
      <c r="UAO14" s="4"/>
      <c r="UAP14" s="4"/>
      <c r="UAQ14" s="4"/>
      <c r="UAR14" s="4"/>
      <c r="UAS14" s="4"/>
      <c r="UAT14" s="4"/>
      <c r="UAU14" s="4"/>
      <c r="UAV14" s="4"/>
      <c r="UAW14" s="4"/>
      <c r="UAX14" s="4"/>
      <c r="UAY14" s="4"/>
      <c r="UAZ14" s="4"/>
      <c r="UBA14" s="4"/>
      <c r="UBB14" s="4"/>
      <c r="UBC14" s="4"/>
      <c r="UBD14" s="4"/>
      <c r="UBE14" s="4"/>
      <c r="UBF14" s="4"/>
      <c r="UBG14" s="4"/>
      <c r="UBH14" s="4"/>
      <c r="UBI14" s="4"/>
      <c r="UBJ14" s="4"/>
      <c r="UBK14" s="4"/>
      <c r="UBL14" s="4"/>
      <c r="UBM14" s="4"/>
      <c r="UBN14" s="4"/>
      <c r="UBO14" s="4"/>
      <c r="UBP14" s="4"/>
      <c r="UBQ14" s="4"/>
      <c r="UBR14" s="4"/>
      <c r="UBS14" s="4"/>
      <c r="UBT14" s="4"/>
      <c r="UBU14" s="4"/>
      <c r="UBV14" s="4"/>
      <c r="UBW14" s="4"/>
      <c r="UBX14" s="4"/>
      <c r="UBY14" s="4"/>
      <c r="UBZ14" s="4"/>
      <c r="UCA14" s="4"/>
      <c r="UCB14" s="4"/>
      <c r="UCC14" s="4"/>
      <c r="UCD14" s="4"/>
      <c r="UCE14" s="4"/>
      <c r="UCF14" s="4"/>
      <c r="UCG14" s="4"/>
      <c r="UCH14" s="4"/>
      <c r="UCI14" s="4"/>
      <c r="UCJ14" s="4"/>
      <c r="UCK14" s="4"/>
      <c r="UCL14" s="4"/>
      <c r="UCM14" s="4"/>
      <c r="UCN14" s="4"/>
      <c r="UCO14" s="4"/>
      <c r="UCP14" s="4"/>
      <c r="UCQ14" s="4"/>
      <c r="UCR14" s="4"/>
      <c r="UCS14" s="4"/>
      <c r="UCT14" s="4"/>
      <c r="UCU14" s="4"/>
      <c r="UCV14" s="4"/>
      <c r="UCW14" s="4"/>
      <c r="UCX14" s="4"/>
      <c r="UCY14" s="4"/>
      <c r="UCZ14" s="4"/>
      <c r="UDA14" s="4"/>
      <c r="UDB14" s="4"/>
      <c r="UDC14" s="4"/>
      <c r="UDD14" s="4"/>
      <c r="UDE14" s="4"/>
      <c r="UDF14" s="4"/>
      <c r="UDG14" s="4"/>
      <c r="UDH14" s="4"/>
      <c r="UDI14" s="4"/>
      <c r="UDJ14" s="4"/>
      <c r="UDK14" s="4"/>
      <c r="UDL14" s="4"/>
      <c r="UDM14" s="4"/>
      <c r="UDN14" s="4"/>
      <c r="UDO14" s="4"/>
      <c r="UDP14" s="4"/>
      <c r="UDQ14" s="4"/>
      <c r="UDR14" s="4"/>
      <c r="UDS14" s="4"/>
      <c r="UDT14" s="4"/>
      <c r="UDU14" s="4"/>
      <c r="UDV14" s="4"/>
      <c r="UDW14" s="4"/>
      <c r="UDX14" s="4"/>
      <c r="UDY14" s="4"/>
      <c r="UDZ14" s="4"/>
      <c r="UEA14" s="4"/>
      <c r="UEB14" s="4"/>
      <c r="UEC14" s="4"/>
      <c r="UED14" s="4"/>
      <c r="UEE14" s="4"/>
      <c r="UEF14" s="4"/>
      <c r="UEG14" s="4"/>
      <c r="UEH14" s="4"/>
      <c r="UEI14" s="4"/>
      <c r="UEJ14" s="4"/>
      <c r="UEK14" s="4"/>
      <c r="UEL14" s="4"/>
      <c r="UEM14" s="4"/>
      <c r="UEN14" s="4"/>
      <c r="UEO14" s="4"/>
      <c r="UEP14" s="4"/>
      <c r="UEQ14" s="4"/>
      <c r="UER14" s="4"/>
      <c r="UES14" s="4"/>
      <c r="UET14" s="4"/>
      <c r="UEU14" s="4"/>
      <c r="UEV14" s="4"/>
      <c r="UEW14" s="4"/>
      <c r="UEX14" s="4"/>
      <c r="UEY14" s="4"/>
      <c r="UEZ14" s="4"/>
      <c r="UFA14" s="4"/>
      <c r="UFB14" s="4"/>
      <c r="UFC14" s="4"/>
      <c r="UFD14" s="4"/>
      <c r="UFE14" s="4"/>
      <c r="UFF14" s="4"/>
      <c r="UFG14" s="4"/>
      <c r="UFH14" s="4"/>
      <c r="UFI14" s="4"/>
      <c r="UFJ14" s="4"/>
      <c r="UFK14" s="4"/>
      <c r="UFL14" s="4"/>
      <c r="UFM14" s="4"/>
      <c r="UFN14" s="4"/>
      <c r="UFO14" s="4"/>
      <c r="UFP14" s="4"/>
      <c r="UFQ14" s="4"/>
      <c r="UFR14" s="4"/>
      <c r="UFS14" s="4"/>
      <c r="UFT14" s="4"/>
      <c r="UFU14" s="4"/>
      <c r="UFV14" s="4"/>
      <c r="UFW14" s="4"/>
      <c r="UFX14" s="4"/>
      <c r="UFY14" s="4"/>
      <c r="UFZ14" s="4"/>
      <c r="UGA14" s="4"/>
      <c r="UGB14" s="4"/>
      <c r="UGC14" s="4"/>
      <c r="UGD14" s="4"/>
      <c r="UGE14" s="4"/>
      <c r="UGF14" s="4"/>
      <c r="UGG14" s="4"/>
      <c r="UGH14" s="4"/>
      <c r="UGI14" s="4"/>
      <c r="UGJ14" s="4"/>
      <c r="UGK14" s="4"/>
      <c r="UGL14" s="4"/>
      <c r="UGM14" s="4"/>
      <c r="UGN14" s="4"/>
      <c r="UGO14" s="4"/>
      <c r="UGP14" s="4"/>
      <c r="UGQ14" s="4"/>
      <c r="UGR14" s="4"/>
      <c r="UGS14" s="4"/>
      <c r="UGT14" s="4"/>
      <c r="UGU14" s="4"/>
      <c r="UGV14" s="4"/>
      <c r="UGW14" s="4"/>
      <c r="UGX14" s="4"/>
      <c r="UGY14" s="4"/>
      <c r="UGZ14" s="4"/>
      <c r="UHA14" s="4"/>
      <c r="UHB14" s="4"/>
      <c r="UHC14" s="4"/>
      <c r="UHD14" s="4"/>
      <c r="UHE14" s="4"/>
      <c r="UHF14" s="4"/>
      <c r="UHG14" s="4"/>
      <c r="UHH14" s="4"/>
      <c r="UHI14" s="4"/>
      <c r="UHJ14" s="4"/>
      <c r="UHK14" s="4"/>
      <c r="UHL14" s="4"/>
      <c r="UHM14" s="4"/>
      <c r="UHN14" s="4"/>
      <c r="UHO14" s="4"/>
      <c r="UHP14" s="4"/>
      <c r="UHQ14" s="4"/>
      <c r="UHR14" s="4"/>
      <c r="UHS14" s="4"/>
      <c r="UHT14" s="4"/>
      <c r="UHU14" s="4"/>
      <c r="UHV14" s="4"/>
      <c r="UHW14" s="4"/>
      <c r="UHX14" s="4"/>
      <c r="UHY14" s="4"/>
      <c r="UHZ14" s="4"/>
      <c r="UIA14" s="4"/>
      <c r="UIB14" s="4"/>
      <c r="UIC14" s="4"/>
      <c r="UID14" s="4"/>
      <c r="UIE14" s="4"/>
      <c r="UIF14" s="4"/>
      <c r="UIG14" s="4"/>
      <c r="UIH14" s="4"/>
      <c r="UII14" s="4"/>
      <c r="UIJ14" s="4"/>
      <c r="UIK14" s="4"/>
      <c r="UIL14" s="4"/>
      <c r="UIM14" s="4"/>
      <c r="UIN14" s="4"/>
      <c r="UIO14" s="4"/>
      <c r="UIP14" s="4"/>
      <c r="UIQ14" s="4"/>
      <c r="UIR14" s="4"/>
      <c r="UIS14" s="4"/>
      <c r="UIT14" s="4"/>
      <c r="UIU14" s="4"/>
      <c r="UIV14" s="4"/>
      <c r="UIW14" s="4"/>
      <c r="UIX14" s="4"/>
      <c r="UIY14" s="4"/>
      <c r="UIZ14" s="4"/>
      <c r="UJA14" s="4"/>
      <c r="UJB14" s="4"/>
      <c r="UJC14" s="4"/>
      <c r="UJD14" s="4"/>
      <c r="UJE14" s="4"/>
      <c r="UJF14" s="4"/>
      <c r="UJG14" s="4"/>
      <c r="UJH14" s="4"/>
      <c r="UJI14" s="4"/>
      <c r="UJJ14" s="4"/>
      <c r="UJK14" s="4"/>
      <c r="UJL14" s="4"/>
      <c r="UJM14" s="4"/>
      <c r="UJN14" s="4"/>
      <c r="UJO14" s="4"/>
      <c r="UJP14" s="4"/>
      <c r="UJQ14" s="4"/>
      <c r="UJR14" s="4"/>
      <c r="UJS14" s="4"/>
      <c r="UJT14" s="4"/>
      <c r="UJU14" s="4"/>
      <c r="UJV14" s="4"/>
      <c r="UJW14" s="4"/>
      <c r="UJX14" s="4"/>
      <c r="UJY14" s="4"/>
      <c r="UJZ14" s="4"/>
      <c r="UKA14" s="4"/>
      <c r="UKB14" s="4"/>
      <c r="UKC14" s="4"/>
      <c r="UKD14" s="4"/>
      <c r="UKE14" s="4"/>
      <c r="UKF14" s="4"/>
      <c r="UKG14" s="4"/>
      <c r="UKH14" s="4"/>
      <c r="UKI14" s="4"/>
      <c r="UKJ14" s="4"/>
      <c r="UKK14" s="4"/>
      <c r="UKL14" s="4"/>
      <c r="UKM14" s="4"/>
      <c r="UKN14" s="4"/>
      <c r="UKO14" s="4"/>
      <c r="UKP14" s="4"/>
      <c r="UKQ14" s="4"/>
      <c r="UKR14" s="4"/>
      <c r="UKS14" s="4"/>
      <c r="UKT14" s="4"/>
      <c r="UKU14" s="4"/>
      <c r="UKV14" s="4"/>
      <c r="UKW14" s="4"/>
      <c r="UKX14" s="4"/>
      <c r="UKY14" s="4"/>
      <c r="UKZ14" s="4"/>
      <c r="ULA14" s="4"/>
      <c r="ULB14" s="4"/>
      <c r="ULC14" s="4"/>
      <c r="ULD14" s="4"/>
      <c r="ULE14" s="4"/>
      <c r="ULF14" s="4"/>
      <c r="ULG14" s="4"/>
      <c r="ULH14" s="4"/>
      <c r="ULI14" s="4"/>
      <c r="ULJ14" s="4"/>
      <c r="ULK14" s="4"/>
      <c r="ULL14" s="4"/>
      <c r="ULM14" s="4"/>
      <c r="ULN14" s="4"/>
      <c r="ULO14" s="4"/>
      <c r="ULP14" s="4"/>
      <c r="ULQ14" s="4"/>
      <c r="ULR14" s="4"/>
      <c r="ULS14" s="4"/>
      <c r="ULT14" s="4"/>
      <c r="ULU14" s="4"/>
      <c r="ULV14" s="4"/>
      <c r="ULW14" s="4"/>
      <c r="ULX14" s="4"/>
      <c r="ULY14" s="4"/>
      <c r="ULZ14" s="4"/>
      <c r="UMA14" s="4"/>
      <c r="UMB14" s="4"/>
      <c r="UMC14" s="4"/>
      <c r="UMD14" s="4"/>
      <c r="UME14" s="4"/>
      <c r="UMF14" s="4"/>
      <c r="UMG14" s="4"/>
      <c r="UMH14" s="4"/>
      <c r="UMI14" s="4"/>
      <c r="UMJ14" s="4"/>
      <c r="UMK14" s="4"/>
      <c r="UML14" s="4"/>
      <c r="UMM14" s="4"/>
      <c r="UMN14" s="4"/>
      <c r="UMO14" s="4"/>
      <c r="UMP14" s="4"/>
      <c r="UMQ14" s="4"/>
      <c r="UMR14" s="4"/>
      <c r="UMS14" s="4"/>
      <c r="UMT14" s="4"/>
      <c r="UMU14" s="4"/>
      <c r="UMV14" s="4"/>
      <c r="UMW14" s="4"/>
      <c r="UMX14" s="4"/>
      <c r="UMY14" s="4"/>
      <c r="UMZ14" s="4"/>
      <c r="UNA14" s="4"/>
      <c r="UNB14" s="4"/>
      <c r="UNC14" s="4"/>
      <c r="UND14" s="4"/>
      <c r="UNE14" s="4"/>
      <c r="UNF14" s="4"/>
      <c r="UNG14" s="4"/>
      <c r="UNH14" s="4"/>
      <c r="UNI14" s="4"/>
      <c r="UNJ14" s="4"/>
      <c r="UNK14" s="4"/>
      <c r="UNL14" s="4"/>
      <c r="UNM14" s="4"/>
      <c r="UNN14" s="4"/>
      <c r="UNO14" s="4"/>
      <c r="UNP14" s="4"/>
      <c r="UNQ14" s="4"/>
      <c r="UNR14" s="4"/>
      <c r="UNS14" s="4"/>
      <c r="UNT14" s="4"/>
      <c r="UNU14" s="4"/>
      <c r="UNV14" s="4"/>
      <c r="UNW14" s="4"/>
      <c r="UNX14" s="4"/>
      <c r="UNY14" s="4"/>
      <c r="UNZ14" s="4"/>
      <c r="UOA14" s="4"/>
      <c r="UOB14" s="4"/>
      <c r="UOC14" s="4"/>
      <c r="UOD14" s="4"/>
      <c r="UOE14" s="4"/>
      <c r="UOF14" s="4"/>
      <c r="UOG14" s="4"/>
      <c r="UOH14" s="4"/>
      <c r="UOI14" s="4"/>
      <c r="UOJ14" s="4"/>
      <c r="UOK14" s="4"/>
      <c r="UOL14" s="4"/>
      <c r="UOM14" s="4"/>
      <c r="UON14" s="4"/>
      <c r="UOO14" s="4"/>
      <c r="UOP14" s="4"/>
      <c r="UOQ14" s="4"/>
      <c r="UOR14" s="4"/>
      <c r="UOS14" s="4"/>
      <c r="UOT14" s="4"/>
      <c r="UOU14" s="4"/>
      <c r="UOV14" s="4"/>
      <c r="UOW14" s="4"/>
      <c r="UOX14" s="4"/>
      <c r="UOY14" s="4"/>
      <c r="UOZ14" s="4"/>
      <c r="UPA14" s="4"/>
      <c r="UPB14" s="4"/>
      <c r="UPC14" s="4"/>
      <c r="UPD14" s="4"/>
      <c r="UPE14" s="4"/>
      <c r="UPF14" s="4"/>
      <c r="UPG14" s="4"/>
      <c r="UPH14" s="4"/>
      <c r="UPI14" s="4"/>
      <c r="UPJ14" s="4"/>
      <c r="UPK14" s="4"/>
      <c r="UPL14" s="4"/>
      <c r="UPM14" s="4"/>
      <c r="UPN14" s="4"/>
      <c r="UPO14" s="4"/>
      <c r="UPP14" s="4"/>
      <c r="UPQ14" s="4"/>
      <c r="UPR14" s="4"/>
      <c r="UPS14" s="4"/>
      <c r="UPT14" s="4"/>
      <c r="UPU14" s="4"/>
      <c r="UPV14" s="4"/>
      <c r="UPW14" s="4"/>
      <c r="UPX14" s="4"/>
      <c r="UPY14" s="4"/>
      <c r="UPZ14" s="4"/>
      <c r="UQA14" s="4"/>
      <c r="UQB14" s="4"/>
      <c r="UQC14" s="4"/>
      <c r="UQD14" s="4"/>
      <c r="UQE14" s="4"/>
      <c r="UQF14" s="4"/>
      <c r="UQG14" s="4"/>
      <c r="UQH14" s="4"/>
      <c r="UQI14" s="4"/>
      <c r="UQJ14" s="4"/>
      <c r="UQK14" s="4"/>
      <c r="UQL14" s="4"/>
      <c r="UQM14" s="4"/>
      <c r="UQN14" s="4"/>
      <c r="UQO14" s="4"/>
      <c r="UQP14" s="4"/>
      <c r="UQQ14" s="4"/>
      <c r="UQR14" s="4"/>
      <c r="UQS14" s="4"/>
      <c r="UQT14" s="4"/>
      <c r="UQU14" s="4"/>
      <c r="UQV14" s="4"/>
      <c r="UQW14" s="4"/>
      <c r="UQX14" s="4"/>
      <c r="UQY14" s="4"/>
      <c r="UQZ14" s="4"/>
      <c r="URA14" s="4"/>
      <c r="URB14" s="4"/>
      <c r="URC14" s="4"/>
      <c r="URD14" s="4"/>
      <c r="URE14" s="4"/>
      <c r="URF14" s="4"/>
      <c r="URG14" s="4"/>
      <c r="URH14" s="4"/>
      <c r="URI14" s="4"/>
      <c r="URJ14" s="4"/>
      <c r="URK14" s="4"/>
      <c r="URL14" s="4"/>
      <c r="URM14" s="4"/>
      <c r="URN14" s="4"/>
      <c r="URO14" s="4"/>
      <c r="URP14" s="4"/>
      <c r="URQ14" s="4"/>
      <c r="URR14" s="4"/>
      <c r="URS14" s="4"/>
      <c r="URT14" s="4"/>
      <c r="URU14" s="4"/>
      <c r="URV14" s="4"/>
      <c r="URW14" s="4"/>
      <c r="URX14" s="4"/>
      <c r="URY14" s="4"/>
      <c r="URZ14" s="4"/>
      <c r="USA14" s="4"/>
      <c r="USB14" s="4"/>
      <c r="USC14" s="4"/>
      <c r="USD14" s="4"/>
      <c r="USE14" s="4"/>
      <c r="USF14" s="4"/>
      <c r="USG14" s="4"/>
      <c r="USH14" s="4"/>
      <c r="USI14" s="4"/>
      <c r="USJ14" s="4"/>
      <c r="USK14" s="4"/>
      <c r="USL14" s="4"/>
      <c r="USM14" s="4"/>
      <c r="USN14" s="4"/>
      <c r="USO14" s="4"/>
      <c r="USP14" s="4"/>
      <c r="USQ14" s="4"/>
      <c r="USR14" s="4"/>
      <c r="USS14" s="4"/>
      <c r="UST14" s="4"/>
      <c r="USU14" s="4"/>
      <c r="USV14" s="4"/>
      <c r="USW14" s="4"/>
      <c r="USX14" s="4"/>
      <c r="USY14" s="4"/>
      <c r="USZ14" s="4"/>
      <c r="UTA14" s="4"/>
      <c r="UTB14" s="4"/>
      <c r="UTC14" s="4"/>
      <c r="UTD14" s="4"/>
      <c r="UTE14" s="4"/>
      <c r="UTF14" s="4"/>
      <c r="UTG14" s="4"/>
      <c r="UTH14" s="4"/>
      <c r="UTI14" s="4"/>
      <c r="UTJ14" s="4"/>
      <c r="UTK14" s="4"/>
      <c r="UTL14" s="4"/>
      <c r="UTM14" s="4"/>
      <c r="UTN14" s="4"/>
      <c r="UTO14" s="4"/>
      <c r="UTP14" s="4"/>
      <c r="UTQ14" s="4"/>
      <c r="UTR14" s="4"/>
      <c r="UTS14" s="4"/>
      <c r="UTT14" s="4"/>
      <c r="UTU14" s="4"/>
      <c r="UTV14" s="4"/>
      <c r="UTW14" s="4"/>
      <c r="UTX14" s="4"/>
      <c r="UTY14" s="4"/>
      <c r="UTZ14" s="4"/>
      <c r="UUA14" s="4"/>
      <c r="UUB14" s="4"/>
      <c r="UUC14" s="4"/>
      <c r="UUD14" s="4"/>
      <c r="UUE14" s="4"/>
      <c r="UUF14" s="4"/>
      <c r="UUG14" s="4"/>
      <c r="UUH14" s="4"/>
      <c r="UUI14" s="4"/>
      <c r="UUJ14" s="4"/>
      <c r="UUK14" s="4"/>
      <c r="UUL14" s="4"/>
      <c r="UUM14" s="4"/>
      <c r="UUN14" s="4"/>
      <c r="UUO14" s="4"/>
      <c r="UUP14" s="4"/>
      <c r="UUQ14" s="4"/>
      <c r="UUR14" s="4"/>
      <c r="UUS14" s="4"/>
      <c r="UUT14" s="4"/>
      <c r="UUU14" s="4"/>
      <c r="UUV14" s="4"/>
      <c r="UUW14" s="4"/>
      <c r="UUX14" s="4"/>
      <c r="UUY14" s="4"/>
      <c r="UUZ14" s="4"/>
      <c r="UVA14" s="4"/>
      <c r="UVB14" s="4"/>
      <c r="UVC14" s="4"/>
      <c r="UVD14" s="4"/>
      <c r="UVE14" s="4"/>
      <c r="UVF14" s="4"/>
      <c r="UVG14" s="4"/>
      <c r="UVH14" s="4"/>
      <c r="UVI14" s="4"/>
      <c r="UVJ14" s="4"/>
      <c r="UVK14" s="4"/>
      <c r="UVL14" s="4"/>
      <c r="UVM14" s="4"/>
      <c r="UVN14" s="4"/>
      <c r="UVO14" s="4"/>
      <c r="UVP14" s="4"/>
      <c r="UVQ14" s="4"/>
      <c r="UVR14" s="4"/>
      <c r="UVS14" s="4"/>
      <c r="UVT14" s="4"/>
      <c r="UVU14" s="4"/>
      <c r="UVV14" s="4"/>
      <c r="UVW14" s="4"/>
      <c r="UVX14" s="4"/>
      <c r="UVY14" s="4"/>
      <c r="UVZ14" s="4"/>
      <c r="UWA14" s="4"/>
      <c r="UWB14" s="4"/>
      <c r="UWC14" s="4"/>
      <c r="UWD14" s="4"/>
      <c r="UWE14" s="4"/>
      <c r="UWF14" s="4"/>
      <c r="UWG14" s="4"/>
      <c r="UWH14" s="4"/>
      <c r="UWI14" s="4"/>
      <c r="UWJ14" s="4"/>
      <c r="UWK14" s="4"/>
      <c r="UWL14" s="4"/>
      <c r="UWM14" s="4"/>
      <c r="UWN14" s="4"/>
      <c r="UWO14" s="4"/>
      <c r="UWP14" s="4"/>
      <c r="UWQ14" s="4"/>
      <c r="UWR14" s="4"/>
      <c r="UWS14" s="4"/>
      <c r="UWT14" s="4"/>
      <c r="UWU14" s="4"/>
      <c r="UWV14" s="4"/>
      <c r="UWW14" s="4"/>
      <c r="UWX14" s="4"/>
      <c r="UWY14" s="4"/>
      <c r="UWZ14" s="4"/>
      <c r="UXA14" s="4"/>
      <c r="UXB14" s="4"/>
      <c r="UXC14" s="4"/>
      <c r="UXD14" s="4"/>
      <c r="UXE14" s="4"/>
      <c r="UXF14" s="4"/>
      <c r="UXG14" s="4"/>
      <c r="UXH14" s="4"/>
      <c r="UXI14" s="4"/>
      <c r="UXJ14" s="4"/>
      <c r="UXK14" s="4"/>
      <c r="UXL14" s="4"/>
      <c r="UXM14" s="4"/>
      <c r="UXN14" s="4"/>
      <c r="UXO14" s="4"/>
      <c r="UXP14" s="4"/>
      <c r="UXQ14" s="4"/>
      <c r="UXR14" s="4"/>
      <c r="UXS14" s="4"/>
      <c r="UXT14" s="4"/>
      <c r="UXU14" s="4"/>
      <c r="UXV14" s="4"/>
      <c r="UXW14" s="4"/>
      <c r="UXX14" s="4"/>
      <c r="UXY14" s="4"/>
      <c r="UXZ14" s="4"/>
      <c r="UYA14" s="4"/>
      <c r="UYB14" s="4"/>
      <c r="UYC14" s="4"/>
      <c r="UYD14" s="4"/>
      <c r="UYE14" s="4"/>
      <c r="UYF14" s="4"/>
      <c r="UYG14" s="4"/>
      <c r="UYH14" s="4"/>
      <c r="UYI14" s="4"/>
      <c r="UYJ14" s="4"/>
      <c r="UYK14" s="4"/>
      <c r="UYL14" s="4"/>
      <c r="UYM14" s="4"/>
      <c r="UYN14" s="4"/>
      <c r="UYO14" s="4"/>
      <c r="UYP14" s="4"/>
      <c r="UYQ14" s="4"/>
      <c r="UYR14" s="4"/>
      <c r="UYS14" s="4"/>
      <c r="UYT14" s="4"/>
      <c r="UYU14" s="4"/>
      <c r="UYV14" s="4"/>
      <c r="UYW14" s="4"/>
      <c r="UYX14" s="4"/>
      <c r="UYY14" s="4"/>
      <c r="UYZ14" s="4"/>
      <c r="UZA14" s="4"/>
      <c r="UZB14" s="4"/>
      <c r="UZC14" s="4"/>
      <c r="UZD14" s="4"/>
      <c r="UZE14" s="4"/>
      <c r="UZF14" s="4"/>
      <c r="UZG14" s="4"/>
      <c r="UZH14" s="4"/>
      <c r="UZI14" s="4"/>
      <c r="UZJ14" s="4"/>
      <c r="UZK14" s="4"/>
      <c r="UZL14" s="4"/>
      <c r="UZM14" s="4"/>
      <c r="UZN14" s="4"/>
      <c r="UZO14" s="4"/>
      <c r="UZP14" s="4"/>
      <c r="UZQ14" s="4"/>
      <c r="UZR14" s="4"/>
      <c r="UZS14" s="4"/>
      <c r="UZT14" s="4"/>
      <c r="UZU14" s="4"/>
      <c r="UZV14" s="4"/>
      <c r="UZW14" s="4"/>
      <c r="UZX14" s="4"/>
      <c r="UZY14" s="4"/>
      <c r="UZZ14" s="4"/>
      <c r="VAA14" s="4"/>
      <c r="VAB14" s="4"/>
      <c r="VAC14" s="4"/>
      <c r="VAD14" s="4"/>
      <c r="VAE14" s="4"/>
      <c r="VAF14" s="4"/>
      <c r="VAG14" s="4"/>
      <c r="VAH14" s="4"/>
      <c r="VAI14" s="4"/>
      <c r="VAJ14" s="4"/>
      <c r="VAK14" s="4"/>
      <c r="VAL14" s="4"/>
      <c r="VAM14" s="4"/>
      <c r="VAN14" s="4"/>
      <c r="VAO14" s="4"/>
      <c r="VAP14" s="4"/>
      <c r="VAQ14" s="4"/>
      <c r="VAR14" s="4"/>
      <c r="VAS14" s="4"/>
      <c r="VAT14" s="4"/>
      <c r="VAU14" s="4"/>
      <c r="VAV14" s="4"/>
      <c r="VAW14" s="4"/>
      <c r="VAX14" s="4"/>
      <c r="VAY14" s="4"/>
      <c r="VAZ14" s="4"/>
      <c r="VBA14" s="4"/>
      <c r="VBB14" s="4"/>
      <c r="VBC14" s="4"/>
      <c r="VBD14" s="4"/>
      <c r="VBE14" s="4"/>
      <c r="VBF14" s="4"/>
      <c r="VBG14" s="4"/>
      <c r="VBH14" s="4"/>
      <c r="VBI14" s="4"/>
      <c r="VBJ14" s="4"/>
      <c r="VBK14" s="4"/>
      <c r="VBL14" s="4"/>
      <c r="VBM14" s="4"/>
      <c r="VBN14" s="4"/>
      <c r="VBO14" s="4"/>
      <c r="VBP14" s="4"/>
      <c r="VBQ14" s="4"/>
      <c r="VBR14" s="4"/>
      <c r="VBS14" s="4"/>
      <c r="VBT14" s="4"/>
      <c r="VBU14" s="4"/>
      <c r="VBV14" s="4"/>
      <c r="VBW14" s="4"/>
      <c r="VBX14" s="4"/>
      <c r="VBY14" s="4"/>
      <c r="VBZ14" s="4"/>
      <c r="VCA14" s="4"/>
      <c r="VCB14" s="4"/>
      <c r="VCC14" s="4"/>
      <c r="VCD14" s="4"/>
      <c r="VCE14" s="4"/>
      <c r="VCF14" s="4"/>
      <c r="VCG14" s="4"/>
      <c r="VCH14" s="4"/>
      <c r="VCI14" s="4"/>
      <c r="VCJ14" s="4"/>
      <c r="VCK14" s="4"/>
      <c r="VCL14" s="4"/>
      <c r="VCM14" s="4"/>
      <c r="VCN14" s="4"/>
      <c r="VCO14" s="4"/>
      <c r="VCP14" s="4"/>
      <c r="VCQ14" s="4"/>
      <c r="VCR14" s="4"/>
      <c r="VCS14" s="4"/>
      <c r="VCT14" s="4"/>
      <c r="VCU14" s="4"/>
      <c r="VCV14" s="4"/>
      <c r="VCW14" s="4"/>
      <c r="VCX14" s="4"/>
      <c r="VCY14" s="4"/>
      <c r="VCZ14" s="4"/>
      <c r="VDA14" s="4"/>
      <c r="VDB14" s="4"/>
      <c r="VDC14" s="4"/>
      <c r="VDD14" s="4"/>
      <c r="VDE14" s="4"/>
      <c r="VDF14" s="4"/>
      <c r="VDG14" s="4"/>
      <c r="VDH14" s="4"/>
      <c r="VDI14" s="4"/>
      <c r="VDJ14" s="4"/>
      <c r="VDK14" s="4"/>
      <c r="VDL14" s="4"/>
      <c r="VDM14" s="4"/>
      <c r="VDN14" s="4"/>
      <c r="VDO14" s="4"/>
      <c r="VDP14" s="4"/>
      <c r="VDQ14" s="4"/>
      <c r="VDR14" s="4"/>
      <c r="VDS14" s="4"/>
      <c r="VDT14" s="4"/>
      <c r="VDU14" s="4"/>
      <c r="VDV14" s="4"/>
      <c r="VDW14" s="4"/>
      <c r="VDX14" s="4"/>
      <c r="VDY14" s="4"/>
      <c r="VDZ14" s="4"/>
      <c r="VEA14" s="4"/>
      <c r="VEB14" s="4"/>
      <c r="VEC14" s="4"/>
      <c r="VED14" s="4"/>
      <c r="VEE14" s="4"/>
      <c r="VEF14" s="4"/>
      <c r="VEG14" s="4"/>
      <c r="VEH14" s="4"/>
      <c r="VEI14" s="4"/>
      <c r="VEJ14" s="4"/>
      <c r="VEK14" s="4"/>
      <c r="VEL14" s="4"/>
      <c r="VEM14" s="4"/>
      <c r="VEN14" s="4"/>
      <c r="VEO14" s="4"/>
      <c r="VEP14" s="4"/>
      <c r="VEQ14" s="4"/>
      <c r="VER14" s="4"/>
      <c r="VES14" s="4"/>
      <c r="VET14" s="4"/>
      <c r="VEU14" s="4"/>
      <c r="VEV14" s="4"/>
      <c r="VEW14" s="4"/>
      <c r="VEX14" s="4"/>
      <c r="VEY14" s="4"/>
      <c r="VEZ14" s="4"/>
      <c r="VFA14" s="4"/>
      <c r="VFB14" s="4"/>
      <c r="VFC14" s="4"/>
      <c r="VFD14" s="4"/>
      <c r="VFE14" s="4"/>
      <c r="VFF14" s="4"/>
      <c r="VFG14" s="4"/>
      <c r="VFH14" s="4"/>
      <c r="VFI14" s="4"/>
      <c r="VFJ14" s="4"/>
      <c r="VFK14" s="4"/>
      <c r="VFL14" s="4"/>
      <c r="VFM14" s="4"/>
      <c r="VFN14" s="4"/>
      <c r="VFO14" s="4"/>
      <c r="VFP14" s="4"/>
      <c r="VFQ14" s="4"/>
      <c r="VFR14" s="4"/>
      <c r="VFS14" s="4"/>
      <c r="VFT14" s="4"/>
      <c r="VFU14" s="4"/>
      <c r="VFV14" s="4"/>
      <c r="VFW14" s="4"/>
      <c r="VFX14" s="4"/>
      <c r="VFY14" s="4"/>
      <c r="VFZ14" s="4"/>
      <c r="VGA14" s="4"/>
      <c r="VGB14" s="4"/>
      <c r="VGC14" s="4"/>
      <c r="VGD14" s="4"/>
      <c r="VGE14" s="4"/>
      <c r="VGF14" s="4"/>
      <c r="VGG14" s="4"/>
      <c r="VGH14" s="4"/>
      <c r="VGI14" s="4"/>
      <c r="VGJ14" s="4"/>
      <c r="VGK14" s="4"/>
      <c r="VGL14" s="4"/>
      <c r="VGM14" s="4"/>
      <c r="VGN14" s="4"/>
      <c r="VGO14" s="4"/>
      <c r="VGP14" s="4"/>
      <c r="VGQ14" s="4"/>
      <c r="VGR14" s="4"/>
      <c r="VGS14" s="4"/>
      <c r="VGT14" s="4"/>
      <c r="VGU14" s="4"/>
      <c r="VGV14" s="4"/>
      <c r="VGW14" s="4"/>
      <c r="VGX14" s="4"/>
      <c r="VGY14" s="4"/>
      <c r="VGZ14" s="4"/>
      <c r="VHA14" s="4"/>
      <c r="VHB14" s="4"/>
      <c r="VHC14" s="4"/>
      <c r="VHD14" s="4"/>
      <c r="VHE14" s="4"/>
      <c r="VHF14" s="4"/>
      <c r="VHG14" s="4"/>
      <c r="VHH14" s="4"/>
      <c r="VHI14" s="4"/>
      <c r="VHJ14" s="4"/>
      <c r="VHK14" s="4"/>
      <c r="VHL14" s="4"/>
      <c r="VHM14" s="4"/>
      <c r="VHN14" s="4"/>
      <c r="VHO14" s="4"/>
      <c r="VHP14" s="4"/>
      <c r="VHQ14" s="4"/>
      <c r="VHR14" s="4"/>
      <c r="VHS14" s="4"/>
      <c r="VHT14" s="4"/>
      <c r="VHU14" s="4"/>
      <c r="VHV14" s="4"/>
      <c r="VHW14" s="4"/>
      <c r="VHX14" s="4"/>
      <c r="VHY14" s="4"/>
      <c r="VHZ14" s="4"/>
      <c r="VIA14" s="4"/>
      <c r="VIB14" s="4"/>
      <c r="VIC14" s="4"/>
      <c r="VID14" s="4"/>
      <c r="VIE14" s="4"/>
      <c r="VIF14" s="4"/>
      <c r="VIG14" s="4"/>
      <c r="VIH14" s="4"/>
      <c r="VII14" s="4"/>
      <c r="VIJ14" s="4"/>
      <c r="VIK14" s="4"/>
      <c r="VIL14" s="4"/>
      <c r="VIM14" s="4"/>
      <c r="VIN14" s="4"/>
      <c r="VIO14" s="4"/>
      <c r="VIP14" s="4"/>
      <c r="VIQ14" s="4"/>
      <c r="VIR14" s="4"/>
      <c r="VIS14" s="4"/>
      <c r="VIT14" s="4"/>
      <c r="VIU14" s="4"/>
      <c r="VIV14" s="4"/>
      <c r="VIW14" s="4"/>
      <c r="VIX14" s="4"/>
      <c r="VIY14" s="4"/>
      <c r="VIZ14" s="4"/>
      <c r="VJA14" s="4"/>
      <c r="VJB14" s="4"/>
      <c r="VJC14" s="4"/>
      <c r="VJD14" s="4"/>
      <c r="VJE14" s="4"/>
      <c r="VJF14" s="4"/>
      <c r="VJG14" s="4"/>
      <c r="VJH14" s="4"/>
      <c r="VJI14" s="4"/>
      <c r="VJJ14" s="4"/>
      <c r="VJK14" s="4"/>
      <c r="VJL14" s="4"/>
      <c r="VJM14" s="4"/>
      <c r="VJN14" s="4"/>
      <c r="VJO14" s="4"/>
      <c r="VJP14" s="4"/>
      <c r="VJQ14" s="4"/>
      <c r="VJR14" s="4"/>
      <c r="VJS14" s="4"/>
      <c r="VJT14" s="4"/>
      <c r="VJU14" s="4"/>
      <c r="VJV14" s="4"/>
      <c r="VJW14" s="4"/>
      <c r="VJX14" s="4"/>
      <c r="VJY14" s="4"/>
      <c r="VJZ14" s="4"/>
      <c r="VKA14" s="4"/>
      <c r="VKB14" s="4"/>
      <c r="VKC14" s="4"/>
      <c r="VKD14" s="4"/>
      <c r="VKE14" s="4"/>
      <c r="VKF14" s="4"/>
      <c r="VKG14" s="4"/>
      <c r="VKH14" s="4"/>
      <c r="VKI14" s="4"/>
      <c r="VKJ14" s="4"/>
      <c r="VKK14" s="4"/>
      <c r="VKL14" s="4"/>
      <c r="VKM14" s="4"/>
      <c r="VKN14" s="4"/>
      <c r="VKO14" s="4"/>
      <c r="VKP14" s="4"/>
      <c r="VKQ14" s="4"/>
      <c r="VKR14" s="4"/>
      <c r="VKS14" s="4"/>
      <c r="VKT14" s="4"/>
      <c r="VKU14" s="4"/>
      <c r="VKV14" s="4"/>
      <c r="VKW14" s="4"/>
      <c r="VKX14" s="4"/>
      <c r="VKY14" s="4"/>
      <c r="VKZ14" s="4"/>
      <c r="VLA14" s="4"/>
      <c r="VLB14" s="4"/>
      <c r="VLC14" s="4"/>
      <c r="VLD14" s="4"/>
      <c r="VLE14" s="4"/>
      <c r="VLF14" s="4"/>
      <c r="VLG14" s="4"/>
      <c r="VLH14" s="4"/>
      <c r="VLI14" s="4"/>
      <c r="VLJ14" s="4"/>
      <c r="VLK14" s="4"/>
      <c r="VLL14" s="4"/>
      <c r="VLM14" s="4"/>
      <c r="VLN14" s="4"/>
      <c r="VLO14" s="4"/>
      <c r="VLP14" s="4"/>
      <c r="VLQ14" s="4"/>
      <c r="VLR14" s="4"/>
      <c r="VLS14" s="4"/>
      <c r="VLT14" s="4"/>
      <c r="VLU14" s="4"/>
      <c r="VLV14" s="4"/>
      <c r="VLW14" s="4"/>
      <c r="VLX14" s="4"/>
      <c r="VLY14" s="4"/>
      <c r="VLZ14" s="4"/>
      <c r="VMA14" s="4"/>
      <c r="VMB14" s="4"/>
      <c r="VMC14" s="4"/>
      <c r="VMD14" s="4"/>
      <c r="VME14" s="4"/>
      <c r="VMF14" s="4"/>
      <c r="VMG14" s="4"/>
      <c r="VMH14" s="4"/>
      <c r="VMI14" s="4"/>
      <c r="VMJ14" s="4"/>
      <c r="VMK14" s="4"/>
      <c r="VML14" s="4"/>
      <c r="VMM14" s="4"/>
      <c r="VMN14" s="4"/>
      <c r="VMO14" s="4"/>
      <c r="VMP14" s="4"/>
      <c r="VMQ14" s="4"/>
      <c r="VMR14" s="4"/>
      <c r="VMS14" s="4"/>
      <c r="VMT14" s="4"/>
      <c r="VMU14" s="4"/>
      <c r="VMV14" s="4"/>
      <c r="VMW14" s="4"/>
      <c r="VMX14" s="4"/>
      <c r="VMY14" s="4"/>
      <c r="VMZ14" s="4"/>
      <c r="VNA14" s="4"/>
      <c r="VNB14" s="4"/>
      <c r="VNC14" s="4"/>
      <c r="VND14" s="4"/>
      <c r="VNE14" s="4"/>
      <c r="VNF14" s="4"/>
      <c r="VNG14" s="4"/>
      <c r="VNH14" s="4"/>
      <c r="VNI14" s="4"/>
      <c r="VNJ14" s="4"/>
      <c r="VNK14" s="4"/>
      <c r="VNL14" s="4"/>
      <c r="VNM14" s="4"/>
      <c r="VNN14" s="4"/>
      <c r="VNO14" s="4"/>
      <c r="VNP14" s="4"/>
      <c r="VNQ14" s="4"/>
      <c r="VNR14" s="4"/>
      <c r="VNS14" s="4"/>
      <c r="VNT14" s="4"/>
      <c r="VNU14" s="4"/>
      <c r="VNV14" s="4"/>
      <c r="VNW14" s="4"/>
      <c r="VNX14" s="4"/>
      <c r="VNY14" s="4"/>
      <c r="VNZ14" s="4"/>
      <c r="VOA14" s="4"/>
      <c r="VOB14" s="4"/>
      <c r="VOC14" s="4"/>
      <c r="VOD14" s="4"/>
      <c r="VOE14" s="4"/>
      <c r="VOF14" s="4"/>
      <c r="VOG14" s="4"/>
      <c r="VOH14" s="4"/>
      <c r="VOI14" s="4"/>
      <c r="VOJ14" s="4"/>
      <c r="VOK14" s="4"/>
      <c r="VOL14" s="4"/>
      <c r="VOM14" s="4"/>
      <c r="VON14" s="4"/>
      <c r="VOO14" s="4"/>
      <c r="VOP14" s="4"/>
      <c r="VOQ14" s="4"/>
      <c r="VOR14" s="4"/>
      <c r="VOS14" s="4"/>
      <c r="VOT14" s="4"/>
      <c r="VOU14" s="4"/>
      <c r="VOV14" s="4"/>
      <c r="VOW14" s="4"/>
      <c r="VOX14" s="4"/>
      <c r="VOY14" s="4"/>
      <c r="VOZ14" s="4"/>
      <c r="VPA14" s="4"/>
      <c r="VPB14" s="4"/>
      <c r="VPC14" s="4"/>
      <c r="VPD14" s="4"/>
      <c r="VPE14" s="4"/>
      <c r="VPF14" s="4"/>
      <c r="VPG14" s="4"/>
      <c r="VPH14" s="4"/>
      <c r="VPI14" s="4"/>
      <c r="VPJ14" s="4"/>
      <c r="VPK14" s="4"/>
      <c r="VPL14" s="4"/>
      <c r="VPM14" s="4"/>
      <c r="VPN14" s="4"/>
      <c r="VPO14" s="4"/>
      <c r="VPP14" s="4"/>
      <c r="VPQ14" s="4"/>
      <c r="VPR14" s="4"/>
      <c r="VPS14" s="4"/>
      <c r="VPT14" s="4"/>
      <c r="VPU14" s="4"/>
      <c r="VPV14" s="4"/>
      <c r="VPW14" s="4"/>
      <c r="VPX14" s="4"/>
      <c r="VPY14" s="4"/>
      <c r="VPZ14" s="4"/>
      <c r="VQA14" s="4"/>
      <c r="VQB14" s="4"/>
      <c r="VQC14" s="4"/>
      <c r="VQD14" s="4"/>
      <c r="VQE14" s="4"/>
      <c r="VQF14" s="4"/>
      <c r="VQG14" s="4"/>
      <c r="VQH14" s="4"/>
      <c r="VQI14" s="4"/>
      <c r="VQJ14" s="4"/>
      <c r="VQK14" s="4"/>
      <c r="VQL14" s="4"/>
      <c r="VQM14" s="4"/>
      <c r="VQN14" s="4"/>
      <c r="VQO14" s="4"/>
      <c r="VQP14" s="4"/>
      <c r="VQQ14" s="4"/>
      <c r="VQR14" s="4"/>
      <c r="VQS14" s="4"/>
      <c r="VQT14" s="4"/>
      <c r="VQU14" s="4"/>
      <c r="VQV14" s="4"/>
      <c r="VQW14" s="4"/>
      <c r="VQX14" s="4"/>
      <c r="VQY14" s="4"/>
      <c r="VQZ14" s="4"/>
      <c r="VRA14" s="4"/>
      <c r="VRB14" s="4"/>
      <c r="VRC14" s="4"/>
      <c r="VRD14" s="4"/>
      <c r="VRE14" s="4"/>
      <c r="VRF14" s="4"/>
      <c r="VRG14" s="4"/>
      <c r="VRH14" s="4"/>
      <c r="VRI14" s="4"/>
      <c r="VRJ14" s="4"/>
      <c r="VRK14" s="4"/>
      <c r="VRL14" s="4"/>
      <c r="VRM14" s="4"/>
      <c r="VRN14" s="4"/>
      <c r="VRO14" s="4"/>
      <c r="VRP14" s="4"/>
      <c r="VRQ14" s="4"/>
      <c r="VRR14" s="4"/>
      <c r="VRS14" s="4"/>
      <c r="VRT14" s="4"/>
      <c r="VRU14" s="4"/>
      <c r="VRV14" s="4"/>
      <c r="VRW14" s="4"/>
      <c r="VRX14" s="4"/>
      <c r="VRY14" s="4"/>
      <c r="VRZ14" s="4"/>
      <c r="VSA14" s="4"/>
      <c r="VSB14" s="4"/>
      <c r="VSC14" s="4"/>
      <c r="VSD14" s="4"/>
      <c r="VSE14" s="4"/>
      <c r="VSF14" s="4"/>
      <c r="VSG14" s="4"/>
      <c r="VSH14" s="4"/>
      <c r="VSI14" s="4"/>
      <c r="VSJ14" s="4"/>
      <c r="VSK14" s="4"/>
      <c r="VSL14" s="4"/>
      <c r="VSM14" s="4"/>
      <c r="VSN14" s="4"/>
      <c r="VSO14" s="4"/>
      <c r="VSP14" s="4"/>
      <c r="VSQ14" s="4"/>
      <c r="VSR14" s="4"/>
      <c r="VSS14" s="4"/>
      <c r="VST14" s="4"/>
      <c r="VSU14" s="4"/>
      <c r="VSV14" s="4"/>
      <c r="VSW14" s="4"/>
      <c r="VSX14" s="4"/>
      <c r="VSY14" s="4"/>
      <c r="VSZ14" s="4"/>
      <c r="VTA14" s="4"/>
      <c r="VTB14" s="4"/>
      <c r="VTC14" s="4"/>
      <c r="VTD14" s="4"/>
      <c r="VTE14" s="4"/>
      <c r="VTF14" s="4"/>
      <c r="VTG14" s="4"/>
      <c r="VTH14" s="4"/>
      <c r="VTI14" s="4"/>
      <c r="VTJ14" s="4"/>
      <c r="VTK14" s="4"/>
      <c r="VTL14" s="4"/>
      <c r="VTM14" s="4"/>
      <c r="VTN14" s="4"/>
      <c r="VTO14" s="4"/>
      <c r="VTP14" s="4"/>
      <c r="VTQ14" s="4"/>
      <c r="VTR14" s="4"/>
      <c r="VTS14" s="4"/>
      <c r="VTT14" s="4"/>
      <c r="VTU14" s="4"/>
      <c r="VTV14" s="4"/>
      <c r="VTW14" s="4"/>
      <c r="VTX14" s="4"/>
      <c r="VTY14" s="4"/>
      <c r="VTZ14" s="4"/>
      <c r="VUA14" s="4"/>
      <c r="VUB14" s="4"/>
      <c r="VUC14" s="4"/>
      <c r="VUD14" s="4"/>
      <c r="VUE14" s="4"/>
      <c r="VUF14" s="4"/>
      <c r="VUG14" s="4"/>
      <c r="VUH14" s="4"/>
      <c r="VUI14" s="4"/>
      <c r="VUJ14" s="4"/>
      <c r="VUK14" s="4"/>
      <c r="VUL14" s="4"/>
      <c r="VUM14" s="4"/>
      <c r="VUN14" s="4"/>
      <c r="VUO14" s="4"/>
      <c r="VUP14" s="4"/>
      <c r="VUQ14" s="4"/>
      <c r="VUR14" s="4"/>
      <c r="VUS14" s="4"/>
      <c r="VUT14" s="4"/>
      <c r="VUU14" s="4"/>
      <c r="VUV14" s="4"/>
      <c r="VUW14" s="4"/>
      <c r="VUX14" s="4"/>
      <c r="VUY14" s="4"/>
      <c r="VUZ14" s="4"/>
      <c r="VVA14" s="4"/>
      <c r="VVB14" s="4"/>
      <c r="VVC14" s="4"/>
      <c r="VVD14" s="4"/>
      <c r="VVE14" s="4"/>
      <c r="VVF14" s="4"/>
      <c r="VVG14" s="4"/>
      <c r="VVH14" s="4"/>
      <c r="VVI14" s="4"/>
      <c r="VVJ14" s="4"/>
      <c r="VVK14" s="4"/>
      <c r="VVL14" s="4"/>
      <c r="VVM14" s="4"/>
      <c r="VVN14" s="4"/>
      <c r="VVO14" s="4"/>
      <c r="VVP14" s="4"/>
      <c r="VVQ14" s="4"/>
      <c r="VVR14" s="4"/>
      <c r="VVS14" s="4"/>
      <c r="VVT14" s="4"/>
      <c r="VVU14" s="4"/>
      <c r="VVV14" s="4"/>
      <c r="VVW14" s="4"/>
      <c r="VVX14" s="4"/>
      <c r="VVY14" s="4"/>
      <c r="VVZ14" s="4"/>
      <c r="VWA14" s="4"/>
      <c r="VWB14" s="4"/>
      <c r="VWC14" s="4"/>
      <c r="VWD14" s="4"/>
      <c r="VWE14" s="4"/>
      <c r="VWF14" s="4"/>
      <c r="VWG14" s="4"/>
      <c r="VWH14" s="4"/>
      <c r="VWI14" s="4"/>
      <c r="VWJ14" s="4"/>
      <c r="VWK14" s="4"/>
      <c r="VWL14" s="4"/>
      <c r="VWM14" s="4"/>
      <c r="VWN14" s="4"/>
      <c r="VWO14" s="4"/>
      <c r="VWP14" s="4"/>
      <c r="VWQ14" s="4"/>
      <c r="VWR14" s="4"/>
      <c r="VWS14" s="4"/>
      <c r="VWT14" s="4"/>
      <c r="VWU14" s="4"/>
      <c r="VWV14" s="4"/>
      <c r="VWW14" s="4"/>
      <c r="VWX14" s="4"/>
      <c r="VWY14" s="4"/>
      <c r="VWZ14" s="4"/>
      <c r="VXA14" s="4"/>
      <c r="VXB14" s="4"/>
      <c r="VXC14" s="4"/>
      <c r="VXD14" s="4"/>
      <c r="VXE14" s="4"/>
      <c r="VXF14" s="4"/>
      <c r="VXG14" s="4"/>
      <c r="VXH14" s="4"/>
      <c r="VXI14" s="4"/>
      <c r="VXJ14" s="4"/>
      <c r="VXK14" s="4"/>
      <c r="VXL14" s="4"/>
      <c r="VXM14" s="4"/>
      <c r="VXN14" s="4"/>
      <c r="VXO14" s="4"/>
      <c r="VXP14" s="4"/>
      <c r="VXQ14" s="4"/>
      <c r="VXR14" s="4"/>
      <c r="VXS14" s="4"/>
      <c r="VXT14" s="4"/>
      <c r="VXU14" s="4"/>
      <c r="VXV14" s="4"/>
      <c r="VXW14" s="4"/>
      <c r="VXX14" s="4"/>
      <c r="VXY14" s="4"/>
      <c r="VXZ14" s="4"/>
      <c r="VYA14" s="4"/>
      <c r="VYB14" s="4"/>
      <c r="VYC14" s="4"/>
      <c r="VYD14" s="4"/>
      <c r="VYE14" s="4"/>
      <c r="VYF14" s="4"/>
      <c r="VYG14" s="4"/>
      <c r="VYH14" s="4"/>
      <c r="VYI14" s="4"/>
      <c r="VYJ14" s="4"/>
      <c r="VYK14" s="4"/>
      <c r="VYL14" s="4"/>
      <c r="VYM14" s="4"/>
      <c r="VYN14" s="4"/>
      <c r="VYO14" s="4"/>
      <c r="VYP14" s="4"/>
      <c r="VYQ14" s="4"/>
      <c r="VYR14" s="4"/>
      <c r="VYS14" s="4"/>
      <c r="VYT14" s="4"/>
      <c r="VYU14" s="4"/>
      <c r="VYV14" s="4"/>
      <c r="VYW14" s="4"/>
      <c r="VYX14" s="4"/>
      <c r="VYY14" s="4"/>
      <c r="VYZ14" s="4"/>
      <c r="VZA14" s="4"/>
      <c r="VZB14" s="4"/>
      <c r="VZC14" s="4"/>
      <c r="VZD14" s="4"/>
      <c r="VZE14" s="4"/>
      <c r="VZF14" s="4"/>
      <c r="VZG14" s="4"/>
      <c r="VZH14" s="4"/>
      <c r="VZI14" s="4"/>
      <c r="VZJ14" s="4"/>
      <c r="VZK14" s="4"/>
      <c r="VZL14" s="4"/>
      <c r="VZM14" s="4"/>
      <c r="VZN14" s="4"/>
      <c r="VZO14" s="4"/>
      <c r="VZP14" s="4"/>
      <c r="VZQ14" s="4"/>
      <c r="VZR14" s="4"/>
      <c r="VZS14" s="4"/>
      <c r="VZT14" s="4"/>
      <c r="VZU14" s="4"/>
      <c r="VZV14" s="4"/>
      <c r="VZW14" s="4"/>
      <c r="VZX14" s="4"/>
      <c r="VZY14" s="4"/>
      <c r="VZZ14" s="4"/>
      <c r="WAA14" s="4"/>
      <c r="WAB14" s="4"/>
      <c r="WAC14" s="4"/>
      <c r="WAD14" s="4"/>
      <c r="WAE14" s="4"/>
      <c r="WAF14" s="4"/>
      <c r="WAG14" s="4"/>
      <c r="WAH14" s="4"/>
      <c r="WAI14" s="4"/>
      <c r="WAJ14" s="4"/>
      <c r="WAK14" s="4"/>
      <c r="WAL14" s="4"/>
      <c r="WAM14" s="4"/>
      <c r="WAN14" s="4"/>
      <c r="WAO14" s="4"/>
      <c r="WAP14" s="4"/>
      <c r="WAQ14" s="4"/>
      <c r="WAR14" s="4"/>
      <c r="WAS14" s="4"/>
      <c r="WAT14" s="4"/>
      <c r="WAU14" s="4"/>
      <c r="WAV14" s="4"/>
      <c r="WAW14" s="4"/>
      <c r="WAX14" s="4"/>
      <c r="WAY14" s="4"/>
      <c r="WAZ14" s="4"/>
      <c r="WBA14" s="4"/>
      <c r="WBB14" s="4"/>
      <c r="WBC14" s="4"/>
      <c r="WBD14" s="4"/>
      <c r="WBE14" s="4"/>
      <c r="WBF14" s="4"/>
      <c r="WBG14" s="4"/>
      <c r="WBH14" s="4"/>
      <c r="WBI14" s="4"/>
      <c r="WBJ14" s="4"/>
      <c r="WBK14" s="4"/>
      <c r="WBL14" s="4"/>
      <c r="WBM14" s="4"/>
      <c r="WBN14" s="4"/>
      <c r="WBO14" s="4"/>
      <c r="WBP14" s="4"/>
      <c r="WBQ14" s="4"/>
      <c r="WBR14" s="4"/>
      <c r="WBS14" s="4"/>
      <c r="WBT14" s="4"/>
      <c r="WBU14" s="4"/>
      <c r="WBV14" s="4"/>
      <c r="WBW14" s="4"/>
      <c r="WBX14" s="4"/>
      <c r="WBY14" s="4"/>
      <c r="WBZ14" s="4"/>
      <c r="WCA14" s="4"/>
      <c r="WCB14" s="4"/>
      <c r="WCC14" s="4"/>
      <c r="WCD14" s="4"/>
      <c r="WCE14" s="4"/>
      <c r="WCF14" s="4"/>
      <c r="WCG14" s="4"/>
      <c r="WCH14" s="4"/>
      <c r="WCI14" s="4"/>
      <c r="WCJ14" s="4"/>
      <c r="WCK14" s="4"/>
      <c r="WCL14" s="4"/>
      <c r="WCM14" s="4"/>
      <c r="WCN14" s="4"/>
      <c r="WCO14" s="4"/>
      <c r="WCP14" s="4"/>
      <c r="WCQ14" s="4"/>
      <c r="WCR14" s="4"/>
      <c r="WCS14" s="4"/>
      <c r="WCT14" s="4"/>
      <c r="WCU14" s="4"/>
      <c r="WCV14" s="4"/>
      <c r="WCW14" s="4"/>
      <c r="WCX14" s="4"/>
      <c r="WCY14" s="4"/>
      <c r="WCZ14" s="4"/>
      <c r="WDA14" s="4"/>
      <c r="WDB14" s="4"/>
      <c r="WDC14" s="4"/>
      <c r="WDD14" s="4"/>
      <c r="WDE14" s="4"/>
      <c r="WDF14" s="4"/>
      <c r="WDG14" s="4"/>
      <c r="WDH14" s="4"/>
      <c r="WDI14" s="4"/>
      <c r="WDJ14" s="4"/>
      <c r="WDK14" s="4"/>
      <c r="WDL14" s="4"/>
      <c r="WDM14" s="4"/>
      <c r="WDN14" s="4"/>
      <c r="WDO14" s="4"/>
      <c r="WDP14" s="4"/>
      <c r="WDQ14" s="4"/>
      <c r="WDR14" s="4"/>
      <c r="WDS14" s="4"/>
      <c r="WDT14" s="4"/>
      <c r="WDU14" s="4"/>
      <c r="WDV14" s="4"/>
      <c r="WDW14" s="4"/>
      <c r="WDX14" s="4"/>
      <c r="WDY14" s="4"/>
      <c r="WDZ14" s="4"/>
      <c r="WEA14" s="4"/>
      <c r="WEB14" s="4"/>
      <c r="WEC14" s="4"/>
      <c r="WED14" s="4"/>
      <c r="WEE14" s="4"/>
      <c r="WEF14" s="4"/>
      <c r="WEG14" s="4"/>
      <c r="WEH14" s="4"/>
      <c r="WEI14" s="4"/>
      <c r="WEJ14" s="4"/>
      <c r="WEK14" s="4"/>
      <c r="WEL14" s="4"/>
      <c r="WEM14" s="4"/>
      <c r="WEN14" s="4"/>
      <c r="WEO14" s="4"/>
      <c r="WEP14" s="4"/>
      <c r="WEQ14" s="4"/>
      <c r="WER14" s="4"/>
      <c r="WES14" s="4"/>
      <c r="WET14" s="4"/>
      <c r="WEU14" s="4"/>
      <c r="WEV14" s="4"/>
      <c r="WEW14" s="4"/>
      <c r="WEX14" s="4"/>
      <c r="WEY14" s="4"/>
      <c r="WEZ14" s="4"/>
      <c r="WFA14" s="4"/>
      <c r="WFB14" s="4"/>
      <c r="WFC14" s="4"/>
      <c r="WFD14" s="4"/>
      <c r="WFE14" s="4"/>
      <c r="WFF14" s="4"/>
      <c r="WFG14" s="4"/>
      <c r="WFH14" s="4"/>
      <c r="WFI14" s="4"/>
      <c r="WFJ14" s="4"/>
      <c r="WFK14" s="4"/>
      <c r="WFL14" s="4"/>
      <c r="WFM14" s="4"/>
      <c r="WFN14" s="4"/>
      <c r="WFO14" s="4"/>
      <c r="WFP14" s="4"/>
      <c r="WFQ14" s="4"/>
      <c r="WFR14" s="4"/>
      <c r="WFS14" s="4"/>
      <c r="WFT14" s="4"/>
      <c r="WFU14" s="4"/>
      <c r="WFV14" s="4"/>
      <c r="WFW14" s="4"/>
      <c r="WFX14" s="4"/>
      <c r="WFY14" s="4"/>
      <c r="WFZ14" s="4"/>
      <c r="WGA14" s="4"/>
      <c r="WGB14" s="4"/>
      <c r="WGC14" s="4"/>
      <c r="WGD14" s="4"/>
      <c r="WGE14" s="4"/>
      <c r="WGF14" s="4"/>
      <c r="WGG14" s="4"/>
      <c r="WGH14" s="4"/>
      <c r="WGI14" s="4"/>
      <c r="WGJ14" s="4"/>
      <c r="WGK14" s="4"/>
      <c r="WGL14" s="4"/>
      <c r="WGM14" s="4"/>
      <c r="WGN14" s="4"/>
      <c r="WGO14" s="4"/>
      <c r="WGP14" s="4"/>
      <c r="WGQ14" s="4"/>
      <c r="WGR14" s="4"/>
      <c r="WGS14" s="4"/>
      <c r="WGT14" s="4"/>
      <c r="WGU14" s="4"/>
      <c r="WGV14" s="4"/>
      <c r="WGW14" s="4"/>
      <c r="WGX14" s="4"/>
      <c r="WGY14" s="4"/>
      <c r="WGZ14" s="4"/>
      <c r="WHA14" s="4"/>
      <c r="WHB14" s="4"/>
      <c r="WHC14" s="4"/>
      <c r="WHD14" s="4"/>
      <c r="WHE14" s="4"/>
      <c r="WHF14" s="4"/>
      <c r="WHG14" s="4"/>
      <c r="WHH14" s="4"/>
      <c r="WHI14" s="4"/>
      <c r="WHJ14" s="4"/>
      <c r="WHK14" s="4"/>
      <c r="WHL14" s="4"/>
      <c r="WHM14" s="4"/>
      <c r="WHN14" s="4"/>
      <c r="WHO14" s="4"/>
      <c r="WHP14" s="4"/>
      <c r="WHQ14" s="4"/>
      <c r="WHR14" s="4"/>
      <c r="WHS14" s="4"/>
      <c r="WHT14" s="4"/>
      <c r="WHU14" s="4"/>
      <c r="WHV14" s="4"/>
      <c r="WHW14" s="4"/>
      <c r="WHX14" s="4"/>
      <c r="WHY14" s="4"/>
      <c r="WHZ14" s="4"/>
      <c r="WIA14" s="4"/>
      <c r="WIB14" s="4"/>
      <c r="WIC14" s="4"/>
      <c r="WID14" s="4"/>
      <c r="WIE14" s="4"/>
      <c r="WIF14" s="4"/>
      <c r="WIG14" s="4"/>
      <c r="WIH14" s="4"/>
      <c r="WII14" s="4"/>
      <c r="WIJ14" s="4"/>
      <c r="WIK14" s="4"/>
      <c r="WIL14" s="4"/>
      <c r="WIM14" s="4"/>
      <c r="WIN14" s="4"/>
      <c r="WIO14" s="4"/>
      <c r="WIP14" s="4"/>
      <c r="WIQ14" s="4"/>
      <c r="WIR14" s="4"/>
      <c r="WIS14" s="4"/>
      <c r="WIT14" s="4"/>
      <c r="WIU14" s="4"/>
      <c r="WIV14" s="4"/>
      <c r="WIW14" s="4"/>
      <c r="WIX14" s="4"/>
      <c r="WIY14" s="4"/>
      <c r="WIZ14" s="4"/>
      <c r="WJA14" s="4"/>
      <c r="WJB14" s="4"/>
      <c r="WJC14" s="4"/>
      <c r="WJD14" s="4"/>
      <c r="WJE14" s="4"/>
      <c r="WJF14" s="4"/>
      <c r="WJG14" s="4"/>
      <c r="WJH14" s="4"/>
      <c r="WJI14" s="4"/>
      <c r="WJJ14" s="4"/>
      <c r="WJK14" s="4"/>
      <c r="WJL14" s="4"/>
      <c r="WJM14" s="4"/>
      <c r="WJN14" s="4"/>
      <c r="WJO14" s="4"/>
      <c r="WJP14" s="4"/>
      <c r="WJQ14" s="4"/>
      <c r="WJR14" s="4"/>
      <c r="WJS14" s="4"/>
      <c r="WJT14" s="4"/>
      <c r="WJU14" s="4"/>
      <c r="WJV14" s="4"/>
      <c r="WJW14" s="4"/>
      <c r="WJX14" s="4"/>
      <c r="WJY14" s="4"/>
      <c r="WJZ14" s="4"/>
      <c r="WKA14" s="4"/>
      <c r="WKB14" s="4"/>
      <c r="WKC14" s="4"/>
      <c r="WKD14" s="4"/>
      <c r="WKE14" s="4"/>
      <c r="WKF14" s="4"/>
      <c r="WKG14" s="4"/>
      <c r="WKH14" s="4"/>
      <c r="WKI14" s="4"/>
      <c r="WKJ14" s="4"/>
      <c r="WKK14" s="4"/>
      <c r="WKL14" s="4"/>
      <c r="WKM14" s="4"/>
      <c r="WKN14" s="4"/>
      <c r="WKO14" s="4"/>
      <c r="WKP14" s="4"/>
      <c r="WKQ14" s="4"/>
      <c r="WKR14" s="4"/>
      <c r="WKS14" s="4"/>
      <c r="WKT14" s="4"/>
      <c r="WKU14" s="4"/>
      <c r="WKV14" s="4"/>
      <c r="WKW14" s="4"/>
      <c r="WKX14" s="4"/>
      <c r="WKY14" s="4"/>
      <c r="WKZ14" s="4"/>
      <c r="WLA14" s="4"/>
      <c r="WLB14" s="4"/>
      <c r="WLC14" s="4"/>
      <c r="WLD14" s="4"/>
      <c r="WLE14" s="4"/>
      <c r="WLF14" s="4"/>
      <c r="WLG14" s="4"/>
      <c r="WLH14" s="4"/>
      <c r="WLI14" s="4"/>
      <c r="WLJ14" s="4"/>
      <c r="WLK14" s="4"/>
      <c r="WLL14" s="4"/>
      <c r="WLM14" s="4"/>
      <c r="WLN14" s="4"/>
      <c r="WLO14" s="4"/>
      <c r="WLP14" s="4"/>
      <c r="WLQ14" s="4"/>
      <c r="WLR14" s="4"/>
      <c r="WLS14" s="4"/>
      <c r="WLT14" s="4"/>
      <c r="WLU14" s="4"/>
      <c r="WLV14" s="4"/>
      <c r="WLW14" s="4"/>
      <c r="WLX14" s="4"/>
      <c r="WLY14" s="4"/>
      <c r="WLZ14" s="4"/>
      <c r="WMA14" s="4"/>
      <c r="WMB14" s="4"/>
      <c r="WMC14" s="4"/>
      <c r="WMD14" s="4"/>
      <c r="WME14" s="4"/>
      <c r="WMF14" s="4"/>
      <c r="WMG14" s="4"/>
      <c r="WMH14" s="4"/>
      <c r="WMI14" s="4"/>
      <c r="WMJ14" s="4"/>
      <c r="WMK14" s="4"/>
      <c r="WML14" s="4"/>
      <c r="WMM14" s="4"/>
      <c r="WMN14" s="4"/>
      <c r="WMO14" s="4"/>
      <c r="WMP14" s="4"/>
      <c r="WMQ14" s="4"/>
      <c r="WMR14" s="4"/>
      <c r="WMS14" s="4"/>
      <c r="WMT14" s="4"/>
      <c r="WMU14" s="4"/>
      <c r="WMV14" s="4"/>
      <c r="WMW14" s="4"/>
      <c r="WMX14" s="4"/>
      <c r="WMY14" s="4"/>
      <c r="WMZ14" s="4"/>
      <c r="WNA14" s="4"/>
      <c r="WNB14" s="4"/>
      <c r="WNC14" s="4"/>
      <c r="WND14" s="4"/>
      <c r="WNE14" s="4"/>
      <c r="WNF14" s="4"/>
      <c r="WNG14" s="4"/>
      <c r="WNH14" s="4"/>
      <c r="WNI14" s="4"/>
      <c r="WNJ14" s="4"/>
      <c r="WNK14" s="4"/>
      <c r="WNL14" s="4"/>
      <c r="WNM14" s="4"/>
      <c r="WNN14" s="4"/>
      <c r="WNO14" s="4"/>
      <c r="WNP14" s="4"/>
      <c r="WNQ14" s="4"/>
      <c r="WNR14" s="4"/>
      <c r="WNS14" s="4"/>
      <c r="WNT14" s="4"/>
      <c r="WNU14" s="4"/>
      <c r="WNV14" s="4"/>
      <c r="WNW14" s="4"/>
      <c r="WNX14" s="4"/>
      <c r="WNY14" s="4"/>
      <c r="WNZ14" s="4"/>
      <c r="WOA14" s="4"/>
      <c r="WOB14" s="4"/>
      <c r="WOC14" s="4"/>
      <c r="WOD14" s="4"/>
      <c r="WOE14" s="4"/>
      <c r="WOF14" s="4"/>
      <c r="WOG14" s="4"/>
      <c r="WOH14" s="4"/>
      <c r="WOI14" s="4"/>
      <c r="WOJ14" s="4"/>
      <c r="WOK14" s="4"/>
      <c r="WOL14" s="4"/>
      <c r="WOM14" s="4"/>
      <c r="WON14" s="4"/>
      <c r="WOO14" s="4"/>
      <c r="WOP14" s="4"/>
      <c r="WOQ14" s="4"/>
      <c r="WOR14" s="4"/>
      <c r="WOS14" s="4"/>
      <c r="WOT14" s="4"/>
      <c r="WOU14" s="4"/>
      <c r="WOV14" s="4"/>
      <c r="WOW14" s="4"/>
      <c r="WOX14" s="4"/>
      <c r="WOY14" s="4"/>
      <c r="WOZ14" s="4"/>
      <c r="WPA14" s="4"/>
      <c r="WPB14" s="4"/>
      <c r="WPC14" s="4"/>
      <c r="WPD14" s="4"/>
      <c r="WPE14" s="4"/>
      <c r="WPF14" s="4"/>
      <c r="WPG14" s="4"/>
      <c r="WPH14" s="4"/>
      <c r="WPI14" s="4"/>
      <c r="WPJ14" s="4"/>
      <c r="WPK14" s="4"/>
      <c r="WPL14" s="4"/>
      <c r="WPM14" s="4"/>
      <c r="WPN14" s="4"/>
      <c r="WPO14" s="4"/>
      <c r="WPP14" s="4"/>
      <c r="WPQ14" s="4"/>
      <c r="WPR14" s="4"/>
      <c r="WPS14" s="4"/>
      <c r="WPT14" s="4"/>
      <c r="WPU14" s="4"/>
      <c r="WPV14" s="4"/>
      <c r="WPW14" s="4"/>
      <c r="WPX14" s="4"/>
      <c r="WPY14" s="4"/>
      <c r="WPZ14" s="4"/>
      <c r="WQA14" s="4"/>
      <c r="WQB14" s="4"/>
      <c r="WQC14" s="4"/>
      <c r="WQD14" s="4"/>
      <c r="WQE14" s="4"/>
      <c r="WQF14" s="4"/>
      <c r="WQG14" s="4"/>
      <c r="WQH14" s="4"/>
      <c r="WQI14" s="4"/>
      <c r="WQJ14" s="4"/>
      <c r="WQK14" s="4"/>
      <c r="WQL14" s="4"/>
      <c r="WQM14" s="4"/>
      <c r="WQN14" s="4"/>
      <c r="WQO14" s="4"/>
      <c r="WQP14" s="4"/>
      <c r="WQQ14" s="4"/>
      <c r="WQR14" s="4"/>
      <c r="WQS14" s="4"/>
      <c r="WQT14" s="4"/>
      <c r="WQU14" s="4"/>
      <c r="WQV14" s="4"/>
      <c r="WQW14" s="4"/>
      <c r="WQX14" s="4"/>
      <c r="WQY14" s="4"/>
      <c r="WQZ14" s="4"/>
      <c r="WRA14" s="4"/>
      <c r="WRB14" s="4"/>
      <c r="WRC14" s="4"/>
      <c r="WRD14" s="4"/>
      <c r="WRE14" s="4"/>
      <c r="WRF14" s="4"/>
      <c r="WRG14" s="4"/>
      <c r="WRH14" s="4"/>
      <c r="WRI14" s="4"/>
      <c r="WRJ14" s="4"/>
      <c r="WRK14" s="4"/>
      <c r="WRL14" s="4"/>
      <c r="WRM14" s="4"/>
      <c r="WRN14" s="4"/>
      <c r="WRO14" s="4"/>
      <c r="WRP14" s="4"/>
      <c r="WRQ14" s="4"/>
      <c r="WRR14" s="4"/>
      <c r="WRS14" s="4"/>
      <c r="WRT14" s="4"/>
      <c r="WRU14" s="4"/>
      <c r="WRV14" s="4"/>
      <c r="WRW14" s="4"/>
      <c r="WRX14" s="4"/>
      <c r="WRY14" s="4"/>
      <c r="WRZ14" s="4"/>
      <c r="WSA14" s="4"/>
      <c r="WSB14" s="4"/>
      <c r="WSC14" s="4"/>
      <c r="WSD14" s="4"/>
      <c r="WSE14" s="4"/>
      <c r="WSF14" s="4"/>
      <c r="WSG14" s="4"/>
      <c r="WSH14" s="4"/>
      <c r="WSI14" s="4"/>
      <c r="WSJ14" s="4"/>
      <c r="WSK14" s="4"/>
      <c r="WSL14" s="4"/>
      <c r="WSM14" s="4"/>
      <c r="WSN14" s="4"/>
      <c r="WSO14" s="4"/>
      <c r="WSP14" s="4"/>
      <c r="WSQ14" s="4"/>
      <c r="WSR14" s="4"/>
      <c r="WSS14" s="4"/>
      <c r="WST14" s="4"/>
      <c r="WSU14" s="4"/>
      <c r="WSV14" s="4"/>
      <c r="WSW14" s="4"/>
      <c r="WSX14" s="4"/>
      <c r="WSY14" s="4"/>
      <c r="WSZ14" s="4"/>
      <c r="WTA14" s="4"/>
      <c r="WTB14" s="4"/>
      <c r="WTC14" s="4"/>
      <c r="WTD14" s="4"/>
      <c r="WTE14" s="4"/>
      <c r="WTF14" s="4"/>
      <c r="WTG14" s="4"/>
      <c r="WTH14" s="4"/>
      <c r="WTI14" s="4"/>
      <c r="WTJ14" s="4"/>
      <c r="WTK14" s="4"/>
      <c r="WTL14" s="4"/>
      <c r="WTM14" s="4"/>
      <c r="WTN14" s="4"/>
      <c r="WTO14" s="4"/>
      <c r="WTP14" s="4"/>
      <c r="WTQ14" s="4"/>
      <c r="WTR14" s="4"/>
      <c r="WTS14" s="4"/>
      <c r="WTT14" s="4"/>
      <c r="WTU14" s="4"/>
      <c r="WTV14" s="4"/>
      <c r="WTW14" s="4"/>
      <c r="WTX14" s="4"/>
      <c r="WTY14" s="4"/>
      <c r="WTZ14" s="4"/>
      <c r="WUA14" s="4"/>
      <c r="WUB14" s="4"/>
      <c r="WUC14" s="4"/>
      <c r="WUD14" s="4"/>
      <c r="WUE14" s="4"/>
      <c r="WUF14" s="4"/>
      <c r="WUG14" s="4"/>
      <c r="WUH14" s="4"/>
      <c r="WUI14" s="4"/>
      <c r="WUJ14" s="4"/>
      <c r="WUK14" s="4"/>
      <c r="WUL14" s="4"/>
      <c r="WUM14" s="4"/>
      <c r="WUN14" s="4"/>
      <c r="WUO14" s="4"/>
      <c r="WUP14" s="4"/>
      <c r="WUQ14" s="4"/>
      <c r="WUR14" s="4"/>
      <c r="WUS14" s="4"/>
      <c r="WUT14" s="4"/>
      <c r="WUU14" s="4"/>
      <c r="WUV14" s="4"/>
      <c r="WUW14" s="4"/>
      <c r="WUX14" s="4"/>
      <c r="WUY14" s="4"/>
      <c r="WUZ14" s="4"/>
      <c r="WVA14" s="4"/>
      <c r="WVB14" s="4"/>
      <c r="WVC14" s="4"/>
      <c r="WVD14" s="4"/>
      <c r="WVE14" s="4"/>
      <c r="WVF14" s="4"/>
      <c r="WVG14" s="4"/>
      <c r="WVH14" s="4"/>
      <c r="WVI14" s="4"/>
    </row>
    <row r="15" spans="1:16129" s="53" customFormat="1" ht="26.1" customHeight="1" x14ac:dyDescent="0.3">
      <c r="A15" s="4"/>
      <c r="B15" s="530" t="s">
        <v>100</v>
      </c>
      <c r="C15" s="1024">
        <f>C14*VLOOKUP(C14,소득세테이블,2)-VLOOKUP(C14,소득세테이블,3)</f>
        <v>31301470.588235296</v>
      </c>
      <c r="D15" s="5"/>
      <c r="E15" s="5"/>
      <c r="F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  <c r="ALZ15" s="4"/>
      <c r="AMA15" s="4"/>
      <c r="AMB15" s="4"/>
      <c r="AMC15" s="4"/>
      <c r="AMD15" s="4"/>
      <c r="AME15" s="4"/>
      <c r="AMF15" s="4"/>
      <c r="AMG15" s="4"/>
      <c r="AMH15" s="4"/>
      <c r="AMI15" s="4"/>
      <c r="AMJ15" s="4"/>
      <c r="AMK15" s="4"/>
      <c r="AML15" s="4"/>
      <c r="AMM15" s="4"/>
      <c r="AMN15" s="4"/>
      <c r="AMO15" s="4"/>
      <c r="AMP15" s="4"/>
      <c r="AMQ15" s="4"/>
      <c r="AMR15" s="4"/>
      <c r="AMS15" s="4"/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4"/>
      <c r="ANK15" s="4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  <c r="ASV15" s="4"/>
      <c r="ASW15" s="4"/>
      <c r="ASX15" s="4"/>
      <c r="ASY15" s="4"/>
      <c r="ASZ15" s="4"/>
      <c r="ATA15" s="4"/>
      <c r="ATB15" s="4"/>
      <c r="ATC15" s="4"/>
      <c r="ATD15" s="4"/>
      <c r="ATE15" s="4"/>
      <c r="ATF15" s="4"/>
      <c r="ATG15" s="4"/>
      <c r="ATH15" s="4"/>
      <c r="ATI15" s="4"/>
      <c r="ATJ15" s="4"/>
      <c r="ATK15" s="4"/>
      <c r="ATL15" s="4"/>
      <c r="ATM15" s="4"/>
      <c r="ATN15" s="4"/>
      <c r="ATO15" s="4"/>
      <c r="ATP15" s="4"/>
      <c r="ATQ15" s="4"/>
      <c r="ATR15" s="4"/>
      <c r="ATS15" s="4"/>
      <c r="ATT15" s="4"/>
      <c r="ATU15" s="4"/>
      <c r="ATV15" s="4"/>
      <c r="ATW15" s="4"/>
      <c r="ATX15" s="4"/>
      <c r="ATY15" s="4"/>
      <c r="ATZ15" s="4"/>
      <c r="AUA15" s="4"/>
      <c r="AUB15" s="4"/>
      <c r="AUC15" s="4"/>
      <c r="AUD15" s="4"/>
      <c r="AUE15" s="4"/>
      <c r="AUF15" s="4"/>
      <c r="AUG15" s="4"/>
      <c r="AUH15" s="4"/>
      <c r="AUI15" s="4"/>
      <c r="AUJ15" s="4"/>
      <c r="AUK15" s="4"/>
      <c r="AUL15" s="4"/>
      <c r="AUM15" s="4"/>
      <c r="AUN15" s="4"/>
      <c r="AUO15" s="4"/>
      <c r="AUP15" s="4"/>
      <c r="AUQ15" s="4"/>
      <c r="AUR15" s="4"/>
      <c r="AUS15" s="4"/>
      <c r="AUT15" s="4"/>
      <c r="AUU15" s="4"/>
      <c r="AUV15" s="4"/>
      <c r="AUW15" s="4"/>
      <c r="AUX15" s="4"/>
      <c r="AUY15" s="4"/>
      <c r="AUZ15" s="4"/>
      <c r="AVA15" s="4"/>
      <c r="AVB15" s="4"/>
      <c r="AVC15" s="4"/>
      <c r="AVD15" s="4"/>
      <c r="AVE15" s="4"/>
      <c r="AVF15" s="4"/>
      <c r="AVG15" s="4"/>
      <c r="AVH15" s="4"/>
      <c r="AVI15" s="4"/>
      <c r="AVJ15" s="4"/>
      <c r="AVK15" s="4"/>
      <c r="AVL15" s="4"/>
      <c r="AVM15" s="4"/>
      <c r="AVN15" s="4"/>
      <c r="AVO15" s="4"/>
      <c r="AVP15" s="4"/>
      <c r="AVQ15" s="4"/>
      <c r="AVR15" s="4"/>
      <c r="AVS15" s="4"/>
      <c r="AVT15" s="4"/>
      <c r="AVU15" s="4"/>
      <c r="AVV15" s="4"/>
      <c r="AVW15" s="4"/>
      <c r="AVX15" s="4"/>
      <c r="AVY15" s="4"/>
      <c r="AVZ15" s="4"/>
      <c r="AWA15" s="4"/>
      <c r="AWB15" s="4"/>
      <c r="AWC15" s="4"/>
      <c r="AWD15" s="4"/>
      <c r="AWE15" s="4"/>
      <c r="AWF15" s="4"/>
      <c r="AWG15" s="4"/>
      <c r="AWH15" s="4"/>
      <c r="AWI15" s="4"/>
      <c r="AWJ15" s="4"/>
      <c r="AWK15" s="4"/>
      <c r="AWL15" s="4"/>
      <c r="AWM15" s="4"/>
      <c r="AWN15" s="4"/>
      <c r="AWO15" s="4"/>
      <c r="AWP15" s="4"/>
      <c r="AWQ15" s="4"/>
      <c r="AWR15" s="4"/>
      <c r="AWS15" s="4"/>
      <c r="AWT15" s="4"/>
      <c r="AWU15" s="4"/>
      <c r="AWV15" s="4"/>
      <c r="AWW15" s="4"/>
      <c r="AWX15" s="4"/>
      <c r="AWY15" s="4"/>
      <c r="AWZ15" s="4"/>
      <c r="AXA15" s="4"/>
      <c r="AXB15" s="4"/>
      <c r="AXC15" s="4"/>
      <c r="AXD15" s="4"/>
      <c r="AXE15" s="4"/>
      <c r="AXF15" s="4"/>
      <c r="AXG15" s="4"/>
      <c r="AXH15" s="4"/>
      <c r="AXI15" s="4"/>
      <c r="AXJ15" s="4"/>
      <c r="AXK15" s="4"/>
      <c r="AXL15" s="4"/>
      <c r="AXM15" s="4"/>
      <c r="AXN15" s="4"/>
      <c r="AXO15" s="4"/>
      <c r="AXP15" s="4"/>
      <c r="AXQ15" s="4"/>
      <c r="AXR15" s="4"/>
      <c r="AXS15" s="4"/>
      <c r="AXT15" s="4"/>
      <c r="AXU15" s="4"/>
      <c r="AXV15" s="4"/>
      <c r="AXW15" s="4"/>
      <c r="AXX15" s="4"/>
      <c r="AXY15" s="4"/>
      <c r="AXZ15" s="4"/>
      <c r="AYA15" s="4"/>
      <c r="AYB15" s="4"/>
      <c r="AYC15" s="4"/>
      <c r="AYD15" s="4"/>
      <c r="AYE15" s="4"/>
      <c r="AYF15" s="4"/>
      <c r="AYG15" s="4"/>
      <c r="AYH15" s="4"/>
      <c r="AYI15" s="4"/>
      <c r="AYJ15" s="4"/>
      <c r="AYK15" s="4"/>
      <c r="AYL15" s="4"/>
      <c r="AYM15" s="4"/>
      <c r="AYN15" s="4"/>
      <c r="AYO15" s="4"/>
      <c r="AYP15" s="4"/>
      <c r="AYQ15" s="4"/>
      <c r="AYR15" s="4"/>
      <c r="AYS15" s="4"/>
      <c r="AYT15" s="4"/>
      <c r="AYU15" s="4"/>
      <c r="AYV15" s="4"/>
      <c r="AYW15" s="4"/>
      <c r="AYX15" s="4"/>
      <c r="AYY15" s="4"/>
      <c r="AYZ15" s="4"/>
      <c r="AZA15" s="4"/>
      <c r="AZB15" s="4"/>
      <c r="AZC15" s="4"/>
      <c r="AZD15" s="4"/>
      <c r="AZE15" s="4"/>
      <c r="AZF15" s="4"/>
      <c r="AZG15" s="4"/>
      <c r="AZH15" s="4"/>
      <c r="AZI15" s="4"/>
      <c r="AZJ15" s="4"/>
      <c r="AZK15" s="4"/>
      <c r="AZL15" s="4"/>
      <c r="AZM15" s="4"/>
      <c r="AZN15" s="4"/>
      <c r="AZO15" s="4"/>
      <c r="AZP15" s="4"/>
      <c r="AZQ15" s="4"/>
      <c r="AZR15" s="4"/>
      <c r="AZS15" s="4"/>
      <c r="AZT15" s="4"/>
      <c r="AZU15" s="4"/>
      <c r="AZV15" s="4"/>
      <c r="AZW15" s="4"/>
      <c r="AZX15" s="4"/>
      <c r="AZY15" s="4"/>
      <c r="AZZ15" s="4"/>
      <c r="BAA15" s="4"/>
      <c r="BAB15" s="4"/>
      <c r="BAC15" s="4"/>
      <c r="BAD15" s="4"/>
      <c r="BAE15" s="4"/>
      <c r="BAF15" s="4"/>
      <c r="BAG15" s="4"/>
      <c r="BAH15" s="4"/>
      <c r="BAI15" s="4"/>
      <c r="BAJ15" s="4"/>
      <c r="BAK15" s="4"/>
      <c r="BAL15" s="4"/>
      <c r="BAM15" s="4"/>
      <c r="BAN15" s="4"/>
      <c r="BAO15" s="4"/>
      <c r="BAP15" s="4"/>
      <c r="BAQ15" s="4"/>
      <c r="BAR15" s="4"/>
      <c r="BAS15" s="4"/>
      <c r="BAT15" s="4"/>
      <c r="BAU15" s="4"/>
      <c r="BAV15" s="4"/>
      <c r="BAW15" s="4"/>
      <c r="BAX15" s="4"/>
      <c r="BAY15" s="4"/>
      <c r="BAZ15" s="4"/>
      <c r="BBA15" s="4"/>
      <c r="BBB15" s="4"/>
      <c r="BBC15" s="4"/>
      <c r="BBD15" s="4"/>
      <c r="BBE15" s="4"/>
      <c r="BBF15" s="4"/>
      <c r="BBG15" s="4"/>
      <c r="BBH15" s="4"/>
      <c r="BBI15" s="4"/>
      <c r="BBJ15" s="4"/>
      <c r="BBK15" s="4"/>
      <c r="BBL15" s="4"/>
      <c r="BBM15" s="4"/>
      <c r="BBN15" s="4"/>
      <c r="BBO15" s="4"/>
      <c r="BBP15" s="4"/>
      <c r="BBQ15" s="4"/>
      <c r="BBR15" s="4"/>
      <c r="BBS15" s="4"/>
      <c r="BBT15" s="4"/>
      <c r="BBU15" s="4"/>
      <c r="BBV15" s="4"/>
      <c r="BBW15" s="4"/>
      <c r="BBX15" s="4"/>
      <c r="BBY15" s="4"/>
      <c r="BBZ15" s="4"/>
      <c r="BCA15" s="4"/>
      <c r="BCB15" s="4"/>
      <c r="BCC15" s="4"/>
      <c r="BCD15" s="4"/>
      <c r="BCE15" s="4"/>
      <c r="BCF15" s="4"/>
      <c r="BCG15" s="4"/>
      <c r="BCH15" s="4"/>
      <c r="BCI15" s="4"/>
      <c r="BCJ15" s="4"/>
      <c r="BCK15" s="4"/>
      <c r="BCL15" s="4"/>
      <c r="BCM15" s="4"/>
      <c r="BCN15" s="4"/>
      <c r="BCO15" s="4"/>
      <c r="BCP15" s="4"/>
      <c r="BCQ15" s="4"/>
      <c r="BCR15" s="4"/>
      <c r="BCS15" s="4"/>
      <c r="BCT15" s="4"/>
      <c r="BCU15" s="4"/>
      <c r="BCV15" s="4"/>
      <c r="BCW15" s="4"/>
      <c r="BCX15" s="4"/>
      <c r="BCY15" s="4"/>
      <c r="BCZ15" s="4"/>
      <c r="BDA15" s="4"/>
      <c r="BDB15" s="4"/>
      <c r="BDC15" s="4"/>
      <c r="BDD15" s="4"/>
      <c r="BDE15" s="4"/>
      <c r="BDF15" s="4"/>
      <c r="BDG15" s="4"/>
      <c r="BDH15" s="4"/>
      <c r="BDI15" s="4"/>
      <c r="BDJ15" s="4"/>
      <c r="BDK15" s="4"/>
      <c r="BDL15" s="4"/>
      <c r="BDM15" s="4"/>
      <c r="BDN15" s="4"/>
      <c r="BDO15" s="4"/>
      <c r="BDP15" s="4"/>
      <c r="BDQ15" s="4"/>
      <c r="BDR15" s="4"/>
      <c r="BDS15" s="4"/>
      <c r="BDT15" s="4"/>
      <c r="BDU15" s="4"/>
      <c r="BDV15" s="4"/>
      <c r="BDW15" s="4"/>
      <c r="BDX15" s="4"/>
      <c r="BDY15" s="4"/>
      <c r="BDZ15" s="4"/>
      <c r="BEA15" s="4"/>
      <c r="BEB15" s="4"/>
      <c r="BEC15" s="4"/>
      <c r="BED15" s="4"/>
      <c r="BEE15" s="4"/>
      <c r="BEF15" s="4"/>
      <c r="BEG15" s="4"/>
      <c r="BEH15" s="4"/>
      <c r="BEI15" s="4"/>
      <c r="BEJ15" s="4"/>
      <c r="BEK15" s="4"/>
      <c r="BEL15" s="4"/>
      <c r="BEM15" s="4"/>
      <c r="BEN15" s="4"/>
      <c r="BEO15" s="4"/>
      <c r="BEP15" s="4"/>
      <c r="BEQ15" s="4"/>
      <c r="BER15" s="4"/>
      <c r="BES15" s="4"/>
      <c r="BET15" s="4"/>
      <c r="BEU15" s="4"/>
      <c r="BEV15" s="4"/>
      <c r="BEW15" s="4"/>
      <c r="BEX15" s="4"/>
      <c r="BEY15" s="4"/>
      <c r="BEZ15" s="4"/>
      <c r="BFA15" s="4"/>
      <c r="BFB15" s="4"/>
      <c r="BFC15" s="4"/>
      <c r="BFD15" s="4"/>
      <c r="BFE15" s="4"/>
      <c r="BFF15" s="4"/>
      <c r="BFG15" s="4"/>
      <c r="BFH15" s="4"/>
      <c r="BFI15" s="4"/>
      <c r="BFJ15" s="4"/>
      <c r="BFK15" s="4"/>
      <c r="BFL15" s="4"/>
      <c r="BFM15" s="4"/>
      <c r="BFN15" s="4"/>
      <c r="BFO15" s="4"/>
      <c r="BFP15" s="4"/>
      <c r="BFQ15" s="4"/>
      <c r="BFR15" s="4"/>
      <c r="BFS15" s="4"/>
      <c r="BFT15" s="4"/>
      <c r="BFU15" s="4"/>
      <c r="BFV15" s="4"/>
      <c r="BFW15" s="4"/>
      <c r="BFX15" s="4"/>
      <c r="BFY15" s="4"/>
      <c r="BFZ15" s="4"/>
      <c r="BGA15" s="4"/>
      <c r="BGB15" s="4"/>
      <c r="BGC15" s="4"/>
      <c r="BGD15" s="4"/>
      <c r="BGE15" s="4"/>
      <c r="BGF15" s="4"/>
      <c r="BGG15" s="4"/>
      <c r="BGH15" s="4"/>
      <c r="BGI15" s="4"/>
      <c r="BGJ15" s="4"/>
      <c r="BGK15" s="4"/>
      <c r="BGL15" s="4"/>
      <c r="BGM15" s="4"/>
      <c r="BGN15" s="4"/>
      <c r="BGO15" s="4"/>
      <c r="BGP15" s="4"/>
      <c r="BGQ15" s="4"/>
      <c r="BGR15" s="4"/>
      <c r="BGS15" s="4"/>
      <c r="BGT15" s="4"/>
      <c r="BGU15" s="4"/>
      <c r="BGV15" s="4"/>
      <c r="BGW15" s="4"/>
      <c r="BGX15" s="4"/>
      <c r="BGY15" s="4"/>
      <c r="BGZ15" s="4"/>
      <c r="BHA15" s="4"/>
      <c r="BHB15" s="4"/>
      <c r="BHC15" s="4"/>
      <c r="BHD15" s="4"/>
      <c r="BHE15" s="4"/>
      <c r="BHF15" s="4"/>
      <c r="BHG15" s="4"/>
      <c r="BHH15" s="4"/>
      <c r="BHI15" s="4"/>
      <c r="BHJ15" s="4"/>
      <c r="BHK15" s="4"/>
      <c r="BHL15" s="4"/>
      <c r="BHM15" s="4"/>
      <c r="BHN15" s="4"/>
      <c r="BHO15" s="4"/>
      <c r="BHP15" s="4"/>
      <c r="BHQ15" s="4"/>
      <c r="BHR15" s="4"/>
      <c r="BHS15" s="4"/>
      <c r="BHT15" s="4"/>
      <c r="BHU15" s="4"/>
      <c r="BHV15" s="4"/>
      <c r="BHW15" s="4"/>
      <c r="BHX15" s="4"/>
      <c r="BHY15" s="4"/>
      <c r="BHZ15" s="4"/>
      <c r="BIA15" s="4"/>
      <c r="BIB15" s="4"/>
      <c r="BIC15" s="4"/>
      <c r="BID15" s="4"/>
      <c r="BIE15" s="4"/>
      <c r="BIF15" s="4"/>
      <c r="BIG15" s="4"/>
      <c r="BIH15" s="4"/>
      <c r="BII15" s="4"/>
      <c r="BIJ15" s="4"/>
      <c r="BIK15" s="4"/>
      <c r="BIL15" s="4"/>
      <c r="BIM15" s="4"/>
      <c r="BIN15" s="4"/>
      <c r="BIO15" s="4"/>
      <c r="BIP15" s="4"/>
      <c r="BIQ15" s="4"/>
      <c r="BIR15" s="4"/>
      <c r="BIS15" s="4"/>
      <c r="BIT15" s="4"/>
      <c r="BIU15" s="4"/>
      <c r="BIV15" s="4"/>
      <c r="BIW15" s="4"/>
      <c r="BIX15" s="4"/>
      <c r="BIY15" s="4"/>
      <c r="BIZ15" s="4"/>
      <c r="BJA15" s="4"/>
      <c r="BJB15" s="4"/>
      <c r="BJC15" s="4"/>
      <c r="BJD15" s="4"/>
      <c r="BJE15" s="4"/>
      <c r="BJF15" s="4"/>
      <c r="BJG15" s="4"/>
      <c r="BJH15" s="4"/>
      <c r="BJI15" s="4"/>
      <c r="BJJ15" s="4"/>
      <c r="BJK15" s="4"/>
      <c r="BJL15" s="4"/>
      <c r="BJM15" s="4"/>
      <c r="BJN15" s="4"/>
      <c r="BJO15" s="4"/>
      <c r="BJP15" s="4"/>
      <c r="BJQ15" s="4"/>
      <c r="BJR15" s="4"/>
      <c r="BJS15" s="4"/>
      <c r="BJT15" s="4"/>
      <c r="BJU15" s="4"/>
      <c r="BJV15" s="4"/>
      <c r="BJW15" s="4"/>
      <c r="BJX15" s="4"/>
      <c r="BJY15" s="4"/>
      <c r="BJZ15" s="4"/>
      <c r="BKA15" s="4"/>
      <c r="BKB15" s="4"/>
      <c r="BKC15" s="4"/>
      <c r="BKD15" s="4"/>
      <c r="BKE15" s="4"/>
      <c r="BKF15" s="4"/>
      <c r="BKG15" s="4"/>
      <c r="BKH15" s="4"/>
      <c r="BKI15" s="4"/>
      <c r="BKJ15" s="4"/>
      <c r="BKK15" s="4"/>
      <c r="BKL15" s="4"/>
      <c r="BKM15" s="4"/>
      <c r="BKN15" s="4"/>
      <c r="BKO15" s="4"/>
      <c r="BKP15" s="4"/>
      <c r="BKQ15" s="4"/>
      <c r="BKR15" s="4"/>
      <c r="BKS15" s="4"/>
      <c r="BKT15" s="4"/>
      <c r="BKU15" s="4"/>
      <c r="BKV15" s="4"/>
      <c r="BKW15" s="4"/>
      <c r="BKX15" s="4"/>
      <c r="BKY15" s="4"/>
      <c r="BKZ15" s="4"/>
      <c r="BLA15" s="4"/>
      <c r="BLB15" s="4"/>
      <c r="BLC15" s="4"/>
      <c r="BLD15" s="4"/>
      <c r="BLE15" s="4"/>
      <c r="BLF15" s="4"/>
      <c r="BLG15" s="4"/>
      <c r="BLH15" s="4"/>
      <c r="BLI15" s="4"/>
      <c r="BLJ15" s="4"/>
      <c r="BLK15" s="4"/>
      <c r="BLL15" s="4"/>
      <c r="BLM15" s="4"/>
      <c r="BLN15" s="4"/>
      <c r="BLO15" s="4"/>
      <c r="BLP15" s="4"/>
      <c r="BLQ15" s="4"/>
      <c r="BLR15" s="4"/>
      <c r="BLS15" s="4"/>
      <c r="BLT15" s="4"/>
      <c r="BLU15" s="4"/>
      <c r="BLV15" s="4"/>
      <c r="BLW15" s="4"/>
      <c r="BLX15" s="4"/>
      <c r="BLY15" s="4"/>
      <c r="BLZ15" s="4"/>
      <c r="BMA15" s="4"/>
      <c r="BMB15" s="4"/>
      <c r="BMC15" s="4"/>
      <c r="BMD15" s="4"/>
      <c r="BME15" s="4"/>
      <c r="BMF15" s="4"/>
      <c r="BMG15" s="4"/>
      <c r="BMH15" s="4"/>
      <c r="BMI15" s="4"/>
      <c r="BMJ15" s="4"/>
      <c r="BMK15" s="4"/>
      <c r="BML15" s="4"/>
      <c r="BMM15" s="4"/>
      <c r="BMN15" s="4"/>
      <c r="BMO15" s="4"/>
      <c r="BMP15" s="4"/>
      <c r="BMQ15" s="4"/>
      <c r="BMR15" s="4"/>
      <c r="BMS15" s="4"/>
      <c r="BMT15" s="4"/>
      <c r="BMU15" s="4"/>
      <c r="BMV15" s="4"/>
      <c r="BMW15" s="4"/>
      <c r="BMX15" s="4"/>
      <c r="BMY15" s="4"/>
      <c r="BMZ15" s="4"/>
      <c r="BNA15" s="4"/>
      <c r="BNB15" s="4"/>
      <c r="BNC15" s="4"/>
      <c r="BND15" s="4"/>
      <c r="BNE15" s="4"/>
      <c r="BNF15" s="4"/>
      <c r="BNG15" s="4"/>
      <c r="BNH15" s="4"/>
      <c r="BNI15" s="4"/>
      <c r="BNJ15" s="4"/>
      <c r="BNK15" s="4"/>
      <c r="BNL15" s="4"/>
      <c r="BNM15" s="4"/>
      <c r="BNN15" s="4"/>
      <c r="BNO15" s="4"/>
      <c r="BNP15" s="4"/>
      <c r="BNQ15" s="4"/>
      <c r="BNR15" s="4"/>
      <c r="BNS15" s="4"/>
      <c r="BNT15" s="4"/>
      <c r="BNU15" s="4"/>
      <c r="BNV15" s="4"/>
      <c r="BNW15" s="4"/>
      <c r="BNX15" s="4"/>
      <c r="BNY15" s="4"/>
      <c r="BNZ15" s="4"/>
      <c r="BOA15" s="4"/>
      <c r="BOB15" s="4"/>
      <c r="BOC15" s="4"/>
      <c r="BOD15" s="4"/>
      <c r="BOE15" s="4"/>
      <c r="BOF15" s="4"/>
      <c r="BOG15" s="4"/>
      <c r="BOH15" s="4"/>
      <c r="BOI15" s="4"/>
      <c r="BOJ15" s="4"/>
      <c r="BOK15" s="4"/>
      <c r="BOL15" s="4"/>
      <c r="BOM15" s="4"/>
      <c r="BON15" s="4"/>
      <c r="BOO15" s="4"/>
      <c r="BOP15" s="4"/>
      <c r="BOQ15" s="4"/>
      <c r="BOR15" s="4"/>
      <c r="BOS15" s="4"/>
      <c r="BOT15" s="4"/>
      <c r="BOU15" s="4"/>
      <c r="BOV15" s="4"/>
      <c r="BOW15" s="4"/>
      <c r="BOX15" s="4"/>
      <c r="BOY15" s="4"/>
      <c r="BOZ15" s="4"/>
      <c r="BPA15" s="4"/>
      <c r="BPB15" s="4"/>
      <c r="BPC15" s="4"/>
      <c r="BPD15" s="4"/>
      <c r="BPE15" s="4"/>
      <c r="BPF15" s="4"/>
      <c r="BPG15" s="4"/>
      <c r="BPH15" s="4"/>
      <c r="BPI15" s="4"/>
      <c r="BPJ15" s="4"/>
      <c r="BPK15" s="4"/>
      <c r="BPL15" s="4"/>
      <c r="BPM15" s="4"/>
      <c r="BPN15" s="4"/>
      <c r="BPO15" s="4"/>
      <c r="BPP15" s="4"/>
      <c r="BPQ15" s="4"/>
      <c r="BPR15" s="4"/>
      <c r="BPS15" s="4"/>
      <c r="BPT15" s="4"/>
      <c r="BPU15" s="4"/>
      <c r="BPV15" s="4"/>
      <c r="BPW15" s="4"/>
      <c r="BPX15" s="4"/>
      <c r="BPY15" s="4"/>
      <c r="BPZ15" s="4"/>
      <c r="BQA15" s="4"/>
      <c r="BQB15" s="4"/>
      <c r="BQC15" s="4"/>
      <c r="BQD15" s="4"/>
      <c r="BQE15" s="4"/>
      <c r="BQF15" s="4"/>
      <c r="BQG15" s="4"/>
      <c r="BQH15" s="4"/>
      <c r="BQI15" s="4"/>
      <c r="BQJ15" s="4"/>
      <c r="BQK15" s="4"/>
      <c r="BQL15" s="4"/>
      <c r="BQM15" s="4"/>
      <c r="BQN15" s="4"/>
      <c r="BQO15" s="4"/>
      <c r="BQP15" s="4"/>
      <c r="BQQ15" s="4"/>
      <c r="BQR15" s="4"/>
      <c r="BQS15" s="4"/>
      <c r="BQT15" s="4"/>
      <c r="BQU15" s="4"/>
      <c r="BQV15" s="4"/>
      <c r="BQW15" s="4"/>
      <c r="BQX15" s="4"/>
      <c r="BQY15" s="4"/>
      <c r="BQZ15" s="4"/>
      <c r="BRA15" s="4"/>
      <c r="BRB15" s="4"/>
      <c r="BRC15" s="4"/>
      <c r="BRD15" s="4"/>
      <c r="BRE15" s="4"/>
      <c r="BRF15" s="4"/>
      <c r="BRG15" s="4"/>
      <c r="BRH15" s="4"/>
      <c r="BRI15" s="4"/>
      <c r="BRJ15" s="4"/>
      <c r="BRK15" s="4"/>
      <c r="BRL15" s="4"/>
      <c r="BRM15" s="4"/>
      <c r="BRN15" s="4"/>
      <c r="BRO15" s="4"/>
      <c r="BRP15" s="4"/>
      <c r="BRQ15" s="4"/>
      <c r="BRR15" s="4"/>
      <c r="BRS15" s="4"/>
      <c r="BRT15" s="4"/>
      <c r="BRU15" s="4"/>
      <c r="BRV15" s="4"/>
      <c r="BRW15" s="4"/>
      <c r="BRX15" s="4"/>
      <c r="BRY15" s="4"/>
      <c r="BRZ15" s="4"/>
      <c r="BSA15" s="4"/>
      <c r="BSB15" s="4"/>
      <c r="BSC15" s="4"/>
      <c r="BSD15" s="4"/>
      <c r="BSE15" s="4"/>
      <c r="BSF15" s="4"/>
      <c r="BSG15" s="4"/>
      <c r="BSH15" s="4"/>
      <c r="BSI15" s="4"/>
      <c r="BSJ15" s="4"/>
      <c r="BSK15" s="4"/>
      <c r="BSL15" s="4"/>
      <c r="BSM15" s="4"/>
      <c r="BSN15" s="4"/>
      <c r="BSO15" s="4"/>
      <c r="BSP15" s="4"/>
      <c r="BSQ15" s="4"/>
      <c r="BSR15" s="4"/>
      <c r="BSS15" s="4"/>
      <c r="BST15" s="4"/>
      <c r="BSU15" s="4"/>
      <c r="BSV15" s="4"/>
      <c r="BSW15" s="4"/>
      <c r="BSX15" s="4"/>
      <c r="BSY15" s="4"/>
      <c r="BSZ15" s="4"/>
      <c r="BTA15" s="4"/>
      <c r="BTB15" s="4"/>
      <c r="BTC15" s="4"/>
      <c r="BTD15" s="4"/>
      <c r="BTE15" s="4"/>
      <c r="BTF15" s="4"/>
      <c r="BTG15" s="4"/>
      <c r="BTH15" s="4"/>
      <c r="BTI15" s="4"/>
      <c r="BTJ15" s="4"/>
      <c r="BTK15" s="4"/>
      <c r="BTL15" s="4"/>
      <c r="BTM15" s="4"/>
      <c r="BTN15" s="4"/>
      <c r="BTO15" s="4"/>
      <c r="BTP15" s="4"/>
      <c r="BTQ15" s="4"/>
      <c r="BTR15" s="4"/>
      <c r="BTS15" s="4"/>
      <c r="BTT15" s="4"/>
      <c r="BTU15" s="4"/>
      <c r="BTV15" s="4"/>
      <c r="BTW15" s="4"/>
      <c r="BTX15" s="4"/>
      <c r="BTY15" s="4"/>
      <c r="BTZ15" s="4"/>
      <c r="BUA15" s="4"/>
      <c r="BUB15" s="4"/>
      <c r="BUC15" s="4"/>
      <c r="BUD15" s="4"/>
      <c r="BUE15" s="4"/>
      <c r="BUF15" s="4"/>
      <c r="BUG15" s="4"/>
      <c r="BUH15" s="4"/>
      <c r="BUI15" s="4"/>
      <c r="BUJ15" s="4"/>
      <c r="BUK15" s="4"/>
      <c r="BUL15" s="4"/>
      <c r="BUM15" s="4"/>
      <c r="BUN15" s="4"/>
      <c r="BUO15" s="4"/>
      <c r="BUP15" s="4"/>
      <c r="BUQ15" s="4"/>
      <c r="BUR15" s="4"/>
      <c r="BUS15" s="4"/>
      <c r="BUT15" s="4"/>
      <c r="BUU15" s="4"/>
      <c r="BUV15" s="4"/>
      <c r="BUW15" s="4"/>
      <c r="BUX15" s="4"/>
      <c r="BUY15" s="4"/>
      <c r="BUZ15" s="4"/>
      <c r="BVA15" s="4"/>
      <c r="BVB15" s="4"/>
      <c r="BVC15" s="4"/>
      <c r="BVD15" s="4"/>
      <c r="BVE15" s="4"/>
      <c r="BVF15" s="4"/>
      <c r="BVG15" s="4"/>
      <c r="BVH15" s="4"/>
      <c r="BVI15" s="4"/>
      <c r="BVJ15" s="4"/>
      <c r="BVK15" s="4"/>
      <c r="BVL15" s="4"/>
      <c r="BVM15" s="4"/>
      <c r="BVN15" s="4"/>
      <c r="BVO15" s="4"/>
      <c r="BVP15" s="4"/>
      <c r="BVQ15" s="4"/>
      <c r="BVR15" s="4"/>
      <c r="BVS15" s="4"/>
      <c r="BVT15" s="4"/>
      <c r="BVU15" s="4"/>
      <c r="BVV15" s="4"/>
      <c r="BVW15" s="4"/>
      <c r="BVX15" s="4"/>
      <c r="BVY15" s="4"/>
      <c r="BVZ15" s="4"/>
      <c r="BWA15" s="4"/>
      <c r="BWB15" s="4"/>
      <c r="BWC15" s="4"/>
      <c r="BWD15" s="4"/>
      <c r="BWE15" s="4"/>
      <c r="BWF15" s="4"/>
      <c r="BWG15" s="4"/>
      <c r="BWH15" s="4"/>
      <c r="BWI15" s="4"/>
      <c r="BWJ15" s="4"/>
      <c r="BWK15" s="4"/>
      <c r="BWL15" s="4"/>
      <c r="BWM15" s="4"/>
      <c r="BWN15" s="4"/>
      <c r="BWO15" s="4"/>
      <c r="BWP15" s="4"/>
      <c r="BWQ15" s="4"/>
      <c r="BWR15" s="4"/>
      <c r="BWS15" s="4"/>
      <c r="BWT15" s="4"/>
      <c r="BWU15" s="4"/>
      <c r="BWV15" s="4"/>
      <c r="BWW15" s="4"/>
      <c r="BWX15" s="4"/>
      <c r="BWY15" s="4"/>
      <c r="BWZ15" s="4"/>
      <c r="BXA15" s="4"/>
      <c r="BXB15" s="4"/>
      <c r="BXC15" s="4"/>
      <c r="BXD15" s="4"/>
      <c r="BXE15" s="4"/>
      <c r="BXF15" s="4"/>
      <c r="BXG15" s="4"/>
      <c r="BXH15" s="4"/>
      <c r="BXI15" s="4"/>
      <c r="BXJ15" s="4"/>
      <c r="BXK15" s="4"/>
      <c r="BXL15" s="4"/>
      <c r="BXM15" s="4"/>
      <c r="BXN15" s="4"/>
      <c r="BXO15" s="4"/>
      <c r="BXP15" s="4"/>
      <c r="BXQ15" s="4"/>
      <c r="BXR15" s="4"/>
      <c r="BXS15" s="4"/>
      <c r="BXT15" s="4"/>
      <c r="BXU15" s="4"/>
      <c r="BXV15" s="4"/>
      <c r="BXW15" s="4"/>
      <c r="BXX15" s="4"/>
      <c r="BXY15" s="4"/>
      <c r="BXZ15" s="4"/>
      <c r="BYA15" s="4"/>
      <c r="BYB15" s="4"/>
      <c r="BYC15" s="4"/>
      <c r="BYD15" s="4"/>
      <c r="BYE15" s="4"/>
      <c r="BYF15" s="4"/>
      <c r="BYG15" s="4"/>
      <c r="BYH15" s="4"/>
      <c r="BYI15" s="4"/>
      <c r="BYJ15" s="4"/>
      <c r="BYK15" s="4"/>
      <c r="BYL15" s="4"/>
      <c r="BYM15" s="4"/>
      <c r="BYN15" s="4"/>
      <c r="BYO15" s="4"/>
      <c r="BYP15" s="4"/>
      <c r="BYQ15" s="4"/>
      <c r="BYR15" s="4"/>
      <c r="BYS15" s="4"/>
      <c r="BYT15" s="4"/>
      <c r="BYU15" s="4"/>
      <c r="BYV15" s="4"/>
      <c r="BYW15" s="4"/>
      <c r="BYX15" s="4"/>
      <c r="BYY15" s="4"/>
      <c r="BYZ15" s="4"/>
      <c r="BZA15" s="4"/>
      <c r="BZB15" s="4"/>
      <c r="BZC15" s="4"/>
      <c r="BZD15" s="4"/>
      <c r="BZE15" s="4"/>
      <c r="BZF15" s="4"/>
      <c r="BZG15" s="4"/>
      <c r="BZH15" s="4"/>
      <c r="BZI15" s="4"/>
      <c r="BZJ15" s="4"/>
      <c r="BZK15" s="4"/>
      <c r="BZL15" s="4"/>
      <c r="BZM15" s="4"/>
      <c r="BZN15" s="4"/>
      <c r="BZO15" s="4"/>
      <c r="BZP15" s="4"/>
      <c r="BZQ15" s="4"/>
      <c r="BZR15" s="4"/>
      <c r="BZS15" s="4"/>
      <c r="BZT15" s="4"/>
      <c r="BZU15" s="4"/>
      <c r="BZV15" s="4"/>
      <c r="BZW15" s="4"/>
      <c r="BZX15" s="4"/>
      <c r="BZY15" s="4"/>
      <c r="BZZ15" s="4"/>
      <c r="CAA15" s="4"/>
      <c r="CAB15" s="4"/>
      <c r="CAC15" s="4"/>
      <c r="CAD15" s="4"/>
      <c r="CAE15" s="4"/>
      <c r="CAF15" s="4"/>
      <c r="CAG15" s="4"/>
      <c r="CAH15" s="4"/>
      <c r="CAI15" s="4"/>
      <c r="CAJ15" s="4"/>
      <c r="CAK15" s="4"/>
      <c r="CAL15" s="4"/>
      <c r="CAM15" s="4"/>
      <c r="CAN15" s="4"/>
      <c r="CAO15" s="4"/>
      <c r="CAP15" s="4"/>
      <c r="CAQ15" s="4"/>
      <c r="CAR15" s="4"/>
      <c r="CAS15" s="4"/>
      <c r="CAT15" s="4"/>
      <c r="CAU15" s="4"/>
      <c r="CAV15" s="4"/>
      <c r="CAW15" s="4"/>
      <c r="CAX15" s="4"/>
      <c r="CAY15" s="4"/>
      <c r="CAZ15" s="4"/>
      <c r="CBA15" s="4"/>
      <c r="CBB15" s="4"/>
      <c r="CBC15" s="4"/>
      <c r="CBD15" s="4"/>
      <c r="CBE15" s="4"/>
      <c r="CBF15" s="4"/>
      <c r="CBG15" s="4"/>
      <c r="CBH15" s="4"/>
      <c r="CBI15" s="4"/>
      <c r="CBJ15" s="4"/>
      <c r="CBK15" s="4"/>
      <c r="CBL15" s="4"/>
      <c r="CBM15" s="4"/>
      <c r="CBN15" s="4"/>
      <c r="CBO15" s="4"/>
      <c r="CBP15" s="4"/>
      <c r="CBQ15" s="4"/>
      <c r="CBR15" s="4"/>
      <c r="CBS15" s="4"/>
      <c r="CBT15" s="4"/>
      <c r="CBU15" s="4"/>
      <c r="CBV15" s="4"/>
      <c r="CBW15" s="4"/>
      <c r="CBX15" s="4"/>
      <c r="CBY15" s="4"/>
      <c r="CBZ15" s="4"/>
      <c r="CCA15" s="4"/>
      <c r="CCB15" s="4"/>
      <c r="CCC15" s="4"/>
      <c r="CCD15" s="4"/>
      <c r="CCE15" s="4"/>
      <c r="CCF15" s="4"/>
      <c r="CCG15" s="4"/>
      <c r="CCH15" s="4"/>
      <c r="CCI15" s="4"/>
      <c r="CCJ15" s="4"/>
      <c r="CCK15" s="4"/>
      <c r="CCL15" s="4"/>
      <c r="CCM15" s="4"/>
      <c r="CCN15" s="4"/>
      <c r="CCO15" s="4"/>
      <c r="CCP15" s="4"/>
      <c r="CCQ15" s="4"/>
      <c r="CCR15" s="4"/>
      <c r="CCS15" s="4"/>
      <c r="CCT15" s="4"/>
      <c r="CCU15" s="4"/>
      <c r="CCV15" s="4"/>
      <c r="CCW15" s="4"/>
      <c r="CCX15" s="4"/>
      <c r="CCY15" s="4"/>
      <c r="CCZ15" s="4"/>
      <c r="CDA15" s="4"/>
      <c r="CDB15" s="4"/>
      <c r="CDC15" s="4"/>
      <c r="CDD15" s="4"/>
      <c r="CDE15" s="4"/>
      <c r="CDF15" s="4"/>
      <c r="CDG15" s="4"/>
      <c r="CDH15" s="4"/>
      <c r="CDI15" s="4"/>
      <c r="CDJ15" s="4"/>
      <c r="CDK15" s="4"/>
      <c r="CDL15" s="4"/>
      <c r="CDM15" s="4"/>
      <c r="CDN15" s="4"/>
      <c r="CDO15" s="4"/>
      <c r="CDP15" s="4"/>
      <c r="CDQ15" s="4"/>
      <c r="CDR15" s="4"/>
      <c r="CDS15" s="4"/>
      <c r="CDT15" s="4"/>
      <c r="CDU15" s="4"/>
      <c r="CDV15" s="4"/>
      <c r="CDW15" s="4"/>
      <c r="CDX15" s="4"/>
      <c r="CDY15" s="4"/>
      <c r="CDZ15" s="4"/>
      <c r="CEA15" s="4"/>
      <c r="CEB15" s="4"/>
      <c r="CEC15" s="4"/>
      <c r="CED15" s="4"/>
      <c r="CEE15" s="4"/>
      <c r="CEF15" s="4"/>
      <c r="CEG15" s="4"/>
      <c r="CEH15" s="4"/>
      <c r="CEI15" s="4"/>
      <c r="CEJ15" s="4"/>
      <c r="CEK15" s="4"/>
      <c r="CEL15" s="4"/>
      <c r="CEM15" s="4"/>
      <c r="CEN15" s="4"/>
      <c r="CEO15" s="4"/>
      <c r="CEP15" s="4"/>
      <c r="CEQ15" s="4"/>
      <c r="CER15" s="4"/>
      <c r="CES15" s="4"/>
      <c r="CET15" s="4"/>
      <c r="CEU15" s="4"/>
      <c r="CEV15" s="4"/>
      <c r="CEW15" s="4"/>
      <c r="CEX15" s="4"/>
      <c r="CEY15" s="4"/>
      <c r="CEZ15" s="4"/>
      <c r="CFA15" s="4"/>
      <c r="CFB15" s="4"/>
      <c r="CFC15" s="4"/>
      <c r="CFD15" s="4"/>
      <c r="CFE15" s="4"/>
      <c r="CFF15" s="4"/>
      <c r="CFG15" s="4"/>
      <c r="CFH15" s="4"/>
      <c r="CFI15" s="4"/>
      <c r="CFJ15" s="4"/>
      <c r="CFK15" s="4"/>
      <c r="CFL15" s="4"/>
      <c r="CFM15" s="4"/>
      <c r="CFN15" s="4"/>
      <c r="CFO15" s="4"/>
      <c r="CFP15" s="4"/>
      <c r="CFQ15" s="4"/>
      <c r="CFR15" s="4"/>
      <c r="CFS15" s="4"/>
      <c r="CFT15" s="4"/>
      <c r="CFU15" s="4"/>
      <c r="CFV15" s="4"/>
      <c r="CFW15" s="4"/>
      <c r="CFX15" s="4"/>
      <c r="CFY15" s="4"/>
      <c r="CFZ15" s="4"/>
      <c r="CGA15" s="4"/>
      <c r="CGB15" s="4"/>
      <c r="CGC15" s="4"/>
      <c r="CGD15" s="4"/>
      <c r="CGE15" s="4"/>
      <c r="CGF15" s="4"/>
      <c r="CGG15" s="4"/>
      <c r="CGH15" s="4"/>
      <c r="CGI15" s="4"/>
      <c r="CGJ15" s="4"/>
      <c r="CGK15" s="4"/>
      <c r="CGL15" s="4"/>
      <c r="CGM15" s="4"/>
      <c r="CGN15" s="4"/>
      <c r="CGO15" s="4"/>
      <c r="CGP15" s="4"/>
      <c r="CGQ15" s="4"/>
      <c r="CGR15" s="4"/>
      <c r="CGS15" s="4"/>
      <c r="CGT15" s="4"/>
      <c r="CGU15" s="4"/>
      <c r="CGV15" s="4"/>
      <c r="CGW15" s="4"/>
      <c r="CGX15" s="4"/>
      <c r="CGY15" s="4"/>
      <c r="CGZ15" s="4"/>
      <c r="CHA15" s="4"/>
      <c r="CHB15" s="4"/>
      <c r="CHC15" s="4"/>
      <c r="CHD15" s="4"/>
      <c r="CHE15" s="4"/>
      <c r="CHF15" s="4"/>
      <c r="CHG15" s="4"/>
      <c r="CHH15" s="4"/>
      <c r="CHI15" s="4"/>
      <c r="CHJ15" s="4"/>
      <c r="CHK15" s="4"/>
      <c r="CHL15" s="4"/>
      <c r="CHM15" s="4"/>
      <c r="CHN15" s="4"/>
      <c r="CHO15" s="4"/>
      <c r="CHP15" s="4"/>
      <c r="CHQ15" s="4"/>
      <c r="CHR15" s="4"/>
      <c r="CHS15" s="4"/>
      <c r="CHT15" s="4"/>
      <c r="CHU15" s="4"/>
      <c r="CHV15" s="4"/>
      <c r="CHW15" s="4"/>
      <c r="CHX15" s="4"/>
      <c r="CHY15" s="4"/>
      <c r="CHZ15" s="4"/>
      <c r="CIA15" s="4"/>
      <c r="CIB15" s="4"/>
      <c r="CIC15" s="4"/>
      <c r="CID15" s="4"/>
      <c r="CIE15" s="4"/>
      <c r="CIF15" s="4"/>
      <c r="CIG15" s="4"/>
      <c r="CIH15" s="4"/>
      <c r="CII15" s="4"/>
      <c r="CIJ15" s="4"/>
      <c r="CIK15" s="4"/>
      <c r="CIL15" s="4"/>
      <c r="CIM15" s="4"/>
      <c r="CIN15" s="4"/>
      <c r="CIO15" s="4"/>
      <c r="CIP15" s="4"/>
      <c r="CIQ15" s="4"/>
      <c r="CIR15" s="4"/>
      <c r="CIS15" s="4"/>
      <c r="CIT15" s="4"/>
      <c r="CIU15" s="4"/>
      <c r="CIV15" s="4"/>
      <c r="CIW15" s="4"/>
      <c r="CIX15" s="4"/>
      <c r="CIY15" s="4"/>
      <c r="CIZ15" s="4"/>
      <c r="CJA15" s="4"/>
      <c r="CJB15" s="4"/>
      <c r="CJC15" s="4"/>
      <c r="CJD15" s="4"/>
      <c r="CJE15" s="4"/>
      <c r="CJF15" s="4"/>
      <c r="CJG15" s="4"/>
      <c r="CJH15" s="4"/>
      <c r="CJI15" s="4"/>
      <c r="CJJ15" s="4"/>
      <c r="CJK15" s="4"/>
      <c r="CJL15" s="4"/>
      <c r="CJM15" s="4"/>
      <c r="CJN15" s="4"/>
      <c r="CJO15" s="4"/>
      <c r="CJP15" s="4"/>
      <c r="CJQ15" s="4"/>
      <c r="CJR15" s="4"/>
      <c r="CJS15" s="4"/>
      <c r="CJT15" s="4"/>
      <c r="CJU15" s="4"/>
      <c r="CJV15" s="4"/>
      <c r="CJW15" s="4"/>
      <c r="CJX15" s="4"/>
      <c r="CJY15" s="4"/>
      <c r="CJZ15" s="4"/>
      <c r="CKA15" s="4"/>
      <c r="CKB15" s="4"/>
      <c r="CKC15" s="4"/>
      <c r="CKD15" s="4"/>
      <c r="CKE15" s="4"/>
      <c r="CKF15" s="4"/>
      <c r="CKG15" s="4"/>
      <c r="CKH15" s="4"/>
      <c r="CKI15" s="4"/>
      <c r="CKJ15" s="4"/>
      <c r="CKK15" s="4"/>
      <c r="CKL15" s="4"/>
      <c r="CKM15" s="4"/>
      <c r="CKN15" s="4"/>
      <c r="CKO15" s="4"/>
      <c r="CKP15" s="4"/>
      <c r="CKQ15" s="4"/>
      <c r="CKR15" s="4"/>
      <c r="CKS15" s="4"/>
      <c r="CKT15" s="4"/>
      <c r="CKU15" s="4"/>
      <c r="CKV15" s="4"/>
      <c r="CKW15" s="4"/>
      <c r="CKX15" s="4"/>
      <c r="CKY15" s="4"/>
      <c r="CKZ15" s="4"/>
      <c r="CLA15" s="4"/>
      <c r="CLB15" s="4"/>
      <c r="CLC15" s="4"/>
      <c r="CLD15" s="4"/>
      <c r="CLE15" s="4"/>
      <c r="CLF15" s="4"/>
      <c r="CLG15" s="4"/>
      <c r="CLH15" s="4"/>
      <c r="CLI15" s="4"/>
      <c r="CLJ15" s="4"/>
      <c r="CLK15" s="4"/>
      <c r="CLL15" s="4"/>
      <c r="CLM15" s="4"/>
      <c r="CLN15" s="4"/>
      <c r="CLO15" s="4"/>
      <c r="CLP15" s="4"/>
      <c r="CLQ15" s="4"/>
      <c r="CLR15" s="4"/>
      <c r="CLS15" s="4"/>
      <c r="CLT15" s="4"/>
      <c r="CLU15" s="4"/>
      <c r="CLV15" s="4"/>
      <c r="CLW15" s="4"/>
      <c r="CLX15" s="4"/>
      <c r="CLY15" s="4"/>
      <c r="CLZ15" s="4"/>
      <c r="CMA15" s="4"/>
      <c r="CMB15" s="4"/>
      <c r="CMC15" s="4"/>
      <c r="CMD15" s="4"/>
      <c r="CME15" s="4"/>
      <c r="CMF15" s="4"/>
      <c r="CMG15" s="4"/>
      <c r="CMH15" s="4"/>
      <c r="CMI15" s="4"/>
      <c r="CMJ15" s="4"/>
      <c r="CMK15" s="4"/>
      <c r="CML15" s="4"/>
      <c r="CMM15" s="4"/>
      <c r="CMN15" s="4"/>
      <c r="CMO15" s="4"/>
      <c r="CMP15" s="4"/>
      <c r="CMQ15" s="4"/>
      <c r="CMR15" s="4"/>
      <c r="CMS15" s="4"/>
      <c r="CMT15" s="4"/>
      <c r="CMU15" s="4"/>
      <c r="CMV15" s="4"/>
      <c r="CMW15" s="4"/>
      <c r="CMX15" s="4"/>
      <c r="CMY15" s="4"/>
      <c r="CMZ15" s="4"/>
      <c r="CNA15" s="4"/>
      <c r="CNB15" s="4"/>
      <c r="CNC15" s="4"/>
      <c r="CND15" s="4"/>
      <c r="CNE15" s="4"/>
      <c r="CNF15" s="4"/>
      <c r="CNG15" s="4"/>
      <c r="CNH15" s="4"/>
      <c r="CNI15" s="4"/>
      <c r="CNJ15" s="4"/>
      <c r="CNK15" s="4"/>
      <c r="CNL15" s="4"/>
      <c r="CNM15" s="4"/>
      <c r="CNN15" s="4"/>
      <c r="CNO15" s="4"/>
      <c r="CNP15" s="4"/>
      <c r="CNQ15" s="4"/>
      <c r="CNR15" s="4"/>
      <c r="CNS15" s="4"/>
      <c r="CNT15" s="4"/>
      <c r="CNU15" s="4"/>
      <c r="CNV15" s="4"/>
      <c r="CNW15" s="4"/>
      <c r="CNX15" s="4"/>
      <c r="CNY15" s="4"/>
      <c r="CNZ15" s="4"/>
      <c r="COA15" s="4"/>
      <c r="COB15" s="4"/>
      <c r="COC15" s="4"/>
      <c r="COD15" s="4"/>
      <c r="COE15" s="4"/>
      <c r="COF15" s="4"/>
      <c r="COG15" s="4"/>
      <c r="COH15" s="4"/>
      <c r="COI15" s="4"/>
      <c r="COJ15" s="4"/>
      <c r="COK15" s="4"/>
      <c r="COL15" s="4"/>
      <c r="COM15" s="4"/>
      <c r="CON15" s="4"/>
      <c r="COO15" s="4"/>
      <c r="COP15" s="4"/>
      <c r="COQ15" s="4"/>
      <c r="COR15" s="4"/>
      <c r="COS15" s="4"/>
      <c r="COT15" s="4"/>
      <c r="COU15" s="4"/>
      <c r="COV15" s="4"/>
      <c r="COW15" s="4"/>
      <c r="COX15" s="4"/>
      <c r="COY15" s="4"/>
      <c r="COZ15" s="4"/>
      <c r="CPA15" s="4"/>
      <c r="CPB15" s="4"/>
      <c r="CPC15" s="4"/>
      <c r="CPD15" s="4"/>
      <c r="CPE15" s="4"/>
      <c r="CPF15" s="4"/>
      <c r="CPG15" s="4"/>
      <c r="CPH15" s="4"/>
      <c r="CPI15" s="4"/>
      <c r="CPJ15" s="4"/>
      <c r="CPK15" s="4"/>
      <c r="CPL15" s="4"/>
      <c r="CPM15" s="4"/>
      <c r="CPN15" s="4"/>
      <c r="CPO15" s="4"/>
      <c r="CPP15" s="4"/>
      <c r="CPQ15" s="4"/>
      <c r="CPR15" s="4"/>
      <c r="CPS15" s="4"/>
      <c r="CPT15" s="4"/>
      <c r="CPU15" s="4"/>
      <c r="CPV15" s="4"/>
      <c r="CPW15" s="4"/>
      <c r="CPX15" s="4"/>
      <c r="CPY15" s="4"/>
      <c r="CPZ15" s="4"/>
      <c r="CQA15" s="4"/>
      <c r="CQB15" s="4"/>
      <c r="CQC15" s="4"/>
      <c r="CQD15" s="4"/>
      <c r="CQE15" s="4"/>
      <c r="CQF15" s="4"/>
      <c r="CQG15" s="4"/>
      <c r="CQH15" s="4"/>
      <c r="CQI15" s="4"/>
      <c r="CQJ15" s="4"/>
      <c r="CQK15" s="4"/>
      <c r="CQL15" s="4"/>
      <c r="CQM15" s="4"/>
      <c r="CQN15" s="4"/>
      <c r="CQO15" s="4"/>
      <c r="CQP15" s="4"/>
      <c r="CQQ15" s="4"/>
      <c r="CQR15" s="4"/>
      <c r="CQS15" s="4"/>
      <c r="CQT15" s="4"/>
      <c r="CQU15" s="4"/>
      <c r="CQV15" s="4"/>
      <c r="CQW15" s="4"/>
      <c r="CQX15" s="4"/>
      <c r="CQY15" s="4"/>
      <c r="CQZ15" s="4"/>
      <c r="CRA15" s="4"/>
      <c r="CRB15" s="4"/>
      <c r="CRC15" s="4"/>
      <c r="CRD15" s="4"/>
      <c r="CRE15" s="4"/>
      <c r="CRF15" s="4"/>
      <c r="CRG15" s="4"/>
      <c r="CRH15" s="4"/>
      <c r="CRI15" s="4"/>
      <c r="CRJ15" s="4"/>
      <c r="CRK15" s="4"/>
      <c r="CRL15" s="4"/>
      <c r="CRM15" s="4"/>
      <c r="CRN15" s="4"/>
      <c r="CRO15" s="4"/>
      <c r="CRP15" s="4"/>
      <c r="CRQ15" s="4"/>
      <c r="CRR15" s="4"/>
      <c r="CRS15" s="4"/>
      <c r="CRT15" s="4"/>
      <c r="CRU15" s="4"/>
      <c r="CRV15" s="4"/>
      <c r="CRW15" s="4"/>
      <c r="CRX15" s="4"/>
      <c r="CRY15" s="4"/>
      <c r="CRZ15" s="4"/>
      <c r="CSA15" s="4"/>
      <c r="CSB15" s="4"/>
      <c r="CSC15" s="4"/>
      <c r="CSD15" s="4"/>
      <c r="CSE15" s="4"/>
      <c r="CSF15" s="4"/>
      <c r="CSG15" s="4"/>
      <c r="CSH15" s="4"/>
      <c r="CSI15" s="4"/>
      <c r="CSJ15" s="4"/>
      <c r="CSK15" s="4"/>
      <c r="CSL15" s="4"/>
      <c r="CSM15" s="4"/>
      <c r="CSN15" s="4"/>
      <c r="CSO15" s="4"/>
      <c r="CSP15" s="4"/>
      <c r="CSQ15" s="4"/>
      <c r="CSR15" s="4"/>
      <c r="CSS15" s="4"/>
      <c r="CST15" s="4"/>
      <c r="CSU15" s="4"/>
      <c r="CSV15" s="4"/>
      <c r="CSW15" s="4"/>
      <c r="CSX15" s="4"/>
      <c r="CSY15" s="4"/>
      <c r="CSZ15" s="4"/>
      <c r="CTA15" s="4"/>
      <c r="CTB15" s="4"/>
      <c r="CTC15" s="4"/>
      <c r="CTD15" s="4"/>
      <c r="CTE15" s="4"/>
      <c r="CTF15" s="4"/>
      <c r="CTG15" s="4"/>
      <c r="CTH15" s="4"/>
      <c r="CTI15" s="4"/>
      <c r="CTJ15" s="4"/>
      <c r="CTK15" s="4"/>
      <c r="CTL15" s="4"/>
      <c r="CTM15" s="4"/>
      <c r="CTN15" s="4"/>
      <c r="CTO15" s="4"/>
      <c r="CTP15" s="4"/>
      <c r="CTQ15" s="4"/>
      <c r="CTR15" s="4"/>
      <c r="CTS15" s="4"/>
      <c r="CTT15" s="4"/>
      <c r="CTU15" s="4"/>
      <c r="CTV15" s="4"/>
      <c r="CTW15" s="4"/>
      <c r="CTX15" s="4"/>
      <c r="CTY15" s="4"/>
      <c r="CTZ15" s="4"/>
      <c r="CUA15" s="4"/>
      <c r="CUB15" s="4"/>
      <c r="CUC15" s="4"/>
      <c r="CUD15" s="4"/>
      <c r="CUE15" s="4"/>
      <c r="CUF15" s="4"/>
      <c r="CUG15" s="4"/>
      <c r="CUH15" s="4"/>
      <c r="CUI15" s="4"/>
      <c r="CUJ15" s="4"/>
      <c r="CUK15" s="4"/>
      <c r="CUL15" s="4"/>
      <c r="CUM15" s="4"/>
      <c r="CUN15" s="4"/>
      <c r="CUO15" s="4"/>
      <c r="CUP15" s="4"/>
      <c r="CUQ15" s="4"/>
      <c r="CUR15" s="4"/>
      <c r="CUS15" s="4"/>
      <c r="CUT15" s="4"/>
      <c r="CUU15" s="4"/>
      <c r="CUV15" s="4"/>
      <c r="CUW15" s="4"/>
      <c r="CUX15" s="4"/>
      <c r="CUY15" s="4"/>
      <c r="CUZ15" s="4"/>
      <c r="CVA15" s="4"/>
      <c r="CVB15" s="4"/>
      <c r="CVC15" s="4"/>
      <c r="CVD15" s="4"/>
      <c r="CVE15" s="4"/>
      <c r="CVF15" s="4"/>
      <c r="CVG15" s="4"/>
      <c r="CVH15" s="4"/>
      <c r="CVI15" s="4"/>
      <c r="CVJ15" s="4"/>
      <c r="CVK15" s="4"/>
      <c r="CVL15" s="4"/>
      <c r="CVM15" s="4"/>
      <c r="CVN15" s="4"/>
      <c r="CVO15" s="4"/>
      <c r="CVP15" s="4"/>
      <c r="CVQ15" s="4"/>
      <c r="CVR15" s="4"/>
      <c r="CVS15" s="4"/>
      <c r="CVT15" s="4"/>
      <c r="CVU15" s="4"/>
      <c r="CVV15" s="4"/>
      <c r="CVW15" s="4"/>
      <c r="CVX15" s="4"/>
      <c r="CVY15" s="4"/>
      <c r="CVZ15" s="4"/>
      <c r="CWA15" s="4"/>
      <c r="CWB15" s="4"/>
      <c r="CWC15" s="4"/>
      <c r="CWD15" s="4"/>
      <c r="CWE15" s="4"/>
      <c r="CWF15" s="4"/>
      <c r="CWG15" s="4"/>
      <c r="CWH15" s="4"/>
      <c r="CWI15" s="4"/>
      <c r="CWJ15" s="4"/>
      <c r="CWK15" s="4"/>
      <c r="CWL15" s="4"/>
      <c r="CWM15" s="4"/>
      <c r="CWN15" s="4"/>
      <c r="CWO15" s="4"/>
      <c r="CWP15" s="4"/>
      <c r="CWQ15" s="4"/>
      <c r="CWR15" s="4"/>
      <c r="CWS15" s="4"/>
      <c r="CWT15" s="4"/>
      <c r="CWU15" s="4"/>
      <c r="CWV15" s="4"/>
      <c r="CWW15" s="4"/>
      <c r="CWX15" s="4"/>
      <c r="CWY15" s="4"/>
      <c r="CWZ15" s="4"/>
      <c r="CXA15" s="4"/>
      <c r="CXB15" s="4"/>
      <c r="CXC15" s="4"/>
      <c r="CXD15" s="4"/>
      <c r="CXE15" s="4"/>
      <c r="CXF15" s="4"/>
      <c r="CXG15" s="4"/>
      <c r="CXH15" s="4"/>
      <c r="CXI15" s="4"/>
      <c r="CXJ15" s="4"/>
      <c r="CXK15" s="4"/>
      <c r="CXL15" s="4"/>
      <c r="CXM15" s="4"/>
      <c r="CXN15" s="4"/>
      <c r="CXO15" s="4"/>
      <c r="CXP15" s="4"/>
      <c r="CXQ15" s="4"/>
      <c r="CXR15" s="4"/>
      <c r="CXS15" s="4"/>
      <c r="CXT15" s="4"/>
      <c r="CXU15" s="4"/>
      <c r="CXV15" s="4"/>
      <c r="CXW15" s="4"/>
      <c r="CXX15" s="4"/>
      <c r="CXY15" s="4"/>
      <c r="CXZ15" s="4"/>
      <c r="CYA15" s="4"/>
      <c r="CYB15" s="4"/>
      <c r="CYC15" s="4"/>
      <c r="CYD15" s="4"/>
      <c r="CYE15" s="4"/>
      <c r="CYF15" s="4"/>
      <c r="CYG15" s="4"/>
      <c r="CYH15" s="4"/>
      <c r="CYI15" s="4"/>
      <c r="CYJ15" s="4"/>
      <c r="CYK15" s="4"/>
      <c r="CYL15" s="4"/>
      <c r="CYM15" s="4"/>
      <c r="CYN15" s="4"/>
      <c r="CYO15" s="4"/>
      <c r="CYP15" s="4"/>
      <c r="CYQ15" s="4"/>
      <c r="CYR15" s="4"/>
      <c r="CYS15" s="4"/>
      <c r="CYT15" s="4"/>
      <c r="CYU15" s="4"/>
      <c r="CYV15" s="4"/>
      <c r="CYW15" s="4"/>
      <c r="CYX15" s="4"/>
      <c r="CYY15" s="4"/>
      <c r="CYZ15" s="4"/>
      <c r="CZA15" s="4"/>
      <c r="CZB15" s="4"/>
      <c r="CZC15" s="4"/>
      <c r="CZD15" s="4"/>
      <c r="CZE15" s="4"/>
      <c r="CZF15" s="4"/>
      <c r="CZG15" s="4"/>
      <c r="CZH15" s="4"/>
      <c r="CZI15" s="4"/>
      <c r="CZJ15" s="4"/>
      <c r="CZK15" s="4"/>
      <c r="CZL15" s="4"/>
      <c r="CZM15" s="4"/>
      <c r="CZN15" s="4"/>
      <c r="CZO15" s="4"/>
      <c r="CZP15" s="4"/>
      <c r="CZQ15" s="4"/>
      <c r="CZR15" s="4"/>
      <c r="CZS15" s="4"/>
      <c r="CZT15" s="4"/>
      <c r="CZU15" s="4"/>
      <c r="CZV15" s="4"/>
      <c r="CZW15" s="4"/>
      <c r="CZX15" s="4"/>
      <c r="CZY15" s="4"/>
      <c r="CZZ15" s="4"/>
      <c r="DAA15" s="4"/>
      <c r="DAB15" s="4"/>
      <c r="DAC15" s="4"/>
      <c r="DAD15" s="4"/>
      <c r="DAE15" s="4"/>
      <c r="DAF15" s="4"/>
      <c r="DAG15" s="4"/>
      <c r="DAH15" s="4"/>
      <c r="DAI15" s="4"/>
      <c r="DAJ15" s="4"/>
      <c r="DAK15" s="4"/>
      <c r="DAL15" s="4"/>
      <c r="DAM15" s="4"/>
      <c r="DAN15" s="4"/>
      <c r="DAO15" s="4"/>
      <c r="DAP15" s="4"/>
      <c r="DAQ15" s="4"/>
      <c r="DAR15" s="4"/>
      <c r="DAS15" s="4"/>
      <c r="DAT15" s="4"/>
      <c r="DAU15" s="4"/>
      <c r="DAV15" s="4"/>
      <c r="DAW15" s="4"/>
      <c r="DAX15" s="4"/>
      <c r="DAY15" s="4"/>
      <c r="DAZ15" s="4"/>
      <c r="DBA15" s="4"/>
      <c r="DBB15" s="4"/>
      <c r="DBC15" s="4"/>
      <c r="DBD15" s="4"/>
      <c r="DBE15" s="4"/>
      <c r="DBF15" s="4"/>
      <c r="DBG15" s="4"/>
      <c r="DBH15" s="4"/>
      <c r="DBI15" s="4"/>
      <c r="DBJ15" s="4"/>
      <c r="DBK15" s="4"/>
      <c r="DBL15" s="4"/>
      <c r="DBM15" s="4"/>
      <c r="DBN15" s="4"/>
      <c r="DBO15" s="4"/>
      <c r="DBP15" s="4"/>
      <c r="DBQ15" s="4"/>
      <c r="DBR15" s="4"/>
      <c r="DBS15" s="4"/>
      <c r="DBT15" s="4"/>
      <c r="DBU15" s="4"/>
      <c r="DBV15" s="4"/>
      <c r="DBW15" s="4"/>
      <c r="DBX15" s="4"/>
      <c r="DBY15" s="4"/>
      <c r="DBZ15" s="4"/>
      <c r="DCA15" s="4"/>
      <c r="DCB15" s="4"/>
      <c r="DCC15" s="4"/>
      <c r="DCD15" s="4"/>
      <c r="DCE15" s="4"/>
      <c r="DCF15" s="4"/>
      <c r="DCG15" s="4"/>
      <c r="DCH15" s="4"/>
      <c r="DCI15" s="4"/>
      <c r="DCJ15" s="4"/>
      <c r="DCK15" s="4"/>
      <c r="DCL15" s="4"/>
      <c r="DCM15" s="4"/>
      <c r="DCN15" s="4"/>
      <c r="DCO15" s="4"/>
      <c r="DCP15" s="4"/>
      <c r="DCQ15" s="4"/>
      <c r="DCR15" s="4"/>
      <c r="DCS15" s="4"/>
      <c r="DCT15" s="4"/>
      <c r="DCU15" s="4"/>
      <c r="DCV15" s="4"/>
      <c r="DCW15" s="4"/>
      <c r="DCX15" s="4"/>
      <c r="DCY15" s="4"/>
      <c r="DCZ15" s="4"/>
      <c r="DDA15" s="4"/>
      <c r="DDB15" s="4"/>
      <c r="DDC15" s="4"/>
      <c r="DDD15" s="4"/>
      <c r="DDE15" s="4"/>
      <c r="DDF15" s="4"/>
      <c r="DDG15" s="4"/>
      <c r="DDH15" s="4"/>
      <c r="DDI15" s="4"/>
      <c r="DDJ15" s="4"/>
      <c r="DDK15" s="4"/>
      <c r="DDL15" s="4"/>
      <c r="DDM15" s="4"/>
      <c r="DDN15" s="4"/>
      <c r="DDO15" s="4"/>
      <c r="DDP15" s="4"/>
      <c r="DDQ15" s="4"/>
      <c r="DDR15" s="4"/>
      <c r="DDS15" s="4"/>
      <c r="DDT15" s="4"/>
      <c r="DDU15" s="4"/>
      <c r="DDV15" s="4"/>
      <c r="DDW15" s="4"/>
      <c r="DDX15" s="4"/>
      <c r="DDY15" s="4"/>
      <c r="DDZ15" s="4"/>
      <c r="DEA15" s="4"/>
      <c r="DEB15" s="4"/>
      <c r="DEC15" s="4"/>
      <c r="DED15" s="4"/>
      <c r="DEE15" s="4"/>
      <c r="DEF15" s="4"/>
      <c r="DEG15" s="4"/>
      <c r="DEH15" s="4"/>
      <c r="DEI15" s="4"/>
      <c r="DEJ15" s="4"/>
      <c r="DEK15" s="4"/>
      <c r="DEL15" s="4"/>
      <c r="DEM15" s="4"/>
      <c r="DEN15" s="4"/>
      <c r="DEO15" s="4"/>
      <c r="DEP15" s="4"/>
      <c r="DEQ15" s="4"/>
      <c r="DER15" s="4"/>
      <c r="DES15" s="4"/>
      <c r="DET15" s="4"/>
      <c r="DEU15" s="4"/>
      <c r="DEV15" s="4"/>
      <c r="DEW15" s="4"/>
      <c r="DEX15" s="4"/>
      <c r="DEY15" s="4"/>
      <c r="DEZ15" s="4"/>
      <c r="DFA15" s="4"/>
      <c r="DFB15" s="4"/>
      <c r="DFC15" s="4"/>
      <c r="DFD15" s="4"/>
      <c r="DFE15" s="4"/>
      <c r="DFF15" s="4"/>
      <c r="DFG15" s="4"/>
      <c r="DFH15" s="4"/>
      <c r="DFI15" s="4"/>
      <c r="DFJ15" s="4"/>
      <c r="DFK15" s="4"/>
      <c r="DFL15" s="4"/>
      <c r="DFM15" s="4"/>
      <c r="DFN15" s="4"/>
      <c r="DFO15" s="4"/>
      <c r="DFP15" s="4"/>
      <c r="DFQ15" s="4"/>
      <c r="DFR15" s="4"/>
      <c r="DFS15" s="4"/>
      <c r="DFT15" s="4"/>
      <c r="DFU15" s="4"/>
      <c r="DFV15" s="4"/>
      <c r="DFW15" s="4"/>
      <c r="DFX15" s="4"/>
      <c r="DFY15" s="4"/>
      <c r="DFZ15" s="4"/>
      <c r="DGA15" s="4"/>
      <c r="DGB15" s="4"/>
      <c r="DGC15" s="4"/>
      <c r="DGD15" s="4"/>
      <c r="DGE15" s="4"/>
      <c r="DGF15" s="4"/>
      <c r="DGG15" s="4"/>
      <c r="DGH15" s="4"/>
      <c r="DGI15" s="4"/>
      <c r="DGJ15" s="4"/>
      <c r="DGK15" s="4"/>
      <c r="DGL15" s="4"/>
      <c r="DGM15" s="4"/>
      <c r="DGN15" s="4"/>
      <c r="DGO15" s="4"/>
      <c r="DGP15" s="4"/>
      <c r="DGQ15" s="4"/>
      <c r="DGR15" s="4"/>
      <c r="DGS15" s="4"/>
      <c r="DGT15" s="4"/>
      <c r="DGU15" s="4"/>
      <c r="DGV15" s="4"/>
      <c r="DGW15" s="4"/>
      <c r="DGX15" s="4"/>
      <c r="DGY15" s="4"/>
      <c r="DGZ15" s="4"/>
      <c r="DHA15" s="4"/>
      <c r="DHB15" s="4"/>
      <c r="DHC15" s="4"/>
      <c r="DHD15" s="4"/>
      <c r="DHE15" s="4"/>
      <c r="DHF15" s="4"/>
      <c r="DHG15" s="4"/>
      <c r="DHH15" s="4"/>
      <c r="DHI15" s="4"/>
      <c r="DHJ15" s="4"/>
      <c r="DHK15" s="4"/>
      <c r="DHL15" s="4"/>
      <c r="DHM15" s="4"/>
      <c r="DHN15" s="4"/>
      <c r="DHO15" s="4"/>
      <c r="DHP15" s="4"/>
      <c r="DHQ15" s="4"/>
      <c r="DHR15" s="4"/>
      <c r="DHS15" s="4"/>
      <c r="DHT15" s="4"/>
      <c r="DHU15" s="4"/>
      <c r="DHV15" s="4"/>
      <c r="DHW15" s="4"/>
      <c r="DHX15" s="4"/>
      <c r="DHY15" s="4"/>
      <c r="DHZ15" s="4"/>
      <c r="DIA15" s="4"/>
      <c r="DIB15" s="4"/>
      <c r="DIC15" s="4"/>
      <c r="DID15" s="4"/>
      <c r="DIE15" s="4"/>
      <c r="DIF15" s="4"/>
      <c r="DIG15" s="4"/>
      <c r="DIH15" s="4"/>
      <c r="DII15" s="4"/>
      <c r="DIJ15" s="4"/>
      <c r="DIK15" s="4"/>
      <c r="DIL15" s="4"/>
      <c r="DIM15" s="4"/>
      <c r="DIN15" s="4"/>
      <c r="DIO15" s="4"/>
      <c r="DIP15" s="4"/>
      <c r="DIQ15" s="4"/>
      <c r="DIR15" s="4"/>
      <c r="DIS15" s="4"/>
      <c r="DIT15" s="4"/>
      <c r="DIU15" s="4"/>
      <c r="DIV15" s="4"/>
      <c r="DIW15" s="4"/>
      <c r="DIX15" s="4"/>
      <c r="DIY15" s="4"/>
      <c r="DIZ15" s="4"/>
      <c r="DJA15" s="4"/>
      <c r="DJB15" s="4"/>
      <c r="DJC15" s="4"/>
      <c r="DJD15" s="4"/>
      <c r="DJE15" s="4"/>
      <c r="DJF15" s="4"/>
      <c r="DJG15" s="4"/>
      <c r="DJH15" s="4"/>
      <c r="DJI15" s="4"/>
      <c r="DJJ15" s="4"/>
      <c r="DJK15" s="4"/>
      <c r="DJL15" s="4"/>
      <c r="DJM15" s="4"/>
      <c r="DJN15" s="4"/>
      <c r="DJO15" s="4"/>
      <c r="DJP15" s="4"/>
      <c r="DJQ15" s="4"/>
      <c r="DJR15" s="4"/>
      <c r="DJS15" s="4"/>
      <c r="DJT15" s="4"/>
      <c r="DJU15" s="4"/>
      <c r="DJV15" s="4"/>
      <c r="DJW15" s="4"/>
      <c r="DJX15" s="4"/>
      <c r="DJY15" s="4"/>
      <c r="DJZ15" s="4"/>
      <c r="DKA15" s="4"/>
      <c r="DKB15" s="4"/>
      <c r="DKC15" s="4"/>
      <c r="DKD15" s="4"/>
      <c r="DKE15" s="4"/>
      <c r="DKF15" s="4"/>
      <c r="DKG15" s="4"/>
      <c r="DKH15" s="4"/>
      <c r="DKI15" s="4"/>
      <c r="DKJ15" s="4"/>
      <c r="DKK15" s="4"/>
      <c r="DKL15" s="4"/>
      <c r="DKM15" s="4"/>
      <c r="DKN15" s="4"/>
      <c r="DKO15" s="4"/>
      <c r="DKP15" s="4"/>
      <c r="DKQ15" s="4"/>
      <c r="DKR15" s="4"/>
      <c r="DKS15" s="4"/>
      <c r="DKT15" s="4"/>
      <c r="DKU15" s="4"/>
      <c r="DKV15" s="4"/>
      <c r="DKW15" s="4"/>
      <c r="DKX15" s="4"/>
      <c r="DKY15" s="4"/>
      <c r="DKZ15" s="4"/>
      <c r="DLA15" s="4"/>
      <c r="DLB15" s="4"/>
      <c r="DLC15" s="4"/>
      <c r="DLD15" s="4"/>
      <c r="DLE15" s="4"/>
      <c r="DLF15" s="4"/>
      <c r="DLG15" s="4"/>
      <c r="DLH15" s="4"/>
      <c r="DLI15" s="4"/>
      <c r="DLJ15" s="4"/>
      <c r="DLK15" s="4"/>
      <c r="DLL15" s="4"/>
      <c r="DLM15" s="4"/>
      <c r="DLN15" s="4"/>
      <c r="DLO15" s="4"/>
      <c r="DLP15" s="4"/>
      <c r="DLQ15" s="4"/>
      <c r="DLR15" s="4"/>
      <c r="DLS15" s="4"/>
      <c r="DLT15" s="4"/>
      <c r="DLU15" s="4"/>
      <c r="DLV15" s="4"/>
      <c r="DLW15" s="4"/>
      <c r="DLX15" s="4"/>
      <c r="DLY15" s="4"/>
      <c r="DLZ15" s="4"/>
      <c r="DMA15" s="4"/>
      <c r="DMB15" s="4"/>
      <c r="DMC15" s="4"/>
      <c r="DMD15" s="4"/>
      <c r="DME15" s="4"/>
      <c r="DMF15" s="4"/>
      <c r="DMG15" s="4"/>
      <c r="DMH15" s="4"/>
      <c r="DMI15" s="4"/>
      <c r="DMJ15" s="4"/>
      <c r="DMK15" s="4"/>
      <c r="DML15" s="4"/>
      <c r="DMM15" s="4"/>
      <c r="DMN15" s="4"/>
      <c r="DMO15" s="4"/>
      <c r="DMP15" s="4"/>
      <c r="DMQ15" s="4"/>
      <c r="DMR15" s="4"/>
      <c r="DMS15" s="4"/>
      <c r="DMT15" s="4"/>
      <c r="DMU15" s="4"/>
      <c r="DMV15" s="4"/>
      <c r="DMW15" s="4"/>
      <c r="DMX15" s="4"/>
      <c r="DMY15" s="4"/>
      <c r="DMZ15" s="4"/>
      <c r="DNA15" s="4"/>
      <c r="DNB15" s="4"/>
      <c r="DNC15" s="4"/>
      <c r="DND15" s="4"/>
      <c r="DNE15" s="4"/>
      <c r="DNF15" s="4"/>
      <c r="DNG15" s="4"/>
      <c r="DNH15" s="4"/>
      <c r="DNI15" s="4"/>
      <c r="DNJ15" s="4"/>
      <c r="DNK15" s="4"/>
      <c r="DNL15" s="4"/>
      <c r="DNM15" s="4"/>
      <c r="DNN15" s="4"/>
      <c r="DNO15" s="4"/>
      <c r="DNP15" s="4"/>
      <c r="DNQ15" s="4"/>
      <c r="DNR15" s="4"/>
      <c r="DNS15" s="4"/>
      <c r="DNT15" s="4"/>
      <c r="DNU15" s="4"/>
      <c r="DNV15" s="4"/>
      <c r="DNW15" s="4"/>
      <c r="DNX15" s="4"/>
      <c r="DNY15" s="4"/>
      <c r="DNZ15" s="4"/>
      <c r="DOA15" s="4"/>
      <c r="DOB15" s="4"/>
      <c r="DOC15" s="4"/>
      <c r="DOD15" s="4"/>
      <c r="DOE15" s="4"/>
      <c r="DOF15" s="4"/>
      <c r="DOG15" s="4"/>
      <c r="DOH15" s="4"/>
      <c r="DOI15" s="4"/>
      <c r="DOJ15" s="4"/>
      <c r="DOK15" s="4"/>
      <c r="DOL15" s="4"/>
      <c r="DOM15" s="4"/>
      <c r="DON15" s="4"/>
      <c r="DOO15" s="4"/>
      <c r="DOP15" s="4"/>
      <c r="DOQ15" s="4"/>
      <c r="DOR15" s="4"/>
      <c r="DOS15" s="4"/>
      <c r="DOT15" s="4"/>
      <c r="DOU15" s="4"/>
      <c r="DOV15" s="4"/>
      <c r="DOW15" s="4"/>
      <c r="DOX15" s="4"/>
      <c r="DOY15" s="4"/>
      <c r="DOZ15" s="4"/>
      <c r="DPA15" s="4"/>
      <c r="DPB15" s="4"/>
      <c r="DPC15" s="4"/>
      <c r="DPD15" s="4"/>
      <c r="DPE15" s="4"/>
      <c r="DPF15" s="4"/>
      <c r="DPG15" s="4"/>
      <c r="DPH15" s="4"/>
      <c r="DPI15" s="4"/>
      <c r="DPJ15" s="4"/>
      <c r="DPK15" s="4"/>
      <c r="DPL15" s="4"/>
      <c r="DPM15" s="4"/>
      <c r="DPN15" s="4"/>
      <c r="DPO15" s="4"/>
      <c r="DPP15" s="4"/>
      <c r="DPQ15" s="4"/>
      <c r="DPR15" s="4"/>
      <c r="DPS15" s="4"/>
      <c r="DPT15" s="4"/>
      <c r="DPU15" s="4"/>
      <c r="DPV15" s="4"/>
      <c r="DPW15" s="4"/>
      <c r="DPX15" s="4"/>
      <c r="DPY15" s="4"/>
      <c r="DPZ15" s="4"/>
      <c r="DQA15" s="4"/>
      <c r="DQB15" s="4"/>
      <c r="DQC15" s="4"/>
      <c r="DQD15" s="4"/>
      <c r="DQE15" s="4"/>
      <c r="DQF15" s="4"/>
      <c r="DQG15" s="4"/>
      <c r="DQH15" s="4"/>
      <c r="DQI15" s="4"/>
      <c r="DQJ15" s="4"/>
      <c r="DQK15" s="4"/>
      <c r="DQL15" s="4"/>
      <c r="DQM15" s="4"/>
      <c r="DQN15" s="4"/>
      <c r="DQO15" s="4"/>
      <c r="DQP15" s="4"/>
      <c r="DQQ15" s="4"/>
      <c r="DQR15" s="4"/>
      <c r="DQS15" s="4"/>
      <c r="DQT15" s="4"/>
      <c r="DQU15" s="4"/>
      <c r="DQV15" s="4"/>
      <c r="DQW15" s="4"/>
      <c r="DQX15" s="4"/>
      <c r="DQY15" s="4"/>
      <c r="DQZ15" s="4"/>
      <c r="DRA15" s="4"/>
      <c r="DRB15" s="4"/>
      <c r="DRC15" s="4"/>
      <c r="DRD15" s="4"/>
      <c r="DRE15" s="4"/>
      <c r="DRF15" s="4"/>
      <c r="DRG15" s="4"/>
      <c r="DRH15" s="4"/>
      <c r="DRI15" s="4"/>
      <c r="DRJ15" s="4"/>
      <c r="DRK15" s="4"/>
      <c r="DRL15" s="4"/>
      <c r="DRM15" s="4"/>
      <c r="DRN15" s="4"/>
      <c r="DRO15" s="4"/>
      <c r="DRP15" s="4"/>
      <c r="DRQ15" s="4"/>
      <c r="DRR15" s="4"/>
      <c r="DRS15" s="4"/>
      <c r="DRT15" s="4"/>
      <c r="DRU15" s="4"/>
      <c r="DRV15" s="4"/>
      <c r="DRW15" s="4"/>
      <c r="DRX15" s="4"/>
      <c r="DRY15" s="4"/>
      <c r="DRZ15" s="4"/>
      <c r="DSA15" s="4"/>
      <c r="DSB15" s="4"/>
      <c r="DSC15" s="4"/>
      <c r="DSD15" s="4"/>
      <c r="DSE15" s="4"/>
      <c r="DSF15" s="4"/>
      <c r="DSG15" s="4"/>
      <c r="DSH15" s="4"/>
      <c r="DSI15" s="4"/>
      <c r="DSJ15" s="4"/>
      <c r="DSK15" s="4"/>
      <c r="DSL15" s="4"/>
      <c r="DSM15" s="4"/>
      <c r="DSN15" s="4"/>
      <c r="DSO15" s="4"/>
      <c r="DSP15" s="4"/>
      <c r="DSQ15" s="4"/>
      <c r="DSR15" s="4"/>
      <c r="DSS15" s="4"/>
      <c r="DST15" s="4"/>
      <c r="DSU15" s="4"/>
      <c r="DSV15" s="4"/>
      <c r="DSW15" s="4"/>
      <c r="DSX15" s="4"/>
      <c r="DSY15" s="4"/>
      <c r="DSZ15" s="4"/>
      <c r="DTA15" s="4"/>
      <c r="DTB15" s="4"/>
      <c r="DTC15" s="4"/>
      <c r="DTD15" s="4"/>
      <c r="DTE15" s="4"/>
      <c r="DTF15" s="4"/>
      <c r="DTG15" s="4"/>
      <c r="DTH15" s="4"/>
      <c r="DTI15" s="4"/>
      <c r="DTJ15" s="4"/>
      <c r="DTK15" s="4"/>
      <c r="DTL15" s="4"/>
      <c r="DTM15" s="4"/>
      <c r="DTN15" s="4"/>
      <c r="DTO15" s="4"/>
      <c r="DTP15" s="4"/>
      <c r="DTQ15" s="4"/>
      <c r="DTR15" s="4"/>
      <c r="DTS15" s="4"/>
      <c r="DTT15" s="4"/>
      <c r="DTU15" s="4"/>
      <c r="DTV15" s="4"/>
      <c r="DTW15" s="4"/>
      <c r="DTX15" s="4"/>
      <c r="DTY15" s="4"/>
      <c r="DTZ15" s="4"/>
      <c r="DUA15" s="4"/>
      <c r="DUB15" s="4"/>
      <c r="DUC15" s="4"/>
      <c r="DUD15" s="4"/>
      <c r="DUE15" s="4"/>
      <c r="DUF15" s="4"/>
      <c r="DUG15" s="4"/>
      <c r="DUH15" s="4"/>
      <c r="DUI15" s="4"/>
      <c r="DUJ15" s="4"/>
      <c r="DUK15" s="4"/>
      <c r="DUL15" s="4"/>
      <c r="DUM15" s="4"/>
      <c r="DUN15" s="4"/>
      <c r="DUO15" s="4"/>
      <c r="DUP15" s="4"/>
      <c r="DUQ15" s="4"/>
      <c r="DUR15" s="4"/>
      <c r="DUS15" s="4"/>
      <c r="DUT15" s="4"/>
      <c r="DUU15" s="4"/>
      <c r="DUV15" s="4"/>
      <c r="DUW15" s="4"/>
      <c r="DUX15" s="4"/>
      <c r="DUY15" s="4"/>
      <c r="DUZ15" s="4"/>
      <c r="DVA15" s="4"/>
      <c r="DVB15" s="4"/>
      <c r="DVC15" s="4"/>
      <c r="DVD15" s="4"/>
      <c r="DVE15" s="4"/>
      <c r="DVF15" s="4"/>
      <c r="DVG15" s="4"/>
      <c r="DVH15" s="4"/>
      <c r="DVI15" s="4"/>
      <c r="DVJ15" s="4"/>
      <c r="DVK15" s="4"/>
      <c r="DVL15" s="4"/>
      <c r="DVM15" s="4"/>
      <c r="DVN15" s="4"/>
      <c r="DVO15" s="4"/>
      <c r="DVP15" s="4"/>
      <c r="DVQ15" s="4"/>
      <c r="DVR15" s="4"/>
      <c r="DVS15" s="4"/>
      <c r="DVT15" s="4"/>
      <c r="DVU15" s="4"/>
      <c r="DVV15" s="4"/>
      <c r="DVW15" s="4"/>
      <c r="DVX15" s="4"/>
      <c r="DVY15" s="4"/>
      <c r="DVZ15" s="4"/>
      <c r="DWA15" s="4"/>
      <c r="DWB15" s="4"/>
      <c r="DWC15" s="4"/>
      <c r="DWD15" s="4"/>
      <c r="DWE15" s="4"/>
      <c r="DWF15" s="4"/>
      <c r="DWG15" s="4"/>
      <c r="DWH15" s="4"/>
      <c r="DWI15" s="4"/>
      <c r="DWJ15" s="4"/>
      <c r="DWK15" s="4"/>
      <c r="DWL15" s="4"/>
      <c r="DWM15" s="4"/>
      <c r="DWN15" s="4"/>
      <c r="DWO15" s="4"/>
      <c r="DWP15" s="4"/>
      <c r="DWQ15" s="4"/>
      <c r="DWR15" s="4"/>
      <c r="DWS15" s="4"/>
      <c r="DWT15" s="4"/>
      <c r="DWU15" s="4"/>
      <c r="DWV15" s="4"/>
      <c r="DWW15" s="4"/>
      <c r="DWX15" s="4"/>
      <c r="DWY15" s="4"/>
      <c r="DWZ15" s="4"/>
      <c r="DXA15" s="4"/>
      <c r="DXB15" s="4"/>
      <c r="DXC15" s="4"/>
      <c r="DXD15" s="4"/>
      <c r="DXE15" s="4"/>
      <c r="DXF15" s="4"/>
      <c r="DXG15" s="4"/>
      <c r="DXH15" s="4"/>
      <c r="DXI15" s="4"/>
      <c r="DXJ15" s="4"/>
      <c r="DXK15" s="4"/>
      <c r="DXL15" s="4"/>
      <c r="DXM15" s="4"/>
      <c r="DXN15" s="4"/>
      <c r="DXO15" s="4"/>
      <c r="DXP15" s="4"/>
      <c r="DXQ15" s="4"/>
      <c r="DXR15" s="4"/>
      <c r="DXS15" s="4"/>
      <c r="DXT15" s="4"/>
      <c r="DXU15" s="4"/>
      <c r="DXV15" s="4"/>
      <c r="DXW15" s="4"/>
      <c r="DXX15" s="4"/>
      <c r="DXY15" s="4"/>
      <c r="DXZ15" s="4"/>
      <c r="DYA15" s="4"/>
      <c r="DYB15" s="4"/>
      <c r="DYC15" s="4"/>
      <c r="DYD15" s="4"/>
      <c r="DYE15" s="4"/>
      <c r="DYF15" s="4"/>
      <c r="DYG15" s="4"/>
      <c r="DYH15" s="4"/>
      <c r="DYI15" s="4"/>
      <c r="DYJ15" s="4"/>
      <c r="DYK15" s="4"/>
      <c r="DYL15" s="4"/>
      <c r="DYM15" s="4"/>
      <c r="DYN15" s="4"/>
      <c r="DYO15" s="4"/>
      <c r="DYP15" s="4"/>
      <c r="DYQ15" s="4"/>
      <c r="DYR15" s="4"/>
      <c r="DYS15" s="4"/>
      <c r="DYT15" s="4"/>
      <c r="DYU15" s="4"/>
      <c r="DYV15" s="4"/>
      <c r="DYW15" s="4"/>
      <c r="DYX15" s="4"/>
      <c r="DYY15" s="4"/>
      <c r="DYZ15" s="4"/>
      <c r="DZA15" s="4"/>
      <c r="DZB15" s="4"/>
      <c r="DZC15" s="4"/>
      <c r="DZD15" s="4"/>
      <c r="DZE15" s="4"/>
      <c r="DZF15" s="4"/>
      <c r="DZG15" s="4"/>
      <c r="DZH15" s="4"/>
      <c r="DZI15" s="4"/>
      <c r="DZJ15" s="4"/>
      <c r="DZK15" s="4"/>
      <c r="DZL15" s="4"/>
      <c r="DZM15" s="4"/>
      <c r="DZN15" s="4"/>
      <c r="DZO15" s="4"/>
      <c r="DZP15" s="4"/>
      <c r="DZQ15" s="4"/>
      <c r="DZR15" s="4"/>
      <c r="DZS15" s="4"/>
      <c r="DZT15" s="4"/>
      <c r="DZU15" s="4"/>
      <c r="DZV15" s="4"/>
      <c r="DZW15" s="4"/>
      <c r="DZX15" s="4"/>
      <c r="DZY15" s="4"/>
      <c r="DZZ15" s="4"/>
      <c r="EAA15" s="4"/>
      <c r="EAB15" s="4"/>
      <c r="EAC15" s="4"/>
      <c r="EAD15" s="4"/>
      <c r="EAE15" s="4"/>
      <c r="EAF15" s="4"/>
      <c r="EAG15" s="4"/>
      <c r="EAH15" s="4"/>
      <c r="EAI15" s="4"/>
      <c r="EAJ15" s="4"/>
      <c r="EAK15" s="4"/>
      <c r="EAL15" s="4"/>
      <c r="EAM15" s="4"/>
      <c r="EAN15" s="4"/>
      <c r="EAO15" s="4"/>
      <c r="EAP15" s="4"/>
      <c r="EAQ15" s="4"/>
      <c r="EAR15" s="4"/>
      <c r="EAS15" s="4"/>
      <c r="EAT15" s="4"/>
      <c r="EAU15" s="4"/>
      <c r="EAV15" s="4"/>
      <c r="EAW15" s="4"/>
      <c r="EAX15" s="4"/>
      <c r="EAY15" s="4"/>
      <c r="EAZ15" s="4"/>
      <c r="EBA15" s="4"/>
      <c r="EBB15" s="4"/>
      <c r="EBC15" s="4"/>
      <c r="EBD15" s="4"/>
      <c r="EBE15" s="4"/>
      <c r="EBF15" s="4"/>
      <c r="EBG15" s="4"/>
      <c r="EBH15" s="4"/>
      <c r="EBI15" s="4"/>
      <c r="EBJ15" s="4"/>
      <c r="EBK15" s="4"/>
      <c r="EBL15" s="4"/>
      <c r="EBM15" s="4"/>
      <c r="EBN15" s="4"/>
      <c r="EBO15" s="4"/>
      <c r="EBP15" s="4"/>
      <c r="EBQ15" s="4"/>
      <c r="EBR15" s="4"/>
      <c r="EBS15" s="4"/>
      <c r="EBT15" s="4"/>
      <c r="EBU15" s="4"/>
      <c r="EBV15" s="4"/>
      <c r="EBW15" s="4"/>
      <c r="EBX15" s="4"/>
      <c r="EBY15" s="4"/>
      <c r="EBZ15" s="4"/>
      <c r="ECA15" s="4"/>
      <c r="ECB15" s="4"/>
      <c r="ECC15" s="4"/>
      <c r="ECD15" s="4"/>
      <c r="ECE15" s="4"/>
      <c r="ECF15" s="4"/>
      <c r="ECG15" s="4"/>
      <c r="ECH15" s="4"/>
      <c r="ECI15" s="4"/>
      <c r="ECJ15" s="4"/>
      <c r="ECK15" s="4"/>
      <c r="ECL15" s="4"/>
      <c r="ECM15" s="4"/>
      <c r="ECN15" s="4"/>
      <c r="ECO15" s="4"/>
      <c r="ECP15" s="4"/>
      <c r="ECQ15" s="4"/>
      <c r="ECR15" s="4"/>
      <c r="ECS15" s="4"/>
      <c r="ECT15" s="4"/>
      <c r="ECU15" s="4"/>
      <c r="ECV15" s="4"/>
      <c r="ECW15" s="4"/>
      <c r="ECX15" s="4"/>
      <c r="ECY15" s="4"/>
      <c r="ECZ15" s="4"/>
      <c r="EDA15" s="4"/>
      <c r="EDB15" s="4"/>
      <c r="EDC15" s="4"/>
      <c r="EDD15" s="4"/>
      <c r="EDE15" s="4"/>
      <c r="EDF15" s="4"/>
      <c r="EDG15" s="4"/>
      <c r="EDH15" s="4"/>
      <c r="EDI15" s="4"/>
      <c r="EDJ15" s="4"/>
      <c r="EDK15" s="4"/>
      <c r="EDL15" s="4"/>
      <c r="EDM15" s="4"/>
      <c r="EDN15" s="4"/>
      <c r="EDO15" s="4"/>
      <c r="EDP15" s="4"/>
      <c r="EDQ15" s="4"/>
      <c r="EDR15" s="4"/>
      <c r="EDS15" s="4"/>
      <c r="EDT15" s="4"/>
      <c r="EDU15" s="4"/>
      <c r="EDV15" s="4"/>
      <c r="EDW15" s="4"/>
      <c r="EDX15" s="4"/>
      <c r="EDY15" s="4"/>
      <c r="EDZ15" s="4"/>
      <c r="EEA15" s="4"/>
      <c r="EEB15" s="4"/>
      <c r="EEC15" s="4"/>
      <c r="EED15" s="4"/>
      <c r="EEE15" s="4"/>
      <c r="EEF15" s="4"/>
      <c r="EEG15" s="4"/>
      <c r="EEH15" s="4"/>
      <c r="EEI15" s="4"/>
      <c r="EEJ15" s="4"/>
      <c r="EEK15" s="4"/>
      <c r="EEL15" s="4"/>
      <c r="EEM15" s="4"/>
      <c r="EEN15" s="4"/>
      <c r="EEO15" s="4"/>
      <c r="EEP15" s="4"/>
      <c r="EEQ15" s="4"/>
      <c r="EER15" s="4"/>
      <c r="EES15" s="4"/>
      <c r="EET15" s="4"/>
      <c r="EEU15" s="4"/>
      <c r="EEV15" s="4"/>
      <c r="EEW15" s="4"/>
      <c r="EEX15" s="4"/>
      <c r="EEY15" s="4"/>
      <c r="EEZ15" s="4"/>
      <c r="EFA15" s="4"/>
      <c r="EFB15" s="4"/>
      <c r="EFC15" s="4"/>
      <c r="EFD15" s="4"/>
      <c r="EFE15" s="4"/>
      <c r="EFF15" s="4"/>
      <c r="EFG15" s="4"/>
      <c r="EFH15" s="4"/>
      <c r="EFI15" s="4"/>
      <c r="EFJ15" s="4"/>
      <c r="EFK15" s="4"/>
      <c r="EFL15" s="4"/>
      <c r="EFM15" s="4"/>
      <c r="EFN15" s="4"/>
      <c r="EFO15" s="4"/>
      <c r="EFP15" s="4"/>
      <c r="EFQ15" s="4"/>
      <c r="EFR15" s="4"/>
      <c r="EFS15" s="4"/>
      <c r="EFT15" s="4"/>
      <c r="EFU15" s="4"/>
      <c r="EFV15" s="4"/>
      <c r="EFW15" s="4"/>
      <c r="EFX15" s="4"/>
      <c r="EFY15" s="4"/>
      <c r="EFZ15" s="4"/>
      <c r="EGA15" s="4"/>
      <c r="EGB15" s="4"/>
      <c r="EGC15" s="4"/>
      <c r="EGD15" s="4"/>
      <c r="EGE15" s="4"/>
      <c r="EGF15" s="4"/>
      <c r="EGG15" s="4"/>
      <c r="EGH15" s="4"/>
      <c r="EGI15" s="4"/>
      <c r="EGJ15" s="4"/>
      <c r="EGK15" s="4"/>
      <c r="EGL15" s="4"/>
      <c r="EGM15" s="4"/>
      <c r="EGN15" s="4"/>
      <c r="EGO15" s="4"/>
      <c r="EGP15" s="4"/>
      <c r="EGQ15" s="4"/>
      <c r="EGR15" s="4"/>
      <c r="EGS15" s="4"/>
      <c r="EGT15" s="4"/>
      <c r="EGU15" s="4"/>
      <c r="EGV15" s="4"/>
      <c r="EGW15" s="4"/>
      <c r="EGX15" s="4"/>
      <c r="EGY15" s="4"/>
      <c r="EGZ15" s="4"/>
      <c r="EHA15" s="4"/>
      <c r="EHB15" s="4"/>
      <c r="EHC15" s="4"/>
      <c r="EHD15" s="4"/>
      <c r="EHE15" s="4"/>
      <c r="EHF15" s="4"/>
      <c r="EHG15" s="4"/>
      <c r="EHH15" s="4"/>
      <c r="EHI15" s="4"/>
      <c r="EHJ15" s="4"/>
      <c r="EHK15" s="4"/>
      <c r="EHL15" s="4"/>
      <c r="EHM15" s="4"/>
      <c r="EHN15" s="4"/>
      <c r="EHO15" s="4"/>
      <c r="EHP15" s="4"/>
      <c r="EHQ15" s="4"/>
      <c r="EHR15" s="4"/>
      <c r="EHS15" s="4"/>
      <c r="EHT15" s="4"/>
      <c r="EHU15" s="4"/>
      <c r="EHV15" s="4"/>
      <c r="EHW15" s="4"/>
      <c r="EHX15" s="4"/>
      <c r="EHY15" s="4"/>
      <c r="EHZ15" s="4"/>
      <c r="EIA15" s="4"/>
      <c r="EIB15" s="4"/>
      <c r="EIC15" s="4"/>
      <c r="EID15" s="4"/>
      <c r="EIE15" s="4"/>
      <c r="EIF15" s="4"/>
      <c r="EIG15" s="4"/>
      <c r="EIH15" s="4"/>
      <c r="EII15" s="4"/>
      <c r="EIJ15" s="4"/>
      <c r="EIK15" s="4"/>
      <c r="EIL15" s="4"/>
      <c r="EIM15" s="4"/>
      <c r="EIN15" s="4"/>
      <c r="EIO15" s="4"/>
      <c r="EIP15" s="4"/>
      <c r="EIQ15" s="4"/>
      <c r="EIR15" s="4"/>
      <c r="EIS15" s="4"/>
      <c r="EIT15" s="4"/>
      <c r="EIU15" s="4"/>
      <c r="EIV15" s="4"/>
      <c r="EIW15" s="4"/>
      <c r="EIX15" s="4"/>
      <c r="EIY15" s="4"/>
      <c r="EIZ15" s="4"/>
      <c r="EJA15" s="4"/>
      <c r="EJB15" s="4"/>
      <c r="EJC15" s="4"/>
      <c r="EJD15" s="4"/>
      <c r="EJE15" s="4"/>
      <c r="EJF15" s="4"/>
      <c r="EJG15" s="4"/>
      <c r="EJH15" s="4"/>
      <c r="EJI15" s="4"/>
      <c r="EJJ15" s="4"/>
      <c r="EJK15" s="4"/>
      <c r="EJL15" s="4"/>
      <c r="EJM15" s="4"/>
      <c r="EJN15" s="4"/>
      <c r="EJO15" s="4"/>
      <c r="EJP15" s="4"/>
      <c r="EJQ15" s="4"/>
      <c r="EJR15" s="4"/>
      <c r="EJS15" s="4"/>
      <c r="EJT15" s="4"/>
      <c r="EJU15" s="4"/>
      <c r="EJV15" s="4"/>
      <c r="EJW15" s="4"/>
      <c r="EJX15" s="4"/>
      <c r="EJY15" s="4"/>
      <c r="EJZ15" s="4"/>
      <c r="EKA15" s="4"/>
      <c r="EKB15" s="4"/>
      <c r="EKC15" s="4"/>
      <c r="EKD15" s="4"/>
      <c r="EKE15" s="4"/>
      <c r="EKF15" s="4"/>
      <c r="EKG15" s="4"/>
      <c r="EKH15" s="4"/>
      <c r="EKI15" s="4"/>
      <c r="EKJ15" s="4"/>
      <c r="EKK15" s="4"/>
      <c r="EKL15" s="4"/>
      <c r="EKM15" s="4"/>
      <c r="EKN15" s="4"/>
      <c r="EKO15" s="4"/>
      <c r="EKP15" s="4"/>
      <c r="EKQ15" s="4"/>
      <c r="EKR15" s="4"/>
      <c r="EKS15" s="4"/>
      <c r="EKT15" s="4"/>
      <c r="EKU15" s="4"/>
      <c r="EKV15" s="4"/>
      <c r="EKW15" s="4"/>
      <c r="EKX15" s="4"/>
      <c r="EKY15" s="4"/>
      <c r="EKZ15" s="4"/>
      <c r="ELA15" s="4"/>
      <c r="ELB15" s="4"/>
      <c r="ELC15" s="4"/>
      <c r="ELD15" s="4"/>
      <c r="ELE15" s="4"/>
      <c r="ELF15" s="4"/>
      <c r="ELG15" s="4"/>
      <c r="ELH15" s="4"/>
      <c r="ELI15" s="4"/>
      <c r="ELJ15" s="4"/>
      <c r="ELK15" s="4"/>
      <c r="ELL15" s="4"/>
      <c r="ELM15" s="4"/>
      <c r="ELN15" s="4"/>
      <c r="ELO15" s="4"/>
      <c r="ELP15" s="4"/>
      <c r="ELQ15" s="4"/>
      <c r="ELR15" s="4"/>
      <c r="ELS15" s="4"/>
      <c r="ELT15" s="4"/>
      <c r="ELU15" s="4"/>
      <c r="ELV15" s="4"/>
      <c r="ELW15" s="4"/>
      <c r="ELX15" s="4"/>
      <c r="ELY15" s="4"/>
      <c r="ELZ15" s="4"/>
      <c r="EMA15" s="4"/>
      <c r="EMB15" s="4"/>
      <c r="EMC15" s="4"/>
      <c r="EMD15" s="4"/>
      <c r="EME15" s="4"/>
      <c r="EMF15" s="4"/>
      <c r="EMG15" s="4"/>
      <c r="EMH15" s="4"/>
      <c r="EMI15" s="4"/>
      <c r="EMJ15" s="4"/>
      <c r="EMK15" s="4"/>
      <c r="EML15" s="4"/>
      <c r="EMM15" s="4"/>
      <c r="EMN15" s="4"/>
      <c r="EMO15" s="4"/>
      <c r="EMP15" s="4"/>
      <c r="EMQ15" s="4"/>
      <c r="EMR15" s="4"/>
      <c r="EMS15" s="4"/>
      <c r="EMT15" s="4"/>
      <c r="EMU15" s="4"/>
      <c r="EMV15" s="4"/>
      <c r="EMW15" s="4"/>
      <c r="EMX15" s="4"/>
      <c r="EMY15" s="4"/>
      <c r="EMZ15" s="4"/>
      <c r="ENA15" s="4"/>
      <c r="ENB15" s="4"/>
      <c r="ENC15" s="4"/>
      <c r="END15" s="4"/>
      <c r="ENE15" s="4"/>
      <c r="ENF15" s="4"/>
      <c r="ENG15" s="4"/>
      <c r="ENH15" s="4"/>
      <c r="ENI15" s="4"/>
      <c r="ENJ15" s="4"/>
      <c r="ENK15" s="4"/>
      <c r="ENL15" s="4"/>
      <c r="ENM15" s="4"/>
      <c r="ENN15" s="4"/>
      <c r="ENO15" s="4"/>
      <c r="ENP15" s="4"/>
      <c r="ENQ15" s="4"/>
      <c r="ENR15" s="4"/>
      <c r="ENS15" s="4"/>
      <c r="ENT15" s="4"/>
      <c r="ENU15" s="4"/>
      <c r="ENV15" s="4"/>
      <c r="ENW15" s="4"/>
      <c r="ENX15" s="4"/>
      <c r="ENY15" s="4"/>
      <c r="ENZ15" s="4"/>
      <c r="EOA15" s="4"/>
      <c r="EOB15" s="4"/>
      <c r="EOC15" s="4"/>
      <c r="EOD15" s="4"/>
      <c r="EOE15" s="4"/>
      <c r="EOF15" s="4"/>
      <c r="EOG15" s="4"/>
      <c r="EOH15" s="4"/>
      <c r="EOI15" s="4"/>
      <c r="EOJ15" s="4"/>
      <c r="EOK15" s="4"/>
      <c r="EOL15" s="4"/>
      <c r="EOM15" s="4"/>
      <c r="EON15" s="4"/>
      <c r="EOO15" s="4"/>
      <c r="EOP15" s="4"/>
      <c r="EOQ15" s="4"/>
      <c r="EOR15" s="4"/>
      <c r="EOS15" s="4"/>
      <c r="EOT15" s="4"/>
      <c r="EOU15" s="4"/>
      <c r="EOV15" s="4"/>
      <c r="EOW15" s="4"/>
      <c r="EOX15" s="4"/>
      <c r="EOY15" s="4"/>
      <c r="EOZ15" s="4"/>
      <c r="EPA15" s="4"/>
      <c r="EPB15" s="4"/>
      <c r="EPC15" s="4"/>
      <c r="EPD15" s="4"/>
      <c r="EPE15" s="4"/>
      <c r="EPF15" s="4"/>
      <c r="EPG15" s="4"/>
      <c r="EPH15" s="4"/>
      <c r="EPI15" s="4"/>
      <c r="EPJ15" s="4"/>
      <c r="EPK15" s="4"/>
      <c r="EPL15" s="4"/>
      <c r="EPM15" s="4"/>
      <c r="EPN15" s="4"/>
      <c r="EPO15" s="4"/>
      <c r="EPP15" s="4"/>
      <c r="EPQ15" s="4"/>
      <c r="EPR15" s="4"/>
      <c r="EPS15" s="4"/>
      <c r="EPT15" s="4"/>
      <c r="EPU15" s="4"/>
      <c r="EPV15" s="4"/>
      <c r="EPW15" s="4"/>
      <c r="EPX15" s="4"/>
      <c r="EPY15" s="4"/>
      <c r="EPZ15" s="4"/>
      <c r="EQA15" s="4"/>
      <c r="EQB15" s="4"/>
      <c r="EQC15" s="4"/>
      <c r="EQD15" s="4"/>
      <c r="EQE15" s="4"/>
      <c r="EQF15" s="4"/>
      <c r="EQG15" s="4"/>
      <c r="EQH15" s="4"/>
      <c r="EQI15" s="4"/>
      <c r="EQJ15" s="4"/>
      <c r="EQK15" s="4"/>
      <c r="EQL15" s="4"/>
      <c r="EQM15" s="4"/>
      <c r="EQN15" s="4"/>
      <c r="EQO15" s="4"/>
      <c r="EQP15" s="4"/>
      <c r="EQQ15" s="4"/>
      <c r="EQR15" s="4"/>
      <c r="EQS15" s="4"/>
      <c r="EQT15" s="4"/>
      <c r="EQU15" s="4"/>
      <c r="EQV15" s="4"/>
      <c r="EQW15" s="4"/>
      <c r="EQX15" s="4"/>
      <c r="EQY15" s="4"/>
      <c r="EQZ15" s="4"/>
      <c r="ERA15" s="4"/>
      <c r="ERB15" s="4"/>
      <c r="ERC15" s="4"/>
      <c r="ERD15" s="4"/>
      <c r="ERE15" s="4"/>
      <c r="ERF15" s="4"/>
      <c r="ERG15" s="4"/>
      <c r="ERH15" s="4"/>
      <c r="ERI15" s="4"/>
      <c r="ERJ15" s="4"/>
      <c r="ERK15" s="4"/>
      <c r="ERL15" s="4"/>
      <c r="ERM15" s="4"/>
      <c r="ERN15" s="4"/>
      <c r="ERO15" s="4"/>
      <c r="ERP15" s="4"/>
      <c r="ERQ15" s="4"/>
      <c r="ERR15" s="4"/>
      <c r="ERS15" s="4"/>
      <c r="ERT15" s="4"/>
      <c r="ERU15" s="4"/>
      <c r="ERV15" s="4"/>
      <c r="ERW15" s="4"/>
      <c r="ERX15" s="4"/>
      <c r="ERY15" s="4"/>
      <c r="ERZ15" s="4"/>
      <c r="ESA15" s="4"/>
      <c r="ESB15" s="4"/>
      <c r="ESC15" s="4"/>
      <c r="ESD15" s="4"/>
      <c r="ESE15" s="4"/>
      <c r="ESF15" s="4"/>
      <c r="ESG15" s="4"/>
      <c r="ESH15" s="4"/>
      <c r="ESI15" s="4"/>
      <c r="ESJ15" s="4"/>
      <c r="ESK15" s="4"/>
      <c r="ESL15" s="4"/>
      <c r="ESM15" s="4"/>
      <c r="ESN15" s="4"/>
      <c r="ESO15" s="4"/>
      <c r="ESP15" s="4"/>
      <c r="ESQ15" s="4"/>
      <c r="ESR15" s="4"/>
      <c r="ESS15" s="4"/>
      <c r="EST15" s="4"/>
      <c r="ESU15" s="4"/>
      <c r="ESV15" s="4"/>
      <c r="ESW15" s="4"/>
      <c r="ESX15" s="4"/>
      <c r="ESY15" s="4"/>
      <c r="ESZ15" s="4"/>
      <c r="ETA15" s="4"/>
      <c r="ETB15" s="4"/>
      <c r="ETC15" s="4"/>
      <c r="ETD15" s="4"/>
      <c r="ETE15" s="4"/>
      <c r="ETF15" s="4"/>
      <c r="ETG15" s="4"/>
      <c r="ETH15" s="4"/>
      <c r="ETI15" s="4"/>
      <c r="ETJ15" s="4"/>
      <c r="ETK15" s="4"/>
      <c r="ETL15" s="4"/>
      <c r="ETM15" s="4"/>
      <c r="ETN15" s="4"/>
      <c r="ETO15" s="4"/>
      <c r="ETP15" s="4"/>
      <c r="ETQ15" s="4"/>
      <c r="ETR15" s="4"/>
      <c r="ETS15" s="4"/>
      <c r="ETT15" s="4"/>
      <c r="ETU15" s="4"/>
      <c r="ETV15" s="4"/>
      <c r="ETW15" s="4"/>
      <c r="ETX15" s="4"/>
      <c r="ETY15" s="4"/>
      <c r="ETZ15" s="4"/>
      <c r="EUA15" s="4"/>
      <c r="EUB15" s="4"/>
      <c r="EUC15" s="4"/>
      <c r="EUD15" s="4"/>
      <c r="EUE15" s="4"/>
      <c r="EUF15" s="4"/>
      <c r="EUG15" s="4"/>
      <c r="EUH15" s="4"/>
      <c r="EUI15" s="4"/>
      <c r="EUJ15" s="4"/>
      <c r="EUK15" s="4"/>
      <c r="EUL15" s="4"/>
      <c r="EUM15" s="4"/>
      <c r="EUN15" s="4"/>
      <c r="EUO15" s="4"/>
      <c r="EUP15" s="4"/>
      <c r="EUQ15" s="4"/>
      <c r="EUR15" s="4"/>
      <c r="EUS15" s="4"/>
      <c r="EUT15" s="4"/>
      <c r="EUU15" s="4"/>
      <c r="EUV15" s="4"/>
      <c r="EUW15" s="4"/>
      <c r="EUX15" s="4"/>
      <c r="EUY15" s="4"/>
      <c r="EUZ15" s="4"/>
      <c r="EVA15" s="4"/>
      <c r="EVB15" s="4"/>
      <c r="EVC15" s="4"/>
      <c r="EVD15" s="4"/>
      <c r="EVE15" s="4"/>
      <c r="EVF15" s="4"/>
      <c r="EVG15" s="4"/>
      <c r="EVH15" s="4"/>
      <c r="EVI15" s="4"/>
      <c r="EVJ15" s="4"/>
      <c r="EVK15" s="4"/>
      <c r="EVL15" s="4"/>
      <c r="EVM15" s="4"/>
      <c r="EVN15" s="4"/>
      <c r="EVO15" s="4"/>
      <c r="EVP15" s="4"/>
      <c r="EVQ15" s="4"/>
      <c r="EVR15" s="4"/>
      <c r="EVS15" s="4"/>
      <c r="EVT15" s="4"/>
      <c r="EVU15" s="4"/>
      <c r="EVV15" s="4"/>
      <c r="EVW15" s="4"/>
      <c r="EVX15" s="4"/>
      <c r="EVY15" s="4"/>
      <c r="EVZ15" s="4"/>
      <c r="EWA15" s="4"/>
      <c r="EWB15" s="4"/>
      <c r="EWC15" s="4"/>
      <c r="EWD15" s="4"/>
      <c r="EWE15" s="4"/>
      <c r="EWF15" s="4"/>
      <c r="EWG15" s="4"/>
      <c r="EWH15" s="4"/>
      <c r="EWI15" s="4"/>
      <c r="EWJ15" s="4"/>
      <c r="EWK15" s="4"/>
      <c r="EWL15" s="4"/>
      <c r="EWM15" s="4"/>
      <c r="EWN15" s="4"/>
      <c r="EWO15" s="4"/>
      <c r="EWP15" s="4"/>
      <c r="EWQ15" s="4"/>
      <c r="EWR15" s="4"/>
      <c r="EWS15" s="4"/>
      <c r="EWT15" s="4"/>
      <c r="EWU15" s="4"/>
      <c r="EWV15" s="4"/>
      <c r="EWW15" s="4"/>
      <c r="EWX15" s="4"/>
      <c r="EWY15" s="4"/>
      <c r="EWZ15" s="4"/>
      <c r="EXA15" s="4"/>
      <c r="EXB15" s="4"/>
      <c r="EXC15" s="4"/>
      <c r="EXD15" s="4"/>
      <c r="EXE15" s="4"/>
      <c r="EXF15" s="4"/>
      <c r="EXG15" s="4"/>
      <c r="EXH15" s="4"/>
      <c r="EXI15" s="4"/>
      <c r="EXJ15" s="4"/>
      <c r="EXK15" s="4"/>
      <c r="EXL15" s="4"/>
      <c r="EXM15" s="4"/>
      <c r="EXN15" s="4"/>
      <c r="EXO15" s="4"/>
      <c r="EXP15" s="4"/>
      <c r="EXQ15" s="4"/>
      <c r="EXR15" s="4"/>
      <c r="EXS15" s="4"/>
      <c r="EXT15" s="4"/>
      <c r="EXU15" s="4"/>
      <c r="EXV15" s="4"/>
      <c r="EXW15" s="4"/>
      <c r="EXX15" s="4"/>
      <c r="EXY15" s="4"/>
      <c r="EXZ15" s="4"/>
      <c r="EYA15" s="4"/>
      <c r="EYB15" s="4"/>
      <c r="EYC15" s="4"/>
      <c r="EYD15" s="4"/>
      <c r="EYE15" s="4"/>
      <c r="EYF15" s="4"/>
      <c r="EYG15" s="4"/>
      <c r="EYH15" s="4"/>
      <c r="EYI15" s="4"/>
      <c r="EYJ15" s="4"/>
      <c r="EYK15" s="4"/>
      <c r="EYL15" s="4"/>
      <c r="EYM15" s="4"/>
      <c r="EYN15" s="4"/>
      <c r="EYO15" s="4"/>
      <c r="EYP15" s="4"/>
      <c r="EYQ15" s="4"/>
      <c r="EYR15" s="4"/>
      <c r="EYS15" s="4"/>
      <c r="EYT15" s="4"/>
      <c r="EYU15" s="4"/>
      <c r="EYV15" s="4"/>
      <c r="EYW15" s="4"/>
      <c r="EYX15" s="4"/>
      <c r="EYY15" s="4"/>
      <c r="EYZ15" s="4"/>
      <c r="EZA15" s="4"/>
      <c r="EZB15" s="4"/>
      <c r="EZC15" s="4"/>
      <c r="EZD15" s="4"/>
      <c r="EZE15" s="4"/>
      <c r="EZF15" s="4"/>
      <c r="EZG15" s="4"/>
      <c r="EZH15" s="4"/>
      <c r="EZI15" s="4"/>
      <c r="EZJ15" s="4"/>
      <c r="EZK15" s="4"/>
      <c r="EZL15" s="4"/>
      <c r="EZM15" s="4"/>
      <c r="EZN15" s="4"/>
      <c r="EZO15" s="4"/>
      <c r="EZP15" s="4"/>
      <c r="EZQ15" s="4"/>
      <c r="EZR15" s="4"/>
      <c r="EZS15" s="4"/>
      <c r="EZT15" s="4"/>
      <c r="EZU15" s="4"/>
      <c r="EZV15" s="4"/>
      <c r="EZW15" s="4"/>
      <c r="EZX15" s="4"/>
      <c r="EZY15" s="4"/>
      <c r="EZZ15" s="4"/>
      <c r="FAA15" s="4"/>
      <c r="FAB15" s="4"/>
      <c r="FAC15" s="4"/>
      <c r="FAD15" s="4"/>
      <c r="FAE15" s="4"/>
      <c r="FAF15" s="4"/>
      <c r="FAG15" s="4"/>
      <c r="FAH15" s="4"/>
      <c r="FAI15" s="4"/>
      <c r="FAJ15" s="4"/>
      <c r="FAK15" s="4"/>
      <c r="FAL15" s="4"/>
      <c r="FAM15" s="4"/>
      <c r="FAN15" s="4"/>
      <c r="FAO15" s="4"/>
      <c r="FAP15" s="4"/>
      <c r="FAQ15" s="4"/>
      <c r="FAR15" s="4"/>
      <c r="FAS15" s="4"/>
      <c r="FAT15" s="4"/>
      <c r="FAU15" s="4"/>
      <c r="FAV15" s="4"/>
      <c r="FAW15" s="4"/>
      <c r="FAX15" s="4"/>
      <c r="FAY15" s="4"/>
      <c r="FAZ15" s="4"/>
      <c r="FBA15" s="4"/>
      <c r="FBB15" s="4"/>
      <c r="FBC15" s="4"/>
      <c r="FBD15" s="4"/>
      <c r="FBE15" s="4"/>
      <c r="FBF15" s="4"/>
      <c r="FBG15" s="4"/>
      <c r="FBH15" s="4"/>
      <c r="FBI15" s="4"/>
      <c r="FBJ15" s="4"/>
      <c r="FBK15" s="4"/>
      <c r="FBL15" s="4"/>
      <c r="FBM15" s="4"/>
      <c r="FBN15" s="4"/>
      <c r="FBO15" s="4"/>
      <c r="FBP15" s="4"/>
      <c r="FBQ15" s="4"/>
      <c r="FBR15" s="4"/>
      <c r="FBS15" s="4"/>
      <c r="FBT15" s="4"/>
      <c r="FBU15" s="4"/>
      <c r="FBV15" s="4"/>
      <c r="FBW15" s="4"/>
      <c r="FBX15" s="4"/>
      <c r="FBY15" s="4"/>
      <c r="FBZ15" s="4"/>
      <c r="FCA15" s="4"/>
      <c r="FCB15" s="4"/>
      <c r="FCC15" s="4"/>
      <c r="FCD15" s="4"/>
      <c r="FCE15" s="4"/>
      <c r="FCF15" s="4"/>
      <c r="FCG15" s="4"/>
      <c r="FCH15" s="4"/>
      <c r="FCI15" s="4"/>
      <c r="FCJ15" s="4"/>
      <c r="FCK15" s="4"/>
      <c r="FCL15" s="4"/>
      <c r="FCM15" s="4"/>
      <c r="FCN15" s="4"/>
      <c r="FCO15" s="4"/>
      <c r="FCP15" s="4"/>
      <c r="FCQ15" s="4"/>
      <c r="FCR15" s="4"/>
      <c r="FCS15" s="4"/>
      <c r="FCT15" s="4"/>
      <c r="FCU15" s="4"/>
      <c r="FCV15" s="4"/>
      <c r="FCW15" s="4"/>
      <c r="FCX15" s="4"/>
      <c r="FCY15" s="4"/>
      <c r="FCZ15" s="4"/>
      <c r="FDA15" s="4"/>
      <c r="FDB15" s="4"/>
      <c r="FDC15" s="4"/>
      <c r="FDD15" s="4"/>
      <c r="FDE15" s="4"/>
      <c r="FDF15" s="4"/>
      <c r="FDG15" s="4"/>
      <c r="FDH15" s="4"/>
      <c r="FDI15" s="4"/>
      <c r="FDJ15" s="4"/>
      <c r="FDK15" s="4"/>
      <c r="FDL15" s="4"/>
      <c r="FDM15" s="4"/>
      <c r="FDN15" s="4"/>
      <c r="FDO15" s="4"/>
      <c r="FDP15" s="4"/>
      <c r="FDQ15" s="4"/>
      <c r="FDR15" s="4"/>
      <c r="FDS15" s="4"/>
      <c r="FDT15" s="4"/>
      <c r="FDU15" s="4"/>
      <c r="FDV15" s="4"/>
      <c r="FDW15" s="4"/>
      <c r="FDX15" s="4"/>
      <c r="FDY15" s="4"/>
      <c r="FDZ15" s="4"/>
      <c r="FEA15" s="4"/>
      <c r="FEB15" s="4"/>
      <c r="FEC15" s="4"/>
      <c r="FED15" s="4"/>
      <c r="FEE15" s="4"/>
      <c r="FEF15" s="4"/>
      <c r="FEG15" s="4"/>
      <c r="FEH15" s="4"/>
      <c r="FEI15" s="4"/>
      <c r="FEJ15" s="4"/>
      <c r="FEK15" s="4"/>
      <c r="FEL15" s="4"/>
      <c r="FEM15" s="4"/>
      <c r="FEN15" s="4"/>
      <c r="FEO15" s="4"/>
      <c r="FEP15" s="4"/>
      <c r="FEQ15" s="4"/>
      <c r="FER15" s="4"/>
      <c r="FES15" s="4"/>
      <c r="FET15" s="4"/>
      <c r="FEU15" s="4"/>
      <c r="FEV15" s="4"/>
      <c r="FEW15" s="4"/>
      <c r="FEX15" s="4"/>
      <c r="FEY15" s="4"/>
      <c r="FEZ15" s="4"/>
      <c r="FFA15" s="4"/>
      <c r="FFB15" s="4"/>
      <c r="FFC15" s="4"/>
      <c r="FFD15" s="4"/>
      <c r="FFE15" s="4"/>
      <c r="FFF15" s="4"/>
      <c r="FFG15" s="4"/>
      <c r="FFH15" s="4"/>
      <c r="FFI15" s="4"/>
      <c r="FFJ15" s="4"/>
      <c r="FFK15" s="4"/>
      <c r="FFL15" s="4"/>
      <c r="FFM15" s="4"/>
      <c r="FFN15" s="4"/>
      <c r="FFO15" s="4"/>
      <c r="FFP15" s="4"/>
      <c r="FFQ15" s="4"/>
      <c r="FFR15" s="4"/>
      <c r="FFS15" s="4"/>
      <c r="FFT15" s="4"/>
      <c r="FFU15" s="4"/>
      <c r="FFV15" s="4"/>
      <c r="FFW15" s="4"/>
      <c r="FFX15" s="4"/>
      <c r="FFY15" s="4"/>
      <c r="FFZ15" s="4"/>
      <c r="FGA15" s="4"/>
      <c r="FGB15" s="4"/>
      <c r="FGC15" s="4"/>
      <c r="FGD15" s="4"/>
      <c r="FGE15" s="4"/>
      <c r="FGF15" s="4"/>
      <c r="FGG15" s="4"/>
      <c r="FGH15" s="4"/>
      <c r="FGI15" s="4"/>
      <c r="FGJ15" s="4"/>
      <c r="FGK15" s="4"/>
      <c r="FGL15" s="4"/>
      <c r="FGM15" s="4"/>
      <c r="FGN15" s="4"/>
      <c r="FGO15" s="4"/>
      <c r="FGP15" s="4"/>
      <c r="FGQ15" s="4"/>
      <c r="FGR15" s="4"/>
      <c r="FGS15" s="4"/>
      <c r="FGT15" s="4"/>
      <c r="FGU15" s="4"/>
      <c r="FGV15" s="4"/>
      <c r="FGW15" s="4"/>
      <c r="FGX15" s="4"/>
      <c r="FGY15" s="4"/>
      <c r="FGZ15" s="4"/>
      <c r="FHA15" s="4"/>
      <c r="FHB15" s="4"/>
      <c r="FHC15" s="4"/>
      <c r="FHD15" s="4"/>
      <c r="FHE15" s="4"/>
      <c r="FHF15" s="4"/>
      <c r="FHG15" s="4"/>
      <c r="FHH15" s="4"/>
      <c r="FHI15" s="4"/>
      <c r="FHJ15" s="4"/>
      <c r="FHK15" s="4"/>
      <c r="FHL15" s="4"/>
      <c r="FHM15" s="4"/>
      <c r="FHN15" s="4"/>
      <c r="FHO15" s="4"/>
      <c r="FHP15" s="4"/>
      <c r="FHQ15" s="4"/>
      <c r="FHR15" s="4"/>
      <c r="FHS15" s="4"/>
      <c r="FHT15" s="4"/>
      <c r="FHU15" s="4"/>
      <c r="FHV15" s="4"/>
      <c r="FHW15" s="4"/>
      <c r="FHX15" s="4"/>
      <c r="FHY15" s="4"/>
      <c r="FHZ15" s="4"/>
      <c r="FIA15" s="4"/>
      <c r="FIB15" s="4"/>
      <c r="FIC15" s="4"/>
      <c r="FID15" s="4"/>
      <c r="FIE15" s="4"/>
      <c r="FIF15" s="4"/>
      <c r="FIG15" s="4"/>
      <c r="FIH15" s="4"/>
      <c r="FII15" s="4"/>
      <c r="FIJ15" s="4"/>
      <c r="FIK15" s="4"/>
      <c r="FIL15" s="4"/>
      <c r="FIM15" s="4"/>
      <c r="FIN15" s="4"/>
      <c r="FIO15" s="4"/>
      <c r="FIP15" s="4"/>
      <c r="FIQ15" s="4"/>
      <c r="FIR15" s="4"/>
      <c r="FIS15" s="4"/>
      <c r="FIT15" s="4"/>
      <c r="FIU15" s="4"/>
      <c r="FIV15" s="4"/>
      <c r="FIW15" s="4"/>
      <c r="FIX15" s="4"/>
      <c r="FIY15" s="4"/>
      <c r="FIZ15" s="4"/>
      <c r="FJA15" s="4"/>
      <c r="FJB15" s="4"/>
      <c r="FJC15" s="4"/>
      <c r="FJD15" s="4"/>
      <c r="FJE15" s="4"/>
      <c r="FJF15" s="4"/>
      <c r="FJG15" s="4"/>
      <c r="FJH15" s="4"/>
      <c r="FJI15" s="4"/>
      <c r="FJJ15" s="4"/>
      <c r="FJK15" s="4"/>
      <c r="FJL15" s="4"/>
      <c r="FJM15" s="4"/>
      <c r="FJN15" s="4"/>
      <c r="FJO15" s="4"/>
      <c r="FJP15" s="4"/>
      <c r="FJQ15" s="4"/>
      <c r="FJR15" s="4"/>
      <c r="FJS15" s="4"/>
      <c r="FJT15" s="4"/>
      <c r="FJU15" s="4"/>
      <c r="FJV15" s="4"/>
      <c r="FJW15" s="4"/>
      <c r="FJX15" s="4"/>
      <c r="FJY15" s="4"/>
      <c r="FJZ15" s="4"/>
      <c r="FKA15" s="4"/>
      <c r="FKB15" s="4"/>
      <c r="FKC15" s="4"/>
      <c r="FKD15" s="4"/>
      <c r="FKE15" s="4"/>
      <c r="FKF15" s="4"/>
      <c r="FKG15" s="4"/>
      <c r="FKH15" s="4"/>
      <c r="FKI15" s="4"/>
      <c r="FKJ15" s="4"/>
      <c r="FKK15" s="4"/>
      <c r="FKL15" s="4"/>
      <c r="FKM15" s="4"/>
      <c r="FKN15" s="4"/>
      <c r="FKO15" s="4"/>
      <c r="FKP15" s="4"/>
      <c r="FKQ15" s="4"/>
      <c r="FKR15" s="4"/>
      <c r="FKS15" s="4"/>
      <c r="FKT15" s="4"/>
      <c r="FKU15" s="4"/>
      <c r="FKV15" s="4"/>
      <c r="FKW15" s="4"/>
      <c r="FKX15" s="4"/>
      <c r="FKY15" s="4"/>
      <c r="FKZ15" s="4"/>
      <c r="FLA15" s="4"/>
      <c r="FLB15" s="4"/>
      <c r="FLC15" s="4"/>
      <c r="FLD15" s="4"/>
      <c r="FLE15" s="4"/>
      <c r="FLF15" s="4"/>
      <c r="FLG15" s="4"/>
      <c r="FLH15" s="4"/>
      <c r="FLI15" s="4"/>
      <c r="FLJ15" s="4"/>
      <c r="FLK15" s="4"/>
      <c r="FLL15" s="4"/>
      <c r="FLM15" s="4"/>
      <c r="FLN15" s="4"/>
      <c r="FLO15" s="4"/>
      <c r="FLP15" s="4"/>
      <c r="FLQ15" s="4"/>
      <c r="FLR15" s="4"/>
      <c r="FLS15" s="4"/>
      <c r="FLT15" s="4"/>
      <c r="FLU15" s="4"/>
      <c r="FLV15" s="4"/>
      <c r="FLW15" s="4"/>
      <c r="FLX15" s="4"/>
      <c r="FLY15" s="4"/>
      <c r="FLZ15" s="4"/>
      <c r="FMA15" s="4"/>
      <c r="FMB15" s="4"/>
      <c r="FMC15" s="4"/>
      <c r="FMD15" s="4"/>
      <c r="FME15" s="4"/>
      <c r="FMF15" s="4"/>
      <c r="FMG15" s="4"/>
      <c r="FMH15" s="4"/>
      <c r="FMI15" s="4"/>
      <c r="FMJ15" s="4"/>
      <c r="FMK15" s="4"/>
      <c r="FML15" s="4"/>
      <c r="FMM15" s="4"/>
      <c r="FMN15" s="4"/>
      <c r="FMO15" s="4"/>
      <c r="FMP15" s="4"/>
      <c r="FMQ15" s="4"/>
      <c r="FMR15" s="4"/>
      <c r="FMS15" s="4"/>
      <c r="FMT15" s="4"/>
      <c r="FMU15" s="4"/>
      <c r="FMV15" s="4"/>
      <c r="FMW15" s="4"/>
      <c r="FMX15" s="4"/>
      <c r="FMY15" s="4"/>
      <c r="FMZ15" s="4"/>
      <c r="FNA15" s="4"/>
      <c r="FNB15" s="4"/>
      <c r="FNC15" s="4"/>
      <c r="FND15" s="4"/>
      <c r="FNE15" s="4"/>
      <c r="FNF15" s="4"/>
      <c r="FNG15" s="4"/>
      <c r="FNH15" s="4"/>
      <c r="FNI15" s="4"/>
      <c r="FNJ15" s="4"/>
      <c r="FNK15" s="4"/>
      <c r="FNL15" s="4"/>
      <c r="FNM15" s="4"/>
      <c r="FNN15" s="4"/>
      <c r="FNO15" s="4"/>
      <c r="FNP15" s="4"/>
      <c r="FNQ15" s="4"/>
      <c r="FNR15" s="4"/>
      <c r="FNS15" s="4"/>
      <c r="FNT15" s="4"/>
      <c r="FNU15" s="4"/>
      <c r="FNV15" s="4"/>
      <c r="FNW15" s="4"/>
      <c r="FNX15" s="4"/>
      <c r="FNY15" s="4"/>
      <c r="FNZ15" s="4"/>
      <c r="FOA15" s="4"/>
      <c r="FOB15" s="4"/>
      <c r="FOC15" s="4"/>
      <c r="FOD15" s="4"/>
      <c r="FOE15" s="4"/>
      <c r="FOF15" s="4"/>
      <c r="FOG15" s="4"/>
      <c r="FOH15" s="4"/>
      <c r="FOI15" s="4"/>
      <c r="FOJ15" s="4"/>
      <c r="FOK15" s="4"/>
      <c r="FOL15" s="4"/>
      <c r="FOM15" s="4"/>
      <c r="FON15" s="4"/>
      <c r="FOO15" s="4"/>
      <c r="FOP15" s="4"/>
      <c r="FOQ15" s="4"/>
      <c r="FOR15" s="4"/>
      <c r="FOS15" s="4"/>
      <c r="FOT15" s="4"/>
      <c r="FOU15" s="4"/>
      <c r="FOV15" s="4"/>
      <c r="FOW15" s="4"/>
      <c r="FOX15" s="4"/>
      <c r="FOY15" s="4"/>
      <c r="FOZ15" s="4"/>
      <c r="FPA15" s="4"/>
      <c r="FPB15" s="4"/>
      <c r="FPC15" s="4"/>
      <c r="FPD15" s="4"/>
      <c r="FPE15" s="4"/>
      <c r="FPF15" s="4"/>
      <c r="FPG15" s="4"/>
      <c r="FPH15" s="4"/>
      <c r="FPI15" s="4"/>
      <c r="FPJ15" s="4"/>
      <c r="FPK15" s="4"/>
      <c r="FPL15" s="4"/>
      <c r="FPM15" s="4"/>
      <c r="FPN15" s="4"/>
      <c r="FPO15" s="4"/>
      <c r="FPP15" s="4"/>
      <c r="FPQ15" s="4"/>
      <c r="FPR15" s="4"/>
      <c r="FPS15" s="4"/>
      <c r="FPT15" s="4"/>
      <c r="FPU15" s="4"/>
      <c r="FPV15" s="4"/>
      <c r="FPW15" s="4"/>
      <c r="FPX15" s="4"/>
      <c r="FPY15" s="4"/>
      <c r="FPZ15" s="4"/>
      <c r="FQA15" s="4"/>
      <c r="FQB15" s="4"/>
      <c r="FQC15" s="4"/>
      <c r="FQD15" s="4"/>
      <c r="FQE15" s="4"/>
      <c r="FQF15" s="4"/>
      <c r="FQG15" s="4"/>
      <c r="FQH15" s="4"/>
      <c r="FQI15" s="4"/>
      <c r="FQJ15" s="4"/>
      <c r="FQK15" s="4"/>
      <c r="FQL15" s="4"/>
      <c r="FQM15" s="4"/>
      <c r="FQN15" s="4"/>
      <c r="FQO15" s="4"/>
      <c r="FQP15" s="4"/>
      <c r="FQQ15" s="4"/>
      <c r="FQR15" s="4"/>
      <c r="FQS15" s="4"/>
      <c r="FQT15" s="4"/>
      <c r="FQU15" s="4"/>
      <c r="FQV15" s="4"/>
      <c r="FQW15" s="4"/>
      <c r="FQX15" s="4"/>
      <c r="FQY15" s="4"/>
      <c r="FQZ15" s="4"/>
      <c r="FRA15" s="4"/>
      <c r="FRB15" s="4"/>
      <c r="FRC15" s="4"/>
      <c r="FRD15" s="4"/>
      <c r="FRE15" s="4"/>
      <c r="FRF15" s="4"/>
      <c r="FRG15" s="4"/>
      <c r="FRH15" s="4"/>
      <c r="FRI15" s="4"/>
      <c r="FRJ15" s="4"/>
      <c r="FRK15" s="4"/>
      <c r="FRL15" s="4"/>
      <c r="FRM15" s="4"/>
      <c r="FRN15" s="4"/>
      <c r="FRO15" s="4"/>
      <c r="FRP15" s="4"/>
      <c r="FRQ15" s="4"/>
      <c r="FRR15" s="4"/>
      <c r="FRS15" s="4"/>
      <c r="FRT15" s="4"/>
      <c r="FRU15" s="4"/>
      <c r="FRV15" s="4"/>
      <c r="FRW15" s="4"/>
      <c r="FRX15" s="4"/>
      <c r="FRY15" s="4"/>
      <c r="FRZ15" s="4"/>
      <c r="FSA15" s="4"/>
      <c r="FSB15" s="4"/>
      <c r="FSC15" s="4"/>
      <c r="FSD15" s="4"/>
      <c r="FSE15" s="4"/>
      <c r="FSF15" s="4"/>
      <c r="FSG15" s="4"/>
      <c r="FSH15" s="4"/>
      <c r="FSI15" s="4"/>
      <c r="FSJ15" s="4"/>
      <c r="FSK15" s="4"/>
      <c r="FSL15" s="4"/>
      <c r="FSM15" s="4"/>
      <c r="FSN15" s="4"/>
      <c r="FSO15" s="4"/>
      <c r="FSP15" s="4"/>
      <c r="FSQ15" s="4"/>
      <c r="FSR15" s="4"/>
      <c r="FSS15" s="4"/>
      <c r="FST15" s="4"/>
      <c r="FSU15" s="4"/>
      <c r="FSV15" s="4"/>
      <c r="FSW15" s="4"/>
      <c r="FSX15" s="4"/>
      <c r="FSY15" s="4"/>
      <c r="FSZ15" s="4"/>
      <c r="FTA15" s="4"/>
      <c r="FTB15" s="4"/>
      <c r="FTC15" s="4"/>
      <c r="FTD15" s="4"/>
      <c r="FTE15" s="4"/>
      <c r="FTF15" s="4"/>
      <c r="FTG15" s="4"/>
      <c r="FTH15" s="4"/>
      <c r="FTI15" s="4"/>
      <c r="FTJ15" s="4"/>
      <c r="FTK15" s="4"/>
      <c r="FTL15" s="4"/>
      <c r="FTM15" s="4"/>
      <c r="FTN15" s="4"/>
      <c r="FTO15" s="4"/>
      <c r="FTP15" s="4"/>
      <c r="FTQ15" s="4"/>
      <c r="FTR15" s="4"/>
      <c r="FTS15" s="4"/>
      <c r="FTT15" s="4"/>
      <c r="FTU15" s="4"/>
      <c r="FTV15" s="4"/>
      <c r="FTW15" s="4"/>
      <c r="FTX15" s="4"/>
      <c r="FTY15" s="4"/>
      <c r="FTZ15" s="4"/>
      <c r="FUA15" s="4"/>
      <c r="FUB15" s="4"/>
      <c r="FUC15" s="4"/>
      <c r="FUD15" s="4"/>
      <c r="FUE15" s="4"/>
      <c r="FUF15" s="4"/>
      <c r="FUG15" s="4"/>
      <c r="FUH15" s="4"/>
      <c r="FUI15" s="4"/>
      <c r="FUJ15" s="4"/>
      <c r="FUK15" s="4"/>
      <c r="FUL15" s="4"/>
      <c r="FUM15" s="4"/>
      <c r="FUN15" s="4"/>
      <c r="FUO15" s="4"/>
      <c r="FUP15" s="4"/>
      <c r="FUQ15" s="4"/>
      <c r="FUR15" s="4"/>
      <c r="FUS15" s="4"/>
      <c r="FUT15" s="4"/>
      <c r="FUU15" s="4"/>
      <c r="FUV15" s="4"/>
      <c r="FUW15" s="4"/>
      <c r="FUX15" s="4"/>
      <c r="FUY15" s="4"/>
      <c r="FUZ15" s="4"/>
      <c r="FVA15" s="4"/>
      <c r="FVB15" s="4"/>
      <c r="FVC15" s="4"/>
      <c r="FVD15" s="4"/>
      <c r="FVE15" s="4"/>
      <c r="FVF15" s="4"/>
      <c r="FVG15" s="4"/>
      <c r="FVH15" s="4"/>
      <c r="FVI15" s="4"/>
      <c r="FVJ15" s="4"/>
      <c r="FVK15" s="4"/>
      <c r="FVL15" s="4"/>
      <c r="FVM15" s="4"/>
      <c r="FVN15" s="4"/>
      <c r="FVO15" s="4"/>
      <c r="FVP15" s="4"/>
      <c r="FVQ15" s="4"/>
      <c r="FVR15" s="4"/>
      <c r="FVS15" s="4"/>
      <c r="FVT15" s="4"/>
      <c r="FVU15" s="4"/>
      <c r="FVV15" s="4"/>
      <c r="FVW15" s="4"/>
      <c r="FVX15" s="4"/>
      <c r="FVY15" s="4"/>
      <c r="FVZ15" s="4"/>
      <c r="FWA15" s="4"/>
      <c r="FWB15" s="4"/>
      <c r="FWC15" s="4"/>
      <c r="FWD15" s="4"/>
      <c r="FWE15" s="4"/>
      <c r="FWF15" s="4"/>
      <c r="FWG15" s="4"/>
      <c r="FWH15" s="4"/>
      <c r="FWI15" s="4"/>
      <c r="FWJ15" s="4"/>
      <c r="FWK15" s="4"/>
      <c r="FWL15" s="4"/>
      <c r="FWM15" s="4"/>
      <c r="FWN15" s="4"/>
      <c r="FWO15" s="4"/>
      <c r="FWP15" s="4"/>
      <c r="FWQ15" s="4"/>
      <c r="FWR15" s="4"/>
      <c r="FWS15" s="4"/>
      <c r="FWT15" s="4"/>
      <c r="FWU15" s="4"/>
      <c r="FWV15" s="4"/>
      <c r="FWW15" s="4"/>
      <c r="FWX15" s="4"/>
      <c r="FWY15" s="4"/>
      <c r="FWZ15" s="4"/>
      <c r="FXA15" s="4"/>
      <c r="FXB15" s="4"/>
      <c r="FXC15" s="4"/>
      <c r="FXD15" s="4"/>
      <c r="FXE15" s="4"/>
      <c r="FXF15" s="4"/>
      <c r="FXG15" s="4"/>
      <c r="FXH15" s="4"/>
      <c r="FXI15" s="4"/>
      <c r="FXJ15" s="4"/>
      <c r="FXK15" s="4"/>
      <c r="FXL15" s="4"/>
      <c r="FXM15" s="4"/>
      <c r="FXN15" s="4"/>
      <c r="FXO15" s="4"/>
      <c r="FXP15" s="4"/>
      <c r="FXQ15" s="4"/>
      <c r="FXR15" s="4"/>
      <c r="FXS15" s="4"/>
      <c r="FXT15" s="4"/>
      <c r="FXU15" s="4"/>
      <c r="FXV15" s="4"/>
      <c r="FXW15" s="4"/>
      <c r="FXX15" s="4"/>
      <c r="FXY15" s="4"/>
      <c r="FXZ15" s="4"/>
      <c r="FYA15" s="4"/>
      <c r="FYB15" s="4"/>
      <c r="FYC15" s="4"/>
      <c r="FYD15" s="4"/>
      <c r="FYE15" s="4"/>
      <c r="FYF15" s="4"/>
      <c r="FYG15" s="4"/>
      <c r="FYH15" s="4"/>
      <c r="FYI15" s="4"/>
      <c r="FYJ15" s="4"/>
      <c r="FYK15" s="4"/>
      <c r="FYL15" s="4"/>
      <c r="FYM15" s="4"/>
      <c r="FYN15" s="4"/>
      <c r="FYO15" s="4"/>
      <c r="FYP15" s="4"/>
      <c r="FYQ15" s="4"/>
      <c r="FYR15" s="4"/>
      <c r="FYS15" s="4"/>
      <c r="FYT15" s="4"/>
      <c r="FYU15" s="4"/>
      <c r="FYV15" s="4"/>
      <c r="FYW15" s="4"/>
      <c r="FYX15" s="4"/>
      <c r="FYY15" s="4"/>
      <c r="FYZ15" s="4"/>
      <c r="FZA15" s="4"/>
      <c r="FZB15" s="4"/>
      <c r="FZC15" s="4"/>
      <c r="FZD15" s="4"/>
      <c r="FZE15" s="4"/>
      <c r="FZF15" s="4"/>
      <c r="FZG15" s="4"/>
      <c r="FZH15" s="4"/>
      <c r="FZI15" s="4"/>
      <c r="FZJ15" s="4"/>
      <c r="FZK15" s="4"/>
      <c r="FZL15" s="4"/>
      <c r="FZM15" s="4"/>
      <c r="FZN15" s="4"/>
      <c r="FZO15" s="4"/>
      <c r="FZP15" s="4"/>
      <c r="FZQ15" s="4"/>
      <c r="FZR15" s="4"/>
      <c r="FZS15" s="4"/>
      <c r="FZT15" s="4"/>
      <c r="FZU15" s="4"/>
      <c r="FZV15" s="4"/>
      <c r="FZW15" s="4"/>
      <c r="FZX15" s="4"/>
      <c r="FZY15" s="4"/>
      <c r="FZZ15" s="4"/>
      <c r="GAA15" s="4"/>
      <c r="GAB15" s="4"/>
      <c r="GAC15" s="4"/>
      <c r="GAD15" s="4"/>
      <c r="GAE15" s="4"/>
      <c r="GAF15" s="4"/>
      <c r="GAG15" s="4"/>
      <c r="GAH15" s="4"/>
      <c r="GAI15" s="4"/>
      <c r="GAJ15" s="4"/>
      <c r="GAK15" s="4"/>
      <c r="GAL15" s="4"/>
      <c r="GAM15" s="4"/>
      <c r="GAN15" s="4"/>
      <c r="GAO15" s="4"/>
      <c r="GAP15" s="4"/>
      <c r="GAQ15" s="4"/>
      <c r="GAR15" s="4"/>
      <c r="GAS15" s="4"/>
      <c r="GAT15" s="4"/>
      <c r="GAU15" s="4"/>
      <c r="GAV15" s="4"/>
      <c r="GAW15" s="4"/>
      <c r="GAX15" s="4"/>
      <c r="GAY15" s="4"/>
      <c r="GAZ15" s="4"/>
      <c r="GBA15" s="4"/>
      <c r="GBB15" s="4"/>
      <c r="GBC15" s="4"/>
      <c r="GBD15" s="4"/>
      <c r="GBE15" s="4"/>
      <c r="GBF15" s="4"/>
      <c r="GBG15" s="4"/>
      <c r="GBH15" s="4"/>
      <c r="GBI15" s="4"/>
      <c r="GBJ15" s="4"/>
      <c r="GBK15" s="4"/>
      <c r="GBL15" s="4"/>
      <c r="GBM15" s="4"/>
      <c r="GBN15" s="4"/>
      <c r="GBO15" s="4"/>
      <c r="GBP15" s="4"/>
      <c r="GBQ15" s="4"/>
      <c r="GBR15" s="4"/>
      <c r="GBS15" s="4"/>
      <c r="GBT15" s="4"/>
      <c r="GBU15" s="4"/>
      <c r="GBV15" s="4"/>
      <c r="GBW15" s="4"/>
      <c r="GBX15" s="4"/>
      <c r="GBY15" s="4"/>
      <c r="GBZ15" s="4"/>
      <c r="GCA15" s="4"/>
      <c r="GCB15" s="4"/>
      <c r="GCC15" s="4"/>
      <c r="GCD15" s="4"/>
      <c r="GCE15" s="4"/>
      <c r="GCF15" s="4"/>
      <c r="GCG15" s="4"/>
      <c r="GCH15" s="4"/>
      <c r="GCI15" s="4"/>
      <c r="GCJ15" s="4"/>
      <c r="GCK15" s="4"/>
      <c r="GCL15" s="4"/>
      <c r="GCM15" s="4"/>
      <c r="GCN15" s="4"/>
      <c r="GCO15" s="4"/>
      <c r="GCP15" s="4"/>
      <c r="GCQ15" s="4"/>
      <c r="GCR15" s="4"/>
      <c r="GCS15" s="4"/>
      <c r="GCT15" s="4"/>
      <c r="GCU15" s="4"/>
      <c r="GCV15" s="4"/>
      <c r="GCW15" s="4"/>
      <c r="GCX15" s="4"/>
      <c r="GCY15" s="4"/>
      <c r="GCZ15" s="4"/>
      <c r="GDA15" s="4"/>
      <c r="GDB15" s="4"/>
      <c r="GDC15" s="4"/>
      <c r="GDD15" s="4"/>
      <c r="GDE15" s="4"/>
      <c r="GDF15" s="4"/>
      <c r="GDG15" s="4"/>
      <c r="GDH15" s="4"/>
      <c r="GDI15" s="4"/>
      <c r="GDJ15" s="4"/>
      <c r="GDK15" s="4"/>
      <c r="GDL15" s="4"/>
      <c r="GDM15" s="4"/>
      <c r="GDN15" s="4"/>
      <c r="GDO15" s="4"/>
      <c r="GDP15" s="4"/>
      <c r="GDQ15" s="4"/>
      <c r="GDR15" s="4"/>
      <c r="GDS15" s="4"/>
      <c r="GDT15" s="4"/>
      <c r="GDU15" s="4"/>
      <c r="GDV15" s="4"/>
      <c r="GDW15" s="4"/>
      <c r="GDX15" s="4"/>
      <c r="GDY15" s="4"/>
      <c r="GDZ15" s="4"/>
      <c r="GEA15" s="4"/>
      <c r="GEB15" s="4"/>
      <c r="GEC15" s="4"/>
      <c r="GED15" s="4"/>
      <c r="GEE15" s="4"/>
      <c r="GEF15" s="4"/>
      <c r="GEG15" s="4"/>
      <c r="GEH15" s="4"/>
      <c r="GEI15" s="4"/>
      <c r="GEJ15" s="4"/>
      <c r="GEK15" s="4"/>
      <c r="GEL15" s="4"/>
      <c r="GEM15" s="4"/>
      <c r="GEN15" s="4"/>
      <c r="GEO15" s="4"/>
      <c r="GEP15" s="4"/>
      <c r="GEQ15" s="4"/>
      <c r="GER15" s="4"/>
      <c r="GES15" s="4"/>
      <c r="GET15" s="4"/>
      <c r="GEU15" s="4"/>
      <c r="GEV15" s="4"/>
      <c r="GEW15" s="4"/>
      <c r="GEX15" s="4"/>
      <c r="GEY15" s="4"/>
      <c r="GEZ15" s="4"/>
      <c r="GFA15" s="4"/>
      <c r="GFB15" s="4"/>
      <c r="GFC15" s="4"/>
      <c r="GFD15" s="4"/>
      <c r="GFE15" s="4"/>
      <c r="GFF15" s="4"/>
      <c r="GFG15" s="4"/>
      <c r="GFH15" s="4"/>
      <c r="GFI15" s="4"/>
      <c r="GFJ15" s="4"/>
      <c r="GFK15" s="4"/>
      <c r="GFL15" s="4"/>
      <c r="GFM15" s="4"/>
      <c r="GFN15" s="4"/>
      <c r="GFO15" s="4"/>
      <c r="GFP15" s="4"/>
      <c r="GFQ15" s="4"/>
      <c r="GFR15" s="4"/>
      <c r="GFS15" s="4"/>
      <c r="GFT15" s="4"/>
      <c r="GFU15" s="4"/>
      <c r="GFV15" s="4"/>
      <c r="GFW15" s="4"/>
      <c r="GFX15" s="4"/>
      <c r="GFY15" s="4"/>
      <c r="GFZ15" s="4"/>
      <c r="GGA15" s="4"/>
      <c r="GGB15" s="4"/>
      <c r="GGC15" s="4"/>
      <c r="GGD15" s="4"/>
      <c r="GGE15" s="4"/>
      <c r="GGF15" s="4"/>
      <c r="GGG15" s="4"/>
      <c r="GGH15" s="4"/>
      <c r="GGI15" s="4"/>
      <c r="GGJ15" s="4"/>
      <c r="GGK15" s="4"/>
      <c r="GGL15" s="4"/>
      <c r="GGM15" s="4"/>
      <c r="GGN15" s="4"/>
      <c r="GGO15" s="4"/>
      <c r="GGP15" s="4"/>
      <c r="GGQ15" s="4"/>
      <c r="GGR15" s="4"/>
      <c r="GGS15" s="4"/>
      <c r="GGT15" s="4"/>
      <c r="GGU15" s="4"/>
      <c r="GGV15" s="4"/>
      <c r="GGW15" s="4"/>
      <c r="GGX15" s="4"/>
      <c r="GGY15" s="4"/>
      <c r="GGZ15" s="4"/>
      <c r="GHA15" s="4"/>
      <c r="GHB15" s="4"/>
      <c r="GHC15" s="4"/>
      <c r="GHD15" s="4"/>
      <c r="GHE15" s="4"/>
      <c r="GHF15" s="4"/>
      <c r="GHG15" s="4"/>
      <c r="GHH15" s="4"/>
      <c r="GHI15" s="4"/>
      <c r="GHJ15" s="4"/>
      <c r="GHK15" s="4"/>
      <c r="GHL15" s="4"/>
      <c r="GHM15" s="4"/>
      <c r="GHN15" s="4"/>
      <c r="GHO15" s="4"/>
      <c r="GHP15" s="4"/>
      <c r="GHQ15" s="4"/>
      <c r="GHR15" s="4"/>
      <c r="GHS15" s="4"/>
      <c r="GHT15" s="4"/>
      <c r="GHU15" s="4"/>
      <c r="GHV15" s="4"/>
      <c r="GHW15" s="4"/>
      <c r="GHX15" s="4"/>
      <c r="GHY15" s="4"/>
      <c r="GHZ15" s="4"/>
      <c r="GIA15" s="4"/>
      <c r="GIB15" s="4"/>
      <c r="GIC15" s="4"/>
      <c r="GID15" s="4"/>
      <c r="GIE15" s="4"/>
      <c r="GIF15" s="4"/>
      <c r="GIG15" s="4"/>
      <c r="GIH15" s="4"/>
      <c r="GII15" s="4"/>
      <c r="GIJ15" s="4"/>
      <c r="GIK15" s="4"/>
      <c r="GIL15" s="4"/>
      <c r="GIM15" s="4"/>
      <c r="GIN15" s="4"/>
      <c r="GIO15" s="4"/>
      <c r="GIP15" s="4"/>
      <c r="GIQ15" s="4"/>
      <c r="GIR15" s="4"/>
      <c r="GIS15" s="4"/>
      <c r="GIT15" s="4"/>
      <c r="GIU15" s="4"/>
      <c r="GIV15" s="4"/>
      <c r="GIW15" s="4"/>
      <c r="GIX15" s="4"/>
      <c r="GIY15" s="4"/>
      <c r="GIZ15" s="4"/>
      <c r="GJA15" s="4"/>
      <c r="GJB15" s="4"/>
      <c r="GJC15" s="4"/>
      <c r="GJD15" s="4"/>
      <c r="GJE15" s="4"/>
      <c r="GJF15" s="4"/>
      <c r="GJG15" s="4"/>
      <c r="GJH15" s="4"/>
      <c r="GJI15" s="4"/>
      <c r="GJJ15" s="4"/>
      <c r="GJK15" s="4"/>
      <c r="GJL15" s="4"/>
      <c r="GJM15" s="4"/>
      <c r="GJN15" s="4"/>
      <c r="GJO15" s="4"/>
      <c r="GJP15" s="4"/>
      <c r="GJQ15" s="4"/>
      <c r="GJR15" s="4"/>
      <c r="GJS15" s="4"/>
      <c r="GJT15" s="4"/>
      <c r="GJU15" s="4"/>
      <c r="GJV15" s="4"/>
      <c r="GJW15" s="4"/>
      <c r="GJX15" s="4"/>
      <c r="GJY15" s="4"/>
      <c r="GJZ15" s="4"/>
      <c r="GKA15" s="4"/>
      <c r="GKB15" s="4"/>
      <c r="GKC15" s="4"/>
      <c r="GKD15" s="4"/>
      <c r="GKE15" s="4"/>
      <c r="GKF15" s="4"/>
      <c r="GKG15" s="4"/>
      <c r="GKH15" s="4"/>
      <c r="GKI15" s="4"/>
      <c r="GKJ15" s="4"/>
      <c r="GKK15" s="4"/>
      <c r="GKL15" s="4"/>
      <c r="GKM15" s="4"/>
      <c r="GKN15" s="4"/>
      <c r="GKO15" s="4"/>
      <c r="GKP15" s="4"/>
      <c r="GKQ15" s="4"/>
      <c r="GKR15" s="4"/>
      <c r="GKS15" s="4"/>
      <c r="GKT15" s="4"/>
      <c r="GKU15" s="4"/>
      <c r="GKV15" s="4"/>
      <c r="GKW15" s="4"/>
      <c r="GKX15" s="4"/>
      <c r="GKY15" s="4"/>
      <c r="GKZ15" s="4"/>
      <c r="GLA15" s="4"/>
      <c r="GLB15" s="4"/>
      <c r="GLC15" s="4"/>
      <c r="GLD15" s="4"/>
      <c r="GLE15" s="4"/>
      <c r="GLF15" s="4"/>
      <c r="GLG15" s="4"/>
      <c r="GLH15" s="4"/>
      <c r="GLI15" s="4"/>
      <c r="GLJ15" s="4"/>
      <c r="GLK15" s="4"/>
      <c r="GLL15" s="4"/>
      <c r="GLM15" s="4"/>
      <c r="GLN15" s="4"/>
      <c r="GLO15" s="4"/>
      <c r="GLP15" s="4"/>
      <c r="GLQ15" s="4"/>
      <c r="GLR15" s="4"/>
      <c r="GLS15" s="4"/>
      <c r="GLT15" s="4"/>
      <c r="GLU15" s="4"/>
      <c r="GLV15" s="4"/>
      <c r="GLW15" s="4"/>
      <c r="GLX15" s="4"/>
      <c r="GLY15" s="4"/>
      <c r="GLZ15" s="4"/>
      <c r="GMA15" s="4"/>
      <c r="GMB15" s="4"/>
      <c r="GMC15" s="4"/>
      <c r="GMD15" s="4"/>
      <c r="GME15" s="4"/>
      <c r="GMF15" s="4"/>
      <c r="GMG15" s="4"/>
      <c r="GMH15" s="4"/>
      <c r="GMI15" s="4"/>
      <c r="GMJ15" s="4"/>
      <c r="GMK15" s="4"/>
      <c r="GML15" s="4"/>
      <c r="GMM15" s="4"/>
      <c r="GMN15" s="4"/>
      <c r="GMO15" s="4"/>
      <c r="GMP15" s="4"/>
      <c r="GMQ15" s="4"/>
      <c r="GMR15" s="4"/>
      <c r="GMS15" s="4"/>
      <c r="GMT15" s="4"/>
      <c r="GMU15" s="4"/>
      <c r="GMV15" s="4"/>
      <c r="GMW15" s="4"/>
      <c r="GMX15" s="4"/>
      <c r="GMY15" s="4"/>
      <c r="GMZ15" s="4"/>
      <c r="GNA15" s="4"/>
      <c r="GNB15" s="4"/>
      <c r="GNC15" s="4"/>
      <c r="GND15" s="4"/>
      <c r="GNE15" s="4"/>
      <c r="GNF15" s="4"/>
      <c r="GNG15" s="4"/>
      <c r="GNH15" s="4"/>
      <c r="GNI15" s="4"/>
      <c r="GNJ15" s="4"/>
      <c r="GNK15" s="4"/>
      <c r="GNL15" s="4"/>
      <c r="GNM15" s="4"/>
      <c r="GNN15" s="4"/>
      <c r="GNO15" s="4"/>
      <c r="GNP15" s="4"/>
      <c r="GNQ15" s="4"/>
      <c r="GNR15" s="4"/>
      <c r="GNS15" s="4"/>
      <c r="GNT15" s="4"/>
      <c r="GNU15" s="4"/>
      <c r="GNV15" s="4"/>
      <c r="GNW15" s="4"/>
      <c r="GNX15" s="4"/>
      <c r="GNY15" s="4"/>
      <c r="GNZ15" s="4"/>
      <c r="GOA15" s="4"/>
      <c r="GOB15" s="4"/>
      <c r="GOC15" s="4"/>
      <c r="GOD15" s="4"/>
      <c r="GOE15" s="4"/>
      <c r="GOF15" s="4"/>
      <c r="GOG15" s="4"/>
      <c r="GOH15" s="4"/>
      <c r="GOI15" s="4"/>
      <c r="GOJ15" s="4"/>
      <c r="GOK15" s="4"/>
      <c r="GOL15" s="4"/>
      <c r="GOM15" s="4"/>
      <c r="GON15" s="4"/>
      <c r="GOO15" s="4"/>
      <c r="GOP15" s="4"/>
      <c r="GOQ15" s="4"/>
      <c r="GOR15" s="4"/>
      <c r="GOS15" s="4"/>
      <c r="GOT15" s="4"/>
      <c r="GOU15" s="4"/>
      <c r="GOV15" s="4"/>
      <c r="GOW15" s="4"/>
      <c r="GOX15" s="4"/>
      <c r="GOY15" s="4"/>
      <c r="GOZ15" s="4"/>
      <c r="GPA15" s="4"/>
      <c r="GPB15" s="4"/>
      <c r="GPC15" s="4"/>
      <c r="GPD15" s="4"/>
      <c r="GPE15" s="4"/>
      <c r="GPF15" s="4"/>
      <c r="GPG15" s="4"/>
      <c r="GPH15" s="4"/>
      <c r="GPI15" s="4"/>
      <c r="GPJ15" s="4"/>
      <c r="GPK15" s="4"/>
      <c r="GPL15" s="4"/>
      <c r="GPM15" s="4"/>
      <c r="GPN15" s="4"/>
      <c r="GPO15" s="4"/>
      <c r="GPP15" s="4"/>
      <c r="GPQ15" s="4"/>
      <c r="GPR15" s="4"/>
      <c r="GPS15" s="4"/>
      <c r="GPT15" s="4"/>
      <c r="GPU15" s="4"/>
      <c r="GPV15" s="4"/>
      <c r="GPW15" s="4"/>
      <c r="GPX15" s="4"/>
      <c r="GPY15" s="4"/>
      <c r="GPZ15" s="4"/>
      <c r="GQA15" s="4"/>
      <c r="GQB15" s="4"/>
      <c r="GQC15" s="4"/>
      <c r="GQD15" s="4"/>
      <c r="GQE15" s="4"/>
      <c r="GQF15" s="4"/>
      <c r="GQG15" s="4"/>
      <c r="GQH15" s="4"/>
      <c r="GQI15" s="4"/>
      <c r="GQJ15" s="4"/>
      <c r="GQK15" s="4"/>
      <c r="GQL15" s="4"/>
      <c r="GQM15" s="4"/>
      <c r="GQN15" s="4"/>
      <c r="GQO15" s="4"/>
      <c r="GQP15" s="4"/>
      <c r="GQQ15" s="4"/>
      <c r="GQR15" s="4"/>
      <c r="GQS15" s="4"/>
      <c r="GQT15" s="4"/>
      <c r="GQU15" s="4"/>
      <c r="GQV15" s="4"/>
      <c r="GQW15" s="4"/>
      <c r="GQX15" s="4"/>
      <c r="GQY15" s="4"/>
      <c r="GQZ15" s="4"/>
      <c r="GRA15" s="4"/>
      <c r="GRB15" s="4"/>
      <c r="GRC15" s="4"/>
      <c r="GRD15" s="4"/>
      <c r="GRE15" s="4"/>
      <c r="GRF15" s="4"/>
      <c r="GRG15" s="4"/>
      <c r="GRH15" s="4"/>
      <c r="GRI15" s="4"/>
      <c r="GRJ15" s="4"/>
      <c r="GRK15" s="4"/>
      <c r="GRL15" s="4"/>
      <c r="GRM15" s="4"/>
      <c r="GRN15" s="4"/>
      <c r="GRO15" s="4"/>
      <c r="GRP15" s="4"/>
      <c r="GRQ15" s="4"/>
      <c r="GRR15" s="4"/>
      <c r="GRS15" s="4"/>
      <c r="GRT15" s="4"/>
      <c r="GRU15" s="4"/>
      <c r="GRV15" s="4"/>
      <c r="GRW15" s="4"/>
      <c r="GRX15" s="4"/>
      <c r="GRY15" s="4"/>
      <c r="GRZ15" s="4"/>
      <c r="GSA15" s="4"/>
      <c r="GSB15" s="4"/>
      <c r="GSC15" s="4"/>
      <c r="GSD15" s="4"/>
      <c r="GSE15" s="4"/>
      <c r="GSF15" s="4"/>
      <c r="GSG15" s="4"/>
      <c r="GSH15" s="4"/>
      <c r="GSI15" s="4"/>
      <c r="GSJ15" s="4"/>
      <c r="GSK15" s="4"/>
      <c r="GSL15" s="4"/>
      <c r="GSM15" s="4"/>
      <c r="GSN15" s="4"/>
      <c r="GSO15" s="4"/>
      <c r="GSP15" s="4"/>
      <c r="GSQ15" s="4"/>
      <c r="GSR15" s="4"/>
      <c r="GSS15" s="4"/>
      <c r="GST15" s="4"/>
      <c r="GSU15" s="4"/>
      <c r="GSV15" s="4"/>
      <c r="GSW15" s="4"/>
      <c r="GSX15" s="4"/>
      <c r="GSY15" s="4"/>
      <c r="GSZ15" s="4"/>
      <c r="GTA15" s="4"/>
      <c r="GTB15" s="4"/>
      <c r="GTC15" s="4"/>
      <c r="GTD15" s="4"/>
      <c r="GTE15" s="4"/>
      <c r="GTF15" s="4"/>
      <c r="GTG15" s="4"/>
      <c r="GTH15" s="4"/>
      <c r="GTI15" s="4"/>
      <c r="GTJ15" s="4"/>
      <c r="GTK15" s="4"/>
      <c r="GTL15" s="4"/>
      <c r="GTM15" s="4"/>
      <c r="GTN15" s="4"/>
      <c r="GTO15" s="4"/>
      <c r="GTP15" s="4"/>
      <c r="GTQ15" s="4"/>
      <c r="GTR15" s="4"/>
      <c r="GTS15" s="4"/>
      <c r="GTT15" s="4"/>
      <c r="GTU15" s="4"/>
      <c r="GTV15" s="4"/>
      <c r="GTW15" s="4"/>
      <c r="GTX15" s="4"/>
      <c r="GTY15" s="4"/>
      <c r="GTZ15" s="4"/>
      <c r="GUA15" s="4"/>
      <c r="GUB15" s="4"/>
      <c r="GUC15" s="4"/>
      <c r="GUD15" s="4"/>
      <c r="GUE15" s="4"/>
      <c r="GUF15" s="4"/>
      <c r="GUG15" s="4"/>
      <c r="GUH15" s="4"/>
      <c r="GUI15" s="4"/>
      <c r="GUJ15" s="4"/>
      <c r="GUK15" s="4"/>
      <c r="GUL15" s="4"/>
      <c r="GUM15" s="4"/>
      <c r="GUN15" s="4"/>
      <c r="GUO15" s="4"/>
      <c r="GUP15" s="4"/>
      <c r="GUQ15" s="4"/>
      <c r="GUR15" s="4"/>
      <c r="GUS15" s="4"/>
      <c r="GUT15" s="4"/>
      <c r="GUU15" s="4"/>
      <c r="GUV15" s="4"/>
      <c r="GUW15" s="4"/>
      <c r="GUX15" s="4"/>
      <c r="GUY15" s="4"/>
      <c r="GUZ15" s="4"/>
      <c r="GVA15" s="4"/>
      <c r="GVB15" s="4"/>
      <c r="GVC15" s="4"/>
      <c r="GVD15" s="4"/>
      <c r="GVE15" s="4"/>
      <c r="GVF15" s="4"/>
      <c r="GVG15" s="4"/>
      <c r="GVH15" s="4"/>
      <c r="GVI15" s="4"/>
      <c r="GVJ15" s="4"/>
      <c r="GVK15" s="4"/>
      <c r="GVL15" s="4"/>
      <c r="GVM15" s="4"/>
      <c r="GVN15" s="4"/>
      <c r="GVO15" s="4"/>
      <c r="GVP15" s="4"/>
      <c r="GVQ15" s="4"/>
      <c r="GVR15" s="4"/>
      <c r="GVS15" s="4"/>
      <c r="GVT15" s="4"/>
      <c r="GVU15" s="4"/>
      <c r="GVV15" s="4"/>
      <c r="GVW15" s="4"/>
      <c r="GVX15" s="4"/>
      <c r="GVY15" s="4"/>
      <c r="GVZ15" s="4"/>
      <c r="GWA15" s="4"/>
      <c r="GWB15" s="4"/>
      <c r="GWC15" s="4"/>
      <c r="GWD15" s="4"/>
      <c r="GWE15" s="4"/>
      <c r="GWF15" s="4"/>
      <c r="GWG15" s="4"/>
      <c r="GWH15" s="4"/>
      <c r="GWI15" s="4"/>
      <c r="GWJ15" s="4"/>
      <c r="GWK15" s="4"/>
      <c r="GWL15" s="4"/>
      <c r="GWM15" s="4"/>
      <c r="GWN15" s="4"/>
      <c r="GWO15" s="4"/>
      <c r="GWP15" s="4"/>
      <c r="GWQ15" s="4"/>
      <c r="GWR15" s="4"/>
      <c r="GWS15" s="4"/>
      <c r="GWT15" s="4"/>
      <c r="GWU15" s="4"/>
      <c r="GWV15" s="4"/>
      <c r="GWW15" s="4"/>
      <c r="GWX15" s="4"/>
      <c r="GWY15" s="4"/>
      <c r="GWZ15" s="4"/>
      <c r="GXA15" s="4"/>
      <c r="GXB15" s="4"/>
      <c r="GXC15" s="4"/>
      <c r="GXD15" s="4"/>
      <c r="GXE15" s="4"/>
      <c r="GXF15" s="4"/>
      <c r="GXG15" s="4"/>
      <c r="GXH15" s="4"/>
      <c r="GXI15" s="4"/>
      <c r="GXJ15" s="4"/>
      <c r="GXK15" s="4"/>
      <c r="GXL15" s="4"/>
      <c r="GXM15" s="4"/>
      <c r="GXN15" s="4"/>
      <c r="GXO15" s="4"/>
      <c r="GXP15" s="4"/>
      <c r="GXQ15" s="4"/>
      <c r="GXR15" s="4"/>
      <c r="GXS15" s="4"/>
      <c r="GXT15" s="4"/>
      <c r="GXU15" s="4"/>
      <c r="GXV15" s="4"/>
      <c r="GXW15" s="4"/>
      <c r="GXX15" s="4"/>
      <c r="GXY15" s="4"/>
      <c r="GXZ15" s="4"/>
      <c r="GYA15" s="4"/>
      <c r="GYB15" s="4"/>
      <c r="GYC15" s="4"/>
      <c r="GYD15" s="4"/>
      <c r="GYE15" s="4"/>
      <c r="GYF15" s="4"/>
      <c r="GYG15" s="4"/>
      <c r="GYH15" s="4"/>
      <c r="GYI15" s="4"/>
      <c r="GYJ15" s="4"/>
      <c r="GYK15" s="4"/>
      <c r="GYL15" s="4"/>
      <c r="GYM15" s="4"/>
      <c r="GYN15" s="4"/>
      <c r="GYO15" s="4"/>
      <c r="GYP15" s="4"/>
      <c r="GYQ15" s="4"/>
      <c r="GYR15" s="4"/>
      <c r="GYS15" s="4"/>
      <c r="GYT15" s="4"/>
      <c r="GYU15" s="4"/>
      <c r="GYV15" s="4"/>
      <c r="GYW15" s="4"/>
      <c r="GYX15" s="4"/>
      <c r="GYY15" s="4"/>
      <c r="GYZ15" s="4"/>
      <c r="GZA15" s="4"/>
      <c r="GZB15" s="4"/>
      <c r="GZC15" s="4"/>
      <c r="GZD15" s="4"/>
      <c r="GZE15" s="4"/>
      <c r="GZF15" s="4"/>
      <c r="GZG15" s="4"/>
      <c r="GZH15" s="4"/>
      <c r="GZI15" s="4"/>
      <c r="GZJ15" s="4"/>
      <c r="GZK15" s="4"/>
      <c r="GZL15" s="4"/>
      <c r="GZM15" s="4"/>
      <c r="GZN15" s="4"/>
      <c r="GZO15" s="4"/>
      <c r="GZP15" s="4"/>
      <c r="GZQ15" s="4"/>
      <c r="GZR15" s="4"/>
      <c r="GZS15" s="4"/>
      <c r="GZT15" s="4"/>
      <c r="GZU15" s="4"/>
      <c r="GZV15" s="4"/>
      <c r="GZW15" s="4"/>
      <c r="GZX15" s="4"/>
      <c r="GZY15" s="4"/>
      <c r="GZZ15" s="4"/>
      <c r="HAA15" s="4"/>
      <c r="HAB15" s="4"/>
      <c r="HAC15" s="4"/>
      <c r="HAD15" s="4"/>
      <c r="HAE15" s="4"/>
      <c r="HAF15" s="4"/>
      <c r="HAG15" s="4"/>
      <c r="HAH15" s="4"/>
      <c r="HAI15" s="4"/>
      <c r="HAJ15" s="4"/>
      <c r="HAK15" s="4"/>
      <c r="HAL15" s="4"/>
      <c r="HAM15" s="4"/>
      <c r="HAN15" s="4"/>
      <c r="HAO15" s="4"/>
      <c r="HAP15" s="4"/>
      <c r="HAQ15" s="4"/>
      <c r="HAR15" s="4"/>
      <c r="HAS15" s="4"/>
      <c r="HAT15" s="4"/>
      <c r="HAU15" s="4"/>
      <c r="HAV15" s="4"/>
      <c r="HAW15" s="4"/>
      <c r="HAX15" s="4"/>
      <c r="HAY15" s="4"/>
      <c r="HAZ15" s="4"/>
      <c r="HBA15" s="4"/>
      <c r="HBB15" s="4"/>
      <c r="HBC15" s="4"/>
      <c r="HBD15" s="4"/>
      <c r="HBE15" s="4"/>
      <c r="HBF15" s="4"/>
      <c r="HBG15" s="4"/>
      <c r="HBH15" s="4"/>
      <c r="HBI15" s="4"/>
      <c r="HBJ15" s="4"/>
      <c r="HBK15" s="4"/>
      <c r="HBL15" s="4"/>
      <c r="HBM15" s="4"/>
      <c r="HBN15" s="4"/>
      <c r="HBO15" s="4"/>
      <c r="HBP15" s="4"/>
      <c r="HBQ15" s="4"/>
      <c r="HBR15" s="4"/>
      <c r="HBS15" s="4"/>
      <c r="HBT15" s="4"/>
      <c r="HBU15" s="4"/>
      <c r="HBV15" s="4"/>
      <c r="HBW15" s="4"/>
      <c r="HBX15" s="4"/>
      <c r="HBY15" s="4"/>
      <c r="HBZ15" s="4"/>
      <c r="HCA15" s="4"/>
      <c r="HCB15" s="4"/>
      <c r="HCC15" s="4"/>
      <c r="HCD15" s="4"/>
      <c r="HCE15" s="4"/>
      <c r="HCF15" s="4"/>
      <c r="HCG15" s="4"/>
      <c r="HCH15" s="4"/>
      <c r="HCI15" s="4"/>
      <c r="HCJ15" s="4"/>
      <c r="HCK15" s="4"/>
      <c r="HCL15" s="4"/>
      <c r="HCM15" s="4"/>
      <c r="HCN15" s="4"/>
      <c r="HCO15" s="4"/>
      <c r="HCP15" s="4"/>
      <c r="HCQ15" s="4"/>
      <c r="HCR15" s="4"/>
      <c r="HCS15" s="4"/>
      <c r="HCT15" s="4"/>
      <c r="HCU15" s="4"/>
      <c r="HCV15" s="4"/>
      <c r="HCW15" s="4"/>
      <c r="HCX15" s="4"/>
      <c r="HCY15" s="4"/>
      <c r="HCZ15" s="4"/>
      <c r="HDA15" s="4"/>
      <c r="HDB15" s="4"/>
      <c r="HDC15" s="4"/>
      <c r="HDD15" s="4"/>
      <c r="HDE15" s="4"/>
      <c r="HDF15" s="4"/>
      <c r="HDG15" s="4"/>
      <c r="HDH15" s="4"/>
      <c r="HDI15" s="4"/>
      <c r="HDJ15" s="4"/>
      <c r="HDK15" s="4"/>
      <c r="HDL15" s="4"/>
      <c r="HDM15" s="4"/>
      <c r="HDN15" s="4"/>
      <c r="HDO15" s="4"/>
      <c r="HDP15" s="4"/>
      <c r="HDQ15" s="4"/>
      <c r="HDR15" s="4"/>
      <c r="HDS15" s="4"/>
      <c r="HDT15" s="4"/>
      <c r="HDU15" s="4"/>
      <c r="HDV15" s="4"/>
      <c r="HDW15" s="4"/>
      <c r="HDX15" s="4"/>
      <c r="HDY15" s="4"/>
      <c r="HDZ15" s="4"/>
      <c r="HEA15" s="4"/>
      <c r="HEB15" s="4"/>
      <c r="HEC15" s="4"/>
      <c r="HED15" s="4"/>
      <c r="HEE15" s="4"/>
      <c r="HEF15" s="4"/>
      <c r="HEG15" s="4"/>
      <c r="HEH15" s="4"/>
      <c r="HEI15" s="4"/>
      <c r="HEJ15" s="4"/>
      <c r="HEK15" s="4"/>
      <c r="HEL15" s="4"/>
      <c r="HEM15" s="4"/>
      <c r="HEN15" s="4"/>
      <c r="HEO15" s="4"/>
      <c r="HEP15" s="4"/>
      <c r="HEQ15" s="4"/>
      <c r="HER15" s="4"/>
      <c r="HES15" s="4"/>
      <c r="HET15" s="4"/>
      <c r="HEU15" s="4"/>
      <c r="HEV15" s="4"/>
      <c r="HEW15" s="4"/>
      <c r="HEX15" s="4"/>
      <c r="HEY15" s="4"/>
      <c r="HEZ15" s="4"/>
      <c r="HFA15" s="4"/>
      <c r="HFB15" s="4"/>
      <c r="HFC15" s="4"/>
      <c r="HFD15" s="4"/>
      <c r="HFE15" s="4"/>
      <c r="HFF15" s="4"/>
      <c r="HFG15" s="4"/>
      <c r="HFH15" s="4"/>
      <c r="HFI15" s="4"/>
      <c r="HFJ15" s="4"/>
      <c r="HFK15" s="4"/>
      <c r="HFL15" s="4"/>
      <c r="HFM15" s="4"/>
      <c r="HFN15" s="4"/>
      <c r="HFO15" s="4"/>
      <c r="HFP15" s="4"/>
      <c r="HFQ15" s="4"/>
      <c r="HFR15" s="4"/>
      <c r="HFS15" s="4"/>
      <c r="HFT15" s="4"/>
      <c r="HFU15" s="4"/>
      <c r="HFV15" s="4"/>
      <c r="HFW15" s="4"/>
      <c r="HFX15" s="4"/>
      <c r="HFY15" s="4"/>
      <c r="HFZ15" s="4"/>
      <c r="HGA15" s="4"/>
      <c r="HGB15" s="4"/>
      <c r="HGC15" s="4"/>
      <c r="HGD15" s="4"/>
      <c r="HGE15" s="4"/>
      <c r="HGF15" s="4"/>
      <c r="HGG15" s="4"/>
      <c r="HGH15" s="4"/>
      <c r="HGI15" s="4"/>
      <c r="HGJ15" s="4"/>
      <c r="HGK15" s="4"/>
      <c r="HGL15" s="4"/>
      <c r="HGM15" s="4"/>
      <c r="HGN15" s="4"/>
      <c r="HGO15" s="4"/>
      <c r="HGP15" s="4"/>
      <c r="HGQ15" s="4"/>
      <c r="HGR15" s="4"/>
      <c r="HGS15" s="4"/>
      <c r="HGT15" s="4"/>
      <c r="HGU15" s="4"/>
      <c r="HGV15" s="4"/>
      <c r="HGW15" s="4"/>
      <c r="HGX15" s="4"/>
      <c r="HGY15" s="4"/>
      <c r="HGZ15" s="4"/>
      <c r="HHA15" s="4"/>
      <c r="HHB15" s="4"/>
      <c r="HHC15" s="4"/>
      <c r="HHD15" s="4"/>
      <c r="HHE15" s="4"/>
      <c r="HHF15" s="4"/>
      <c r="HHG15" s="4"/>
      <c r="HHH15" s="4"/>
      <c r="HHI15" s="4"/>
      <c r="HHJ15" s="4"/>
      <c r="HHK15" s="4"/>
      <c r="HHL15" s="4"/>
      <c r="HHM15" s="4"/>
      <c r="HHN15" s="4"/>
      <c r="HHO15" s="4"/>
      <c r="HHP15" s="4"/>
      <c r="HHQ15" s="4"/>
      <c r="HHR15" s="4"/>
      <c r="HHS15" s="4"/>
      <c r="HHT15" s="4"/>
      <c r="HHU15" s="4"/>
      <c r="HHV15" s="4"/>
      <c r="HHW15" s="4"/>
      <c r="HHX15" s="4"/>
      <c r="HHY15" s="4"/>
      <c r="HHZ15" s="4"/>
      <c r="HIA15" s="4"/>
      <c r="HIB15" s="4"/>
      <c r="HIC15" s="4"/>
      <c r="HID15" s="4"/>
      <c r="HIE15" s="4"/>
      <c r="HIF15" s="4"/>
      <c r="HIG15" s="4"/>
      <c r="HIH15" s="4"/>
      <c r="HII15" s="4"/>
      <c r="HIJ15" s="4"/>
      <c r="HIK15" s="4"/>
      <c r="HIL15" s="4"/>
      <c r="HIM15" s="4"/>
      <c r="HIN15" s="4"/>
      <c r="HIO15" s="4"/>
      <c r="HIP15" s="4"/>
      <c r="HIQ15" s="4"/>
      <c r="HIR15" s="4"/>
      <c r="HIS15" s="4"/>
      <c r="HIT15" s="4"/>
      <c r="HIU15" s="4"/>
      <c r="HIV15" s="4"/>
      <c r="HIW15" s="4"/>
      <c r="HIX15" s="4"/>
      <c r="HIY15" s="4"/>
      <c r="HIZ15" s="4"/>
      <c r="HJA15" s="4"/>
      <c r="HJB15" s="4"/>
      <c r="HJC15" s="4"/>
      <c r="HJD15" s="4"/>
      <c r="HJE15" s="4"/>
      <c r="HJF15" s="4"/>
      <c r="HJG15" s="4"/>
      <c r="HJH15" s="4"/>
      <c r="HJI15" s="4"/>
      <c r="HJJ15" s="4"/>
      <c r="HJK15" s="4"/>
      <c r="HJL15" s="4"/>
      <c r="HJM15" s="4"/>
      <c r="HJN15" s="4"/>
      <c r="HJO15" s="4"/>
      <c r="HJP15" s="4"/>
      <c r="HJQ15" s="4"/>
      <c r="HJR15" s="4"/>
      <c r="HJS15" s="4"/>
      <c r="HJT15" s="4"/>
      <c r="HJU15" s="4"/>
      <c r="HJV15" s="4"/>
      <c r="HJW15" s="4"/>
      <c r="HJX15" s="4"/>
      <c r="HJY15" s="4"/>
      <c r="HJZ15" s="4"/>
      <c r="HKA15" s="4"/>
      <c r="HKB15" s="4"/>
      <c r="HKC15" s="4"/>
      <c r="HKD15" s="4"/>
      <c r="HKE15" s="4"/>
      <c r="HKF15" s="4"/>
      <c r="HKG15" s="4"/>
      <c r="HKH15" s="4"/>
      <c r="HKI15" s="4"/>
      <c r="HKJ15" s="4"/>
      <c r="HKK15" s="4"/>
      <c r="HKL15" s="4"/>
      <c r="HKM15" s="4"/>
      <c r="HKN15" s="4"/>
      <c r="HKO15" s="4"/>
      <c r="HKP15" s="4"/>
      <c r="HKQ15" s="4"/>
      <c r="HKR15" s="4"/>
      <c r="HKS15" s="4"/>
      <c r="HKT15" s="4"/>
      <c r="HKU15" s="4"/>
      <c r="HKV15" s="4"/>
      <c r="HKW15" s="4"/>
      <c r="HKX15" s="4"/>
      <c r="HKY15" s="4"/>
      <c r="HKZ15" s="4"/>
      <c r="HLA15" s="4"/>
      <c r="HLB15" s="4"/>
      <c r="HLC15" s="4"/>
      <c r="HLD15" s="4"/>
      <c r="HLE15" s="4"/>
      <c r="HLF15" s="4"/>
      <c r="HLG15" s="4"/>
      <c r="HLH15" s="4"/>
      <c r="HLI15" s="4"/>
      <c r="HLJ15" s="4"/>
      <c r="HLK15" s="4"/>
      <c r="HLL15" s="4"/>
      <c r="HLM15" s="4"/>
      <c r="HLN15" s="4"/>
      <c r="HLO15" s="4"/>
      <c r="HLP15" s="4"/>
      <c r="HLQ15" s="4"/>
      <c r="HLR15" s="4"/>
      <c r="HLS15" s="4"/>
      <c r="HLT15" s="4"/>
      <c r="HLU15" s="4"/>
      <c r="HLV15" s="4"/>
      <c r="HLW15" s="4"/>
      <c r="HLX15" s="4"/>
      <c r="HLY15" s="4"/>
      <c r="HLZ15" s="4"/>
      <c r="HMA15" s="4"/>
      <c r="HMB15" s="4"/>
      <c r="HMC15" s="4"/>
      <c r="HMD15" s="4"/>
      <c r="HME15" s="4"/>
      <c r="HMF15" s="4"/>
      <c r="HMG15" s="4"/>
      <c r="HMH15" s="4"/>
      <c r="HMI15" s="4"/>
      <c r="HMJ15" s="4"/>
      <c r="HMK15" s="4"/>
      <c r="HML15" s="4"/>
      <c r="HMM15" s="4"/>
      <c r="HMN15" s="4"/>
      <c r="HMO15" s="4"/>
      <c r="HMP15" s="4"/>
      <c r="HMQ15" s="4"/>
      <c r="HMR15" s="4"/>
      <c r="HMS15" s="4"/>
      <c r="HMT15" s="4"/>
      <c r="HMU15" s="4"/>
      <c r="HMV15" s="4"/>
      <c r="HMW15" s="4"/>
      <c r="HMX15" s="4"/>
      <c r="HMY15" s="4"/>
      <c r="HMZ15" s="4"/>
      <c r="HNA15" s="4"/>
      <c r="HNB15" s="4"/>
      <c r="HNC15" s="4"/>
      <c r="HND15" s="4"/>
      <c r="HNE15" s="4"/>
      <c r="HNF15" s="4"/>
      <c r="HNG15" s="4"/>
      <c r="HNH15" s="4"/>
      <c r="HNI15" s="4"/>
      <c r="HNJ15" s="4"/>
      <c r="HNK15" s="4"/>
      <c r="HNL15" s="4"/>
      <c r="HNM15" s="4"/>
      <c r="HNN15" s="4"/>
      <c r="HNO15" s="4"/>
      <c r="HNP15" s="4"/>
      <c r="HNQ15" s="4"/>
      <c r="HNR15" s="4"/>
      <c r="HNS15" s="4"/>
      <c r="HNT15" s="4"/>
      <c r="HNU15" s="4"/>
      <c r="HNV15" s="4"/>
      <c r="HNW15" s="4"/>
      <c r="HNX15" s="4"/>
      <c r="HNY15" s="4"/>
      <c r="HNZ15" s="4"/>
      <c r="HOA15" s="4"/>
      <c r="HOB15" s="4"/>
      <c r="HOC15" s="4"/>
      <c r="HOD15" s="4"/>
      <c r="HOE15" s="4"/>
      <c r="HOF15" s="4"/>
      <c r="HOG15" s="4"/>
      <c r="HOH15" s="4"/>
      <c r="HOI15" s="4"/>
      <c r="HOJ15" s="4"/>
      <c r="HOK15" s="4"/>
      <c r="HOL15" s="4"/>
      <c r="HOM15" s="4"/>
      <c r="HON15" s="4"/>
      <c r="HOO15" s="4"/>
      <c r="HOP15" s="4"/>
      <c r="HOQ15" s="4"/>
      <c r="HOR15" s="4"/>
      <c r="HOS15" s="4"/>
      <c r="HOT15" s="4"/>
      <c r="HOU15" s="4"/>
      <c r="HOV15" s="4"/>
      <c r="HOW15" s="4"/>
      <c r="HOX15" s="4"/>
      <c r="HOY15" s="4"/>
      <c r="HOZ15" s="4"/>
      <c r="HPA15" s="4"/>
      <c r="HPB15" s="4"/>
      <c r="HPC15" s="4"/>
      <c r="HPD15" s="4"/>
      <c r="HPE15" s="4"/>
      <c r="HPF15" s="4"/>
      <c r="HPG15" s="4"/>
      <c r="HPH15" s="4"/>
      <c r="HPI15" s="4"/>
      <c r="HPJ15" s="4"/>
      <c r="HPK15" s="4"/>
      <c r="HPL15" s="4"/>
      <c r="HPM15" s="4"/>
      <c r="HPN15" s="4"/>
      <c r="HPO15" s="4"/>
      <c r="HPP15" s="4"/>
      <c r="HPQ15" s="4"/>
      <c r="HPR15" s="4"/>
      <c r="HPS15" s="4"/>
      <c r="HPT15" s="4"/>
      <c r="HPU15" s="4"/>
      <c r="HPV15" s="4"/>
      <c r="HPW15" s="4"/>
      <c r="HPX15" s="4"/>
      <c r="HPY15" s="4"/>
      <c r="HPZ15" s="4"/>
      <c r="HQA15" s="4"/>
      <c r="HQB15" s="4"/>
      <c r="HQC15" s="4"/>
      <c r="HQD15" s="4"/>
      <c r="HQE15" s="4"/>
      <c r="HQF15" s="4"/>
      <c r="HQG15" s="4"/>
      <c r="HQH15" s="4"/>
      <c r="HQI15" s="4"/>
      <c r="HQJ15" s="4"/>
      <c r="HQK15" s="4"/>
      <c r="HQL15" s="4"/>
      <c r="HQM15" s="4"/>
      <c r="HQN15" s="4"/>
      <c r="HQO15" s="4"/>
      <c r="HQP15" s="4"/>
      <c r="HQQ15" s="4"/>
      <c r="HQR15" s="4"/>
      <c r="HQS15" s="4"/>
      <c r="HQT15" s="4"/>
      <c r="HQU15" s="4"/>
      <c r="HQV15" s="4"/>
      <c r="HQW15" s="4"/>
      <c r="HQX15" s="4"/>
      <c r="HQY15" s="4"/>
      <c r="HQZ15" s="4"/>
      <c r="HRA15" s="4"/>
      <c r="HRB15" s="4"/>
      <c r="HRC15" s="4"/>
      <c r="HRD15" s="4"/>
      <c r="HRE15" s="4"/>
      <c r="HRF15" s="4"/>
      <c r="HRG15" s="4"/>
      <c r="HRH15" s="4"/>
      <c r="HRI15" s="4"/>
      <c r="HRJ15" s="4"/>
      <c r="HRK15" s="4"/>
      <c r="HRL15" s="4"/>
      <c r="HRM15" s="4"/>
      <c r="HRN15" s="4"/>
      <c r="HRO15" s="4"/>
      <c r="HRP15" s="4"/>
      <c r="HRQ15" s="4"/>
      <c r="HRR15" s="4"/>
      <c r="HRS15" s="4"/>
      <c r="HRT15" s="4"/>
      <c r="HRU15" s="4"/>
      <c r="HRV15" s="4"/>
      <c r="HRW15" s="4"/>
      <c r="HRX15" s="4"/>
      <c r="HRY15" s="4"/>
      <c r="HRZ15" s="4"/>
      <c r="HSA15" s="4"/>
      <c r="HSB15" s="4"/>
      <c r="HSC15" s="4"/>
      <c r="HSD15" s="4"/>
      <c r="HSE15" s="4"/>
      <c r="HSF15" s="4"/>
      <c r="HSG15" s="4"/>
      <c r="HSH15" s="4"/>
      <c r="HSI15" s="4"/>
      <c r="HSJ15" s="4"/>
      <c r="HSK15" s="4"/>
      <c r="HSL15" s="4"/>
      <c r="HSM15" s="4"/>
      <c r="HSN15" s="4"/>
      <c r="HSO15" s="4"/>
      <c r="HSP15" s="4"/>
      <c r="HSQ15" s="4"/>
      <c r="HSR15" s="4"/>
      <c r="HSS15" s="4"/>
      <c r="HST15" s="4"/>
      <c r="HSU15" s="4"/>
      <c r="HSV15" s="4"/>
      <c r="HSW15" s="4"/>
      <c r="HSX15" s="4"/>
      <c r="HSY15" s="4"/>
      <c r="HSZ15" s="4"/>
      <c r="HTA15" s="4"/>
      <c r="HTB15" s="4"/>
      <c r="HTC15" s="4"/>
      <c r="HTD15" s="4"/>
      <c r="HTE15" s="4"/>
      <c r="HTF15" s="4"/>
      <c r="HTG15" s="4"/>
      <c r="HTH15" s="4"/>
      <c r="HTI15" s="4"/>
      <c r="HTJ15" s="4"/>
      <c r="HTK15" s="4"/>
      <c r="HTL15" s="4"/>
      <c r="HTM15" s="4"/>
      <c r="HTN15" s="4"/>
      <c r="HTO15" s="4"/>
      <c r="HTP15" s="4"/>
      <c r="HTQ15" s="4"/>
      <c r="HTR15" s="4"/>
      <c r="HTS15" s="4"/>
      <c r="HTT15" s="4"/>
      <c r="HTU15" s="4"/>
      <c r="HTV15" s="4"/>
      <c r="HTW15" s="4"/>
      <c r="HTX15" s="4"/>
      <c r="HTY15" s="4"/>
      <c r="HTZ15" s="4"/>
      <c r="HUA15" s="4"/>
      <c r="HUB15" s="4"/>
      <c r="HUC15" s="4"/>
      <c r="HUD15" s="4"/>
      <c r="HUE15" s="4"/>
      <c r="HUF15" s="4"/>
      <c r="HUG15" s="4"/>
      <c r="HUH15" s="4"/>
      <c r="HUI15" s="4"/>
      <c r="HUJ15" s="4"/>
      <c r="HUK15" s="4"/>
      <c r="HUL15" s="4"/>
      <c r="HUM15" s="4"/>
      <c r="HUN15" s="4"/>
      <c r="HUO15" s="4"/>
      <c r="HUP15" s="4"/>
      <c r="HUQ15" s="4"/>
      <c r="HUR15" s="4"/>
      <c r="HUS15" s="4"/>
      <c r="HUT15" s="4"/>
      <c r="HUU15" s="4"/>
      <c r="HUV15" s="4"/>
      <c r="HUW15" s="4"/>
      <c r="HUX15" s="4"/>
      <c r="HUY15" s="4"/>
      <c r="HUZ15" s="4"/>
      <c r="HVA15" s="4"/>
      <c r="HVB15" s="4"/>
      <c r="HVC15" s="4"/>
      <c r="HVD15" s="4"/>
      <c r="HVE15" s="4"/>
      <c r="HVF15" s="4"/>
      <c r="HVG15" s="4"/>
      <c r="HVH15" s="4"/>
      <c r="HVI15" s="4"/>
      <c r="HVJ15" s="4"/>
      <c r="HVK15" s="4"/>
      <c r="HVL15" s="4"/>
      <c r="HVM15" s="4"/>
      <c r="HVN15" s="4"/>
      <c r="HVO15" s="4"/>
      <c r="HVP15" s="4"/>
      <c r="HVQ15" s="4"/>
      <c r="HVR15" s="4"/>
      <c r="HVS15" s="4"/>
      <c r="HVT15" s="4"/>
      <c r="HVU15" s="4"/>
      <c r="HVV15" s="4"/>
      <c r="HVW15" s="4"/>
      <c r="HVX15" s="4"/>
      <c r="HVY15" s="4"/>
      <c r="HVZ15" s="4"/>
      <c r="HWA15" s="4"/>
      <c r="HWB15" s="4"/>
      <c r="HWC15" s="4"/>
      <c r="HWD15" s="4"/>
      <c r="HWE15" s="4"/>
      <c r="HWF15" s="4"/>
      <c r="HWG15" s="4"/>
      <c r="HWH15" s="4"/>
      <c r="HWI15" s="4"/>
      <c r="HWJ15" s="4"/>
      <c r="HWK15" s="4"/>
      <c r="HWL15" s="4"/>
      <c r="HWM15" s="4"/>
      <c r="HWN15" s="4"/>
      <c r="HWO15" s="4"/>
      <c r="HWP15" s="4"/>
      <c r="HWQ15" s="4"/>
      <c r="HWR15" s="4"/>
      <c r="HWS15" s="4"/>
      <c r="HWT15" s="4"/>
      <c r="HWU15" s="4"/>
      <c r="HWV15" s="4"/>
      <c r="HWW15" s="4"/>
      <c r="HWX15" s="4"/>
      <c r="HWY15" s="4"/>
      <c r="HWZ15" s="4"/>
      <c r="HXA15" s="4"/>
      <c r="HXB15" s="4"/>
      <c r="HXC15" s="4"/>
      <c r="HXD15" s="4"/>
      <c r="HXE15" s="4"/>
      <c r="HXF15" s="4"/>
      <c r="HXG15" s="4"/>
      <c r="HXH15" s="4"/>
      <c r="HXI15" s="4"/>
      <c r="HXJ15" s="4"/>
      <c r="HXK15" s="4"/>
      <c r="HXL15" s="4"/>
      <c r="HXM15" s="4"/>
      <c r="HXN15" s="4"/>
      <c r="HXO15" s="4"/>
      <c r="HXP15" s="4"/>
      <c r="HXQ15" s="4"/>
      <c r="HXR15" s="4"/>
      <c r="HXS15" s="4"/>
      <c r="HXT15" s="4"/>
      <c r="HXU15" s="4"/>
      <c r="HXV15" s="4"/>
      <c r="HXW15" s="4"/>
      <c r="HXX15" s="4"/>
      <c r="HXY15" s="4"/>
      <c r="HXZ15" s="4"/>
      <c r="HYA15" s="4"/>
      <c r="HYB15" s="4"/>
      <c r="HYC15" s="4"/>
      <c r="HYD15" s="4"/>
      <c r="HYE15" s="4"/>
      <c r="HYF15" s="4"/>
      <c r="HYG15" s="4"/>
      <c r="HYH15" s="4"/>
      <c r="HYI15" s="4"/>
      <c r="HYJ15" s="4"/>
      <c r="HYK15" s="4"/>
      <c r="HYL15" s="4"/>
      <c r="HYM15" s="4"/>
      <c r="HYN15" s="4"/>
      <c r="HYO15" s="4"/>
      <c r="HYP15" s="4"/>
      <c r="HYQ15" s="4"/>
      <c r="HYR15" s="4"/>
      <c r="HYS15" s="4"/>
      <c r="HYT15" s="4"/>
      <c r="HYU15" s="4"/>
      <c r="HYV15" s="4"/>
      <c r="HYW15" s="4"/>
      <c r="HYX15" s="4"/>
      <c r="HYY15" s="4"/>
      <c r="HYZ15" s="4"/>
      <c r="HZA15" s="4"/>
      <c r="HZB15" s="4"/>
      <c r="HZC15" s="4"/>
      <c r="HZD15" s="4"/>
      <c r="HZE15" s="4"/>
      <c r="HZF15" s="4"/>
      <c r="HZG15" s="4"/>
      <c r="HZH15" s="4"/>
      <c r="HZI15" s="4"/>
      <c r="HZJ15" s="4"/>
      <c r="HZK15" s="4"/>
      <c r="HZL15" s="4"/>
      <c r="HZM15" s="4"/>
      <c r="HZN15" s="4"/>
      <c r="HZO15" s="4"/>
      <c r="HZP15" s="4"/>
      <c r="HZQ15" s="4"/>
      <c r="HZR15" s="4"/>
      <c r="HZS15" s="4"/>
      <c r="HZT15" s="4"/>
      <c r="HZU15" s="4"/>
      <c r="HZV15" s="4"/>
      <c r="HZW15" s="4"/>
      <c r="HZX15" s="4"/>
      <c r="HZY15" s="4"/>
      <c r="HZZ15" s="4"/>
      <c r="IAA15" s="4"/>
      <c r="IAB15" s="4"/>
      <c r="IAC15" s="4"/>
      <c r="IAD15" s="4"/>
      <c r="IAE15" s="4"/>
      <c r="IAF15" s="4"/>
      <c r="IAG15" s="4"/>
      <c r="IAH15" s="4"/>
      <c r="IAI15" s="4"/>
      <c r="IAJ15" s="4"/>
      <c r="IAK15" s="4"/>
      <c r="IAL15" s="4"/>
      <c r="IAM15" s="4"/>
      <c r="IAN15" s="4"/>
      <c r="IAO15" s="4"/>
      <c r="IAP15" s="4"/>
      <c r="IAQ15" s="4"/>
      <c r="IAR15" s="4"/>
      <c r="IAS15" s="4"/>
      <c r="IAT15" s="4"/>
      <c r="IAU15" s="4"/>
      <c r="IAV15" s="4"/>
      <c r="IAW15" s="4"/>
      <c r="IAX15" s="4"/>
      <c r="IAY15" s="4"/>
      <c r="IAZ15" s="4"/>
      <c r="IBA15" s="4"/>
      <c r="IBB15" s="4"/>
      <c r="IBC15" s="4"/>
      <c r="IBD15" s="4"/>
      <c r="IBE15" s="4"/>
      <c r="IBF15" s="4"/>
      <c r="IBG15" s="4"/>
      <c r="IBH15" s="4"/>
      <c r="IBI15" s="4"/>
      <c r="IBJ15" s="4"/>
      <c r="IBK15" s="4"/>
      <c r="IBL15" s="4"/>
      <c r="IBM15" s="4"/>
      <c r="IBN15" s="4"/>
      <c r="IBO15" s="4"/>
      <c r="IBP15" s="4"/>
      <c r="IBQ15" s="4"/>
      <c r="IBR15" s="4"/>
      <c r="IBS15" s="4"/>
      <c r="IBT15" s="4"/>
      <c r="IBU15" s="4"/>
      <c r="IBV15" s="4"/>
      <c r="IBW15" s="4"/>
      <c r="IBX15" s="4"/>
      <c r="IBY15" s="4"/>
      <c r="IBZ15" s="4"/>
      <c r="ICA15" s="4"/>
      <c r="ICB15" s="4"/>
      <c r="ICC15" s="4"/>
      <c r="ICD15" s="4"/>
      <c r="ICE15" s="4"/>
      <c r="ICF15" s="4"/>
      <c r="ICG15" s="4"/>
      <c r="ICH15" s="4"/>
      <c r="ICI15" s="4"/>
      <c r="ICJ15" s="4"/>
      <c r="ICK15" s="4"/>
      <c r="ICL15" s="4"/>
      <c r="ICM15" s="4"/>
      <c r="ICN15" s="4"/>
      <c r="ICO15" s="4"/>
      <c r="ICP15" s="4"/>
      <c r="ICQ15" s="4"/>
      <c r="ICR15" s="4"/>
      <c r="ICS15" s="4"/>
      <c r="ICT15" s="4"/>
      <c r="ICU15" s="4"/>
      <c r="ICV15" s="4"/>
      <c r="ICW15" s="4"/>
      <c r="ICX15" s="4"/>
      <c r="ICY15" s="4"/>
      <c r="ICZ15" s="4"/>
      <c r="IDA15" s="4"/>
      <c r="IDB15" s="4"/>
      <c r="IDC15" s="4"/>
      <c r="IDD15" s="4"/>
      <c r="IDE15" s="4"/>
      <c r="IDF15" s="4"/>
      <c r="IDG15" s="4"/>
      <c r="IDH15" s="4"/>
      <c r="IDI15" s="4"/>
      <c r="IDJ15" s="4"/>
      <c r="IDK15" s="4"/>
      <c r="IDL15" s="4"/>
      <c r="IDM15" s="4"/>
      <c r="IDN15" s="4"/>
      <c r="IDO15" s="4"/>
      <c r="IDP15" s="4"/>
      <c r="IDQ15" s="4"/>
      <c r="IDR15" s="4"/>
      <c r="IDS15" s="4"/>
      <c r="IDT15" s="4"/>
      <c r="IDU15" s="4"/>
      <c r="IDV15" s="4"/>
      <c r="IDW15" s="4"/>
      <c r="IDX15" s="4"/>
      <c r="IDY15" s="4"/>
      <c r="IDZ15" s="4"/>
      <c r="IEA15" s="4"/>
      <c r="IEB15" s="4"/>
      <c r="IEC15" s="4"/>
      <c r="IED15" s="4"/>
      <c r="IEE15" s="4"/>
      <c r="IEF15" s="4"/>
      <c r="IEG15" s="4"/>
      <c r="IEH15" s="4"/>
      <c r="IEI15" s="4"/>
      <c r="IEJ15" s="4"/>
      <c r="IEK15" s="4"/>
      <c r="IEL15" s="4"/>
      <c r="IEM15" s="4"/>
      <c r="IEN15" s="4"/>
      <c r="IEO15" s="4"/>
      <c r="IEP15" s="4"/>
      <c r="IEQ15" s="4"/>
      <c r="IER15" s="4"/>
      <c r="IES15" s="4"/>
      <c r="IET15" s="4"/>
      <c r="IEU15" s="4"/>
      <c r="IEV15" s="4"/>
      <c r="IEW15" s="4"/>
      <c r="IEX15" s="4"/>
      <c r="IEY15" s="4"/>
      <c r="IEZ15" s="4"/>
      <c r="IFA15" s="4"/>
      <c r="IFB15" s="4"/>
      <c r="IFC15" s="4"/>
      <c r="IFD15" s="4"/>
      <c r="IFE15" s="4"/>
      <c r="IFF15" s="4"/>
      <c r="IFG15" s="4"/>
      <c r="IFH15" s="4"/>
      <c r="IFI15" s="4"/>
      <c r="IFJ15" s="4"/>
      <c r="IFK15" s="4"/>
      <c r="IFL15" s="4"/>
      <c r="IFM15" s="4"/>
      <c r="IFN15" s="4"/>
      <c r="IFO15" s="4"/>
      <c r="IFP15" s="4"/>
      <c r="IFQ15" s="4"/>
      <c r="IFR15" s="4"/>
      <c r="IFS15" s="4"/>
      <c r="IFT15" s="4"/>
      <c r="IFU15" s="4"/>
      <c r="IFV15" s="4"/>
      <c r="IFW15" s="4"/>
      <c r="IFX15" s="4"/>
      <c r="IFY15" s="4"/>
      <c r="IFZ15" s="4"/>
      <c r="IGA15" s="4"/>
      <c r="IGB15" s="4"/>
      <c r="IGC15" s="4"/>
      <c r="IGD15" s="4"/>
      <c r="IGE15" s="4"/>
      <c r="IGF15" s="4"/>
      <c r="IGG15" s="4"/>
      <c r="IGH15" s="4"/>
      <c r="IGI15" s="4"/>
      <c r="IGJ15" s="4"/>
      <c r="IGK15" s="4"/>
      <c r="IGL15" s="4"/>
      <c r="IGM15" s="4"/>
      <c r="IGN15" s="4"/>
      <c r="IGO15" s="4"/>
      <c r="IGP15" s="4"/>
      <c r="IGQ15" s="4"/>
      <c r="IGR15" s="4"/>
      <c r="IGS15" s="4"/>
      <c r="IGT15" s="4"/>
      <c r="IGU15" s="4"/>
      <c r="IGV15" s="4"/>
      <c r="IGW15" s="4"/>
      <c r="IGX15" s="4"/>
      <c r="IGY15" s="4"/>
      <c r="IGZ15" s="4"/>
      <c r="IHA15" s="4"/>
      <c r="IHB15" s="4"/>
      <c r="IHC15" s="4"/>
      <c r="IHD15" s="4"/>
      <c r="IHE15" s="4"/>
      <c r="IHF15" s="4"/>
      <c r="IHG15" s="4"/>
      <c r="IHH15" s="4"/>
      <c r="IHI15" s="4"/>
      <c r="IHJ15" s="4"/>
      <c r="IHK15" s="4"/>
      <c r="IHL15" s="4"/>
      <c r="IHM15" s="4"/>
      <c r="IHN15" s="4"/>
      <c r="IHO15" s="4"/>
      <c r="IHP15" s="4"/>
      <c r="IHQ15" s="4"/>
      <c r="IHR15" s="4"/>
      <c r="IHS15" s="4"/>
      <c r="IHT15" s="4"/>
      <c r="IHU15" s="4"/>
      <c r="IHV15" s="4"/>
      <c r="IHW15" s="4"/>
      <c r="IHX15" s="4"/>
      <c r="IHY15" s="4"/>
      <c r="IHZ15" s="4"/>
      <c r="IIA15" s="4"/>
      <c r="IIB15" s="4"/>
      <c r="IIC15" s="4"/>
      <c r="IID15" s="4"/>
      <c r="IIE15" s="4"/>
      <c r="IIF15" s="4"/>
      <c r="IIG15" s="4"/>
      <c r="IIH15" s="4"/>
      <c r="III15" s="4"/>
      <c r="IIJ15" s="4"/>
      <c r="IIK15" s="4"/>
      <c r="IIL15" s="4"/>
      <c r="IIM15" s="4"/>
      <c r="IIN15" s="4"/>
      <c r="IIO15" s="4"/>
      <c r="IIP15" s="4"/>
      <c r="IIQ15" s="4"/>
      <c r="IIR15" s="4"/>
      <c r="IIS15" s="4"/>
      <c r="IIT15" s="4"/>
      <c r="IIU15" s="4"/>
      <c r="IIV15" s="4"/>
      <c r="IIW15" s="4"/>
      <c r="IIX15" s="4"/>
      <c r="IIY15" s="4"/>
      <c r="IIZ15" s="4"/>
      <c r="IJA15" s="4"/>
      <c r="IJB15" s="4"/>
      <c r="IJC15" s="4"/>
      <c r="IJD15" s="4"/>
      <c r="IJE15" s="4"/>
      <c r="IJF15" s="4"/>
      <c r="IJG15" s="4"/>
      <c r="IJH15" s="4"/>
      <c r="IJI15" s="4"/>
      <c r="IJJ15" s="4"/>
      <c r="IJK15" s="4"/>
      <c r="IJL15" s="4"/>
      <c r="IJM15" s="4"/>
      <c r="IJN15" s="4"/>
      <c r="IJO15" s="4"/>
      <c r="IJP15" s="4"/>
      <c r="IJQ15" s="4"/>
      <c r="IJR15" s="4"/>
      <c r="IJS15" s="4"/>
      <c r="IJT15" s="4"/>
      <c r="IJU15" s="4"/>
      <c r="IJV15" s="4"/>
      <c r="IJW15" s="4"/>
      <c r="IJX15" s="4"/>
      <c r="IJY15" s="4"/>
      <c r="IJZ15" s="4"/>
      <c r="IKA15" s="4"/>
      <c r="IKB15" s="4"/>
      <c r="IKC15" s="4"/>
      <c r="IKD15" s="4"/>
      <c r="IKE15" s="4"/>
      <c r="IKF15" s="4"/>
      <c r="IKG15" s="4"/>
      <c r="IKH15" s="4"/>
      <c r="IKI15" s="4"/>
      <c r="IKJ15" s="4"/>
      <c r="IKK15" s="4"/>
      <c r="IKL15" s="4"/>
      <c r="IKM15" s="4"/>
      <c r="IKN15" s="4"/>
      <c r="IKO15" s="4"/>
      <c r="IKP15" s="4"/>
      <c r="IKQ15" s="4"/>
      <c r="IKR15" s="4"/>
      <c r="IKS15" s="4"/>
      <c r="IKT15" s="4"/>
      <c r="IKU15" s="4"/>
      <c r="IKV15" s="4"/>
      <c r="IKW15" s="4"/>
      <c r="IKX15" s="4"/>
      <c r="IKY15" s="4"/>
      <c r="IKZ15" s="4"/>
      <c r="ILA15" s="4"/>
      <c r="ILB15" s="4"/>
      <c r="ILC15" s="4"/>
      <c r="ILD15" s="4"/>
      <c r="ILE15" s="4"/>
      <c r="ILF15" s="4"/>
      <c r="ILG15" s="4"/>
      <c r="ILH15" s="4"/>
      <c r="ILI15" s="4"/>
      <c r="ILJ15" s="4"/>
      <c r="ILK15" s="4"/>
      <c r="ILL15" s="4"/>
      <c r="ILM15" s="4"/>
      <c r="ILN15" s="4"/>
      <c r="ILO15" s="4"/>
      <c r="ILP15" s="4"/>
      <c r="ILQ15" s="4"/>
      <c r="ILR15" s="4"/>
      <c r="ILS15" s="4"/>
      <c r="ILT15" s="4"/>
      <c r="ILU15" s="4"/>
      <c r="ILV15" s="4"/>
      <c r="ILW15" s="4"/>
      <c r="ILX15" s="4"/>
      <c r="ILY15" s="4"/>
      <c r="ILZ15" s="4"/>
      <c r="IMA15" s="4"/>
      <c r="IMB15" s="4"/>
      <c r="IMC15" s="4"/>
      <c r="IMD15" s="4"/>
      <c r="IME15" s="4"/>
      <c r="IMF15" s="4"/>
      <c r="IMG15" s="4"/>
      <c r="IMH15" s="4"/>
      <c r="IMI15" s="4"/>
      <c r="IMJ15" s="4"/>
      <c r="IMK15" s="4"/>
      <c r="IML15" s="4"/>
      <c r="IMM15" s="4"/>
      <c r="IMN15" s="4"/>
      <c r="IMO15" s="4"/>
      <c r="IMP15" s="4"/>
      <c r="IMQ15" s="4"/>
      <c r="IMR15" s="4"/>
      <c r="IMS15" s="4"/>
      <c r="IMT15" s="4"/>
      <c r="IMU15" s="4"/>
      <c r="IMV15" s="4"/>
      <c r="IMW15" s="4"/>
      <c r="IMX15" s="4"/>
      <c r="IMY15" s="4"/>
      <c r="IMZ15" s="4"/>
      <c r="INA15" s="4"/>
      <c r="INB15" s="4"/>
      <c r="INC15" s="4"/>
      <c r="IND15" s="4"/>
      <c r="INE15" s="4"/>
      <c r="INF15" s="4"/>
      <c r="ING15" s="4"/>
      <c r="INH15" s="4"/>
      <c r="INI15" s="4"/>
      <c r="INJ15" s="4"/>
      <c r="INK15" s="4"/>
      <c r="INL15" s="4"/>
      <c r="INM15" s="4"/>
      <c r="INN15" s="4"/>
      <c r="INO15" s="4"/>
      <c r="INP15" s="4"/>
      <c r="INQ15" s="4"/>
      <c r="INR15" s="4"/>
      <c r="INS15" s="4"/>
      <c r="INT15" s="4"/>
      <c r="INU15" s="4"/>
      <c r="INV15" s="4"/>
      <c r="INW15" s="4"/>
      <c r="INX15" s="4"/>
      <c r="INY15" s="4"/>
      <c r="INZ15" s="4"/>
      <c r="IOA15" s="4"/>
      <c r="IOB15" s="4"/>
      <c r="IOC15" s="4"/>
      <c r="IOD15" s="4"/>
      <c r="IOE15" s="4"/>
      <c r="IOF15" s="4"/>
      <c r="IOG15" s="4"/>
      <c r="IOH15" s="4"/>
      <c r="IOI15" s="4"/>
      <c r="IOJ15" s="4"/>
      <c r="IOK15" s="4"/>
      <c r="IOL15" s="4"/>
      <c r="IOM15" s="4"/>
      <c r="ION15" s="4"/>
      <c r="IOO15" s="4"/>
      <c r="IOP15" s="4"/>
      <c r="IOQ15" s="4"/>
      <c r="IOR15" s="4"/>
      <c r="IOS15" s="4"/>
      <c r="IOT15" s="4"/>
      <c r="IOU15" s="4"/>
      <c r="IOV15" s="4"/>
      <c r="IOW15" s="4"/>
      <c r="IOX15" s="4"/>
      <c r="IOY15" s="4"/>
      <c r="IOZ15" s="4"/>
      <c r="IPA15" s="4"/>
      <c r="IPB15" s="4"/>
      <c r="IPC15" s="4"/>
      <c r="IPD15" s="4"/>
      <c r="IPE15" s="4"/>
      <c r="IPF15" s="4"/>
      <c r="IPG15" s="4"/>
      <c r="IPH15" s="4"/>
      <c r="IPI15" s="4"/>
      <c r="IPJ15" s="4"/>
      <c r="IPK15" s="4"/>
      <c r="IPL15" s="4"/>
      <c r="IPM15" s="4"/>
      <c r="IPN15" s="4"/>
      <c r="IPO15" s="4"/>
      <c r="IPP15" s="4"/>
      <c r="IPQ15" s="4"/>
      <c r="IPR15" s="4"/>
      <c r="IPS15" s="4"/>
      <c r="IPT15" s="4"/>
      <c r="IPU15" s="4"/>
      <c r="IPV15" s="4"/>
      <c r="IPW15" s="4"/>
      <c r="IPX15" s="4"/>
      <c r="IPY15" s="4"/>
      <c r="IPZ15" s="4"/>
      <c r="IQA15" s="4"/>
      <c r="IQB15" s="4"/>
      <c r="IQC15" s="4"/>
      <c r="IQD15" s="4"/>
      <c r="IQE15" s="4"/>
      <c r="IQF15" s="4"/>
      <c r="IQG15" s="4"/>
      <c r="IQH15" s="4"/>
      <c r="IQI15" s="4"/>
      <c r="IQJ15" s="4"/>
      <c r="IQK15" s="4"/>
      <c r="IQL15" s="4"/>
      <c r="IQM15" s="4"/>
      <c r="IQN15" s="4"/>
      <c r="IQO15" s="4"/>
      <c r="IQP15" s="4"/>
      <c r="IQQ15" s="4"/>
      <c r="IQR15" s="4"/>
      <c r="IQS15" s="4"/>
      <c r="IQT15" s="4"/>
      <c r="IQU15" s="4"/>
      <c r="IQV15" s="4"/>
      <c r="IQW15" s="4"/>
      <c r="IQX15" s="4"/>
      <c r="IQY15" s="4"/>
      <c r="IQZ15" s="4"/>
      <c r="IRA15" s="4"/>
      <c r="IRB15" s="4"/>
      <c r="IRC15" s="4"/>
      <c r="IRD15" s="4"/>
      <c r="IRE15" s="4"/>
      <c r="IRF15" s="4"/>
      <c r="IRG15" s="4"/>
      <c r="IRH15" s="4"/>
      <c r="IRI15" s="4"/>
      <c r="IRJ15" s="4"/>
      <c r="IRK15" s="4"/>
      <c r="IRL15" s="4"/>
      <c r="IRM15" s="4"/>
      <c r="IRN15" s="4"/>
      <c r="IRO15" s="4"/>
      <c r="IRP15" s="4"/>
      <c r="IRQ15" s="4"/>
      <c r="IRR15" s="4"/>
      <c r="IRS15" s="4"/>
      <c r="IRT15" s="4"/>
      <c r="IRU15" s="4"/>
      <c r="IRV15" s="4"/>
      <c r="IRW15" s="4"/>
      <c r="IRX15" s="4"/>
      <c r="IRY15" s="4"/>
      <c r="IRZ15" s="4"/>
      <c r="ISA15" s="4"/>
      <c r="ISB15" s="4"/>
      <c r="ISC15" s="4"/>
      <c r="ISD15" s="4"/>
      <c r="ISE15" s="4"/>
      <c r="ISF15" s="4"/>
      <c r="ISG15" s="4"/>
      <c r="ISH15" s="4"/>
      <c r="ISI15" s="4"/>
      <c r="ISJ15" s="4"/>
      <c r="ISK15" s="4"/>
      <c r="ISL15" s="4"/>
      <c r="ISM15" s="4"/>
      <c r="ISN15" s="4"/>
      <c r="ISO15" s="4"/>
      <c r="ISP15" s="4"/>
      <c r="ISQ15" s="4"/>
      <c r="ISR15" s="4"/>
      <c r="ISS15" s="4"/>
      <c r="IST15" s="4"/>
      <c r="ISU15" s="4"/>
      <c r="ISV15" s="4"/>
      <c r="ISW15" s="4"/>
      <c r="ISX15" s="4"/>
      <c r="ISY15" s="4"/>
      <c r="ISZ15" s="4"/>
      <c r="ITA15" s="4"/>
      <c r="ITB15" s="4"/>
      <c r="ITC15" s="4"/>
      <c r="ITD15" s="4"/>
      <c r="ITE15" s="4"/>
      <c r="ITF15" s="4"/>
      <c r="ITG15" s="4"/>
      <c r="ITH15" s="4"/>
      <c r="ITI15" s="4"/>
      <c r="ITJ15" s="4"/>
      <c r="ITK15" s="4"/>
      <c r="ITL15" s="4"/>
      <c r="ITM15" s="4"/>
      <c r="ITN15" s="4"/>
      <c r="ITO15" s="4"/>
      <c r="ITP15" s="4"/>
      <c r="ITQ15" s="4"/>
      <c r="ITR15" s="4"/>
      <c r="ITS15" s="4"/>
      <c r="ITT15" s="4"/>
      <c r="ITU15" s="4"/>
      <c r="ITV15" s="4"/>
      <c r="ITW15" s="4"/>
      <c r="ITX15" s="4"/>
      <c r="ITY15" s="4"/>
      <c r="ITZ15" s="4"/>
      <c r="IUA15" s="4"/>
      <c r="IUB15" s="4"/>
      <c r="IUC15" s="4"/>
      <c r="IUD15" s="4"/>
      <c r="IUE15" s="4"/>
      <c r="IUF15" s="4"/>
      <c r="IUG15" s="4"/>
      <c r="IUH15" s="4"/>
      <c r="IUI15" s="4"/>
      <c r="IUJ15" s="4"/>
      <c r="IUK15" s="4"/>
      <c r="IUL15" s="4"/>
      <c r="IUM15" s="4"/>
      <c r="IUN15" s="4"/>
      <c r="IUO15" s="4"/>
      <c r="IUP15" s="4"/>
      <c r="IUQ15" s="4"/>
      <c r="IUR15" s="4"/>
      <c r="IUS15" s="4"/>
      <c r="IUT15" s="4"/>
      <c r="IUU15" s="4"/>
      <c r="IUV15" s="4"/>
      <c r="IUW15" s="4"/>
      <c r="IUX15" s="4"/>
      <c r="IUY15" s="4"/>
      <c r="IUZ15" s="4"/>
      <c r="IVA15" s="4"/>
      <c r="IVB15" s="4"/>
      <c r="IVC15" s="4"/>
      <c r="IVD15" s="4"/>
      <c r="IVE15" s="4"/>
      <c r="IVF15" s="4"/>
      <c r="IVG15" s="4"/>
      <c r="IVH15" s="4"/>
      <c r="IVI15" s="4"/>
      <c r="IVJ15" s="4"/>
      <c r="IVK15" s="4"/>
      <c r="IVL15" s="4"/>
      <c r="IVM15" s="4"/>
      <c r="IVN15" s="4"/>
      <c r="IVO15" s="4"/>
      <c r="IVP15" s="4"/>
      <c r="IVQ15" s="4"/>
      <c r="IVR15" s="4"/>
      <c r="IVS15" s="4"/>
      <c r="IVT15" s="4"/>
      <c r="IVU15" s="4"/>
      <c r="IVV15" s="4"/>
      <c r="IVW15" s="4"/>
      <c r="IVX15" s="4"/>
      <c r="IVY15" s="4"/>
      <c r="IVZ15" s="4"/>
      <c r="IWA15" s="4"/>
      <c r="IWB15" s="4"/>
      <c r="IWC15" s="4"/>
      <c r="IWD15" s="4"/>
      <c r="IWE15" s="4"/>
      <c r="IWF15" s="4"/>
      <c r="IWG15" s="4"/>
      <c r="IWH15" s="4"/>
      <c r="IWI15" s="4"/>
      <c r="IWJ15" s="4"/>
      <c r="IWK15" s="4"/>
      <c r="IWL15" s="4"/>
      <c r="IWM15" s="4"/>
      <c r="IWN15" s="4"/>
      <c r="IWO15" s="4"/>
      <c r="IWP15" s="4"/>
      <c r="IWQ15" s="4"/>
      <c r="IWR15" s="4"/>
      <c r="IWS15" s="4"/>
      <c r="IWT15" s="4"/>
      <c r="IWU15" s="4"/>
      <c r="IWV15" s="4"/>
      <c r="IWW15" s="4"/>
      <c r="IWX15" s="4"/>
      <c r="IWY15" s="4"/>
      <c r="IWZ15" s="4"/>
      <c r="IXA15" s="4"/>
      <c r="IXB15" s="4"/>
      <c r="IXC15" s="4"/>
      <c r="IXD15" s="4"/>
      <c r="IXE15" s="4"/>
      <c r="IXF15" s="4"/>
      <c r="IXG15" s="4"/>
      <c r="IXH15" s="4"/>
      <c r="IXI15" s="4"/>
      <c r="IXJ15" s="4"/>
      <c r="IXK15" s="4"/>
      <c r="IXL15" s="4"/>
      <c r="IXM15" s="4"/>
      <c r="IXN15" s="4"/>
      <c r="IXO15" s="4"/>
      <c r="IXP15" s="4"/>
      <c r="IXQ15" s="4"/>
      <c r="IXR15" s="4"/>
      <c r="IXS15" s="4"/>
      <c r="IXT15" s="4"/>
      <c r="IXU15" s="4"/>
      <c r="IXV15" s="4"/>
      <c r="IXW15" s="4"/>
      <c r="IXX15" s="4"/>
      <c r="IXY15" s="4"/>
      <c r="IXZ15" s="4"/>
      <c r="IYA15" s="4"/>
      <c r="IYB15" s="4"/>
      <c r="IYC15" s="4"/>
      <c r="IYD15" s="4"/>
      <c r="IYE15" s="4"/>
      <c r="IYF15" s="4"/>
      <c r="IYG15" s="4"/>
      <c r="IYH15" s="4"/>
      <c r="IYI15" s="4"/>
      <c r="IYJ15" s="4"/>
      <c r="IYK15" s="4"/>
      <c r="IYL15" s="4"/>
      <c r="IYM15" s="4"/>
      <c r="IYN15" s="4"/>
      <c r="IYO15" s="4"/>
      <c r="IYP15" s="4"/>
      <c r="IYQ15" s="4"/>
      <c r="IYR15" s="4"/>
      <c r="IYS15" s="4"/>
      <c r="IYT15" s="4"/>
      <c r="IYU15" s="4"/>
      <c r="IYV15" s="4"/>
      <c r="IYW15" s="4"/>
      <c r="IYX15" s="4"/>
      <c r="IYY15" s="4"/>
      <c r="IYZ15" s="4"/>
      <c r="IZA15" s="4"/>
      <c r="IZB15" s="4"/>
      <c r="IZC15" s="4"/>
      <c r="IZD15" s="4"/>
      <c r="IZE15" s="4"/>
      <c r="IZF15" s="4"/>
      <c r="IZG15" s="4"/>
      <c r="IZH15" s="4"/>
      <c r="IZI15" s="4"/>
      <c r="IZJ15" s="4"/>
      <c r="IZK15" s="4"/>
      <c r="IZL15" s="4"/>
      <c r="IZM15" s="4"/>
      <c r="IZN15" s="4"/>
      <c r="IZO15" s="4"/>
      <c r="IZP15" s="4"/>
      <c r="IZQ15" s="4"/>
      <c r="IZR15" s="4"/>
      <c r="IZS15" s="4"/>
      <c r="IZT15" s="4"/>
      <c r="IZU15" s="4"/>
      <c r="IZV15" s="4"/>
      <c r="IZW15" s="4"/>
      <c r="IZX15" s="4"/>
      <c r="IZY15" s="4"/>
      <c r="IZZ15" s="4"/>
      <c r="JAA15" s="4"/>
      <c r="JAB15" s="4"/>
      <c r="JAC15" s="4"/>
      <c r="JAD15" s="4"/>
      <c r="JAE15" s="4"/>
      <c r="JAF15" s="4"/>
      <c r="JAG15" s="4"/>
      <c r="JAH15" s="4"/>
      <c r="JAI15" s="4"/>
      <c r="JAJ15" s="4"/>
      <c r="JAK15" s="4"/>
      <c r="JAL15" s="4"/>
      <c r="JAM15" s="4"/>
      <c r="JAN15" s="4"/>
      <c r="JAO15" s="4"/>
      <c r="JAP15" s="4"/>
      <c r="JAQ15" s="4"/>
      <c r="JAR15" s="4"/>
      <c r="JAS15" s="4"/>
      <c r="JAT15" s="4"/>
      <c r="JAU15" s="4"/>
      <c r="JAV15" s="4"/>
      <c r="JAW15" s="4"/>
      <c r="JAX15" s="4"/>
      <c r="JAY15" s="4"/>
      <c r="JAZ15" s="4"/>
      <c r="JBA15" s="4"/>
      <c r="JBB15" s="4"/>
      <c r="JBC15" s="4"/>
      <c r="JBD15" s="4"/>
      <c r="JBE15" s="4"/>
      <c r="JBF15" s="4"/>
      <c r="JBG15" s="4"/>
      <c r="JBH15" s="4"/>
      <c r="JBI15" s="4"/>
      <c r="JBJ15" s="4"/>
      <c r="JBK15" s="4"/>
      <c r="JBL15" s="4"/>
      <c r="JBM15" s="4"/>
      <c r="JBN15" s="4"/>
      <c r="JBO15" s="4"/>
      <c r="JBP15" s="4"/>
      <c r="JBQ15" s="4"/>
      <c r="JBR15" s="4"/>
      <c r="JBS15" s="4"/>
      <c r="JBT15" s="4"/>
      <c r="JBU15" s="4"/>
      <c r="JBV15" s="4"/>
      <c r="JBW15" s="4"/>
      <c r="JBX15" s="4"/>
      <c r="JBY15" s="4"/>
      <c r="JBZ15" s="4"/>
      <c r="JCA15" s="4"/>
      <c r="JCB15" s="4"/>
      <c r="JCC15" s="4"/>
      <c r="JCD15" s="4"/>
      <c r="JCE15" s="4"/>
      <c r="JCF15" s="4"/>
      <c r="JCG15" s="4"/>
      <c r="JCH15" s="4"/>
      <c r="JCI15" s="4"/>
      <c r="JCJ15" s="4"/>
      <c r="JCK15" s="4"/>
      <c r="JCL15" s="4"/>
      <c r="JCM15" s="4"/>
      <c r="JCN15" s="4"/>
      <c r="JCO15" s="4"/>
      <c r="JCP15" s="4"/>
      <c r="JCQ15" s="4"/>
      <c r="JCR15" s="4"/>
      <c r="JCS15" s="4"/>
      <c r="JCT15" s="4"/>
      <c r="JCU15" s="4"/>
      <c r="JCV15" s="4"/>
      <c r="JCW15" s="4"/>
      <c r="JCX15" s="4"/>
      <c r="JCY15" s="4"/>
      <c r="JCZ15" s="4"/>
      <c r="JDA15" s="4"/>
      <c r="JDB15" s="4"/>
      <c r="JDC15" s="4"/>
      <c r="JDD15" s="4"/>
      <c r="JDE15" s="4"/>
      <c r="JDF15" s="4"/>
      <c r="JDG15" s="4"/>
      <c r="JDH15" s="4"/>
      <c r="JDI15" s="4"/>
      <c r="JDJ15" s="4"/>
      <c r="JDK15" s="4"/>
      <c r="JDL15" s="4"/>
      <c r="JDM15" s="4"/>
      <c r="JDN15" s="4"/>
      <c r="JDO15" s="4"/>
      <c r="JDP15" s="4"/>
      <c r="JDQ15" s="4"/>
      <c r="JDR15" s="4"/>
      <c r="JDS15" s="4"/>
      <c r="JDT15" s="4"/>
      <c r="JDU15" s="4"/>
      <c r="JDV15" s="4"/>
      <c r="JDW15" s="4"/>
      <c r="JDX15" s="4"/>
      <c r="JDY15" s="4"/>
      <c r="JDZ15" s="4"/>
      <c r="JEA15" s="4"/>
      <c r="JEB15" s="4"/>
      <c r="JEC15" s="4"/>
      <c r="JED15" s="4"/>
      <c r="JEE15" s="4"/>
      <c r="JEF15" s="4"/>
      <c r="JEG15" s="4"/>
      <c r="JEH15" s="4"/>
      <c r="JEI15" s="4"/>
      <c r="JEJ15" s="4"/>
      <c r="JEK15" s="4"/>
      <c r="JEL15" s="4"/>
      <c r="JEM15" s="4"/>
      <c r="JEN15" s="4"/>
      <c r="JEO15" s="4"/>
      <c r="JEP15" s="4"/>
      <c r="JEQ15" s="4"/>
      <c r="JER15" s="4"/>
      <c r="JES15" s="4"/>
      <c r="JET15" s="4"/>
      <c r="JEU15" s="4"/>
      <c r="JEV15" s="4"/>
      <c r="JEW15" s="4"/>
      <c r="JEX15" s="4"/>
      <c r="JEY15" s="4"/>
      <c r="JEZ15" s="4"/>
      <c r="JFA15" s="4"/>
      <c r="JFB15" s="4"/>
      <c r="JFC15" s="4"/>
      <c r="JFD15" s="4"/>
      <c r="JFE15" s="4"/>
      <c r="JFF15" s="4"/>
      <c r="JFG15" s="4"/>
      <c r="JFH15" s="4"/>
      <c r="JFI15" s="4"/>
      <c r="JFJ15" s="4"/>
      <c r="JFK15" s="4"/>
      <c r="JFL15" s="4"/>
      <c r="JFM15" s="4"/>
      <c r="JFN15" s="4"/>
      <c r="JFO15" s="4"/>
      <c r="JFP15" s="4"/>
      <c r="JFQ15" s="4"/>
      <c r="JFR15" s="4"/>
      <c r="JFS15" s="4"/>
      <c r="JFT15" s="4"/>
      <c r="JFU15" s="4"/>
      <c r="JFV15" s="4"/>
      <c r="JFW15" s="4"/>
      <c r="JFX15" s="4"/>
      <c r="JFY15" s="4"/>
      <c r="JFZ15" s="4"/>
      <c r="JGA15" s="4"/>
      <c r="JGB15" s="4"/>
      <c r="JGC15" s="4"/>
      <c r="JGD15" s="4"/>
      <c r="JGE15" s="4"/>
      <c r="JGF15" s="4"/>
      <c r="JGG15" s="4"/>
      <c r="JGH15" s="4"/>
      <c r="JGI15" s="4"/>
      <c r="JGJ15" s="4"/>
      <c r="JGK15" s="4"/>
      <c r="JGL15" s="4"/>
      <c r="JGM15" s="4"/>
      <c r="JGN15" s="4"/>
      <c r="JGO15" s="4"/>
      <c r="JGP15" s="4"/>
      <c r="JGQ15" s="4"/>
      <c r="JGR15" s="4"/>
      <c r="JGS15" s="4"/>
      <c r="JGT15" s="4"/>
      <c r="JGU15" s="4"/>
      <c r="JGV15" s="4"/>
      <c r="JGW15" s="4"/>
      <c r="JGX15" s="4"/>
      <c r="JGY15" s="4"/>
      <c r="JGZ15" s="4"/>
      <c r="JHA15" s="4"/>
      <c r="JHB15" s="4"/>
      <c r="JHC15" s="4"/>
      <c r="JHD15" s="4"/>
      <c r="JHE15" s="4"/>
      <c r="JHF15" s="4"/>
      <c r="JHG15" s="4"/>
      <c r="JHH15" s="4"/>
      <c r="JHI15" s="4"/>
      <c r="JHJ15" s="4"/>
      <c r="JHK15" s="4"/>
      <c r="JHL15" s="4"/>
      <c r="JHM15" s="4"/>
      <c r="JHN15" s="4"/>
      <c r="JHO15" s="4"/>
      <c r="JHP15" s="4"/>
      <c r="JHQ15" s="4"/>
      <c r="JHR15" s="4"/>
      <c r="JHS15" s="4"/>
      <c r="JHT15" s="4"/>
      <c r="JHU15" s="4"/>
      <c r="JHV15" s="4"/>
      <c r="JHW15" s="4"/>
      <c r="JHX15" s="4"/>
      <c r="JHY15" s="4"/>
      <c r="JHZ15" s="4"/>
      <c r="JIA15" s="4"/>
      <c r="JIB15" s="4"/>
      <c r="JIC15" s="4"/>
      <c r="JID15" s="4"/>
      <c r="JIE15" s="4"/>
      <c r="JIF15" s="4"/>
      <c r="JIG15" s="4"/>
      <c r="JIH15" s="4"/>
      <c r="JII15" s="4"/>
      <c r="JIJ15" s="4"/>
      <c r="JIK15" s="4"/>
      <c r="JIL15" s="4"/>
      <c r="JIM15" s="4"/>
      <c r="JIN15" s="4"/>
      <c r="JIO15" s="4"/>
      <c r="JIP15" s="4"/>
      <c r="JIQ15" s="4"/>
      <c r="JIR15" s="4"/>
      <c r="JIS15" s="4"/>
      <c r="JIT15" s="4"/>
      <c r="JIU15" s="4"/>
      <c r="JIV15" s="4"/>
      <c r="JIW15" s="4"/>
      <c r="JIX15" s="4"/>
      <c r="JIY15" s="4"/>
      <c r="JIZ15" s="4"/>
      <c r="JJA15" s="4"/>
      <c r="JJB15" s="4"/>
      <c r="JJC15" s="4"/>
      <c r="JJD15" s="4"/>
      <c r="JJE15" s="4"/>
      <c r="JJF15" s="4"/>
      <c r="JJG15" s="4"/>
      <c r="JJH15" s="4"/>
      <c r="JJI15" s="4"/>
      <c r="JJJ15" s="4"/>
      <c r="JJK15" s="4"/>
      <c r="JJL15" s="4"/>
      <c r="JJM15" s="4"/>
      <c r="JJN15" s="4"/>
      <c r="JJO15" s="4"/>
      <c r="JJP15" s="4"/>
      <c r="JJQ15" s="4"/>
      <c r="JJR15" s="4"/>
      <c r="JJS15" s="4"/>
      <c r="JJT15" s="4"/>
      <c r="JJU15" s="4"/>
      <c r="JJV15" s="4"/>
      <c r="JJW15" s="4"/>
      <c r="JJX15" s="4"/>
      <c r="JJY15" s="4"/>
      <c r="JJZ15" s="4"/>
      <c r="JKA15" s="4"/>
      <c r="JKB15" s="4"/>
      <c r="JKC15" s="4"/>
      <c r="JKD15" s="4"/>
      <c r="JKE15" s="4"/>
      <c r="JKF15" s="4"/>
      <c r="JKG15" s="4"/>
      <c r="JKH15" s="4"/>
      <c r="JKI15" s="4"/>
      <c r="JKJ15" s="4"/>
      <c r="JKK15" s="4"/>
      <c r="JKL15" s="4"/>
      <c r="JKM15" s="4"/>
      <c r="JKN15" s="4"/>
      <c r="JKO15" s="4"/>
      <c r="JKP15" s="4"/>
      <c r="JKQ15" s="4"/>
      <c r="JKR15" s="4"/>
      <c r="JKS15" s="4"/>
      <c r="JKT15" s="4"/>
      <c r="JKU15" s="4"/>
      <c r="JKV15" s="4"/>
      <c r="JKW15" s="4"/>
      <c r="JKX15" s="4"/>
      <c r="JKY15" s="4"/>
      <c r="JKZ15" s="4"/>
      <c r="JLA15" s="4"/>
      <c r="JLB15" s="4"/>
      <c r="JLC15" s="4"/>
      <c r="JLD15" s="4"/>
      <c r="JLE15" s="4"/>
      <c r="JLF15" s="4"/>
      <c r="JLG15" s="4"/>
      <c r="JLH15" s="4"/>
      <c r="JLI15" s="4"/>
      <c r="JLJ15" s="4"/>
      <c r="JLK15" s="4"/>
      <c r="JLL15" s="4"/>
      <c r="JLM15" s="4"/>
      <c r="JLN15" s="4"/>
      <c r="JLO15" s="4"/>
      <c r="JLP15" s="4"/>
      <c r="JLQ15" s="4"/>
      <c r="JLR15" s="4"/>
      <c r="JLS15" s="4"/>
      <c r="JLT15" s="4"/>
      <c r="JLU15" s="4"/>
      <c r="JLV15" s="4"/>
      <c r="JLW15" s="4"/>
      <c r="JLX15" s="4"/>
      <c r="JLY15" s="4"/>
      <c r="JLZ15" s="4"/>
      <c r="JMA15" s="4"/>
      <c r="JMB15" s="4"/>
      <c r="JMC15" s="4"/>
      <c r="JMD15" s="4"/>
      <c r="JME15" s="4"/>
      <c r="JMF15" s="4"/>
      <c r="JMG15" s="4"/>
      <c r="JMH15" s="4"/>
      <c r="JMI15" s="4"/>
      <c r="JMJ15" s="4"/>
      <c r="JMK15" s="4"/>
      <c r="JML15" s="4"/>
      <c r="JMM15" s="4"/>
      <c r="JMN15" s="4"/>
      <c r="JMO15" s="4"/>
      <c r="JMP15" s="4"/>
      <c r="JMQ15" s="4"/>
      <c r="JMR15" s="4"/>
      <c r="JMS15" s="4"/>
      <c r="JMT15" s="4"/>
      <c r="JMU15" s="4"/>
      <c r="JMV15" s="4"/>
      <c r="JMW15" s="4"/>
      <c r="JMX15" s="4"/>
      <c r="JMY15" s="4"/>
      <c r="JMZ15" s="4"/>
      <c r="JNA15" s="4"/>
      <c r="JNB15" s="4"/>
      <c r="JNC15" s="4"/>
      <c r="JND15" s="4"/>
      <c r="JNE15" s="4"/>
      <c r="JNF15" s="4"/>
      <c r="JNG15" s="4"/>
      <c r="JNH15" s="4"/>
      <c r="JNI15" s="4"/>
      <c r="JNJ15" s="4"/>
      <c r="JNK15" s="4"/>
      <c r="JNL15" s="4"/>
      <c r="JNM15" s="4"/>
      <c r="JNN15" s="4"/>
      <c r="JNO15" s="4"/>
      <c r="JNP15" s="4"/>
      <c r="JNQ15" s="4"/>
      <c r="JNR15" s="4"/>
      <c r="JNS15" s="4"/>
      <c r="JNT15" s="4"/>
      <c r="JNU15" s="4"/>
      <c r="JNV15" s="4"/>
      <c r="JNW15" s="4"/>
      <c r="JNX15" s="4"/>
      <c r="JNY15" s="4"/>
      <c r="JNZ15" s="4"/>
      <c r="JOA15" s="4"/>
      <c r="JOB15" s="4"/>
      <c r="JOC15" s="4"/>
      <c r="JOD15" s="4"/>
      <c r="JOE15" s="4"/>
      <c r="JOF15" s="4"/>
      <c r="JOG15" s="4"/>
      <c r="JOH15" s="4"/>
      <c r="JOI15" s="4"/>
      <c r="JOJ15" s="4"/>
      <c r="JOK15" s="4"/>
      <c r="JOL15" s="4"/>
      <c r="JOM15" s="4"/>
      <c r="JON15" s="4"/>
      <c r="JOO15" s="4"/>
      <c r="JOP15" s="4"/>
      <c r="JOQ15" s="4"/>
      <c r="JOR15" s="4"/>
      <c r="JOS15" s="4"/>
      <c r="JOT15" s="4"/>
      <c r="JOU15" s="4"/>
      <c r="JOV15" s="4"/>
      <c r="JOW15" s="4"/>
      <c r="JOX15" s="4"/>
      <c r="JOY15" s="4"/>
      <c r="JOZ15" s="4"/>
      <c r="JPA15" s="4"/>
      <c r="JPB15" s="4"/>
      <c r="JPC15" s="4"/>
      <c r="JPD15" s="4"/>
      <c r="JPE15" s="4"/>
      <c r="JPF15" s="4"/>
      <c r="JPG15" s="4"/>
      <c r="JPH15" s="4"/>
      <c r="JPI15" s="4"/>
      <c r="JPJ15" s="4"/>
      <c r="JPK15" s="4"/>
      <c r="JPL15" s="4"/>
      <c r="JPM15" s="4"/>
      <c r="JPN15" s="4"/>
      <c r="JPO15" s="4"/>
      <c r="JPP15" s="4"/>
      <c r="JPQ15" s="4"/>
      <c r="JPR15" s="4"/>
      <c r="JPS15" s="4"/>
      <c r="JPT15" s="4"/>
      <c r="JPU15" s="4"/>
      <c r="JPV15" s="4"/>
      <c r="JPW15" s="4"/>
      <c r="JPX15" s="4"/>
      <c r="JPY15" s="4"/>
      <c r="JPZ15" s="4"/>
      <c r="JQA15" s="4"/>
      <c r="JQB15" s="4"/>
      <c r="JQC15" s="4"/>
      <c r="JQD15" s="4"/>
      <c r="JQE15" s="4"/>
      <c r="JQF15" s="4"/>
      <c r="JQG15" s="4"/>
      <c r="JQH15" s="4"/>
      <c r="JQI15" s="4"/>
      <c r="JQJ15" s="4"/>
      <c r="JQK15" s="4"/>
      <c r="JQL15" s="4"/>
      <c r="JQM15" s="4"/>
      <c r="JQN15" s="4"/>
      <c r="JQO15" s="4"/>
      <c r="JQP15" s="4"/>
      <c r="JQQ15" s="4"/>
      <c r="JQR15" s="4"/>
      <c r="JQS15" s="4"/>
      <c r="JQT15" s="4"/>
      <c r="JQU15" s="4"/>
      <c r="JQV15" s="4"/>
      <c r="JQW15" s="4"/>
      <c r="JQX15" s="4"/>
      <c r="JQY15" s="4"/>
      <c r="JQZ15" s="4"/>
      <c r="JRA15" s="4"/>
      <c r="JRB15" s="4"/>
      <c r="JRC15" s="4"/>
      <c r="JRD15" s="4"/>
      <c r="JRE15" s="4"/>
      <c r="JRF15" s="4"/>
      <c r="JRG15" s="4"/>
      <c r="JRH15" s="4"/>
      <c r="JRI15" s="4"/>
      <c r="JRJ15" s="4"/>
      <c r="JRK15" s="4"/>
      <c r="JRL15" s="4"/>
      <c r="JRM15" s="4"/>
      <c r="JRN15" s="4"/>
      <c r="JRO15" s="4"/>
      <c r="JRP15" s="4"/>
      <c r="JRQ15" s="4"/>
      <c r="JRR15" s="4"/>
      <c r="JRS15" s="4"/>
      <c r="JRT15" s="4"/>
      <c r="JRU15" s="4"/>
      <c r="JRV15" s="4"/>
      <c r="JRW15" s="4"/>
      <c r="JRX15" s="4"/>
      <c r="JRY15" s="4"/>
      <c r="JRZ15" s="4"/>
      <c r="JSA15" s="4"/>
      <c r="JSB15" s="4"/>
      <c r="JSC15" s="4"/>
      <c r="JSD15" s="4"/>
      <c r="JSE15" s="4"/>
      <c r="JSF15" s="4"/>
      <c r="JSG15" s="4"/>
      <c r="JSH15" s="4"/>
      <c r="JSI15" s="4"/>
      <c r="JSJ15" s="4"/>
      <c r="JSK15" s="4"/>
      <c r="JSL15" s="4"/>
      <c r="JSM15" s="4"/>
      <c r="JSN15" s="4"/>
      <c r="JSO15" s="4"/>
      <c r="JSP15" s="4"/>
      <c r="JSQ15" s="4"/>
      <c r="JSR15" s="4"/>
      <c r="JSS15" s="4"/>
      <c r="JST15" s="4"/>
      <c r="JSU15" s="4"/>
      <c r="JSV15" s="4"/>
      <c r="JSW15" s="4"/>
      <c r="JSX15" s="4"/>
      <c r="JSY15" s="4"/>
      <c r="JSZ15" s="4"/>
      <c r="JTA15" s="4"/>
      <c r="JTB15" s="4"/>
      <c r="JTC15" s="4"/>
      <c r="JTD15" s="4"/>
      <c r="JTE15" s="4"/>
      <c r="JTF15" s="4"/>
      <c r="JTG15" s="4"/>
      <c r="JTH15" s="4"/>
      <c r="JTI15" s="4"/>
      <c r="JTJ15" s="4"/>
      <c r="JTK15" s="4"/>
      <c r="JTL15" s="4"/>
      <c r="JTM15" s="4"/>
      <c r="JTN15" s="4"/>
      <c r="JTO15" s="4"/>
      <c r="JTP15" s="4"/>
      <c r="JTQ15" s="4"/>
      <c r="JTR15" s="4"/>
      <c r="JTS15" s="4"/>
      <c r="JTT15" s="4"/>
      <c r="JTU15" s="4"/>
      <c r="JTV15" s="4"/>
      <c r="JTW15" s="4"/>
      <c r="JTX15" s="4"/>
      <c r="JTY15" s="4"/>
      <c r="JTZ15" s="4"/>
      <c r="JUA15" s="4"/>
      <c r="JUB15" s="4"/>
      <c r="JUC15" s="4"/>
      <c r="JUD15" s="4"/>
      <c r="JUE15" s="4"/>
      <c r="JUF15" s="4"/>
      <c r="JUG15" s="4"/>
      <c r="JUH15" s="4"/>
      <c r="JUI15" s="4"/>
      <c r="JUJ15" s="4"/>
      <c r="JUK15" s="4"/>
      <c r="JUL15" s="4"/>
      <c r="JUM15" s="4"/>
      <c r="JUN15" s="4"/>
      <c r="JUO15" s="4"/>
      <c r="JUP15" s="4"/>
      <c r="JUQ15" s="4"/>
      <c r="JUR15" s="4"/>
      <c r="JUS15" s="4"/>
      <c r="JUT15" s="4"/>
      <c r="JUU15" s="4"/>
      <c r="JUV15" s="4"/>
      <c r="JUW15" s="4"/>
      <c r="JUX15" s="4"/>
      <c r="JUY15" s="4"/>
      <c r="JUZ15" s="4"/>
      <c r="JVA15" s="4"/>
      <c r="JVB15" s="4"/>
      <c r="JVC15" s="4"/>
      <c r="JVD15" s="4"/>
      <c r="JVE15" s="4"/>
      <c r="JVF15" s="4"/>
      <c r="JVG15" s="4"/>
      <c r="JVH15" s="4"/>
      <c r="JVI15" s="4"/>
      <c r="JVJ15" s="4"/>
      <c r="JVK15" s="4"/>
      <c r="JVL15" s="4"/>
      <c r="JVM15" s="4"/>
      <c r="JVN15" s="4"/>
      <c r="JVO15" s="4"/>
      <c r="JVP15" s="4"/>
      <c r="JVQ15" s="4"/>
      <c r="JVR15" s="4"/>
      <c r="JVS15" s="4"/>
      <c r="JVT15" s="4"/>
      <c r="JVU15" s="4"/>
      <c r="JVV15" s="4"/>
      <c r="JVW15" s="4"/>
      <c r="JVX15" s="4"/>
      <c r="JVY15" s="4"/>
      <c r="JVZ15" s="4"/>
      <c r="JWA15" s="4"/>
      <c r="JWB15" s="4"/>
      <c r="JWC15" s="4"/>
      <c r="JWD15" s="4"/>
      <c r="JWE15" s="4"/>
      <c r="JWF15" s="4"/>
      <c r="JWG15" s="4"/>
      <c r="JWH15" s="4"/>
      <c r="JWI15" s="4"/>
      <c r="JWJ15" s="4"/>
      <c r="JWK15" s="4"/>
      <c r="JWL15" s="4"/>
      <c r="JWM15" s="4"/>
      <c r="JWN15" s="4"/>
      <c r="JWO15" s="4"/>
      <c r="JWP15" s="4"/>
      <c r="JWQ15" s="4"/>
      <c r="JWR15" s="4"/>
      <c r="JWS15" s="4"/>
      <c r="JWT15" s="4"/>
      <c r="JWU15" s="4"/>
      <c r="JWV15" s="4"/>
      <c r="JWW15" s="4"/>
      <c r="JWX15" s="4"/>
      <c r="JWY15" s="4"/>
      <c r="JWZ15" s="4"/>
      <c r="JXA15" s="4"/>
      <c r="JXB15" s="4"/>
      <c r="JXC15" s="4"/>
      <c r="JXD15" s="4"/>
      <c r="JXE15" s="4"/>
      <c r="JXF15" s="4"/>
      <c r="JXG15" s="4"/>
      <c r="JXH15" s="4"/>
      <c r="JXI15" s="4"/>
      <c r="JXJ15" s="4"/>
      <c r="JXK15" s="4"/>
      <c r="JXL15" s="4"/>
      <c r="JXM15" s="4"/>
      <c r="JXN15" s="4"/>
      <c r="JXO15" s="4"/>
      <c r="JXP15" s="4"/>
      <c r="JXQ15" s="4"/>
      <c r="JXR15" s="4"/>
      <c r="JXS15" s="4"/>
      <c r="JXT15" s="4"/>
      <c r="JXU15" s="4"/>
      <c r="JXV15" s="4"/>
      <c r="JXW15" s="4"/>
      <c r="JXX15" s="4"/>
      <c r="JXY15" s="4"/>
      <c r="JXZ15" s="4"/>
      <c r="JYA15" s="4"/>
      <c r="JYB15" s="4"/>
      <c r="JYC15" s="4"/>
      <c r="JYD15" s="4"/>
      <c r="JYE15" s="4"/>
      <c r="JYF15" s="4"/>
      <c r="JYG15" s="4"/>
      <c r="JYH15" s="4"/>
      <c r="JYI15" s="4"/>
      <c r="JYJ15" s="4"/>
      <c r="JYK15" s="4"/>
      <c r="JYL15" s="4"/>
      <c r="JYM15" s="4"/>
      <c r="JYN15" s="4"/>
      <c r="JYO15" s="4"/>
      <c r="JYP15" s="4"/>
      <c r="JYQ15" s="4"/>
      <c r="JYR15" s="4"/>
      <c r="JYS15" s="4"/>
      <c r="JYT15" s="4"/>
      <c r="JYU15" s="4"/>
      <c r="JYV15" s="4"/>
      <c r="JYW15" s="4"/>
      <c r="JYX15" s="4"/>
      <c r="JYY15" s="4"/>
      <c r="JYZ15" s="4"/>
      <c r="JZA15" s="4"/>
      <c r="JZB15" s="4"/>
      <c r="JZC15" s="4"/>
      <c r="JZD15" s="4"/>
      <c r="JZE15" s="4"/>
      <c r="JZF15" s="4"/>
      <c r="JZG15" s="4"/>
      <c r="JZH15" s="4"/>
      <c r="JZI15" s="4"/>
      <c r="JZJ15" s="4"/>
      <c r="JZK15" s="4"/>
      <c r="JZL15" s="4"/>
      <c r="JZM15" s="4"/>
      <c r="JZN15" s="4"/>
      <c r="JZO15" s="4"/>
      <c r="JZP15" s="4"/>
      <c r="JZQ15" s="4"/>
      <c r="JZR15" s="4"/>
      <c r="JZS15" s="4"/>
      <c r="JZT15" s="4"/>
      <c r="JZU15" s="4"/>
      <c r="JZV15" s="4"/>
      <c r="JZW15" s="4"/>
      <c r="JZX15" s="4"/>
      <c r="JZY15" s="4"/>
      <c r="JZZ15" s="4"/>
      <c r="KAA15" s="4"/>
      <c r="KAB15" s="4"/>
      <c r="KAC15" s="4"/>
      <c r="KAD15" s="4"/>
      <c r="KAE15" s="4"/>
      <c r="KAF15" s="4"/>
      <c r="KAG15" s="4"/>
      <c r="KAH15" s="4"/>
      <c r="KAI15" s="4"/>
      <c r="KAJ15" s="4"/>
      <c r="KAK15" s="4"/>
      <c r="KAL15" s="4"/>
      <c r="KAM15" s="4"/>
      <c r="KAN15" s="4"/>
      <c r="KAO15" s="4"/>
      <c r="KAP15" s="4"/>
      <c r="KAQ15" s="4"/>
      <c r="KAR15" s="4"/>
      <c r="KAS15" s="4"/>
      <c r="KAT15" s="4"/>
      <c r="KAU15" s="4"/>
      <c r="KAV15" s="4"/>
      <c r="KAW15" s="4"/>
      <c r="KAX15" s="4"/>
      <c r="KAY15" s="4"/>
      <c r="KAZ15" s="4"/>
      <c r="KBA15" s="4"/>
      <c r="KBB15" s="4"/>
      <c r="KBC15" s="4"/>
      <c r="KBD15" s="4"/>
      <c r="KBE15" s="4"/>
      <c r="KBF15" s="4"/>
      <c r="KBG15" s="4"/>
      <c r="KBH15" s="4"/>
      <c r="KBI15" s="4"/>
      <c r="KBJ15" s="4"/>
      <c r="KBK15" s="4"/>
      <c r="KBL15" s="4"/>
      <c r="KBM15" s="4"/>
      <c r="KBN15" s="4"/>
      <c r="KBO15" s="4"/>
      <c r="KBP15" s="4"/>
      <c r="KBQ15" s="4"/>
      <c r="KBR15" s="4"/>
      <c r="KBS15" s="4"/>
      <c r="KBT15" s="4"/>
      <c r="KBU15" s="4"/>
      <c r="KBV15" s="4"/>
      <c r="KBW15" s="4"/>
      <c r="KBX15" s="4"/>
      <c r="KBY15" s="4"/>
      <c r="KBZ15" s="4"/>
      <c r="KCA15" s="4"/>
      <c r="KCB15" s="4"/>
      <c r="KCC15" s="4"/>
      <c r="KCD15" s="4"/>
      <c r="KCE15" s="4"/>
      <c r="KCF15" s="4"/>
      <c r="KCG15" s="4"/>
      <c r="KCH15" s="4"/>
      <c r="KCI15" s="4"/>
      <c r="KCJ15" s="4"/>
      <c r="KCK15" s="4"/>
      <c r="KCL15" s="4"/>
      <c r="KCM15" s="4"/>
      <c r="KCN15" s="4"/>
      <c r="KCO15" s="4"/>
      <c r="KCP15" s="4"/>
      <c r="KCQ15" s="4"/>
      <c r="KCR15" s="4"/>
      <c r="KCS15" s="4"/>
      <c r="KCT15" s="4"/>
      <c r="KCU15" s="4"/>
      <c r="KCV15" s="4"/>
      <c r="KCW15" s="4"/>
      <c r="KCX15" s="4"/>
      <c r="KCY15" s="4"/>
      <c r="KCZ15" s="4"/>
      <c r="KDA15" s="4"/>
      <c r="KDB15" s="4"/>
      <c r="KDC15" s="4"/>
      <c r="KDD15" s="4"/>
      <c r="KDE15" s="4"/>
      <c r="KDF15" s="4"/>
      <c r="KDG15" s="4"/>
      <c r="KDH15" s="4"/>
      <c r="KDI15" s="4"/>
      <c r="KDJ15" s="4"/>
      <c r="KDK15" s="4"/>
      <c r="KDL15" s="4"/>
      <c r="KDM15" s="4"/>
      <c r="KDN15" s="4"/>
      <c r="KDO15" s="4"/>
      <c r="KDP15" s="4"/>
      <c r="KDQ15" s="4"/>
      <c r="KDR15" s="4"/>
      <c r="KDS15" s="4"/>
      <c r="KDT15" s="4"/>
      <c r="KDU15" s="4"/>
      <c r="KDV15" s="4"/>
      <c r="KDW15" s="4"/>
      <c r="KDX15" s="4"/>
      <c r="KDY15" s="4"/>
      <c r="KDZ15" s="4"/>
      <c r="KEA15" s="4"/>
      <c r="KEB15" s="4"/>
      <c r="KEC15" s="4"/>
      <c r="KED15" s="4"/>
      <c r="KEE15" s="4"/>
      <c r="KEF15" s="4"/>
      <c r="KEG15" s="4"/>
      <c r="KEH15" s="4"/>
      <c r="KEI15" s="4"/>
      <c r="KEJ15" s="4"/>
      <c r="KEK15" s="4"/>
      <c r="KEL15" s="4"/>
      <c r="KEM15" s="4"/>
      <c r="KEN15" s="4"/>
      <c r="KEO15" s="4"/>
      <c r="KEP15" s="4"/>
      <c r="KEQ15" s="4"/>
      <c r="KER15" s="4"/>
      <c r="KES15" s="4"/>
      <c r="KET15" s="4"/>
      <c r="KEU15" s="4"/>
      <c r="KEV15" s="4"/>
      <c r="KEW15" s="4"/>
      <c r="KEX15" s="4"/>
      <c r="KEY15" s="4"/>
      <c r="KEZ15" s="4"/>
      <c r="KFA15" s="4"/>
      <c r="KFB15" s="4"/>
      <c r="KFC15" s="4"/>
      <c r="KFD15" s="4"/>
      <c r="KFE15" s="4"/>
      <c r="KFF15" s="4"/>
      <c r="KFG15" s="4"/>
      <c r="KFH15" s="4"/>
      <c r="KFI15" s="4"/>
      <c r="KFJ15" s="4"/>
      <c r="KFK15" s="4"/>
      <c r="KFL15" s="4"/>
      <c r="KFM15" s="4"/>
      <c r="KFN15" s="4"/>
      <c r="KFO15" s="4"/>
      <c r="KFP15" s="4"/>
      <c r="KFQ15" s="4"/>
      <c r="KFR15" s="4"/>
      <c r="KFS15" s="4"/>
      <c r="KFT15" s="4"/>
      <c r="KFU15" s="4"/>
      <c r="KFV15" s="4"/>
      <c r="KFW15" s="4"/>
      <c r="KFX15" s="4"/>
      <c r="KFY15" s="4"/>
      <c r="KFZ15" s="4"/>
      <c r="KGA15" s="4"/>
      <c r="KGB15" s="4"/>
      <c r="KGC15" s="4"/>
      <c r="KGD15" s="4"/>
      <c r="KGE15" s="4"/>
      <c r="KGF15" s="4"/>
      <c r="KGG15" s="4"/>
      <c r="KGH15" s="4"/>
      <c r="KGI15" s="4"/>
      <c r="KGJ15" s="4"/>
      <c r="KGK15" s="4"/>
      <c r="KGL15" s="4"/>
      <c r="KGM15" s="4"/>
      <c r="KGN15" s="4"/>
      <c r="KGO15" s="4"/>
      <c r="KGP15" s="4"/>
      <c r="KGQ15" s="4"/>
      <c r="KGR15" s="4"/>
      <c r="KGS15" s="4"/>
      <c r="KGT15" s="4"/>
      <c r="KGU15" s="4"/>
      <c r="KGV15" s="4"/>
      <c r="KGW15" s="4"/>
      <c r="KGX15" s="4"/>
      <c r="KGY15" s="4"/>
      <c r="KGZ15" s="4"/>
      <c r="KHA15" s="4"/>
      <c r="KHB15" s="4"/>
      <c r="KHC15" s="4"/>
      <c r="KHD15" s="4"/>
      <c r="KHE15" s="4"/>
      <c r="KHF15" s="4"/>
      <c r="KHG15" s="4"/>
      <c r="KHH15" s="4"/>
      <c r="KHI15" s="4"/>
      <c r="KHJ15" s="4"/>
      <c r="KHK15" s="4"/>
      <c r="KHL15" s="4"/>
      <c r="KHM15" s="4"/>
      <c r="KHN15" s="4"/>
      <c r="KHO15" s="4"/>
      <c r="KHP15" s="4"/>
      <c r="KHQ15" s="4"/>
      <c r="KHR15" s="4"/>
      <c r="KHS15" s="4"/>
      <c r="KHT15" s="4"/>
      <c r="KHU15" s="4"/>
      <c r="KHV15" s="4"/>
      <c r="KHW15" s="4"/>
      <c r="KHX15" s="4"/>
      <c r="KHY15" s="4"/>
      <c r="KHZ15" s="4"/>
      <c r="KIA15" s="4"/>
      <c r="KIB15" s="4"/>
      <c r="KIC15" s="4"/>
      <c r="KID15" s="4"/>
      <c r="KIE15" s="4"/>
      <c r="KIF15" s="4"/>
      <c r="KIG15" s="4"/>
      <c r="KIH15" s="4"/>
      <c r="KII15" s="4"/>
      <c r="KIJ15" s="4"/>
      <c r="KIK15" s="4"/>
      <c r="KIL15" s="4"/>
      <c r="KIM15" s="4"/>
      <c r="KIN15" s="4"/>
      <c r="KIO15" s="4"/>
      <c r="KIP15" s="4"/>
      <c r="KIQ15" s="4"/>
      <c r="KIR15" s="4"/>
      <c r="KIS15" s="4"/>
      <c r="KIT15" s="4"/>
      <c r="KIU15" s="4"/>
      <c r="KIV15" s="4"/>
      <c r="KIW15" s="4"/>
      <c r="KIX15" s="4"/>
      <c r="KIY15" s="4"/>
      <c r="KIZ15" s="4"/>
      <c r="KJA15" s="4"/>
      <c r="KJB15" s="4"/>
      <c r="KJC15" s="4"/>
      <c r="KJD15" s="4"/>
      <c r="KJE15" s="4"/>
      <c r="KJF15" s="4"/>
      <c r="KJG15" s="4"/>
      <c r="KJH15" s="4"/>
      <c r="KJI15" s="4"/>
      <c r="KJJ15" s="4"/>
      <c r="KJK15" s="4"/>
      <c r="KJL15" s="4"/>
      <c r="KJM15" s="4"/>
      <c r="KJN15" s="4"/>
      <c r="KJO15" s="4"/>
      <c r="KJP15" s="4"/>
      <c r="KJQ15" s="4"/>
      <c r="KJR15" s="4"/>
      <c r="KJS15" s="4"/>
      <c r="KJT15" s="4"/>
      <c r="KJU15" s="4"/>
      <c r="KJV15" s="4"/>
      <c r="KJW15" s="4"/>
      <c r="KJX15" s="4"/>
      <c r="KJY15" s="4"/>
      <c r="KJZ15" s="4"/>
      <c r="KKA15" s="4"/>
      <c r="KKB15" s="4"/>
      <c r="KKC15" s="4"/>
      <c r="KKD15" s="4"/>
      <c r="KKE15" s="4"/>
      <c r="KKF15" s="4"/>
      <c r="KKG15" s="4"/>
      <c r="KKH15" s="4"/>
      <c r="KKI15" s="4"/>
      <c r="KKJ15" s="4"/>
      <c r="KKK15" s="4"/>
      <c r="KKL15" s="4"/>
      <c r="KKM15" s="4"/>
      <c r="KKN15" s="4"/>
      <c r="KKO15" s="4"/>
      <c r="KKP15" s="4"/>
      <c r="KKQ15" s="4"/>
      <c r="KKR15" s="4"/>
      <c r="KKS15" s="4"/>
      <c r="KKT15" s="4"/>
      <c r="KKU15" s="4"/>
      <c r="KKV15" s="4"/>
      <c r="KKW15" s="4"/>
      <c r="KKX15" s="4"/>
      <c r="KKY15" s="4"/>
      <c r="KKZ15" s="4"/>
      <c r="KLA15" s="4"/>
      <c r="KLB15" s="4"/>
      <c r="KLC15" s="4"/>
      <c r="KLD15" s="4"/>
      <c r="KLE15" s="4"/>
      <c r="KLF15" s="4"/>
      <c r="KLG15" s="4"/>
      <c r="KLH15" s="4"/>
      <c r="KLI15" s="4"/>
      <c r="KLJ15" s="4"/>
      <c r="KLK15" s="4"/>
      <c r="KLL15" s="4"/>
      <c r="KLM15" s="4"/>
      <c r="KLN15" s="4"/>
      <c r="KLO15" s="4"/>
      <c r="KLP15" s="4"/>
      <c r="KLQ15" s="4"/>
      <c r="KLR15" s="4"/>
      <c r="KLS15" s="4"/>
      <c r="KLT15" s="4"/>
      <c r="KLU15" s="4"/>
      <c r="KLV15" s="4"/>
      <c r="KLW15" s="4"/>
      <c r="KLX15" s="4"/>
      <c r="KLY15" s="4"/>
      <c r="KLZ15" s="4"/>
      <c r="KMA15" s="4"/>
      <c r="KMB15" s="4"/>
      <c r="KMC15" s="4"/>
      <c r="KMD15" s="4"/>
      <c r="KME15" s="4"/>
      <c r="KMF15" s="4"/>
      <c r="KMG15" s="4"/>
      <c r="KMH15" s="4"/>
      <c r="KMI15" s="4"/>
      <c r="KMJ15" s="4"/>
      <c r="KMK15" s="4"/>
      <c r="KML15" s="4"/>
      <c r="KMM15" s="4"/>
      <c r="KMN15" s="4"/>
      <c r="KMO15" s="4"/>
      <c r="KMP15" s="4"/>
      <c r="KMQ15" s="4"/>
      <c r="KMR15" s="4"/>
      <c r="KMS15" s="4"/>
      <c r="KMT15" s="4"/>
      <c r="KMU15" s="4"/>
      <c r="KMV15" s="4"/>
      <c r="KMW15" s="4"/>
      <c r="KMX15" s="4"/>
      <c r="KMY15" s="4"/>
      <c r="KMZ15" s="4"/>
      <c r="KNA15" s="4"/>
      <c r="KNB15" s="4"/>
      <c r="KNC15" s="4"/>
      <c r="KND15" s="4"/>
      <c r="KNE15" s="4"/>
      <c r="KNF15" s="4"/>
      <c r="KNG15" s="4"/>
      <c r="KNH15" s="4"/>
      <c r="KNI15" s="4"/>
      <c r="KNJ15" s="4"/>
      <c r="KNK15" s="4"/>
      <c r="KNL15" s="4"/>
      <c r="KNM15" s="4"/>
      <c r="KNN15" s="4"/>
      <c r="KNO15" s="4"/>
      <c r="KNP15" s="4"/>
      <c r="KNQ15" s="4"/>
      <c r="KNR15" s="4"/>
      <c r="KNS15" s="4"/>
      <c r="KNT15" s="4"/>
      <c r="KNU15" s="4"/>
      <c r="KNV15" s="4"/>
      <c r="KNW15" s="4"/>
      <c r="KNX15" s="4"/>
      <c r="KNY15" s="4"/>
      <c r="KNZ15" s="4"/>
      <c r="KOA15" s="4"/>
      <c r="KOB15" s="4"/>
      <c r="KOC15" s="4"/>
      <c r="KOD15" s="4"/>
      <c r="KOE15" s="4"/>
      <c r="KOF15" s="4"/>
      <c r="KOG15" s="4"/>
      <c r="KOH15" s="4"/>
      <c r="KOI15" s="4"/>
      <c r="KOJ15" s="4"/>
      <c r="KOK15" s="4"/>
      <c r="KOL15" s="4"/>
      <c r="KOM15" s="4"/>
      <c r="KON15" s="4"/>
      <c r="KOO15" s="4"/>
      <c r="KOP15" s="4"/>
      <c r="KOQ15" s="4"/>
      <c r="KOR15" s="4"/>
      <c r="KOS15" s="4"/>
      <c r="KOT15" s="4"/>
      <c r="KOU15" s="4"/>
      <c r="KOV15" s="4"/>
      <c r="KOW15" s="4"/>
      <c r="KOX15" s="4"/>
      <c r="KOY15" s="4"/>
      <c r="KOZ15" s="4"/>
      <c r="KPA15" s="4"/>
      <c r="KPB15" s="4"/>
      <c r="KPC15" s="4"/>
      <c r="KPD15" s="4"/>
      <c r="KPE15" s="4"/>
      <c r="KPF15" s="4"/>
      <c r="KPG15" s="4"/>
      <c r="KPH15" s="4"/>
      <c r="KPI15" s="4"/>
      <c r="KPJ15" s="4"/>
      <c r="KPK15" s="4"/>
      <c r="KPL15" s="4"/>
      <c r="KPM15" s="4"/>
      <c r="KPN15" s="4"/>
      <c r="KPO15" s="4"/>
      <c r="KPP15" s="4"/>
      <c r="KPQ15" s="4"/>
      <c r="KPR15" s="4"/>
      <c r="KPS15" s="4"/>
      <c r="KPT15" s="4"/>
      <c r="KPU15" s="4"/>
      <c r="KPV15" s="4"/>
      <c r="KPW15" s="4"/>
      <c r="KPX15" s="4"/>
      <c r="KPY15" s="4"/>
      <c r="KPZ15" s="4"/>
      <c r="KQA15" s="4"/>
      <c r="KQB15" s="4"/>
      <c r="KQC15" s="4"/>
      <c r="KQD15" s="4"/>
      <c r="KQE15" s="4"/>
      <c r="KQF15" s="4"/>
      <c r="KQG15" s="4"/>
      <c r="KQH15" s="4"/>
      <c r="KQI15" s="4"/>
      <c r="KQJ15" s="4"/>
      <c r="KQK15" s="4"/>
      <c r="KQL15" s="4"/>
      <c r="KQM15" s="4"/>
      <c r="KQN15" s="4"/>
      <c r="KQO15" s="4"/>
      <c r="KQP15" s="4"/>
      <c r="KQQ15" s="4"/>
      <c r="KQR15" s="4"/>
      <c r="KQS15" s="4"/>
      <c r="KQT15" s="4"/>
      <c r="KQU15" s="4"/>
      <c r="KQV15" s="4"/>
      <c r="KQW15" s="4"/>
      <c r="KQX15" s="4"/>
      <c r="KQY15" s="4"/>
      <c r="KQZ15" s="4"/>
      <c r="KRA15" s="4"/>
      <c r="KRB15" s="4"/>
      <c r="KRC15" s="4"/>
      <c r="KRD15" s="4"/>
      <c r="KRE15" s="4"/>
      <c r="KRF15" s="4"/>
      <c r="KRG15" s="4"/>
      <c r="KRH15" s="4"/>
      <c r="KRI15" s="4"/>
      <c r="KRJ15" s="4"/>
      <c r="KRK15" s="4"/>
      <c r="KRL15" s="4"/>
      <c r="KRM15" s="4"/>
      <c r="KRN15" s="4"/>
      <c r="KRO15" s="4"/>
      <c r="KRP15" s="4"/>
      <c r="KRQ15" s="4"/>
      <c r="KRR15" s="4"/>
      <c r="KRS15" s="4"/>
      <c r="KRT15" s="4"/>
      <c r="KRU15" s="4"/>
      <c r="KRV15" s="4"/>
      <c r="KRW15" s="4"/>
      <c r="KRX15" s="4"/>
      <c r="KRY15" s="4"/>
      <c r="KRZ15" s="4"/>
      <c r="KSA15" s="4"/>
      <c r="KSB15" s="4"/>
      <c r="KSC15" s="4"/>
      <c r="KSD15" s="4"/>
      <c r="KSE15" s="4"/>
      <c r="KSF15" s="4"/>
      <c r="KSG15" s="4"/>
      <c r="KSH15" s="4"/>
      <c r="KSI15" s="4"/>
      <c r="KSJ15" s="4"/>
      <c r="KSK15" s="4"/>
      <c r="KSL15" s="4"/>
      <c r="KSM15" s="4"/>
      <c r="KSN15" s="4"/>
      <c r="KSO15" s="4"/>
      <c r="KSP15" s="4"/>
      <c r="KSQ15" s="4"/>
      <c r="KSR15" s="4"/>
      <c r="KSS15" s="4"/>
      <c r="KST15" s="4"/>
      <c r="KSU15" s="4"/>
      <c r="KSV15" s="4"/>
      <c r="KSW15" s="4"/>
      <c r="KSX15" s="4"/>
      <c r="KSY15" s="4"/>
      <c r="KSZ15" s="4"/>
      <c r="KTA15" s="4"/>
      <c r="KTB15" s="4"/>
      <c r="KTC15" s="4"/>
      <c r="KTD15" s="4"/>
      <c r="KTE15" s="4"/>
      <c r="KTF15" s="4"/>
      <c r="KTG15" s="4"/>
      <c r="KTH15" s="4"/>
      <c r="KTI15" s="4"/>
      <c r="KTJ15" s="4"/>
      <c r="KTK15" s="4"/>
      <c r="KTL15" s="4"/>
      <c r="KTM15" s="4"/>
      <c r="KTN15" s="4"/>
      <c r="KTO15" s="4"/>
      <c r="KTP15" s="4"/>
      <c r="KTQ15" s="4"/>
      <c r="KTR15" s="4"/>
      <c r="KTS15" s="4"/>
      <c r="KTT15" s="4"/>
      <c r="KTU15" s="4"/>
      <c r="KTV15" s="4"/>
      <c r="KTW15" s="4"/>
      <c r="KTX15" s="4"/>
      <c r="KTY15" s="4"/>
      <c r="KTZ15" s="4"/>
      <c r="KUA15" s="4"/>
      <c r="KUB15" s="4"/>
      <c r="KUC15" s="4"/>
      <c r="KUD15" s="4"/>
      <c r="KUE15" s="4"/>
      <c r="KUF15" s="4"/>
      <c r="KUG15" s="4"/>
      <c r="KUH15" s="4"/>
      <c r="KUI15" s="4"/>
      <c r="KUJ15" s="4"/>
      <c r="KUK15" s="4"/>
      <c r="KUL15" s="4"/>
      <c r="KUM15" s="4"/>
      <c r="KUN15" s="4"/>
      <c r="KUO15" s="4"/>
      <c r="KUP15" s="4"/>
      <c r="KUQ15" s="4"/>
      <c r="KUR15" s="4"/>
      <c r="KUS15" s="4"/>
      <c r="KUT15" s="4"/>
      <c r="KUU15" s="4"/>
      <c r="KUV15" s="4"/>
      <c r="KUW15" s="4"/>
      <c r="KUX15" s="4"/>
      <c r="KUY15" s="4"/>
      <c r="KUZ15" s="4"/>
      <c r="KVA15" s="4"/>
      <c r="KVB15" s="4"/>
      <c r="KVC15" s="4"/>
      <c r="KVD15" s="4"/>
      <c r="KVE15" s="4"/>
      <c r="KVF15" s="4"/>
      <c r="KVG15" s="4"/>
      <c r="KVH15" s="4"/>
      <c r="KVI15" s="4"/>
      <c r="KVJ15" s="4"/>
      <c r="KVK15" s="4"/>
      <c r="KVL15" s="4"/>
      <c r="KVM15" s="4"/>
      <c r="KVN15" s="4"/>
      <c r="KVO15" s="4"/>
      <c r="KVP15" s="4"/>
      <c r="KVQ15" s="4"/>
      <c r="KVR15" s="4"/>
      <c r="KVS15" s="4"/>
      <c r="KVT15" s="4"/>
      <c r="KVU15" s="4"/>
      <c r="KVV15" s="4"/>
      <c r="KVW15" s="4"/>
      <c r="KVX15" s="4"/>
      <c r="KVY15" s="4"/>
      <c r="KVZ15" s="4"/>
      <c r="KWA15" s="4"/>
      <c r="KWB15" s="4"/>
      <c r="KWC15" s="4"/>
      <c r="KWD15" s="4"/>
      <c r="KWE15" s="4"/>
      <c r="KWF15" s="4"/>
      <c r="KWG15" s="4"/>
      <c r="KWH15" s="4"/>
      <c r="KWI15" s="4"/>
      <c r="KWJ15" s="4"/>
      <c r="KWK15" s="4"/>
      <c r="KWL15" s="4"/>
      <c r="KWM15" s="4"/>
      <c r="KWN15" s="4"/>
      <c r="KWO15" s="4"/>
      <c r="KWP15" s="4"/>
      <c r="KWQ15" s="4"/>
      <c r="KWR15" s="4"/>
      <c r="KWS15" s="4"/>
      <c r="KWT15" s="4"/>
      <c r="KWU15" s="4"/>
      <c r="KWV15" s="4"/>
      <c r="KWW15" s="4"/>
      <c r="KWX15" s="4"/>
      <c r="KWY15" s="4"/>
      <c r="KWZ15" s="4"/>
      <c r="KXA15" s="4"/>
      <c r="KXB15" s="4"/>
      <c r="KXC15" s="4"/>
      <c r="KXD15" s="4"/>
      <c r="KXE15" s="4"/>
      <c r="KXF15" s="4"/>
      <c r="KXG15" s="4"/>
      <c r="KXH15" s="4"/>
      <c r="KXI15" s="4"/>
      <c r="KXJ15" s="4"/>
      <c r="KXK15" s="4"/>
      <c r="KXL15" s="4"/>
      <c r="KXM15" s="4"/>
      <c r="KXN15" s="4"/>
      <c r="KXO15" s="4"/>
      <c r="KXP15" s="4"/>
      <c r="KXQ15" s="4"/>
      <c r="KXR15" s="4"/>
      <c r="KXS15" s="4"/>
      <c r="KXT15" s="4"/>
      <c r="KXU15" s="4"/>
      <c r="KXV15" s="4"/>
      <c r="KXW15" s="4"/>
      <c r="KXX15" s="4"/>
      <c r="KXY15" s="4"/>
      <c r="KXZ15" s="4"/>
      <c r="KYA15" s="4"/>
      <c r="KYB15" s="4"/>
      <c r="KYC15" s="4"/>
      <c r="KYD15" s="4"/>
      <c r="KYE15" s="4"/>
      <c r="KYF15" s="4"/>
      <c r="KYG15" s="4"/>
      <c r="KYH15" s="4"/>
      <c r="KYI15" s="4"/>
      <c r="KYJ15" s="4"/>
      <c r="KYK15" s="4"/>
      <c r="KYL15" s="4"/>
      <c r="KYM15" s="4"/>
      <c r="KYN15" s="4"/>
      <c r="KYO15" s="4"/>
      <c r="KYP15" s="4"/>
      <c r="KYQ15" s="4"/>
      <c r="KYR15" s="4"/>
      <c r="KYS15" s="4"/>
      <c r="KYT15" s="4"/>
      <c r="KYU15" s="4"/>
      <c r="KYV15" s="4"/>
      <c r="KYW15" s="4"/>
      <c r="KYX15" s="4"/>
      <c r="KYY15" s="4"/>
      <c r="KYZ15" s="4"/>
      <c r="KZA15" s="4"/>
      <c r="KZB15" s="4"/>
      <c r="KZC15" s="4"/>
      <c r="KZD15" s="4"/>
      <c r="KZE15" s="4"/>
      <c r="KZF15" s="4"/>
      <c r="KZG15" s="4"/>
      <c r="KZH15" s="4"/>
      <c r="KZI15" s="4"/>
      <c r="KZJ15" s="4"/>
      <c r="KZK15" s="4"/>
      <c r="KZL15" s="4"/>
      <c r="KZM15" s="4"/>
      <c r="KZN15" s="4"/>
      <c r="KZO15" s="4"/>
      <c r="KZP15" s="4"/>
      <c r="KZQ15" s="4"/>
      <c r="KZR15" s="4"/>
      <c r="KZS15" s="4"/>
      <c r="KZT15" s="4"/>
      <c r="KZU15" s="4"/>
      <c r="KZV15" s="4"/>
      <c r="KZW15" s="4"/>
      <c r="KZX15" s="4"/>
      <c r="KZY15" s="4"/>
      <c r="KZZ15" s="4"/>
      <c r="LAA15" s="4"/>
      <c r="LAB15" s="4"/>
      <c r="LAC15" s="4"/>
      <c r="LAD15" s="4"/>
      <c r="LAE15" s="4"/>
      <c r="LAF15" s="4"/>
      <c r="LAG15" s="4"/>
      <c r="LAH15" s="4"/>
      <c r="LAI15" s="4"/>
      <c r="LAJ15" s="4"/>
      <c r="LAK15" s="4"/>
      <c r="LAL15" s="4"/>
      <c r="LAM15" s="4"/>
      <c r="LAN15" s="4"/>
      <c r="LAO15" s="4"/>
      <c r="LAP15" s="4"/>
      <c r="LAQ15" s="4"/>
      <c r="LAR15" s="4"/>
      <c r="LAS15" s="4"/>
      <c r="LAT15" s="4"/>
      <c r="LAU15" s="4"/>
      <c r="LAV15" s="4"/>
      <c r="LAW15" s="4"/>
      <c r="LAX15" s="4"/>
      <c r="LAY15" s="4"/>
      <c r="LAZ15" s="4"/>
      <c r="LBA15" s="4"/>
      <c r="LBB15" s="4"/>
      <c r="LBC15" s="4"/>
      <c r="LBD15" s="4"/>
      <c r="LBE15" s="4"/>
      <c r="LBF15" s="4"/>
      <c r="LBG15" s="4"/>
      <c r="LBH15" s="4"/>
      <c r="LBI15" s="4"/>
      <c r="LBJ15" s="4"/>
      <c r="LBK15" s="4"/>
      <c r="LBL15" s="4"/>
      <c r="LBM15" s="4"/>
      <c r="LBN15" s="4"/>
      <c r="LBO15" s="4"/>
      <c r="LBP15" s="4"/>
      <c r="LBQ15" s="4"/>
      <c r="LBR15" s="4"/>
      <c r="LBS15" s="4"/>
      <c r="LBT15" s="4"/>
      <c r="LBU15" s="4"/>
      <c r="LBV15" s="4"/>
      <c r="LBW15" s="4"/>
      <c r="LBX15" s="4"/>
      <c r="LBY15" s="4"/>
      <c r="LBZ15" s="4"/>
      <c r="LCA15" s="4"/>
      <c r="LCB15" s="4"/>
      <c r="LCC15" s="4"/>
      <c r="LCD15" s="4"/>
      <c r="LCE15" s="4"/>
      <c r="LCF15" s="4"/>
      <c r="LCG15" s="4"/>
      <c r="LCH15" s="4"/>
      <c r="LCI15" s="4"/>
      <c r="LCJ15" s="4"/>
      <c r="LCK15" s="4"/>
      <c r="LCL15" s="4"/>
      <c r="LCM15" s="4"/>
      <c r="LCN15" s="4"/>
      <c r="LCO15" s="4"/>
      <c r="LCP15" s="4"/>
      <c r="LCQ15" s="4"/>
      <c r="LCR15" s="4"/>
      <c r="LCS15" s="4"/>
      <c r="LCT15" s="4"/>
      <c r="LCU15" s="4"/>
      <c r="LCV15" s="4"/>
      <c r="LCW15" s="4"/>
      <c r="LCX15" s="4"/>
      <c r="LCY15" s="4"/>
      <c r="LCZ15" s="4"/>
      <c r="LDA15" s="4"/>
      <c r="LDB15" s="4"/>
      <c r="LDC15" s="4"/>
      <c r="LDD15" s="4"/>
      <c r="LDE15" s="4"/>
      <c r="LDF15" s="4"/>
      <c r="LDG15" s="4"/>
      <c r="LDH15" s="4"/>
      <c r="LDI15" s="4"/>
      <c r="LDJ15" s="4"/>
      <c r="LDK15" s="4"/>
      <c r="LDL15" s="4"/>
      <c r="LDM15" s="4"/>
      <c r="LDN15" s="4"/>
      <c r="LDO15" s="4"/>
      <c r="LDP15" s="4"/>
      <c r="LDQ15" s="4"/>
      <c r="LDR15" s="4"/>
      <c r="LDS15" s="4"/>
      <c r="LDT15" s="4"/>
      <c r="LDU15" s="4"/>
      <c r="LDV15" s="4"/>
      <c r="LDW15" s="4"/>
      <c r="LDX15" s="4"/>
      <c r="LDY15" s="4"/>
      <c r="LDZ15" s="4"/>
      <c r="LEA15" s="4"/>
      <c r="LEB15" s="4"/>
      <c r="LEC15" s="4"/>
      <c r="LED15" s="4"/>
      <c r="LEE15" s="4"/>
      <c r="LEF15" s="4"/>
      <c r="LEG15" s="4"/>
      <c r="LEH15" s="4"/>
      <c r="LEI15" s="4"/>
      <c r="LEJ15" s="4"/>
      <c r="LEK15" s="4"/>
      <c r="LEL15" s="4"/>
      <c r="LEM15" s="4"/>
      <c r="LEN15" s="4"/>
      <c r="LEO15" s="4"/>
      <c r="LEP15" s="4"/>
      <c r="LEQ15" s="4"/>
      <c r="LER15" s="4"/>
      <c r="LES15" s="4"/>
      <c r="LET15" s="4"/>
      <c r="LEU15" s="4"/>
      <c r="LEV15" s="4"/>
      <c r="LEW15" s="4"/>
      <c r="LEX15" s="4"/>
      <c r="LEY15" s="4"/>
      <c r="LEZ15" s="4"/>
      <c r="LFA15" s="4"/>
      <c r="LFB15" s="4"/>
      <c r="LFC15" s="4"/>
      <c r="LFD15" s="4"/>
      <c r="LFE15" s="4"/>
      <c r="LFF15" s="4"/>
      <c r="LFG15" s="4"/>
      <c r="LFH15" s="4"/>
      <c r="LFI15" s="4"/>
      <c r="LFJ15" s="4"/>
      <c r="LFK15" s="4"/>
      <c r="LFL15" s="4"/>
      <c r="LFM15" s="4"/>
      <c r="LFN15" s="4"/>
      <c r="LFO15" s="4"/>
      <c r="LFP15" s="4"/>
      <c r="LFQ15" s="4"/>
      <c r="LFR15" s="4"/>
      <c r="LFS15" s="4"/>
      <c r="LFT15" s="4"/>
      <c r="LFU15" s="4"/>
      <c r="LFV15" s="4"/>
      <c r="LFW15" s="4"/>
      <c r="LFX15" s="4"/>
      <c r="LFY15" s="4"/>
      <c r="LFZ15" s="4"/>
      <c r="LGA15" s="4"/>
      <c r="LGB15" s="4"/>
      <c r="LGC15" s="4"/>
      <c r="LGD15" s="4"/>
      <c r="LGE15" s="4"/>
      <c r="LGF15" s="4"/>
      <c r="LGG15" s="4"/>
      <c r="LGH15" s="4"/>
      <c r="LGI15" s="4"/>
      <c r="LGJ15" s="4"/>
      <c r="LGK15" s="4"/>
      <c r="LGL15" s="4"/>
      <c r="LGM15" s="4"/>
      <c r="LGN15" s="4"/>
      <c r="LGO15" s="4"/>
      <c r="LGP15" s="4"/>
      <c r="LGQ15" s="4"/>
      <c r="LGR15" s="4"/>
      <c r="LGS15" s="4"/>
      <c r="LGT15" s="4"/>
      <c r="LGU15" s="4"/>
      <c r="LGV15" s="4"/>
      <c r="LGW15" s="4"/>
      <c r="LGX15" s="4"/>
      <c r="LGY15" s="4"/>
      <c r="LGZ15" s="4"/>
      <c r="LHA15" s="4"/>
      <c r="LHB15" s="4"/>
      <c r="LHC15" s="4"/>
      <c r="LHD15" s="4"/>
      <c r="LHE15" s="4"/>
      <c r="LHF15" s="4"/>
      <c r="LHG15" s="4"/>
      <c r="LHH15" s="4"/>
      <c r="LHI15" s="4"/>
      <c r="LHJ15" s="4"/>
      <c r="LHK15" s="4"/>
      <c r="LHL15" s="4"/>
      <c r="LHM15" s="4"/>
      <c r="LHN15" s="4"/>
      <c r="LHO15" s="4"/>
      <c r="LHP15" s="4"/>
      <c r="LHQ15" s="4"/>
      <c r="LHR15" s="4"/>
      <c r="LHS15" s="4"/>
      <c r="LHT15" s="4"/>
      <c r="LHU15" s="4"/>
      <c r="LHV15" s="4"/>
      <c r="LHW15" s="4"/>
      <c r="LHX15" s="4"/>
      <c r="LHY15" s="4"/>
      <c r="LHZ15" s="4"/>
      <c r="LIA15" s="4"/>
      <c r="LIB15" s="4"/>
      <c r="LIC15" s="4"/>
      <c r="LID15" s="4"/>
      <c r="LIE15" s="4"/>
      <c r="LIF15" s="4"/>
      <c r="LIG15" s="4"/>
      <c r="LIH15" s="4"/>
      <c r="LII15" s="4"/>
      <c r="LIJ15" s="4"/>
      <c r="LIK15" s="4"/>
      <c r="LIL15" s="4"/>
      <c r="LIM15" s="4"/>
      <c r="LIN15" s="4"/>
      <c r="LIO15" s="4"/>
      <c r="LIP15" s="4"/>
      <c r="LIQ15" s="4"/>
      <c r="LIR15" s="4"/>
      <c r="LIS15" s="4"/>
      <c r="LIT15" s="4"/>
      <c r="LIU15" s="4"/>
      <c r="LIV15" s="4"/>
      <c r="LIW15" s="4"/>
      <c r="LIX15" s="4"/>
      <c r="LIY15" s="4"/>
      <c r="LIZ15" s="4"/>
      <c r="LJA15" s="4"/>
      <c r="LJB15" s="4"/>
      <c r="LJC15" s="4"/>
      <c r="LJD15" s="4"/>
      <c r="LJE15" s="4"/>
      <c r="LJF15" s="4"/>
      <c r="LJG15" s="4"/>
      <c r="LJH15" s="4"/>
      <c r="LJI15" s="4"/>
      <c r="LJJ15" s="4"/>
      <c r="LJK15" s="4"/>
      <c r="LJL15" s="4"/>
      <c r="LJM15" s="4"/>
      <c r="LJN15" s="4"/>
      <c r="LJO15" s="4"/>
      <c r="LJP15" s="4"/>
      <c r="LJQ15" s="4"/>
      <c r="LJR15" s="4"/>
      <c r="LJS15" s="4"/>
      <c r="LJT15" s="4"/>
      <c r="LJU15" s="4"/>
      <c r="LJV15" s="4"/>
      <c r="LJW15" s="4"/>
      <c r="LJX15" s="4"/>
      <c r="LJY15" s="4"/>
      <c r="LJZ15" s="4"/>
      <c r="LKA15" s="4"/>
      <c r="LKB15" s="4"/>
      <c r="LKC15" s="4"/>
      <c r="LKD15" s="4"/>
      <c r="LKE15" s="4"/>
      <c r="LKF15" s="4"/>
      <c r="LKG15" s="4"/>
      <c r="LKH15" s="4"/>
      <c r="LKI15" s="4"/>
      <c r="LKJ15" s="4"/>
      <c r="LKK15" s="4"/>
      <c r="LKL15" s="4"/>
      <c r="LKM15" s="4"/>
      <c r="LKN15" s="4"/>
      <c r="LKO15" s="4"/>
      <c r="LKP15" s="4"/>
      <c r="LKQ15" s="4"/>
      <c r="LKR15" s="4"/>
      <c r="LKS15" s="4"/>
      <c r="LKT15" s="4"/>
      <c r="LKU15" s="4"/>
      <c r="LKV15" s="4"/>
      <c r="LKW15" s="4"/>
      <c r="LKX15" s="4"/>
      <c r="LKY15" s="4"/>
      <c r="LKZ15" s="4"/>
      <c r="LLA15" s="4"/>
      <c r="LLB15" s="4"/>
      <c r="LLC15" s="4"/>
      <c r="LLD15" s="4"/>
      <c r="LLE15" s="4"/>
      <c r="LLF15" s="4"/>
      <c r="LLG15" s="4"/>
      <c r="LLH15" s="4"/>
      <c r="LLI15" s="4"/>
      <c r="LLJ15" s="4"/>
      <c r="LLK15" s="4"/>
      <c r="LLL15" s="4"/>
      <c r="LLM15" s="4"/>
      <c r="LLN15" s="4"/>
      <c r="LLO15" s="4"/>
      <c r="LLP15" s="4"/>
      <c r="LLQ15" s="4"/>
      <c r="LLR15" s="4"/>
      <c r="LLS15" s="4"/>
      <c r="LLT15" s="4"/>
      <c r="LLU15" s="4"/>
      <c r="LLV15" s="4"/>
      <c r="LLW15" s="4"/>
      <c r="LLX15" s="4"/>
      <c r="LLY15" s="4"/>
      <c r="LLZ15" s="4"/>
      <c r="LMA15" s="4"/>
      <c r="LMB15" s="4"/>
      <c r="LMC15" s="4"/>
      <c r="LMD15" s="4"/>
      <c r="LME15" s="4"/>
      <c r="LMF15" s="4"/>
      <c r="LMG15" s="4"/>
      <c r="LMH15" s="4"/>
      <c r="LMI15" s="4"/>
      <c r="LMJ15" s="4"/>
      <c r="LMK15" s="4"/>
      <c r="LML15" s="4"/>
      <c r="LMM15" s="4"/>
      <c r="LMN15" s="4"/>
      <c r="LMO15" s="4"/>
      <c r="LMP15" s="4"/>
      <c r="LMQ15" s="4"/>
      <c r="LMR15" s="4"/>
      <c r="LMS15" s="4"/>
      <c r="LMT15" s="4"/>
      <c r="LMU15" s="4"/>
      <c r="LMV15" s="4"/>
      <c r="LMW15" s="4"/>
      <c r="LMX15" s="4"/>
      <c r="LMY15" s="4"/>
      <c r="LMZ15" s="4"/>
      <c r="LNA15" s="4"/>
      <c r="LNB15" s="4"/>
      <c r="LNC15" s="4"/>
      <c r="LND15" s="4"/>
      <c r="LNE15" s="4"/>
      <c r="LNF15" s="4"/>
      <c r="LNG15" s="4"/>
      <c r="LNH15" s="4"/>
      <c r="LNI15" s="4"/>
      <c r="LNJ15" s="4"/>
      <c r="LNK15" s="4"/>
      <c r="LNL15" s="4"/>
      <c r="LNM15" s="4"/>
      <c r="LNN15" s="4"/>
      <c r="LNO15" s="4"/>
      <c r="LNP15" s="4"/>
      <c r="LNQ15" s="4"/>
      <c r="LNR15" s="4"/>
      <c r="LNS15" s="4"/>
      <c r="LNT15" s="4"/>
      <c r="LNU15" s="4"/>
      <c r="LNV15" s="4"/>
      <c r="LNW15" s="4"/>
      <c r="LNX15" s="4"/>
      <c r="LNY15" s="4"/>
      <c r="LNZ15" s="4"/>
      <c r="LOA15" s="4"/>
      <c r="LOB15" s="4"/>
      <c r="LOC15" s="4"/>
      <c r="LOD15" s="4"/>
      <c r="LOE15" s="4"/>
      <c r="LOF15" s="4"/>
      <c r="LOG15" s="4"/>
      <c r="LOH15" s="4"/>
      <c r="LOI15" s="4"/>
      <c r="LOJ15" s="4"/>
      <c r="LOK15" s="4"/>
      <c r="LOL15" s="4"/>
      <c r="LOM15" s="4"/>
      <c r="LON15" s="4"/>
      <c r="LOO15" s="4"/>
      <c r="LOP15" s="4"/>
      <c r="LOQ15" s="4"/>
      <c r="LOR15" s="4"/>
      <c r="LOS15" s="4"/>
      <c r="LOT15" s="4"/>
      <c r="LOU15" s="4"/>
      <c r="LOV15" s="4"/>
      <c r="LOW15" s="4"/>
      <c r="LOX15" s="4"/>
      <c r="LOY15" s="4"/>
      <c r="LOZ15" s="4"/>
      <c r="LPA15" s="4"/>
      <c r="LPB15" s="4"/>
      <c r="LPC15" s="4"/>
      <c r="LPD15" s="4"/>
      <c r="LPE15" s="4"/>
      <c r="LPF15" s="4"/>
      <c r="LPG15" s="4"/>
      <c r="LPH15" s="4"/>
      <c r="LPI15" s="4"/>
      <c r="LPJ15" s="4"/>
      <c r="LPK15" s="4"/>
      <c r="LPL15" s="4"/>
      <c r="LPM15" s="4"/>
      <c r="LPN15" s="4"/>
      <c r="LPO15" s="4"/>
      <c r="LPP15" s="4"/>
      <c r="LPQ15" s="4"/>
      <c r="LPR15" s="4"/>
      <c r="LPS15" s="4"/>
      <c r="LPT15" s="4"/>
      <c r="LPU15" s="4"/>
      <c r="LPV15" s="4"/>
      <c r="LPW15" s="4"/>
      <c r="LPX15" s="4"/>
      <c r="LPY15" s="4"/>
      <c r="LPZ15" s="4"/>
      <c r="LQA15" s="4"/>
      <c r="LQB15" s="4"/>
      <c r="LQC15" s="4"/>
      <c r="LQD15" s="4"/>
      <c r="LQE15" s="4"/>
      <c r="LQF15" s="4"/>
      <c r="LQG15" s="4"/>
      <c r="LQH15" s="4"/>
      <c r="LQI15" s="4"/>
      <c r="LQJ15" s="4"/>
      <c r="LQK15" s="4"/>
      <c r="LQL15" s="4"/>
      <c r="LQM15" s="4"/>
      <c r="LQN15" s="4"/>
      <c r="LQO15" s="4"/>
      <c r="LQP15" s="4"/>
      <c r="LQQ15" s="4"/>
      <c r="LQR15" s="4"/>
      <c r="LQS15" s="4"/>
      <c r="LQT15" s="4"/>
      <c r="LQU15" s="4"/>
      <c r="LQV15" s="4"/>
      <c r="LQW15" s="4"/>
      <c r="LQX15" s="4"/>
      <c r="LQY15" s="4"/>
      <c r="LQZ15" s="4"/>
      <c r="LRA15" s="4"/>
      <c r="LRB15" s="4"/>
      <c r="LRC15" s="4"/>
      <c r="LRD15" s="4"/>
      <c r="LRE15" s="4"/>
      <c r="LRF15" s="4"/>
      <c r="LRG15" s="4"/>
      <c r="LRH15" s="4"/>
      <c r="LRI15" s="4"/>
      <c r="LRJ15" s="4"/>
      <c r="LRK15" s="4"/>
      <c r="LRL15" s="4"/>
      <c r="LRM15" s="4"/>
      <c r="LRN15" s="4"/>
      <c r="LRO15" s="4"/>
      <c r="LRP15" s="4"/>
      <c r="LRQ15" s="4"/>
      <c r="LRR15" s="4"/>
      <c r="LRS15" s="4"/>
      <c r="LRT15" s="4"/>
      <c r="LRU15" s="4"/>
      <c r="LRV15" s="4"/>
      <c r="LRW15" s="4"/>
      <c r="LRX15" s="4"/>
      <c r="LRY15" s="4"/>
      <c r="LRZ15" s="4"/>
      <c r="LSA15" s="4"/>
      <c r="LSB15" s="4"/>
      <c r="LSC15" s="4"/>
      <c r="LSD15" s="4"/>
      <c r="LSE15" s="4"/>
      <c r="LSF15" s="4"/>
      <c r="LSG15" s="4"/>
      <c r="LSH15" s="4"/>
      <c r="LSI15" s="4"/>
      <c r="LSJ15" s="4"/>
      <c r="LSK15" s="4"/>
      <c r="LSL15" s="4"/>
      <c r="LSM15" s="4"/>
      <c r="LSN15" s="4"/>
      <c r="LSO15" s="4"/>
      <c r="LSP15" s="4"/>
      <c r="LSQ15" s="4"/>
      <c r="LSR15" s="4"/>
      <c r="LSS15" s="4"/>
      <c r="LST15" s="4"/>
      <c r="LSU15" s="4"/>
      <c r="LSV15" s="4"/>
      <c r="LSW15" s="4"/>
      <c r="LSX15" s="4"/>
      <c r="LSY15" s="4"/>
      <c r="LSZ15" s="4"/>
      <c r="LTA15" s="4"/>
      <c r="LTB15" s="4"/>
      <c r="LTC15" s="4"/>
      <c r="LTD15" s="4"/>
      <c r="LTE15" s="4"/>
      <c r="LTF15" s="4"/>
      <c r="LTG15" s="4"/>
      <c r="LTH15" s="4"/>
      <c r="LTI15" s="4"/>
      <c r="LTJ15" s="4"/>
      <c r="LTK15" s="4"/>
      <c r="LTL15" s="4"/>
      <c r="LTM15" s="4"/>
      <c r="LTN15" s="4"/>
      <c r="LTO15" s="4"/>
      <c r="LTP15" s="4"/>
      <c r="LTQ15" s="4"/>
      <c r="LTR15" s="4"/>
      <c r="LTS15" s="4"/>
      <c r="LTT15" s="4"/>
      <c r="LTU15" s="4"/>
      <c r="LTV15" s="4"/>
      <c r="LTW15" s="4"/>
      <c r="LTX15" s="4"/>
      <c r="LTY15" s="4"/>
      <c r="LTZ15" s="4"/>
      <c r="LUA15" s="4"/>
      <c r="LUB15" s="4"/>
      <c r="LUC15" s="4"/>
      <c r="LUD15" s="4"/>
      <c r="LUE15" s="4"/>
      <c r="LUF15" s="4"/>
      <c r="LUG15" s="4"/>
      <c r="LUH15" s="4"/>
      <c r="LUI15" s="4"/>
      <c r="LUJ15" s="4"/>
      <c r="LUK15" s="4"/>
      <c r="LUL15" s="4"/>
      <c r="LUM15" s="4"/>
      <c r="LUN15" s="4"/>
      <c r="LUO15" s="4"/>
      <c r="LUP15" s="4"/>
      <c r="LUQ15" s="4"/>
      <c r="LUR15" s="4"/>
      <c r="LUS15" s="4"/>
      <c r="LUT15" s="4"/>
      <c r="LUU15" s="4"/>
      <c r="LUV15" s="4"/>
      <c r="LUW15" s="4"/>
      <c r="LUX15" s="4"/>
      <c r="LUY15" s="4"/>
      <c r="LUZ15" s="4"/>
      <c r="LVA15" s="4"/>
      <c r="LVB15" s="4"/>
      <c r="LVC15" s="4"/>
      <c r="LVD15" s="4"/>
      <c r="LVE15" s="4"/>
      <c r="LVF15" s="4"/>
      <c r="LVG15" s="4"/>
      <c r="LVH15" s="4"/>
      <c r="LVI15" s="4"/>
      <c r="LVJ15" s="4"/>
      <c r="LVK15" s="4"/>
      <c r="LVL15" s="4"/>
      <c r="LVM15" s="4"/>
      <c r="LVN15" s="4"/>
      <c r="LVO15" s="4"/>
      <c r="LVP15" s="4"/>
      <c r="LVQ15" s="4"/>
      <c r="LVR15" s="4"/>
      <c r="LVS15" s="4"/>
      <c r="LVT15" s="4"/>
      <c r="LVU15" s="4"/>
      <c r="LVV15" s="4"/>
      <c r="LVW15" s="4"/>
      <c r="LVX15" s="4"/>
      <c r="LVY15" s="4"/>
      <c r="LVZ15" s="4"/>
      <c r="LWA15" s="4"/>
      <c r="LWB15" s="4"/>
      <c r="LWC15" s="4"/>
      <c r="LWD15" s="4"/>
      <c r="LWE15" s="4"/>
      <c r="LWF15" s="4"/>
      <c r="LWG15" s="4"/>
      <c r="LWH15" s="4"/>
      <c r="LWI15" s="4"/>
      <c r="LWJ15" s="4"/>
      <c r="LWK15" s="4"/>
      <c r="LWL15" s="4"/>
      <c r="LWM15" s="4"/>
      <c r="LWN15" s="4"/>
      <c r="LWO15" s="4"/>
      <c r="LWP15" s="4"/>
      <c r="LWQ15" s="4"/>
      <c r="LWR15" s="4"/>
      <c r="LWS15" s="4"/>
      <c r="LWT15" s="4"/>
      <c r="LWU15" s="4"/>
      <c r="LWV15" s="4"/>
      <c r="LWW15" s="4"/>
      <c r="LWX15" s="4"/>
      <c r="LWY15" s="4"/>
      <c r="LWZ15" s="4"/>
      <c r="LXA15" s="4"/>
      <c r="LXB15" s="4"/>
      <c r="LXC15" s="4"/>
      <c r="LXD15" s="4"/>
      <c r="LXE15" s="4"/>
      <c r="LXF15" s="4"/>
      <c r="LXG15" s="4"/>
      <c r="LXH15" s="4"/>
      <c r="LXI15" s="4"/>
      <c r="LXJ15" s="4"/>
      <c r="LXK15" s="4"/>
      <c r="LXL15" s="4"/>
      <c r="LXM15" s="4"/>
      <c r="LXN15" s="4"/>
      <c r="LXO15" s="4"/>
      <c r="LXP15" s="4"/>
      <c r="LXQ15" s="4"/>
      <c r="LXR15" s="4"/>
      <c r="LXS15" s="4"/>
      <c r="LXT15" s="4"/>
      <c r="LXU15" s="4"/>
      <c r="LXV15" s="4"/>
      <c r="LXW15" s="4"/>
      <c r="LXX15" s="4"/>
      <c r="LXY15" s="4"/>
      <c r="LXZ15" s="4"/>
      <c r="LYA15" s="4"/>
      <c r="LYB15" s="4"/>
      <c r="LYC15" s="4"/>
      <c r="LYD15" s="4"/>
      <c r="LYE15" s="4"/>
      <c r="LYF15" s="4"/>
      <c r="LYG15" s="4"/>
      <c r="LYH15" s="4"/>
      <c r="LYI15" s="4"/>
      <c r="LYJ15" s="4"/>
      <c r="LYK15" s="4"/>
      <c r="LYL15" s="4"/>
      <c r="LYM15" s="4"/>
      <c r="LYN15" s="4"/>
      <c r="LYO15" s="4"/>
      <c r="LYP15" s="4"/>
      <c r="LYQ15" s="4"/>
      <c r="LYR15" s="4"/>
      <c r="LYS15" s="4"/>
      <c r="LYT15" s="4"/>
      <c r="LYU15" s="4"/>
      <c r="LYV15" s="4"/>
      <c r="LYW15" s="4"/>
      <c r="LYX15" s="4"/>
      <c r="LYY15" s="4"/>
      <c r="LYZ15" s="4"/>
      <c r="LZA15" s="4"/>
      <c r="LZB15" s="4"/>
      <c r="LZC15" s="4"/>
      <c r="LZD15" s="4"/>
      <c r="LZE15" s="4"/>
      <c r="LZF15" s="4"/>
      <c r="LZG15" s="4"/>
      <c r="LZH15" s="4"/>
      <c r="LZI15" s="4"/>
      <c r="LZJ15" s="4"/>
      <c r="LZK15" s="4"/>
      <c r="LZL15" s="4"/>
      <c r="LZM15" s="4"/>
      <c r="LZN15" s="4"/>
      <c r="LZO15" s="4"/>
      <c r="LZP15" s="4"/>
      <c r="LZQ15" s="4"/>
      <c r="LZR15" s="4"/>
      <c r="LZS15" s="4"/>
      <c r="LZT15" s="4"/>
      <c r="LZU15" s="4"/>
      <c r="LZV15" s="4"/>
      <c r="LZW15" s="4"/>
      <c r="LZX15" s="4"/>
      <c r="LZY15" s="4"/>
      <c r="LZZ15" s="4"/>
      <c r="MAA15" s="4"/>
      <c r="MAB15" s="4"/>
      <c r="MAC15" s="4"/>
      <c r="MAD15" s="4"/>
      <c r="MAE15" s="4"/>
      <c r="MAF15" s="4"/>
      <c r="MAG15" s="4"/>
      <c r="MAH15" s="4"/>
      <c r="MAI15" s="4"/>
      <c r="MAJ15" s="4"/>
      <c r="MAK15" s="4"/>
      <c r="MAL15" s="4"/>
      <c r="MAM15" s="4"/>
      <c r="MAN15" s="4"/>
      <c r="MAO15" s="4"/>
      <c r="MAP15" s="4"/>
      <c r="MAQ15" s="4"/>
      <c r="MAR15" s="4"/>
      <c r="MAS15" s="4"/>
      <c r="MAT15" s="4"/>
      <c r="MAU15" s="4"/>
      <c r="MAV15" s="4"/>
      <c r="MAW15" s="4"/>
      <c r="MAX15" s="4"/>
      <c r="MAY15" s="4"/>
      <c r="MAZ15" s="4"/>
      <c r="MBA15" s="4"/>
      <c r="MBB15" s="4"/>
      <c r="MBC15" s="4"/>
      <c r="MBD15" s="4"/>
      <c r="MBE15" s="4"/>
      <c r="MBF15" s="4"/>
      <c r="MBG15" s="4"/>
      <c r="MBH15" s="4"/>
      <c r="MBI15" s="4"/>
      <c r="MBJ15" s="4"/>
      <c r="MBK15" s="4"/>
      <c r="MBL15" s="4"/>
      <c r="MBM15" s="4"/>
      <c r="MBN15" s="4"/>
      <c r="MBO15" s="4"/>
      <c r="MBP15" s="4"/>
      <c r="MBQ15" s="4"/>
      <c r="MBR15" s="4"/>
      <c r="MBS15" s="4"/>
      <c r="MBT15" s="4"/>
      <c r="MBU15" s="4"/>
      <c r="MBV15" s="4"/>
      <c r="MBW15" s="4"/>
      <c r="MBX15" s="4"/>
      <c r="MBY15" s="4"/>
      <c r="MBZ15" s="4"/>
      <c r="MCA15" s="4"/>
      <c r="MCB15" s="4"/>
      <c r="MCC15" s="4"/>
      <c r="MCD15" s="4"/>
      <c r="MCE15" s="4"/>
      <c r="MCF15" s="4"/>
      <c r="MCG15" s="4"/>
      <c r="MCH15" s="4"/>
      <c r="MCI15" s="4"/>
      <c r="MCJ15" s="4"/>
      <c r="MCK15" s="4"/>
      <c r="MCL15" s="4"/>
      <c r="MCM15" s="4"/>
      <c r="MCN15" s="4"/>
      <c r="MCO15" s="4"/>
      <c r="MCP15" s="4"/>
      <c r="MCQ15" s="4"/>
      <c r="MCR15" s="4"/>
      <c r="MCS15" s="4"/>
      <c r="MCT15" s="4"/>
      <c r="MCU15" s="4"/>
      <c r="MCV15" s="4"/>
      <c r="MCW15" s="4"/>
      <c r="MCX15" s="4"/>
      <c r="MCY15" s="4"/>
      <c r="MCZ15" s="4"/>
      <c r="MDA15" s="4"/>
      <c r="MDB15" s="4"/>
      <c r="MDC15" s="4"/>
      <c r="MDD15" s="4"/>
      <c r="MDE15" s="4"/>
      <c r="MDF15" s="4"/>
      <c r="MDG15" s="4"/>
      <c r="MDH15" s="4"/>
      <c r="MDI15" s="4"/>
      <c r="MDJ15" s="4"/>
      <c r="MDK15" s="4"/>
      <c r="MDL15" s="4"/>
      <c r="MDM15" s="4"/>
      <c r="MDN15" s="4"/>
      <c r="MDO15" s="4"/>
      <c r="MDP15" s="4"/>
      <c r="MDQ15" s="4"/>
      <c r="MDR15" s="4"/>
      <c r="MDS15" s="4"/>
      <c r="MDT15" s="4"/>
      <c r="MDU15" s="4"/>
      <c r="MDV15" s="4"/>
      <c r="MDW15" s="4"/>
      <c r="MDX15" s="4"/>
      <c r="MDY15" s="4"/>
      <c r="MDZ15" s="4"/>
      <c r="MEA15" s="4"/>
      <c r="MEB15" s="4"/>
      <c r="MEC15" s="4"/>
      <c r="MED15" s="4"/>
      <c r="MEE15" s="4"/>
      <c r="MEF15" s="4"/>
      <c r="MEG15" s="4"/>
      <c r="MEH15" s="4"/>
      <c r="MEI15" s="4"/>
      <c r="MEJ15" s="4"/>
      <c r="MEK15" s="4"/>
      <c r="MEL15" s="4"/>
      <c r="MEM15" s="4"/>
      <c r="MEN15" s="4"/>
      <c r="MEO15" s="4"/>
      <c r="MEP15" s="4"/>
      <c r="MEQ15" s="4"/>
      <c r="MER15" s="4"/>
      <c r="MES15" s="4"/>
      <c r="MET15" s="4"/>
      <c r="MEU15" s="4"/>
      <c r="MEV15" s="4"/>
      <c r="MEW15" s="4"/>
      <c r="MEX15" s="4"/>
      <c r="MEY15" s="4"/>
      <c r="MEZ15" s="4"/>
      <c r="MFA15" s="4"/>
      <c r="MFB15" s="4"/>
      <c r="MFC15" s="4"/>
      <c r="MFD15" s="4"/>
      <c r="MFE15" s="4"/>
      <c r="MFF15" s="4"/>
      <c r="MFG15" s="4"/>
      <c r="MFH15" s="4"/>
      <c r="MFI15" s="4"/>
      <c r="MFJ15" s="4"/>
      <c r="MFK15" s="4"/>
      <c r="MFL15" s="4"/>
      <c r="MFM15" s="4"/>
      <c r="MFN15" s="4"/>
      <c r="MFO15" s="4"/>
      <c r="MFP15" s="4"/>
      <c r="MFQ15" s="4"/>
      <c r="MFR15" s="4"/>
      <c r="MFS15" s="4"/>
      <c r="MFT15" s="4"/>
      <c r="MFU15" s="4"/>
      <c r="MFV15" s="4"/>
      <c r="MFW15" s="4"/>
      <c r="MFX15" s="4"/>
      <c r="MFY15" s="4"/>
      <c r="MFZ15" s="4"/>
      <c r="MGA15" s="4"/>
      <c r="MGB15" s="4"/>
      <c r="MGC15" s="4"/>
      <c r="MGD15" s="4"/>
      <c r="MGE15" s="4"/>
      <c r="MGF15" s="4"/>
      <c r="MGG15" s="4"/>
      <c r="MGH15" s="4"/>
      <c r="MGI15" s="4"/>
      <c r="MGJ15" s="4"/>
      <c r="MGK15" s="4"/>
      <c r="MGL15" s="4"/>
      <c r="MGM15" s="4"/>
      <c r="MGN15" s="4"/>
      <c r="MGO15" s="4"/>
      <c r="MGP15" s="4"/>
      <c r="MGQ15" s="4"/>
      <c r="MGR15" s="4"/>
      <c r="MGS15" s="4"/>
      <c r="MGT15" s="4"/>
      <c r="MGU15" s="4"/>
      <c r="MGV15" s="4"/>
      <c r="MGW15" s="4"/>
      <c r="MGX15" s="4"/>
      <c r="MGY15" s="4"/>
      <c r="MGZ15" s="4"/>
      <c r="MHA15" s="4"/>
      <c r="MHB15" s="4"/>
      <c r="MHC15" s="4"/>
      <c r="MHD15" s="4"/>
      <c r="MHE15" s="4"/>
      <c r="MHF15" s="4"/>
      <c r="MHG15" s="4"/>
      <c r="MHH15" s="4"/>
      <c r="MHI15" s="4"/>
      <c r="MHJ15" s="4"/>
      <c r="MHK15" s="4"/>
      <c r="MHL15" s="4"/>
      <c r="MHM15" s="4"/>
      <c r="MHN15" s="4"/>
      <c r="MHO15" s="4"/>
      <c r="MHP15" s="4"/>
      <c r="MHQ15" s="4"/>
      <c r="MHR15" s="4"/>
      <c r="MHS15" s="4"/>
      <c r="MHT15" s="4"/>
      <c r="MHU15" s="4"/>
      <c r="MHV15" s="4"/>
      <c r="MHW15" s="4"/>
      <c r="MHX15" s="4"/>
      <c r="MHY15" s="4"/>
      <c r="MHZ15" s="4"/>
      <c r="MIA15" s="4"/>
      <c r="MIB15" s="4"/>
      <c r="MIC15" s="4"/>
      <c r="MID15" s="4"/>
      <c r="MIE15" s="4"/>
      <c r="MIF15" s="4"/>
      <c r="MIG15" s="4"/>
      <c r="MIH15" s="4"/>
      <c r="MII15" s="4"/>
      <c r="MIJ15" s="4"/>
      <c r="MIK15" s="4"/>
      <c r="MIL15" s="4"/>
      <c r="MIM15" s="4"/>
      <c r="MIN15" s="4"/>
      <c r="MIO15" s="4"/>
      <c r="MIP15" s="4"/>
      <c r="MIQ15" s="4"/>
      <c r="MIR15" s="4"/>
      <c r="MIS15" s="4"/>
      <c r="MIT15" s="4"/>
      <c r="MIU15" s="4"/>
      <c r="MIV15" s="4"/>
      <c r="MIW15" s="4"/>
      <c r="MIX15" s="4"/>
      <c r="MIY15" s="4"/>
      <c r="MIZ15" s="4"/>
      <c r="MJA15" s="4"/>
      <c r="MJB15" s="4"/>
      <c r="MJC15" s="4"/>
      <c r="MJD15" s="4"/>
      <c r="MJE15" s="4"/>
      <c r="MJF15" s="4"/>
      <c r="MJG15" s="4"/>
      <c r="MJH15" s="4"/>
      <c r="MJI15" s="4"/>
      <c r="MJJ15" s="4"/>
      <c r="MJK15" s="4"/>
      <c r="MJL15" s="4"/>
      <c r="MJM15" s="4"/>
      <c r="MJN15" s="4"/>
      <c r="MJO15" s="4"/>
      <c r="MJP15" s="4"/>
      <c r="MJQ15" s="4"/>
      <c r="MJR15" s="4"/>
      <c r="MJS15" s="4"/>
      <c r="MJT15" s="4"/>
      <c r="MJU15" s="4"/>
      <c r="MJV15" s="4"/>
      <c r="MJW15" s="4"/>
      <c r="MJX15" s="4"/>
      <c r="MJY15" s="4"/>
      <c r="MJZ15" s="4"/>
      <c r="MKA15" s="4"/>
      <c r="MKB15" s="4"/>
      <c r="MKC15" s="4"/>
      <c r="MKD15" s="4"/>
      <c r="MKE15" s="4"/>
      <c r="MKF15" s="4"/>
      <c r="MKG15" s="4"/>
      <c r="MKH15" s="4"/>
      <c r="MKI15" s="4"/>
      <c r="MKJ15" s="4"/>
      <c r="MKK15" s="4"/>
      <c r="MKL15" s="4"/>
      <c r="MKM15" s="4"/>
      <c r="MKN15" s="4"/>
      <c r="MKO15" s="4"/>
      <c r="MKP15" s="4"/>
      <c r="MKQ15" s="4"/>
      <c r="MKR15" s="4"/>
      <c r="MKS15" s="4"/>
      <c r="MKT15" s="4"/>
      <c r="MKU15" s="4"/>
      <c r="MKV15" s="4"/>
      <c r="MKW15" s="4"/>
      <c r="MKX15" s="4"/>
      <c r="MKY15" s="4"/>
      <c r="MKZ15" s="4"/>
      <c r="MLA15" s="4"/>
      <c r="MLB15" s="4"/>
      <c r="MLC15" s="4"/>
      <c r="MLD15" s="4"/>
      <c r="MLE15" s="4"/>
      <c r="MLF15" s="4"/>
      <c r="MLG15" s="4"/>
      <c r="MLH15" s="4"/>
      <c r="MLI15" s="4"/>
      <c r="MLJ15" s="4"/>
      <c r="MLK15" s="4"/>
      <c r="MLL15" s="4"/>
      <c r="MLM15" s="4"/>
      <c r="MLN15" s="4"/>
      <c r="MLO15" s="4"/>
      <c r="MLP15" s="4"/>
      <c r="MLQ15" s="4"/>
      <c r="MLR15" s="4"/>
      <c r="MLS15" s="4"/>
      <c r="MLT15" s="4"/>
      <c r="MLU15" s="4"/>
      <c r="MLV15" s="4"/>
      <c r="MLW15" s="4"/>
      <c r="MLX15" s="4"/>
      <c r="MLY15" s="4"/>
      <c r="MLZ15" s="4"/>
      <c r="MMA15" s="4"/>
      <c r="MMB15" s="4"/>
      <c r="MMC15" s="4"/>
      <c r="MMD15" s="4"/>
      <c r="MME15" s="4"/>
      <c r="MMF15" s="4"/>
      <c r="MMG15" s="4"/>
      <c r="MMH15" s="4"/>
      <c r="MMI15" s="4"/>
      <c r="MMJ15" s="4"/>
      <c r="MMK15" s="4"/>
      <c r="MML15" s="4"/>
      <c r="MMM15" s="4"/>
      <c r="MMN15" s="4"/>
      <c r="MMO15" s="4"/>
      <c r="MMP15" s="4"/>
      <c r="MMQ15" s="4"/>
      <c r="MMR15" s="4"/>
      <c r="MMS15" s="4"/>
      <c r="MMT15" s="4"/>
      <c r="MMU15" s="4"/>
      <c r="MMV15" s="4"/>
      <c r="MMW15" s="4"/>
      <c r="MMX15" s="4"/>
      <c r="MMY15" s="4"/>
      <c r="MMZ15" s="4"/>
      <c r="MNA15" s="4"/>
      <c r="MNB15" s="4"/>
      <c r="MNC15" s="4"/>
      <c r="MND15" s="4"/>
      <c r="MNE15" s="4"/>
      <c r="MNF15" s="4"/>
      <c r="MNG15" s="4"/>
      <c r="MNH15" s="4"/>
      <c r="MNI15" s="4"/>
      <c r="MNJ15" s="4"/>
      <c r="MNK15" s="4"/>
      <c r="MNL15" s="4"/>
      <c r="MNM15" s="4"/>
      <c r="MNN15" s="4"/>
      <c r="MNO15" s="4"/>
      <c r="MNP15" s="4"/>
      <c r="MNQ15" s="4"/>
      <c r="MNR15" s="4"/>
      <c r="MNS15" s="4"/>
      <c r="MNT15" s="4"/>
      <c r="MNU15" s="4"/>
      <c r="MNV15" s="4"/>
      <c r="MNW15" s="4"/>
      <c r="MNX15" s="4"/>
      <c r="MNY15" s="4"/>
      <c r="MNZ15" s="4"/>
      <c r="MOA15" s="4"/>
      <c r="MOB15" s="4"/>
      <c r="MOC15" s="4"/>
      <c r="MOD15" s="4"/>
      <c r="MOE15" s="4"/>
      <c r="MOF15" s="4"/>
      <c r="MOG15" s="4"/>
      <c r="MOH15" s="4"/>
      <c r="MOI15" s="4"/>
      <c r="MOJ15" s="4"/>
      <c r="MOK15" s="4"/>
      <c r="MOL15" s="4"/>
      <c r="MOM15" s="4"/>
      <c r="MON15" s="4"/>
      <c r="MOO15" s="4"/>
      <c r="MOP15" s="4"/>
      <c r="MOQ15" s="4"/>
      <c r="MOR15" s="4"/>
      <c r="MOS15" s="4"/>
      <c r="MOT15" s="4"/>
      <c r="MOU15" s="4"/>
      <c r="MOV15" s="4"/>
      <c r="MOW15" s="4"/>
      <c r="MOX15" s="4"/>
      <c r="MOY15" s="4"/>
      <c r="MOZ15" s="4"/>
      <c r="MPA15" s="4"/>
      <c r="MPB15" s="4"/>
      <c r="MPC15" s="4"/>
      <c r="MPD15" s="4"/>
      <c r="MPE15" s="4"/>
      <c r="MPF15" s="4"/>
      <c r="MPG15" s="4"/>
      <c r="MPH15" s="4"/>
      <c r="MPI15" s="4"/>
      <c r="MPJ15" s="4"/>
      <c r="MPK15" s="4"/>
      <c r="MPL15" s="4"/>
      <c r="MPM15" s="4"/>
      <c r="MPN15" s="4"/>
      <c r="MPO15" s="4"/>
      <c r="MPP15" s="4"/>
      <c r="MPQ15" s="4"/>
      <c r="MPR15" s="4"/>
      <c r="MPS15" s="4"/>
      <c r="MPT15" s="4"/>
      <c r="MPU15" s="4"/>
      <c r="MPV15" s="4"/>
      <c r="MPW15" s="4"/>
      <c r="MPX15" s="4"/>
      <c r="MPY15" s="4"/>
      <c r="MPZ15" s="4"/>
      <c r="MQA15" s="4"/>
      <c r="MQB15" s="4"/>
      <c r="MQC15" s="4"/>
      <c r="MQD15" s="4"/>
      <c r="MQE15" s="4"/>
      <c r="MQF15" s="4"/>
      <c r="MQG15" s="4"/>
      <c r="MQH15" s="4"/>
      <c r="MQI15" s="4"/>
      <c r="MQJ15" s="4"/>
      <c r="MQK15" s="4"/>
      <c r="MQL15" s="4"/>
      <c r="MQM15" s="4"/>
      <c r="MQN15" s="4"/>
      <c r="MQO15" s="4"/>
      <c r="MQP15" s="4"/>
      <c r="MQQ15" s="4"/>
      <c r="MQR15" s="4"/>
      <c r="MQS15" s="4"/>
      <c r="MQT15" s="4"/>
      <c r="MQU15" s="4"/>
      <c r="MQV15" s="4"/>
      <c r="MQW15" s="4"/>
      <c r="MQX15" s="4"/>
      <c r="MQY15" s="4"/>
      <c r="MQZ15" s="4"/>
      <c r="MRA15" s="4"/>
      <c r="MRB15" s="4"/>
      <c r="MRC15" s="4"/>
      <c r="MRD15" s="4"/>
      <c r="MRE15" s="4"/>
      <c r="MRF15" s="4"/>
      <c r="MRG15" s="4"/>
      <c r="MRH15" s="4"/>
      <c r="MRI15" s="4"/>
      <c r="MRJ15" s="4"/>
      <c r="MRK15" s="4"/>
      <c r="MRL15" s="4"/>
      <c r="MRM15" s="4"/>
      <c r="MRN15" s="4"/>
      <c r="MRO15" s="4"/>
      <c r="MRP15" s="4"/>
      <c r="MRQ15" s="4"/>
      <c r="MRR15" s="4"/>
      <c r="MRS15" s="4"/>
      <c r="MRT15" s="4"/>
      <c r="MRU15" s="4"/>
      <c r="MRV15" s="4"/>
      <c r="MRW15" s="4"/>
      <c r="MRX15" s="4"/>
      <c r="MRY15" s="4"/>
      <c r="MRZ15" s="4"/>
      <c r="MSA15" s="4"/>
      <c r="MSB15" s="4"/>
      <c r="MSC15" s="4"/>
      <c r="MSD15" s="4"/>
      <c r="MSE15" s="4"/>
      <c r="MSF15" s="4"/>
      <c r="MSG15" s="4"/>
      <c r="MSH15" s="4"/>
      <c r="MSI15" s="4"/>
      <c r="MSJ15" s="4"/>
      <c r="MSK15" s="4"/>
      <c r="MSL15" s="4"/>
      <c r="MSM15" s="4"/>
      <c r="MSN15" s="4"/>
      <c r="MSO15" s="4"/>
      <c r="MSP15" s="4"/>
      <c r="MSQ15" s="4"/>
      <c r="MSR15" s="4"/>
      <c r="MSS15" s="4"/>
      <c r="MST15" s="4"/>
      <c r="MSU15" s="4"/>
      <c r="MSV15" s="4"/>
      <c r="MSW15" s="4"/>
      <c r="MSX15" s="4"/>
      <c r="MSY15" s="4"/>
      <c r="MSZ15" s="4"/>
      <c r="MTA15" s="4"/>
      <c r="MTB15" s="4"/>
      <c r="MTC15" s="4"/>
      <c r="MTD15" s="4"/>
      <c r="MTE15" s="4"/>
      <c r="MTF15" s="4"/>
      <c r="MTG15" s="4"/>
      <c r="MTH15" s="4"/>
      <c r="MTI15" s="4"/>
      <c r="MTJ15" s="4"/>
      <c r="MTK15" s="4"/>
      <c r="MTL15" s="4"/>
      <c r="MTM15" s="4"/>
      <c r="MTN15" s="4"/>
      <c r="MTO15" s="4"/>
      <c r="MTP15" s="4"/>
      <c r="MTQ15" s="4"/>
      <c r="MTR15" s="4"/>
      <c r="MTS15" s="4"/>
      <c r="MTT15" s="4"/>
      <c r="MTU15" s="4"/>
      <c r="MTV15" s="4"/>
      <c r="MTW15" s="4"/>
      <c r="MTX15" s="4"/>
      <c r="MTY15" s="4"/>
      <c r="MTZ15" s="4"/>
      <c r="MUA15" s="4"/>
      <c r="MUB15" s="4"/>
      <c r="MUC15" s="4"/>
      <c r="MUD15" s="4"/>
      <c r="MUE15" s="4"/>
      <c r="MUF15" s="4"/>
      <c r="MUG15" s="4"/>
      <c r="MUH15" s="4"/>
      <c r="MUI15" s="4"/>
      <c r="MUJ15" s="4"/>
      <c r="MUK15" s="4"/>
      <c r="MUL15" s="4"/>
      <c r="MUM15" s="4"/>
      <c r="MUN15" s="4"/>
      <c r="MUO15" s="4"/>
      <c r="MUP15" s="4"/>
      <c r="MUQ15" s="4"/>
      <c r="MUR15" s="4"/>
      <c r="MUS15" s="4"/>
      <c r="MUT15" s="4"/>
      <c r="MUU15" s="4"/>
      <c r="MUV15" s="4"/>
      <c r="MUW15" s="4"/>
      <c r="MUX15" s="4"/>
      <c r="MUY15" s="4"/>
      <c r="MUZ15" s="4"/>
      <c r="MVA15" s="4"/>
      <c r="MVB15" s="4"/>
      <c r="MVC15" s="4"/>
      <c r="MVD15" s="4"/>
      <c r="MVE15" s="4"/>
      <c r="MVF15" s="4"/>
      <c r="MVG15" s="4"/>
      <c r="MVH15" s="4"/>
      <c r="MVI15" s="4"/>
      <c r="MVJ15" s="4"/>
      <c r="MVK15" s="4"/>
      <c r="MVL15" s="4"/>
      <c r="MVM15" s="4"/>
      <c r="MVN15" s="4"/>
      <c r="MVO15" s="4"/>
      <c r="MVP15" s="4"/>
      <c r="MVQ15" s="4"/>
      <c r="MVR15" s="4"/>
      <c r="MVS15" s="4"/>
      <c r="MVT15" s="4"/>
      <c r="MVU15" s="4"/>
      <c r="MVV15" s="4"/>
      <c r="MVW15" s="4"/>
      <c r="MVX15" s="4"/>
      <c r="MVY15" s="4"/>
      <c r="MVZ15" s="4"/>
      <c r="MWA15" s="4"/>
      <c r="MWB15" s="4"/>
      <c r="MWC15" s="4"/>
      <c r="MWD15" s="4"/>
      <c r="MWE15" s="4"/>
      <c r="MWF15" s="4"/>
      <c r="MWG15" s="4"/>
      <c r="MWH15" s="4"/>
      <c r="MWI15" s="4"/>
      <c r="MWJ15" s="4"/>
      <c r="MWK15" s="4"/>
      <c r="MWL15" s="4"/>
      <c r="MWM15" s="4"/>
      <c r="MWN15" s="4"/>
      <c r="MWO15" s="4"/>
      <c r="MWP15" s="4"/>
      <c r="MWQ15" s="4"/>
      <c r="MWR15" s="4"/>
      <c r="MWS15" s="4"/>
      <c r="MWT15" s="4"/>
      <c r="MWU15" s="4"/>
      <c r="MWV15" s="4"/>
      <c r="MWW15" s="4"/>
      <c r="MWX15" s="4"/>
      <c r="MWY15" s="4"/>
      <c r="MWZ15" s="4"/>
      <c r="MXA15" s="4"/>
      <c r="MXB15" s="4"/>
      <c r="MXC15" s="4"/>
      <c r="MXD15" s="4"/>
      <c r="MXE15" s="4"/>
      <c r="MXF15" s="4"/>
      <c r="MXG15" s="4"/>
      <c r="MXH15" s="4"/>
      <c r="MXI15" s="4"/>
      <c r="MXJ15" s="4"/>
      <c r="MXK15" s="4"/>
      <c r="MXL15" s="4"/>
      <c r="MXM15" s="4"/>
      <c r="MXN15" s="4"/>
      <c r="MXO15" s="4"/>
      <c r="MXP15" s="4"/>
      <c r="MXQ15" s="4"/>
      <c r="MXR15" s="4"/>
      <c r="MXS15" s="4"/>
      <c r="MXT15" s="4"/>
      <c r="MXU15" s="4"/>
      <c r="MXV15" s="4"/>
      <c r="MXW15" s="4"/>
      <c r="MXX15" s="4"/>
      <c r="MXY15" s="4"/>
      <c r="MXZ15" s="4"/>
      <c r="MYA15" s="4"/>
      <c r="MYB15" s="4"/>
      <c r="MYC15" s="4"/>
      <c r="MYD15" s="4"/>
      <c r="MYE15" s="4"/>
      <c r="MYF15" s="4"/>
      <c r="MYG15" s="4"/>
      <c r="MYH15" s="4"/>
      <c r="MYI15" s="4"/>
      <c r="MYJ15" s="4"/>
      <c r="MYK15" s="4"/>
      <c r="MYL15" s="4"/>
      <c r="MYM15" s="4"/>
      <c r="MYN15" s="4"/>
      <c r="MYO15" s="4"/>
      <c r="MYP15" s="4"/>
      <c r="MYQ15" s="4"/>
      <c r="MYR15" s="4"/>
      <c r="MYS15" s="4"/>
      <c r="MYT15" s="4"/>
      <c r="MYU15" s="4"/>
      <c r="MYV15" s="4"/>
      <c r="MYW15" s="4"/>
      <c r="MYX15" s="4"/>
      <c r="MYY15" s="4"/>
      <c r="MYZ15" s="4"/>
      <c r="MZA15" s="4"/>
      <c r="MZB15" s="4"/>
      <c r="MZC15" s="4"/>
      <c r="MZD15" s="4"/>
      <c r="MZE15" s="4"/>
      <c r="MZF15" s="4"/>
      <c r="MZG15" s="4"/>
      <c r="MZH15" s="4"/>
      <c r="MZI15" s="4"/>
      <c r="MZJ15" s="4"/>
      <c r="MZK15" s="4"/>
      <c r="MZL15" s="4"/>
      <c r="MZM15" s="4"/>
      <c r="MZN15" s="4"/>
      <c r="MZO15" s="4"/>
      <c r="MZP15" s="4"/>
      <c r="MZQ15" s="4"/>
      <c r="MZR15" s="4"/>
      <c r="MZS15" s="4"/>
      <c r="MZT15" s="4"/>
      <c r="MZU15" s="4"/>
      <c r="MZV15" s="4"/>
      <c r="MZW15" s="4"/>
      <c r="MZX15" s="4"/>
      <c r="MZY15" s="4"/>
      <c r="MZZ15" s="4"/>
      <c r="NAA15" s="4"/>
      <c r="NAB15" s="4"/>
      <c r="NAC15" s="4"/>
      <c r="NAD15" s="4"/>
      <c r="NAE15" s="4"/>
      <c r="NAF15" s="4"/>
      <c r="NAG15" s="4"/>
      <c r="NAH15" s="4"/>
      <c r="NAI15" s="4"/>
      <c r="NAJ15" s="4"/>
      <c r="NAK15" s="4"/>
      <c r="NAL15" s="4"/>
      <c r="NAM15" s="4"/>
      <c r="NAN15" s="4"/>
      <c r="NAO15" s="4"/>
      <c r="NAP15" s="4"/>
      <c r="NAQ15" s="4"/>
      <c r="NAR15" s="4"/>
      <c r="NAS15" s="4"/>
      <c r="NAT15" s="4"/>
      <c r="NAU15" s="4"/>
      <c r="NAV15" s="4"/>
      <c r="NAW15" s="4"/>
      <c r="NAX15" s="4"/>
      <c r="NAY15" s="4"/>
      <c r="NAZ15" s="4"/>
      <c r="NBA15" s="4"/>
      <c r="NBB15" s="4"/>
      <c r="NBC15" s="4"/>
      <c r="NBD15" s="4"/>
      <c r="NBE15" s="4"/>
      <c r="NBF15" s="4"/>
      <c r="NBG15" s="4"/>
      <c r="NBH15" s="4"/>
      <c r="NBI15" s="4"/>
      <c r="NBJ15" s="4"/>
      <c r="NBK15" s="4"/>
      <c r="NBL15" s="4"/>
      <c r="NBM15" s="4"/>
      <c r="NBN15" s="4"/>
      <c r="NBO15" s="4"/>
      <c r="NBP15" s="4"/>
      <c r="NBQ15" s="4"/>
      <c r="NBR15" s="4"/>
      <c r="NBS15" s="4"/>
      <c r="NBT15" s="4"/>
      <c r="NBU15" s="4"/>
      <c r="NBV15" s="4"/>
      <c r="NBW15" s="4"/>
      <c r="NBX15" s="4"/>
      <c r="NBY15" s="4"/>
      <c r="NBZ15" s="4"/>
      <c r="NCA15" s="4"/>
      <c r="NCB15" s="4"/>
      <c r="NCC15" s="4"/>
      <c r="NCD15" s="4"/>
      <c r="NCE15" s="4"/>
      <c r="NCF15" s="4"/>
      <c r="NCG15" s="4"/>
      <c r="NCH15" s="4"/>
      <c r="NCI15" s="4"/>
      <c r="NCJ15" s="4"/>
      <c r="NCK15" s="4"/>
      <c r="NCL15" s="4"/>
      <c r="NCM15" s="4"/>
      <c r="NCN15" s="4"/>
      <c r="NCO15" s="4"/>
      <c r="NCP15" s="4"/>
      <c r="NCQ15" s="4"/>
      <c r="NCR15" s="4"/>
      <c r="NCS15" s="4"/>
      <c r="NCT15" s="4"/>
      <c r="NCU15" s="4"/>
      <c r="NCV15" s="4"/>
      <c r="NCW15" s="4"/>
      <c r="NCX15" s="4"/>
      <c r="NCY15" s="4"/>
      <c r="NCZ15" s="4"/>
      <c r="NDA15" s="4"/>
      <c r="NDB15" s="4"/>
      <c r="NDC15" s="4"/>
      <c r="NDD15" s="4"/>
      <c r="NDE15" s="4"/>
      <c r="NDF15" s="4"/>
      <c r="NDG15" s="4"/>
      <c r="NDH15" s="4"/>
      <c r="NDI15" s="4"/>
      <c r="NDJ15" s="4"/>
      <c r="NDK15" s="4"/>
      <c r="NDL15" s="4"/>
      <c r="NDM15" s="4"/>
      <c r="NDN15" s="4"/>
      <c r="NDO15" s="4"/>
      <c r="NDP15" s="4"/>
      <c r="NDQ15" s="4"/>
      <c r="NDR15" s="4"/>
      <c r="NDS15" s="4"/>
      <c r="NDT15" s="4"/>
      <c r="NDU15" s="4"/>
      <c r="NDV15" s="4"/>
      <c r="NDW15" s="4"/>
      <c r="NDX15" s="4"/>
      <c r="NDY15" s="4"/>
      <c r="NDZ15" s="4"/>
      <c r="NEA15" s="4"/>
      <c r="NEB15" s="4"/>
      <c r="NEC15" s="4"/>
      <c r="NED15" s="4"/>
      <c r="NEE15" s="4"/>
      <c r="NEF15" s="4"/>
      <c r="NEG15" s="4"/>
      <c r="NEH15" s="4"/>
      <c r="NEI15" s="4"/>
      <c r="NEJ15" s="4"/>
      <c r="NEK15" s="4"/>
      <c r="NEL15" s="4"/>
      <c r="NEM15" s="4"/>
      <c r="NEN15" s="4"/>
      <c r="NEO15" s="4"/>
      <c r="NEP15" s="4"/>
      <c r="NEQ15" s="4"/>
      <c r="NER15" s="4"/>
      <c r="NES15" s="4"/>
      <c r="NET15" s="4"/>
      <c r="NEU15" s="4"/>
      <c r="NEV15" s="4"/>
      <c r="NEW15" s="4"/>
      <c r="NEX15" s="4"/>
      <c r="NEY15" s="4"/>
      <c r="NEZ15" s="4"/>
      <c r="NFA15" s="4"/>
      <c r="NFB15" s="4"/>
      <c r="NFC15" s="4"/>
      <c r="NFD15" s="4"/>
      <c r="NFE15" s="4"/>
      <c r="NFF15" s="4"/>
      <c r="NFG15" s="4"/>
      <c r="NFH15" s="4"/>
      <c r="NFI15" s="4"/>
      <c r="NFJ15" s="4"/>
      <c r="NFK15" s="4"/>
      <c r="NFL15" s="4"/>
      <c r="NFM15" s="4"/>
      <c r="NFN15" s="4"/>
      <c r="NFO15" s="4"/>
      <c r="NFP15" s="4"/>
      <c r="NFQ15" s="4"/>
      <c r="NFR15" s="4"/>
      <c r="NFS15" s="4"/>
      <c r="NFT15" s="4"/>
      <c r="NFU15" s="4"/>
      <c r="NFV15" s="4"/>
      <c r="NFW15" s="4"/>
      <c r="NFX15" s="4"/>
      <c r="NFY15" s="4"/>
      <c r="NFZ15" s="4"/>
      <c r="NGA15" s="4"/>
      <c r="NGB15" s="4"/>
      <c r="NGC15" s="4"/>
      <c r="NGD15" s="4"/>
      <c r="NGE15" s="4"/>
      <c r="NGF15" s="4"/>
      <c r="NGG15" s="4"/>
      <c r="NGH15" s="4"/>
      <c r="NGI15" s="4"/>
      <c r="NGJ15" s="4"/>
      <c r="NGK15" s="4"/>
      <c r="NGL15" s="4"/>
      <c r="NGM15" s="4"/>
      <c r="NGN15" s="4"/>
      <c r="NGO15" s="4"/>
      <c r="NGP15" s="4"/>
      <c r="NGQ15" s="4"/>
      <c r="NGR15" s="4"/>
      <c r="NGS15" s="4"/>
      <c r="NGT15" s="4"/>
      <c r="NGU15" s="4"/>
      <c r="NGV15" s="4"/>
      <c r="NGW15" s="4"/>
      <c r="NGX15" s="4"/>
      <c r="NGY15" s="4"/>
      <c r="NGZ15" s="4"/>
      <c r="NHA15" s="4"/>
      <c r="NHB15" s="4"/>
      <c r="NHC15" s="4"/>
      <c r="NHD15" s="4"/>
      <c r="NHE15" s="4"/>
      <c r="NHF15" s="4"/>
      <c r="NHG15" s="4"/>
      <c r="NHH15" s="4"/>
      <c r="NHI15" s="4"/>
      <c r="NHJ15" s="4"/>
      <c r="NHK15" s="4"/>
      <c r="NHL15" s="4"/>
      <c r="NHM15" s="4"/>
      <c r="NHN15" s="4"/>
      <c r="NHO15" s="4"/>
      <c r="NHP15" s="4"/>
      <c r="NHQ15" s="4"/>
      <c r="NHR15" s="4"/>
      <c r="NHS15" s="4"/>
      <c r="NHT15" s="4"/>
      <c r="NHU15" s="4"/>
      <c r="NHV15" s="4"/>
      <c r="NHW15" s="4"/>
      <c r="NHX15" s="4"/>
      <c r="NHY15" s="4"/>
      <c r="NHZ15" s="4"/>
      <c r="NIA15" s="4"/>
      <c r="NIB15" s="4"/>
      <c r="NIC15" s="4"/>
      <c r="NID15" s="4"/>
      <c r="NIE15" s="4"/>
      <c r="NIF15" s="4"/>
      <c r="NIG15" s="4"/>
      <c r="NIH15" s="4"/>
      <c r="NII15" s="4"/>
      <c r="NIJ15" s="4"/>
      <c r="NIK15" s="4"/>
      <c r="NIL15" s="4"/>
      <c r="NIM15" s="4"/>
      <c r="NIN15" s="4"/>
      <c r="NIO15" s="4"/>
      <c r="NIP15" s="4"/>
      <c r="NIQ15" s="4"/>
      <c r="NIR15" s="4"/>
      <c r="NIS15" s="4"/>
      <c r="NIT15" s="4"/>
      <c r="NIU15" s="4"/>
      <c r="NIV15" s="4"/>
      <c r="NIW15" s="4"/>
      <c r="NIX15" s="4"/>
      <c r="NIY15" s="4"/>
      <c r="NIZ15" s="4"/>
      <c r="NJA15" s="4"/>
      <c r="NJB15" s="4"/>
      <c r="NJC15" s="4"/>
      <c r="NJD15" s="4"/>
      <c r="NJE15" s="4"/>
      <c r="NJF15" s="4"/>
      <c r="NJG15" s="4"/>
      <c r="NJH15" s="4"/>
      <c r="NJI15" s="4"/>
      <c r="NJJ15" s="4"/>
      <c r="NJK15" s="4"/>
      <c r="NJL15" s="4"/>
      <c r="NJM15" s="4"/>
      <c r="NJN15" s="4"/>
      <c r="NJO15" s="4"/>
      <c r="NJP15" s="4"/>
      <c r="NJQ15" s="4"/>
      <c r="NJR15" s="4"/>
      <c r="NJS15" s="4"/>
      <c r="NJT15" s="4"/>
      <c r="NJU15" s="4"/>
      <c r="NJV15" s="4"/>
      <c r="NJW15" s="4"/>
      <c r="NJX15" s="4"/>
      <c r="NJY15" s="4"/>
      <c r="NJZ15" s="4"/>
      <c r="NKA15" s="4"/>
      <c r="NKB15" s="4"/>
      <c r="NKC15" s="4"/>
      <c r="NKD15" s="4"/>
      <c r="NKE15" s="4"/>
      <c r="NKF15" s="4"/>
      <c r="NKG15" s="4"/>
      <c r="NKH15" s="4"/>
      <c r="NKI15" s="4"/>
      <c r="NKJ15" s="4"/>
      <c r="NKK15" s="4"/>
      <c r="NKL15" s="4"/>
      <c r="NKM15" s="4"/>
      <c r="NKN15" s="4"/>
      <c r="NKO15" s="4"/>
      <c r="NKP15" s="4"/>
      <c r="NKQ15" s="4"/>
      <c r="NKR15" s="4"/>
      <c r="NKS15" s="4"/>
      <c r="NKT15" s="4"/>
      <c r="NKU15" s="4"/>
      <c r="NKV15" s="4"/>
      <c r="NKW15" s="4"/>
      <c r="NKX15" s="4"/>
      <c r="NKY15" s="4"/>
      <c r="NKZ15" s="4"/>
      <c r="NLA15" s="4"/>
      <c r="NLB15" s="4"/>
      <c r="NLC15" s="4"/>
      <c r="NLD15" s="4"/>
      <c r="NLE15" s="4"/>
      <c r="NLF15" s="4"/>
      <c r="NLG15" s="4"/>
      <c r="NLH15" s="4"/>
      <c r="NLI15" s="4"/>
      <c r="NLJ15" s="4"/>
      <c r="NLK15" s="4"/>
      <c r="NLL15" s="4"/>
      <c r="NLM15" s="4"/>
      <c r="NLN15" s="4"/>
      <c r="NLO15" s="4"/>
      <c r="NLP15" s="4"/>
      <c r="NLQ15" s="4"/>
      <c r="NLR15" s="4"/>
      <c r="NLS15" s="4"/>
      <c r="NLT15" s="4"/>
      <c r="NLU15" s="4"/>
      <c r="NLV15" s="4"/>
      <c r="NLW15" s="4"/>
      <c r="NLX15" s="4"/>
      <c r="NLY15" s="4"/>
      <c r="NLZ15" s="4"/>
      <c r="NMA15" s="4"/>
      <c r="NMB15" s="4"/>
      <c r="NMC15" s="4"/>
      <c r="NMD15" s="4"/>
      <c r="NME15" s="4"/>
      <c r="NMF15" s="4"/>
      <c r="NMG15" s="4"/>
      <c r="NMH15" s="4"/>
      <c r="NMI15" s="4"/>
      <c r="NMJ15" s="4"/>
      <c r="NMK15" s="4"/>
      <c r="NML15" s="4"/>
      <c r="NMM15" s="4"/>
      <c r="NMN15" s="4"/>
      <c r="NMO15" s="4"/>
      <c r="NMP15" s="4"/>
      <c r="NMQ15" s="4"/>
      <c r="NMR15" s="4"/>
      <c r="NMS15" s="4"/>
      <c r="NMT15" s="4"/>
      <c r="NMU15" s="4"/>
      <c r="NMV15" s="4"/>
      <c r="NMW15" s="4"/>
      <c r="NMX15" s="4"/>
      <c r="NMY15" s="4"/>
      <c r="NMZ15" s="4"/>
      <c r="NNA15" s="4"/>
      <c r="NNB15" s="4"/>
      <c r="NNC15" s="4"/>
      <c r="NND15" s="4"/>
      <c r="NNE15" s="4"/>
      <c r="NNF15" s="4"/>
      <c r="NNG15" s="4"/>
      <c r="NNH15" s="4"/>
      <c r="NNI15" s="4"/>
      <c r="NNJ15" s="4"/>
      <c r="NNK15" s="4"/>
      <c r="NNL15" s="4"/>
      <c r="NNM15" s="4"/>
      <c r="NNN15" s="4"/>
      <c r="NNO15" s="4"/>
      <c r="NNP15" s="4"/>
      <c r="NNQ15" s="4"/>
      <c r="NNR15" s="4"/>
      <c r="NNS15" s="4"/>
      <c r="NNT15" s="4"/>
      <c r="NNU15" s="4"/>
      <c r="NNV15" s="4"/>
      <c r="NNW15" s="4"/>
      <c r="NNX15" s="4"/>
      <c r="NNY15" s="4"/>
      <c r="NNZ15" s="4"/>
      <c r="NOA15" s="4"/>
      <c r="NOB15" s="4"/>
      <c r="NOC15" s="4"/>
      <c r="NOD15" s="4"/>
      <c r="NOE15" s="4"/>
      <c r="NOF15" s="4"/>
      <c r="NOG15" s="4"/>
      <c r="NOH15" s="4"/>
      <c r="NOI15" s="4"/>
      <c r="NOJ15" s="4"/>
      <c r="NOK15" s="4"/>
      <c r="NOL15" s="4"/>
      <c r="NOM15" s="4"/>
      <c r="NON15" s="4"/>
      <c r="NOO15" s="4"/>
      <c r="NOP15" s="4"/>
      <c r="NOQ15" s="4"/>
      <c r="NOR15" s="4"/>
      <c r="NOS15" s="4"/>
      <c r="NOT15" s="4"/>
      <c r="NOU15" s="4"/>
      <c r="NOV15" s="4"/>
      <c r="NOW15" s="4"/>
      <c r="NOX15" s="4"/>
      <c r="NOY15" s="4"/>
      <c r="NOZ15" s="4"/>
      <c r="NPA15" s="4"/>
      <c r="NPB15" s="4"/>
      <c r="NPC15" s="4"/>
      <c r="NPD15" s="4"/>
      <c r="NPE15" s="4"/>
      <c r="NPF15" s="4"/>
      <c r="NPG15" s="4"/>
      <c r="NPH15" s="4"/>
      <c r="NPI15" s="4"/>
      <c r="NPJ15" s="4"/>
      <c r="NPK15" s="4"/>
      <c r="NPL15" s="4"/>
      <c r="NPM15" s="4"/>
      <c r="NPN15" s="4"/>
      <c r="NPO15" s="4"/>
      <c r="NPP15" s="4"/>
      <c r="NPQ15" s="4"/>
      <c r="NPR15" s="4"/>
      <c r="NPS15" s="4"/>
      <c r="NPT15" s="4"/>
      <c r="NPU15" s="4"/>
      <c r="NPV15" s="4"/>
      <c r="NPW15" s="4"/>
      <c r="NPX15" s="4"/>
      <c r="NPY15" s="4"/>
      <c r="NPZ15" s="4"/>
      <c r="NQA15" s="4"/>
      <c r="NQB15" s="4"/>
      <c r="NQC15" s="4"/>
      <c r="NQD15" s="4"/>
      <c r="NQE15" s="4"/>
      <c r="NQF15" s="4"/>
      <c r="NQG15" s="4"/>
      <c r="NQH15" s="4"/>
      <c r="NQI15" s="4"/>
      <c r="NQJ15" s="4"/>
      <c r="NQK15" s="4"/>
      <c r="NQL15" s="4"/>
      <c r="NQM15" s="4"/>
      <c r="NQN15" s="4"/>
      <c r="NQO15" s="4"/>
      <c r="NQP15" s="4"/>
      <c r="NQQ15" s="4"/>
      <c r="NQR15" s="4"/>
      <c r="NQS15" s="4"/>
      <c r="NQT15" s="4"/>
      <c r="NQU15" s="4"/>
      <c r="NQV15" s="4"/>
      <c r="NQW15" s="4"/>
      <c r="NQX15" s="4"/>
      <c r="NQY15" s="4"/>
      <c r="NQZ15" s="4"/>
      <c r="NRA15" s="4"/>
      <c r="NRB15" s="4"/>
      <c r="NRC15" s="4"/>
      <c r="NRD15" s="4"/>
      <c r="NRE15" s="4"/>
      <c r="NRF15" s="4"/>
      <c r="NRG15" s="4"/>
      <c r="NRH15" s="4"/>
      <c r="NRI15" s="4"/>
      <c r="NRJ15" s="4"/>
      <c r="NRK15" s="4"/>
      <c r="NRL15" s="4"/>
      <c r="NRM15" s="4"/>
      <c r="NRN15" s="4"/>
      <c r="NRO15" s="4"/>
      <c r="NRP15" s="4"/>
      <c r="NRQ15" s="4"/>
      <c r="NRR15" s="4"/>
      <c r="NRS15" s="4"/>
      <c r="NRT15" s="4"/>
      <c r="NRU15" s="4"/>
      <c r="NRV15" s="4"/>
      <c r="NRW15" s="4"/>
      <c r="NRX15" s="4"/>
      <c r="NRY15" s="4"/>
      <c r="NRZ15" s="4"/>
      <c r="NSA15" s="4"/>
      <c r="NSB15" s="4"/>
      <c r="NSC15" s="4"/>
      <c r="NSD15" s="4"/>
      <c r="NSE15" s="4"/>
      <c r="NSF15" s="4"/>
      <c r="NSG15" s="4"/>
      <c r="NSH15" s="4"/>
      <c r="NSI15" s="4"/>
      <c r="NSJ15" s="4"/>
      <c r="NSK15" s="4"/>
      <c r="NSL15" s="4"/>
      <c r="NSM15" s="4"/>
      <c r="NSN15" s="4"/>
      <c r="NSO15" s="4"/>
      <c r="NSP15" s="4"/>
      <c r="NSQ15" s="4"/>
      <c r="NSR15" s="4"/>
      <c r="NSS15" s="4"/>
      <c r="NST15" s="4"/>
      <c r="NSU15" s="4"/>
      <c r="NSV15" s="4"/>
      <c r="NSW15" s="4"/>
      <c r="NSX15" s="4"/>
      <c r="NSY15" s="4"/>
      <c r="NSZ15" s="4"/>
      <c r="NTA15" s="4"/>
      <c r="NTB15" s="4"/>
      <c r="NTC15" s="4"/>
      <c r="NTD15" s="4"/>
      <c r="NTE15" s="4"/>
      <c r="NTF15" s="4"/>
      <c r="NTG15" s="4"/>
      <c r="NTH15" s="4"/>
      <c r="NTI15" s="4"/>
      <c r="NTJ15" s="4"/>
      <c r="NTK15" s="4"/>
      <c r="NTL15" s="4"/>
      <c r="NTM15" s="4"/>
      <c r="NTN15" s="4"/>
      <c r="NTO15" s="4"/>
      <c r="NTP15" s="4"/>
      <c r="NTQ15" s="4"/>
      <c r="NTR15" s="4"/>
      <c r="NTS15" s="4"/>
      <c r="NTT15" s="4"/>
      <c r="NTU15" s="4"/>
      <c r="NTV15" s="4"/>
      <c r="NTW15" s="4"/>
      <c r="NTX15" s="4"/>
      <c r="NTY15" s="4"/>
      <c r="NTZ15" s="4"/>
      <c r="NUA15" s="4"/>
      <c r="NUB15" s="4"/>
      <c r="NUC15" s="4"/>
      <c r="NUD15" s="4"/>
      <c r="NUE15" s="4"/>
      <c r="NUF15" s="4"/>
      <c r="NUG15" s="4"/>
      <c r="NUH15" s="4"/>
      <c r="NUI15" s="4"/>
      <c r="NUJ15" s="4"/>
      <c r="NUK15" s="4"/>
      <c r="NUL15" s="4"/>
      <c r="NUM15" s="4"/>
      <c r="NUN15" s="4"/>
      <c r="NUO15" s="4"/>
      <c r="NUP15" s="4"/>
      <c r="NUQ15" s="4"/>
      <c r="NUR15" s="4"/>
      <c r="NUS15" s="4"/>
      <c r="NUT15" s="4"/>
      <c r="NUU15" s="4"/>
      <c r="NUV15" s="4"/>
      <c r="NUW15" s="4"/>
      <c r="NUX15" s="4"/>
      <c r="NUY15" s="4"/>
      <c r="NUZ15" s="4"/>
      <c r="NVA15" s="4"/>
      <c r="NVB15" s="4"/>
      <c r="NVC15" s="4"/>
      <c r="NVD15" s="4"/>
      <c r="NVE15" s="4"/>
      <c r="NVF15" s="4"/>
      <c r="NVG15" s="4"/>
      <c r="NVH15" s="4"/>
      <c r="NVI15" s="4"/>
      <c r="NVJ15" s="4"/>
      <c r="NVK15" s="4"/>
      <c r="NVL15" s="4"/>
      <c r="NVM15" s="4"/>
      <c r="NVN15" s="4"/>
      <c r="NVO15" s="4"/>
      <c r="NVP15" s="4"/>
      <c r="NVQ15" s="4"/>
      <c r="NVR15" s="4"/>
      <c r="NVS15" s="4"/>
      <c r="NVT15" s="4"/>
      <c r="NVU15" s="4"/>
      <c r="NVV15" s="4"/>
      <c r="NVW15" s="4"/>
      <c r="NVX15" s="4"/>
      <c r="NVY15" s="4"/>
      <c r="NVZ15" s="4"/>
      <c r="NWA15" s="4"/>
      <c r="NWB15" s="4"/>
      <c r="NWC15" s="4"/>
      <c r="NWD15" s="4"/>
      <c r="NWE15" s="4"/>
      <c r="NWF15" s="4"/>
      <c r="NWG15" s="4"/>
      <c r="NWH15" s="4"/>
      <c r="NWI15" s="4"/>
      <c r="NWJ15" s="4"/>
      <c r="NWK15" s="4"/>
      <c r="NWL15" s="4"/>
      <c r="NWM15" s="4"/>
      <c r="NWN15" s="4"/>
      <c r="NWO15" s="4"/>
      <c r="NWP15" s="4"/>
      <c r="NWQ15" s="4"/>
      <c r="NWR15" s="4"/>
      <c r="NWS15" s="4"/>
      <c r="NWT15" s="4"/>
      <c r="NWU15" s="4"/>
      <c r="NWV15" s="4"/>
      <c r="NWW15" s="4"/>
      <c r="NWX15" s="4"/>
      <c r="NWY15" s="4"/>
      <c r="NWZ15" s="4"/>
      <c r="NXA15" s="4"/>
      <c r="NXB15" s="4"/>
      <c r="NXC15" s="4"/>
      <c r="NXD15" s="4"/>
      <c r="NXE15" s="4"/>
      <c r="NXF15" s="4"/>
      <c r="NXG15" s="4"/>
      <c r="NXH15" s="4"/>
      <c r="NXI15" s="4"/>
      <c r="NXJ15" s="4"/>
      <c r="NXK15" s="4"/>
      <c r="NXL15" s="4"/>
      <c r="NXM15" s="4"/>
      <c r="NXN15" s="4"/>
      <c r="NXO15" s="4"/>
      <c r="NXP15" s="4"/>
      <c r="NXQ15" s="4"/>
      <c r="NXR15" s="4"/>
      <c r="NXS15" s="4"/>
      <c r="NXT15" s="4"/>
      <c r="NXU15" s="4"/>
      <c r="NXV15" s="4"/>
      <c r="NXW15" s="4"/>
      <c r="NXX15" s="4"/>
      <c r="NXY15" s="4"/>
      <c r="NXZ15" s="4"/>
      <c r="NYA15" s="4"/>
      <c r="NYB15" s="4"/>
      <c r="NYC15" s="4"/>
      <c r="NYD15" s="4"/>
      <c r="NYE15" s="4"/>
      <c r="NYF15" s="4"/>
      <c r="NYG15" s="4"/>
      <c r="NYH15" s="4"/>
      <c r="NYI15" s="4"/>
      <c r="NYJ15" s="4"/>
      <c r="NYK15" s="4"/>
      <c r="NYL15" s="4"/>
      <c r="NYM15" s="4"/>
      <c r="NYN15" s="4"/>
      <c r="NYO15" s="4"/>
      <c r="NYP15" s="4"/>
      <c r="NYQ15" s="4"/>
      <c r="NYR15" s="4"/>
      <c r="NYS15" s="4"/>
      <c r="NYT15" s="4"/>
      <c r="NYU15" s="4"/>
      <c r="NYV15" s="4"/>
      <c r="NYW15" s="4"/>
      <c r="NYX15" s="4"/>
      <c r="NYY15" s="4"/>
      <c r="NYZ15" s="4"/>
      <c r="NZA15" s="4"/>
      <c r="NZB15" s="4"/>
      <c r="NZC15" s="4"/>
      <c r="NZD15" s="4"/>
      <c r="NZE15" s="4"/>
      <c r="NZF15" s="4"/>
      <c r="NZG15" s="4"/>
      <c r="NZH15" s="4"/>
      <c r="NZI15" s="4"/>
      <c r="NZJ15" s="4"/>
      <c r="NZK15" s="4"/>
      <c r="NZL15" s="4"/>
      <c r="NZM15" s="4"/>
      <c r="NZN15" s="4"/>
      <c r="NZO15" s="4"/>
      <c r="NZP15" s="4"/>
      <c r="NZQ15" s="4"/>
      <c r="NZR15" s="4"/>
      <c r="NZS15" s="4"/>
      <c r="NZT15" s="4"/>
      <c r="NZU15" s="4"/>
      <c r="NZV15" s="4"/>
      <c r="NZW15" s="4"/>
      <c r="NZX15" s="4"/>
      <c r="NZY15" s="4"/>
      <c r="NZZ15" s="4"/>
      <c r="OAA15" s="4"/>
      <c r="OAB15" s="4"/>
      <c r="OAC15" s="4"/>
      <c r="OAD15" s="4"/>
      <c r="OAE15" s="4"/>
      <c r="OAF15" s="4"/>
      <c r="OAG15" s="4"/>
      <c r="OAH15" s="4"/>
      <c r="OAI15" s="4"/>
      <c r="OAJ15" s="4"/>
      <c r="OAK15" s="4"/>
      <c r="OAL15" s="4"/>
      <c r="OAM15" s="4"/>
      <c r="OAN15" s="4"/>
      <c r="OAO15" s="4"/>
      <c r="OAP15" s="4"/>
      <c r="OAQ15" s="4"/>
      <c r="OAR15" s="4"/>
      <c r="OAS15" s="4"/>
      <c r="OAT15" s="4"/>
      <c r="OAU15" s="4"/>
      <c r="OAV15" s="4"/>
      <c r="OAW15" s="4"/>
      <c r="OAX15" s="4"/>
      <c r="OAY15" s="4"/>
      <c r="OAZ15" s="4"/>
      <c r="OBA15" s="4"/>
      <c r="OBB15" s="4"/>
      <c r="OBC15" s="4"/>
      <c r="OBD15" s="4"/>
      <c r="OBE15" s="4"/>
      <c r="OBF15" s="4"/>
      <c r="OBG15" s="4"/>
      <c r="OBH15" s="4"/>
      <c r="OBI15" s="4"/>
      <c r="OBJ15" s="4"/>
      <c r="OBK15" s="4"/>
      <c r="OBL15" s="4"/>
      <c r="OBM15" s="4"/>
      <c r="OBN15" s="4"/>
      <c r="OBO15" s="4"/>
      <c r="OBP15" s="4"/>
      <c r="OBQ15" s="4"/>
      <c r="OBR15" s="4"/>
      <c r="OBS15" s="4"/>
      <c r="OBT15" s="4"/>
      <c r="OBU15" s="4"/>
      <c r="OBV15" s="4"/>
      <c r="OBW15" s="4"/>
      <c r="OBX15" s="4"/>
      <c r="OBY15" s="4"/>
      <c r="OBZ15" s="4"/>
      <c r="OCA15" s="4"/>
      <c r="OCB15" s="4"/>
      <c r="OCC15" s="4"/>
      <c r="OCD15" s="4"/>
      <c r="OCE15" s="4"/>
      <c r="OCF15" s="4"/>
      <c r="OCG15" s="4"/>
      <c r="OCH15" s="4"/>
      <c r="OCI15" s="4"/>
      <c r="OCJ15" s="4"/>
      <c r="OCK15" s="4"/>
      <c r="OCL15" s="4"/>
      <c r="OCM15" s="4"/>
      <c r="OCN15" s="4"/>
      <c r="OCO15" s="4"/>
      <c r="OCP15" s="4"/>
      <c r="OCQ15" s="4"/>
      <c r="OCR15" s="4"/>
      <c r="OCS15" s="4"/>
      <c r="OCT15" s="4"/>
      <c r="OCU15" s="4"/>
      <c r="OCV15" s="4"/>
      <c r="OCW15" s="4"/>
      <c r="OCX15" s="4"/>
      <c r="OCY15" s="4"/>
      <c r="OCZ15" s="4"/>
      <c r="ODA15" s="4"/>
      <c r="ODB15" s="4"/>
      <c r="ODC15" s="4"/>
      <c r="ODD15" s="4"/>
      <c r="ODE15" s="4"/>
      <c r="ODF15" s="4"/>
      <c r="ODG15" s="4"/>
      <c r="ODH15" s="4"/>
      <c r="ODI15" s="4"/>
      <c r="ODJ15" s="4"/>
      <c r="ODK15" s="4"/>
      <c r="ODL15" s="4"/>
      <c r="ODM15" s="4"/>
      <c r="ODN15" s="4"/>
      <c r="ODO15" s="4"/>
      <c r="ODP15" s="4"/>
      <c r="ODQ15" s="4"/>
      <c r="ODR15" s="4"/>
      <c r="ODS15" s="4"/>
      <c r="ODT15" s="4"/>
      <c r="ODU15" s="4"/>
      <c r="ODV15" s="4"/>
      <c r="ODW15" s="4"/>
      <c r="ODX15" s="4"/>
      <c r="ODY15" s="4"/>
      <c r="ODZ15" s="4"/>
      <c r="OEA15" s="4"/>
      <c r="OEB15" s="4"/>
      <c r="OEC15" s="4"/>
      <c r="OED15" s="4"/>
      <c r="OEE15" s="4"/>
      <c r="OEF15" s="4"/>
      <c r="OEG15" s="4"/>
      <c r="OEH15" s="4"/>
      <c r="OEI15" s="4"/>
      <c r="OEJ15" s="4"/>
      <c r="OEK15" s="4"/>
      <c r="OEL15" s="4"/>
      <c r="OEM15" s="4"/>
      <c r="OEN15" s="4"/>
      <c r="OEO15" s="4"/>
      <c r="OEP15" s="4"/>
      <c r="OEQ15" s="4"/>
      <c r="OER15" s="4"/>
      <c r="OES15" s="4"/>
      <c r="OET15" s="4"/>
      <c r="OEU15" s="4"/>
      <c r="OEV15" s="4"/>
      <c r="OEW15" s="4"/>
      <c r="OEX15" s="4"/>
      <c r="OEY15" s="4"/>
      <c r="OEZ15" s="4"/>
      <c r="OFA15" s="4"/>
      <c r="OFB15" s="4"/>
      <c r="OFC15" s="4"/>
      <c r="OFD15" s="4"/>
      <c r="OFE15" s="4"/>
      <c r="OFF15" s="4"/>
      <c r="OFG15" s="4"/>
      <c r="OFH15" s="4"/>
      <c r="OFI15" s="4"/>
      <c r="OFJ15" s="4"/>
      <c r="OFK15" s="4"/>
      <c r="OFL15" s="4"/>
      <c r="OFM15" s="4"/>
      <c r="OFN15" s="4"/>
      <c r="OFO15" s="4"/>
      <c r="OFP15" s="4"/>
      <c r="OFQ15" s="4"/>
      <c r="OFR15" s="4"/>
      <c r="OFS15" s="4"/>
      <c r="OFT15" s="4"/>
      <c r="OFU15" s="4"/>
      <c r="OFV15" s="4"/>
      <c r="OFW15" s="4"/>
      <c r="OFX15" s="4"/>
      <c r="OFY15" s="4"/>
      <c r="OFZ15" s="4"/>
      <c r="OGA15" s="4"/>
      <c r="OGB15" s="4"/>
      <c r="OGC15" s="4"/>
      <c r="OGD15" s="4"/>
      <c r="OGE15" s="4"/>
      <c r="OGF15" s="4"/>
      <c r="OGG15" s="4"/>
      <c r="OGH15" s="4"/>
      <c r="OGI15" s="4"/>
      <c r="OGJ15" s="4"/>
      <c r="OGK15" s="4"/>
      <c r="OGL15" s="4"/>
      <c r="OGM15" s="4"/>
      <c r="OGN15" s="4"/>
      <c r="OGO15" s="4"/>
      <c r="OGP15" s="4"/>
      <c r="OGQ15" s="4"/>
      <c r="OGR15" s="4"/>
      <c r="OGS15" s="4"/>
      <c r="OGT15" s="4"/>
      <c r="OGU15" s="4"/>
      <c r="OGV15" s="4"/>
      <c r="OGW15" s="4"/>
      <c r="OGX15" s="4"/>
      <c r="OGY15" s="4"/>
      <c r="OGZ15" s="4"/>
      <c r="OHA15" s="4"/>
      <c r="OHB15" s="4"/>
      <c r="OHC15" s="4"/>
      <c r="OHD15" s="4"/>
      <c r="OHE15" s="4"/>
      <c r="OHF15" s="4"/>
      <c r="OHG15" s="4"/>
      <c r="OHH15" s="4"/>
      <c r="OHI15" s="4"/>
      <c r="OHJ15" s="4"/>
      <c r="OHK15" s="4"/>
      <c r="OHL15" s="4"/>
      <c r="OHM15" s="4"/>
      <c r="OHN15" s="4"/>
      <c r="OHO15" s="4"/>
      <c r="OHP15" s="4"/>
      <c r="OHQ15" s="4"/>
      <c r="OHR15" s="4"/>
      <c r="OHS15" s="4"/>
      <c r="OHT15" s="4"/>
      <c r="OHU15" s="4"/>
      <c r="OHV15" s="4"/>
      <c r="OHW15" s="4"/>
      <c r="OHX15" s="4"/>
      <c r="OHY15" s="4"/>
      <c r="OHZ15" s="4"/>
      <c r="OIA15" s="4"/>
      <c r="OIB15" s="4"/>
      <c r="OIC15" s="4"/>
      <c r="OID15" s="4"/>
      <c r="OIE15" s="4"/>
      <c r="OIF15" s="4"/>
      <c r="OIG15" s="4"/>
      <c r="OIH15" s="4"/>
      <c r="OII15" s="4"/>
      <c r="OIJ15" s="4"/>
      <c r="OIK15" s="4"/>
      <c r="OIL15" s="4"/>
      <c r="OIM15" s="4"/>
      <c r="OIN15" s="4"/>
      <c r="OIO15" s="4"/>
      <c r="OIP15" s="4"/>
      <c r="OIQ15" s="4"/>
      <c r="OIR15" s="4"/>
      <c r="OIS15" s="4"/>
      <c r="OIT15" s="4"/>
      <c r="OIU15" s="4"/>
      <c r="OIV15" s="4"/>
      <c r="OIW15" s="4"/>
      <c r="OIX15" s="4"/>
      <c r="OIY15" s="4"/>
      <c r="OIZ15" s="4"/>
      <c r="OJA15" s="4"/>
      <c r="OJB15" s="4"/>
      <c r="OJC15" s="4"/>
      <c r="OJD15" s="4"/>
      <c r="OJE15" s="4"/>
      <c r="OJF15" s="4"/>
      <c r="OJG15" s="4"/>
      <c r="OJH15" s="4"/>
      <c r="OJI15" s="4"/>
      <c r="OJJ15" s="4"/>
      <c r="OJK15" s="4"/>
      <c r="OJL15" s="4"/>
      <c r="OJM15" s="4"/>
      <c r="OJN15" s="4"/>
      <c r="OJO15" s="4"/>
      <c r="OJP15" s="4"/>
      <c r="OJQ15" s="4"/>
      <c r="OJR15" s="4"/>
      <c r="OJS15" s="4"/>
      <c r="OJT15" s="4"/>
      <c r="OJU15" s="4"/>
      <c r="OJV15" s="4"/>
      <c r="OJW15" s="4"/>
      <c r="OJX15" s="4"/>
      <c r="OJY15" s="4"/>
      <c r="OJZ15" s="4"/>
      <c r="OKA15" s="4"/>
      <c r="OKB15" s="4"/>
      <c r="OKC15" s="4"/>
      <c r="OKD15" s="4"/>
      <c r="OKE15" s="4"/>
      <c r="OKF15" s="4"/>
      <c r="OKG15" s="4"/>
      <c r="OKH15" s="4"/>
      <c r="OKI15" s="4"/>
      <c r="OKJ15" s="4"/>
      <c r="OKK15" s="4"/>
      <c r="OKL15" s="4"/>
      <c r="OKM15" s="4"/>
      <c r="OKN15" s="4"/>
      <c r="OKO15" s="4"/>
      <c r="OKP15" s="4"/>
      <c r="OKQ15" s="4"/>
      <c r="OKR15" s="4"/>
      <c r="OKS15" s="4"/>
      <c r="OKT15" s="4"/>
      <c r="OKU15" s="4"/>
      <c r="OKV15" s="4"/>
      <c r="OKW15" s="4"/>
      <c r="OKX15" s="4"/>
      <c r="OKY15" s="4"/>
      <c r="OKZ15" s="4"/>
      <c r="OLA15" s="4"/>
      <c r="OLB15" s="4"/>
      <c r="OLC15" s="4"/>
      <c r="OLD15" s="4"/>
      <c r="OLE15" s="4"/>
      <c r="OLF15" s="4"/>
      <c r="OLG15" s="4"/>
      <c r="OLH15" s="4"/>
      <c r="OLI15" s="4"/>
      <c r="OLJ15" s="4"/>
      <c r="OLK15" s="4"/>
      <c r="OLL15" s="4"/>
      <c r="OLM15" s="4"/>
      <c r="OLN15" s="4"/>
      <c r="OLO15" s="4"/>
      <c r="OLP15" s="4"/>
      <c r="OLQ15" s="4"/>
      <c r="OLR15" s="4"/>
      <c r="OLS15" s="4"/>
      <c r="OLT15" s="4"/>
      <c r="OLU15" s="4"/>
      <c r="OLV15" s="4"/>
      <c r="OLW15" s="4"/>
      <c r="OLX15" s="4"/>
      <c r="OLY15" s="4"/>
      <c r="OLZ15" s="4"/>
      <c r="OMA15" s="4"/>
      <c r="OMB15" s="4"/>
      <c r="OMC15" s="4"/>
      <c r="OMD15" s="4"/>
      <c r="OME15" s="4"/>
      <c r="OMF15" s="4"/>
      <c r="OMG15" s="4"/>
      <c r="OMH15" s="4"/>
      <c r="OMI15" s="4"/>
      <c r="OMJ15" s="4"/>
      <c r="OMK15" s="4"/>
      <c r="OML15" s="4"/>
      <c r="OMM15" s="4"/>
      <c r="OMN15" s="4"/>
      <c r="OMO15" s="4"/>
      <c r="OMP15" s="4"/>
      <c r="OMQ15" s="4"/>
      <c r="OMR15" s="4"/>
      <c r="OMS15" s="4"/>
      <c r="OMT15" s="4"/>
      <c r="OMU15" s="4"/>
      <c r="OMV15" s="4"/>
      <c r="OMW15" s="4"/>
      <c r="OMX15" s="4"/>
      <c r="OMY15" s="4"/>
      <c r="OMZ15" s="4"/>
      <c r="ONA15" s="4"/>
      <c r="ONB15" s="4"/>
      <c r="ONC15" s="4"/>
      <c r="OND15" s="4"/>
      <c r="ONE15" s="4"/>
      <c r="ONF15" s="4"/>
      <c r="ONG15" s="4"/>
      <c r="ONH15" s="4"/>
      <c r="ONI15" s="4"/>
      <c r="ONJ15" s="4"/>
      <c r="ONK15" s="4"/>
      <c r="ONL15" s="4"/>
      <c r="ONM15" s="4"/>
      <c r="ONN15" s="4"/>
      <c r="ONO15" s="4"/>
      <c r="ONP15" s="4"/>
      <c r="ONQ15" s="4"/>
      <c r="ONR15" s="4"/>
      <c r="ONS15" s="4"/>
      <c r="ONT15" s="4"/>
      <c r="ONU15" s="4"/>
      <c r="ONV15" s="4"/>
      <c r="ONW15" s="4"/>
      <c r="ONX15" s="4"/>
      <c r="ONY15" s="4"/>
      <c r="ONZ15" s="4"/>
      <c r="OOA15" s="4"/>
      <c r="OOB15" s="4"/>
      <c r="OOC15" s="4"/>
      <c r="OOD15" s="4"/>
      <c r="OOE15" s="4"/>
      <c r="OOF15" s="4"/>
      <c r="OOG15" s="4"/>
      <c r="OOH15" s="4"/>
      <c r="OOI15" s="4"/>
      <c r="OOJ15" s="4"/>
      <c r="OOK15" s="4"/>
      <c r="OOL15" s="4"/>
      <c r="OOM15" s="4"/>
      <c r="OON15" s="4"/>
      <c r="OOO15" s="4"/>
      <c r="OOP15" s="4"/>
      <c r="OOQ15" s="4"/>
      <c r="OOR15" s="4"/>
      <c r="OOS15" s="4"/>
      <c r="OOT15" s="4"/>
      <c r="OOU15" s="4"/>
      <c r="OOV15" s="4"/>
      <c r="OOW15" s="4"/>
      <c r="OOX15" s="4"/>
      <c r="OOY15" s="4"/>
      <c r="OOZ15" s="4"/>
      <c r="OPA15" s="4"/>
      <c r="OPB15" s="4"/>
      <c r="OPC15" s="4"/>
      <c r="OPD15" s="4"/>
      <c r="OPE15" s="4"/>
      <c r="OPF15" s="4"/>
      <c r="OPG15" s="4"/>
      <c r="OPH15" s="4"/>
      <c r="OPI15" s="4"/>
      <c r="OPJ15" s="4"/>
      <c r="OPK15" s="4"/>
      <c r="OPL15" s="4"/>
      <c r="OPM15" s="4"/>
      <c r="OPN15" s="4"/>
      <c r="OPO15" s="4"/>
      <c r="OPP15" s="4"/>
      <c r="OPQ15" s="4"/>
      <c r="OPR15" s="4"/>
      <c r="OPS15" s="4"/>
      <c r="OPT15" s="4"/>
      <c r="OPU15" s="4"/>
      <c r="OPV15" s="4"/>
      <c r="OPW15" s="4"/>
      <c r="OPX15" s="4"/>
      <c r="OPY15" s="4"/>
      <c r="OPZ15" s="4"/>
      <c r="OQA15" s="4"/>
      <c r="OQB15" s="4"/>
      <c r="OQC15" s="4"/>
      <c r="OQD15" s="4"/>
      <c r="OQE15" s="4"/>
      <c r="OQF15" s="4"/>
      <c r="OQG15" s="4"/>
      <c r="OQH15" s="4"/>
      <c r="OQI15" s="4"/>
      <c r="OQJ15" s="4"/>
      <c r="OQK15" s="4"/>
      <c r="OQL15" s="4"/>
      <c r="OQM15" s="4"/>
      <c r="OQN15" s="4"/>
      <c r="OQO15" s="4"/>
      <c r="OQP15" s="4"/>
      <c r="OQQ15" s="4"/>
      <c r="OQR15" s="4"/>
      <c r="OQS15" s="4"/>
      <c r="OQT15" s="4"/>
      <c r="OQU15" s="4"/>
      <c r="OQV15" s="4"/>
      <c r="OQW15" s="4"/>
      <c r="OQX15" s="4"/>
      <c r="OQY15" s="4"/>
      <c r="OQZ15" s="4"/>
      <c r="ORA15" s="4"/>
      <c r="ORB15" s="4"/>
      <c r="ORC15" s="4"/>
      <c r="ORD15" s="4"/>
      <c r="ORE15" s="4"/>
      <c r="ORF15" s="4"/>
      <c r="ORG15" s="4"/>
      <c r="ORH15" s="4"/>
      <c r="ORI15" s="4"/>
      <c r="ORJ15" s="4"/>
      <c r="ORK15" s="4"/>
      <c r="ORL15" s="4"/>
      <c r="ORM15" s="4"/>
      <c r="ORN15" s="4"/>
      <c r="ORO15" s="4"/>
      <c r="ORP15" s="4"/>
      <c r="ORQ15" s="4"/>
      <c r="ORR15" s="4"/>
      <c r="ORS15" s="4"/>
      <c r="ORT15" s="4"/>
      <c r="ORU15" s="4"/>
      <c r="ORV15" s="4"/>
      <c r="ORW15" s="4"/>
      <c r="ORX15" s="4"/>
      <c r="ORY15" s="4"/>
      <c r="ORZ15" s="4"/>
      <c r="OSA15" s="4"/>
      <c r="OSB15" s="4"/>
      <c r="OSC15" s="4"/>
      <c r="OSD15" s="4"/>
      <c r="OSE15" s="4"/>
      <c r="OSF15" s="4"/>
      <c r="OSG15" s="4"/>
      <c r="OSH15" s="4"/>
      <c r="OSI15" s="4"/>
      <c r="OSJ15" s="4"/>
      <c r="OSK15" s="4"/>
      <c r="OSL15" s="4"/>
      <c r="OSM15" s="4"/>
      <c r="OSN15" s="4"/>
      <c r="OSO15" s="4"/>
      <c r="OSP15" s="4"/>
      <c r="OSQ15" s="4"/>
      <c r="OSR15" s="4"/>
      <c r="OSS15" s="4"/>
      <c r="OST15" s="4"/>
      <c r="OSU15" s="4"/>
      <c r="OSV15" s="4"/>
      <c r="OSW15" s="4"/>
      <c r="OSX15" s="4"/>
      <c r="OSY15" s="4"/>
      <c r="OSZ15" s="4"/>
      <c r="OTA15" s="4"/>
      <c r="OTB15" s="4"/>
      <c r="OTC15" s="4"/>
      <c r="OTD15" s="4"/>
      <c r="OTE15" s="4"/>
      <c r="OTF15" s="4"/>
      <c r="OTG15" s="4"/>
      <c r="OTH15" s="4"/>
      <c r="OTI15" s="4"/>
      <c r="OTJ15" s="4"/>
      <c r="OTK15" s="4"/>
      <c r="OTL15" s="4"/>
      <c r="OTM15" s="4"/>
      <c r="OTN15" s="4"/>
      <c r="OTO15" s="4"/>
      <c r="OTP15" s="4"/>
      <c r="OTQ15" s="4"/>
      <c r="OTR15" s="4"/>
      <c r="OTS15" s="4"/>
      <c r="OTT15" s="4"/>
      <c r="OTU15" s="4"/>
      <c r="OTV15" s="4"/>
      <c r="OTW15" s="4"/>
      <c r="OTX15" s="4"/>
      <c r="OTY15" s="4"/>
      <c r="OTZ15" s="4"/>
      <c r="OUA15" s="4"/>
      <c r="OUB15" s="4"/>
      <c r="OUC15" s="4"/>
      <c r="OUD15" s="4"/>
      <c r="OUE15" s="4"/>
      <c r="OUF15" s="4"/>
      <c r="OUG15" s="4"/>
      <c r="OUH15" s="4"/>
      <c r="OUI15" s="4"/>
      <c r="OUJ15" s="4"/>
      <c r="OUK15" s="4"/>
      <c r="OUL15" s="4"/>
      <c r="OUM15" s="4"/>
      <c r="OUN15" s="4"/>
      <c r="OUO15" s="4"/>
      <c r="OUP15" s="4"/>
      <c r="OUQ15" s="4"/>
      <c r="OUR15" s="4"/>
      <c r="OUS15" s="4"/>
      <c r="OUT15" s="4"/>
      <c r="OUU15" s="4"/>
      <c r="OUV15" s="4"/>
      <c r="OUW15" s="4"/>
      <c r="OUX15" s="4"/>
      <c r="OUY15" s="4"/>
      <c r="OUZ15" s="4"/>
      <c r="OVA15" s="4"/>
      <c r="OVB15" s="4"/>
      <c r="OVC15" s="4"/>
      <c r="OVD15" s="4"/>
      <c r="OVE15" s="4"/>
      <c r="OVF15" s="4"/>
      <c r="OVG15" s="4"/>
      <c r="OVH15" s="4"/>
      <c r="OVI15" s="4"/>
      <c r="OVJ15" s="4"/>
      <c r="OVK15" s="4"/>
      <c r="OVL15" s="4"/>
      <c r="OVM15" s="4"/>
      <c r="OVN15" s="4"/>
      <c r="OVO15" s="4"/>
      <c r="OVP15" s="4"/>
      <c r="OVQ15" s="4"/>
      <c r="OVR15" s="4"/>
      <c r="OVS15" s="4"/>
      <c r="OVT15" s="4"/>
      <c r="OVU15" s="4"/>
      <c r="OVV15" s="4"/>
      <c r="OVW15" s="4"/>
      <c r="OVX15" s="4"/>
      <c r="OVY15" s="4"/>
      <c r="OVZ15" s="4"/>
      <c r="OWA15" s="4"/>
      <c r="OWB15" s="4"/>
      <c r="OWC15" s="4"/>
      <c r="OWD15" s="4"/>
      <c r="OWE15" s="4"/>
      <c r="OWF15" s="4"/>
      <c r="OWG15" s="4"/>
      <c r="OWH15" s="4"/>
      <c r="OWI15" s="4"/>
      <c r="OWJ15" s="4"/>
      <c r="OWK15" s="4"/>
      <c r="OWL15" s="4"/>
      <c r="OWM15" s="4"/>
      <c r="OWN15" s="4"/>
      <c r="OWO15" s="4"/>
      <c r="OWP15" s="4"/>
      <c r="OWQ15" s="4"/>
      <c r="OWR15" s="4"/>
      <c r="OWS15" s="4"/>
      <c r="OWT15" s="4"/>
      <c r="OWU15" s="4"/>
      <c r="OWV15" s="4"/>
      <c r="OWW15" s="4"/>
      <c r="OWX15" s="4"/>
      <c r="OWY15" s="4"/>
      <c r="OWZ15" s="4"/>
      <c r="OXA15" s="4"/>
      <c r="OXB15" s="4"/>
      <c r="OXC15" s="4"/>
      <c r="OXD15" s="4"/>
      <c r="OXE15" s="4"/>
      <c r="OXF15" s="4"/>
      <c r="OXG15" s="4"/>
      <c r="OXH15" s="4"/>
      <c r="OXI15" s="4"/>
      <c r="OXJ15" s="4"/>
      <c r="OXK15" s="4"/>
      <c r="OXL15" s="4"/>
      <c r="OXM15" s="4"/>
      <c r="OXN15" s="4"/>
      <c r="OXO15" s="4"/>
      <c r="OXP15" s="4"/>
      <c r="OXQ15" s="4"/>
      <c r="OXR15" s="4"/>
      <c r="OXS15" s="4"/>
      <c r="OXT15" s="4"/>
      <c r="OXU15" s="4"/>
      <c r="OXV15" s="4"/>
      <c r="OXW15" s="4"/>
      <c r="OXX15" s="4"/>
      <c r="OXY15" s="4"/>
      <c r="OXZ15" s="4"/>
      <c r="OYA15" s="4"/>
      <c r="OYB15" s="4"/>
      <c r="OYC15" s="4"/>
      <c r="OYD15" s="4"/>
      <c r="OYE15" s="4"/>
      <c r="OYF15" s="4"/>
      <c r="OYG15" s="4"/>
      <c r="OYH15" s="4"/>
      <c r="OYI15" s="4"/>
      <c r="OYJ15" s="4"/>
      <c r="OYK15" s="4"/>
      <c r="OYL15" s="4"/>
      <c r="OYM15" s="4"/>
      <c r="OYN15" s="4"/>
      <c r="OYO15" s="4"/>
      <c r="OYP15" s="4"/>
      <c r="OYQ15" s="4"/>
      <c r="OYR15" s="4"/>
      <c r="OYS15" s="4"/>
      <c r="OYT15" s="4"/>
      <c r="OYU15" s="4"/>
      <c r="OYV15" s="4"/>
      <c r="OYW15" s="4"/>
      <c r="OYX15" s="4"/>
      <c r="OYY15" s="4"/>
      <c r="OYZ15" s="4"/>
      <c r="OZA15" s="4"/>
      <c r="OZB15" s="4"/>
      <c r="OZC15" s="4"/>
      <c r="OZD15" s="4"/>
      <c r="OZE15" s="4"/>
      <c r="OZF15" s="4"/>
      <c r="OZG15" s="4"/>
      <c r="OZH15" s="4"/>
      <c r="OZI15" s="4"/>
      <c r="OZJ15" s="4"/>
      <c r="OZK15" s="4"/>
      <c r="OZL15" s="4"/>
      <c r="OZM15" s="4"/>
      <c r="OZN15" s="4"/>
      <c r="OZO15" s="4"/>
      <c r="OZP15" s="4"/>
      <c r="OZQ15" s="4"/>
      <c r="OZR15" s="4"/>
      <c r="OZS15" s="4"/>
      <c r="OZT15" s="4"/>
      <c r="OZU15" s="4"/>
      <c r="OZV15" s="4"/>
      <c r="OZW15" s="4"/>
      <c r="OZX15" s="4"/>
      <c r="OZY15" s="4"/>
      <c r="OZZ15" s="4"/>
      <c r="PAA15" s="4"/>
      <c r="PAB15" s="4"/>
      <c r="PAC15" s="4"/>
      <c r="PAD15" s="4"/>
      <c r="PAE15" s="4"/>
      <c r="PAF15" s="4"/>
      <c r="PAG15" s="4"/>
      <c r="PAH15" s="4"/>
      <c r="PAI15" s="4"/>
      <c r="PAJ15" s="4"/>
      <c r="PAK15" s="4"/>
      <c r="PAL15" s="4"/>
      <c r="PAM15" s="4"/>
      <c r="PAN15" s="4"/>
      <c r="PAO15" s="4"/>
      <c r="PAP15" s="4"/>
      <c r="PAQ15" s="4"/>
      <c r="PAR15" s="4"/>
      <c r="PAS15" s="4"/>
      <c r="PAT15" s="4"/>
      <c r="PAU15" s="4"/>
      <c r="PAV15" s="4"/>
      <c r="PAW15" s="4"/>
      <c r="PAX15" s="4"/>
      <c r="PAY15" s="4"/>
      <c r="PAZ15" s="4"/>
      <c r="PBA15" s="4"/>
      <c r="PBB15" s="4"/>
      <c r="PBC15" s="4"/>
      <c r="PBD15" s="4"/>
      <c r="PBE15" s="4"/>
      <c r="PBF15" s="4"/>
      <c r="PBG15" s="4"/>
      <c r="PBH15" s="4"/>
      <c r="PBI15" s="4"/>
      <c r="PBJ15" s="4"/>
      <c r="PBK15" s="4"/>
      <c r="PBL15" s="4"/>
      <c r="PBM15" s="4"/>
      <c r="PBN15" s="4"/>
      <c r="PBO15" s="4"/>
      <c r="PBP15" s="4"/>
      <c r="PBQ15" s="4"/>
      <c r="PBR15" s="4"/>
      <c r="PBS15" s="4"/>
      <c r="PBT15" s="4"/>
      <c r="PBU15" s="4"/>
      <c r="PBV15" s="4"/>
      <c r="PBW15" s="4"/>
      <c r="PBX15" s="4"/>
      <c r="PBY15" s="4"/>
      <c r="PBZ15" s="4"/>
      <c r="PCA15" s="4"/>
      <c r="PCB15" s="4"/>
      <c r="PCC15" s="4"/>
      <c r="PCD15" s="4"/>
      <c r="PCE15" s="4"/>
      <c r="PCF15" s="4"/>
      <c r="PCG15" s="4"/>
      <c r="PCH15" s="4"/>
      <c r="PCI15" s="4"/>
      <c r="PCJ15" s="4"/>
      <c r="PCK15" s="4"/>
      <c r="PCL15" s="4"/>
      <c r="PCM15" s="4"/>
      <c r="PCN15" s="4"/>
      <c r="PCO15" s="4"/>
      <c r="PCP15" s="4"/>
      <c r="PCQ15" s="4"/>
      <c r="PCR15" s="4"/>
      <c r="PCS15" s="4"/>
      <c r="PCT15" s="4"/>
      <c r="PCU15" s="4"/>
      <c r="PCV15" s="4"/>
      <c r="PCW15" s="4"/>
      <c r="PCX15" s="4"/>
      <c r="PCY15" s="4"/>
      <c r="PCZ15" s="4"/>
      <c r="PDA15" s="4"/>
      <c r="PDB15" s="4"/>
      <c r="PDC15" s="4"/>
      <c r="PDD15" s="4"/>
      <c r="PDE15" s="4"/>
      <c r="PDF15" s="4"/>
      <c r="PDG15" s="4"/>
      <c r="PDH15" s="4"/>
      <c r="PDI15" s="4"/>
      <c r="PDJ15" s="4"/>
      <c r="PDK15" s="4"/>
      <c r="PDL15" s="4"/>
      <c r="PDM15" s="4"/>
      <c r="PDN15" s="4"/>
      <c r="PDO15" s="4"/>
      <c r="PDP15" s="4"/>
      <c r="PDQ15" s="4"/>
      <c r="PDR15" s="4"/>
      <c r="PDS15" s="4"/>
      <c r="PDT15" s="4"/>
      <c r="PDU15" s="4"/>
      <c r="PDV15" s="4"/>
      <c r="PDW15" s="4"/>
      <c r="PDX15" s="4"/>
      <c r="PDY15" s="4"/>
      <c r="PDZ15" s="4"/>
      <c r="PEA15" s="4"/>
      <c r="PEB15" s="4"/>
      <c r="PEC15" s="4"/>
      <c r="PED15" s="4"/>
      <c r="PEE15" s="4"/>
      <c r="PEF15" s="4"/>
      <c r="PEG15" s="4"/>
      <c r="PEH15" s="4"/>
      <c r="PEI15" s="4"/>
      <c r="PEJ15" s="4"/>
      <c r="PEK15" s="4"/>
      <c r="PEL15" s="4"/>
      <c r="PEM15" s="4"/>
      <c r="PEN15" s="4"/>
      <c r="PEO15" s="4"/>
      <c r="PEP15" s="4"/>
      <c r="PEQ15" s="4"/>
      <c r="PER15" s="4"/>
      <c r="PES15" s="4"/>
      <c r="PET15" s="4"/>
      <c r="PEU15" s="4"/>
      <c r="PEV15" s="4"/>
      <c r="PEW15" s="4"/>
      <c r="PEX15" s="4"/>
      <c r="PEY15" s="4"/>
      <c r="PEZ15" s="4"/>
      <c r="PFA15" s="4"/>
      <c r="PFB15" s="4"/>
      <c r="PFC15" s="4"/>
      <c r="PFD15" s="4"/>
      <c r="PFE15" s="4"/>
      <c r="PFF15" s="4"/>
      <c r="PFG15" s="4"/>
      <c r="PFH15" s="4"/>
      <c r="PFI15" s="4"/>
      <c r="PFJ15" s="4"/>
      <c r="PFK15" s="4"/>
      <c r="PFL15" s="4"/>
      <c r="PFM15" s="4"/>
      <c r="PFN15" s="4"/>
      <c r="PFO15" s="4"/>
      <c r="PFP15" s="4"/>
      <c r="PFQ15" s="4"/>
      <c r="PFR15" s="4"/>
      <c r="PFS15" s="4"/>
      <c r="PFT15" s="4"/>
      <c r="PFU15" s="4"/>
      <c r="PFV15" s="4"/>
      <c r="PFW15" s="4"/>
      <c r="PFX15" s="4"/>
      <c r="PFY15" s="4"/>
      <c r="PFZ15" s="4"/>
      <c r="PGA15" s="4"/>
      <c r="PGB15" s="4"/>
      <c r="PGC15" s="4"/>
      <c r="PGD15" s="4"/>
      <c r="PGE15" s="4"/>
      <c r="PGF15" s="4"/>
      <c r="PGG15" s="4"/>
      <c r="PGH15" s="4"/>
      <c r="PGI15" s="4"/>
      <c r="PGJ15" s="4"/>
      <c r="PGK15" s="4"/>
      <c r="PGL15" s="4"/>
      <c r="PGM15" s="4"/>
      <c r="PGN15" s="4"/>
      <c r="PGO15" s="4"/>
      <c r="PGP15" s="4"/>
      <c r="PGQ15" s="4"/>
      <c r="PGR15" s="4"/>
      <c r="PGS15" s="4"/>
      <c r="PGT15" s="4"/>
      <c r="PGU15" s="4"/>
      <c r="PGV15" s="4"/>
      <c r="PGW15" s="4"/>
      <c r="PGX15" s="4"/>
      <c r="PGY15" s="4"/>
      <c r="PGZ15" s="4"/>
      <c r="PHA15" s="4"/>
      <c r="PHB15" s="4"/>
      <c r="PHC15" s="4"/>
      <c r="PHD15" s="4"/>
      <c r="PHE15" s="4"/>
      <c r="PHF15" s="4"/>
      <c r="PHG15" s="4"/>
      <c r="PHH15" s="4"/>
      <c r="PHI15" s="4"/>
      <c r="PHJ15" s="4"/>
      <c r="PHK15" s="4"/>
      <c r="PHL15" s="4"/>
      <c r="PHM15" s="4"/>
      <c r="PHN15" s="4"/>
      <c r="PHO15" s="4"/>
      <c r="PHP15" s="4"/>
      <c r="PHQ15" s="4"/>
      <c r="PHR15" s="4"/>
      <c r="PHS15" s="4"/>
      <c r="PHT15" s="4"/>
      <c r="PHU15" s="4"/>
      <c r="PHV15" s="4"/>
      <c r="PHW15" s="4"/>
      <c r="PHX15" s="4"/>
      <c r="PHY15" s="4"/>
      <c r="PHZ15" s="4"/>
      <c r="PIA15" s="4"/>
      <c r="PIB15" s="4"/>
      <c r="PIC15" s="4"/>
      <c r="PID15" s="4"/>
      <c r="PIE15" s="4"/>
      <c r="PIF15" s="4"/>
      <c r="PIG15" s="4"/>
      <c r="PIH15" s="4"/>
      <c r="PII15" s="4"/>
      <c r="PIJ15" s="4"/>
      <c r="PIK15" s="4"/>
      <c r="PIL15" s="4"/>
      <c r="PIM15" s="4"/>
      <c r="PIN15" s="4"/>
      <c r="PIO15" s="4"/>
      <c r="PIP15" s="4"/>
      <c r="PIQ15" s="4"/>
      <c r="PIR15" s="4"/>
      <c r="PIS15" s="4"/>
      <c r="PIT15" s="4"/>
      <c r="PIU15" s="4"/>
      <c r="PIV15" s="4"/>
      <c r="PIW15" s="4"/>
      <c r="PIX15" s="4"/>
      <c r="PIY15" s="4"/>
      <c r="PIZ15" s="4"/>
      <c r="PJA15" s="4"/>
      <c r="PJB15" s="4"/>
      <c r="PJC15" s="4"/>
      <c r="PJD15" s="4"/>
      <c r="PJE15" s="4"/>
      <c r="PJF15" s="4"/>
      <c r="PJG15" s="4"/>
      <c r="PJH15" s="4"/>
      <c r="PJI15" s="4"/>
      <c r="PJJ15" s="4"/>
      <c r="PJK15" s="4"/>
      <c r="PJL15" s="4"/>
      <c r="PJM15" s="4"/>
      <c r="PJN15" s="4"/>
      <c r="PJO15" s="4"/>
      <c r="PJP15" s="4"/>
      <c r="PJQ15" s="4"/>
      <c r="PJR15" s="4"/>
      <c r="PJS15" s="4"/>
      <c r="PJT15" s="4"/>
      <c r="PJU15" s="4"/>
      <c r="PJV15" s="4"/>
      <c r="PJW15" s="4"/>
      <c r="PJX15" s="4"/>
      <c r="PJY15" s="4"/>
      <c r="PJZ15" s="4"/>
      <c r="PKA15" s="4"/>
      <c r="PKB15" s="4"/>
      <c r="PKC15" s="4"/>
      <c r="PKD15" s="4"/>
      <c r="PKE15" s="4"/>
      <c r="PKF15" s="4"/>
      <c r="PKG15" s="4"/>
      <c r="PKH15" s="4"/>
      <c r="PKI15" s="4"/>
      <c r="PKJ15" s="4"/>
      <c r="PKK15" s="4"/>
      <c r="PKL15" s="4"/>
      <c r="PKM15" s="4"/>
      <c r="PKN15" s="4"/>
      <c r="PKO15" s="4"/>
      <c r="PKP15" s="4"/>
      <c r="PKQ15" s="4"/>
      <c r="PKR15" s="4"/>
      <c r="PKS15" s="4"/>
      <c r="PKT15" s="4"/>
      <c r="PKU15" s="4"/>
      <c r="PKV15" s="4"/>
      <c r="PKW15" s="4"/>
      <c r="PKX15" s="4"/>
      <c r="PKY15" s="4"/>
      <c r="PKZ15" s="4"/>
      <c r="PLA15" s="4"/>
      <c r="PLB15" s="4"/>
      <c r="PLC15" s="4"/>
      <c r="PLD15" s="4"/>
      <c r="PLE15" s="4"/>
      <c r="PLF15" s="4"/>
      <c r="PLG15" s="4"/>
      <c r="PLH15" s="4"/>
      <c r="PLI15" s="4"/>
      <c r="PLJ15" s="4"/>
      <c r="PLK15" s="4"/>
      <c r="PLL15" s="4"/>
      <c r="PLM15" s="4"/>
      <c r="PLN15" s="4"/>
      <c r="PLO15" s="4"/>
      <c r="PLP15" s="4"/>
      <c r="PLQ15" s="4"/>
      <c r="PLR15" s="4"/>
      <c r="PLS15" s="4"/>
      <c r="PLT15" s="4"/>
      <c r="PLU15" s="4"/>
      <c r="PLV15" s="4"/>
      <c r="PLW15" s="4"/>
      <c r="PLX15" s="4"/>
      <c r="PLY15" s="4"/>
      <c r="PLZ15" s="4"/>
      <c r="PMA15" s="4"/>
      <c r="PMB15" s="4"/>
      <c r="PMC15" s="4"/>
      <c r="PMD15" s="4"/>
      <c r="PME15" s="4"/>
      <c r="PMF15" s="4"/>
      <c r="PMG15" s="4"/>
      <c r="PMH15" s="4"/>
      <c r="PMI15" s="4"/>
      <c r="PMJ15" s="4"/>
      <c r="PMK15" s="4"/>
      <c r="PML15" s="4"/>
      <c r="PMM15" s="4"/>
      <c r="PMN15" s="4"/>
      <c r="PMO15" s="4"/>
      <c r="PMP15" s="4"/>
      <c r="PMQ15" s="4"/>
      <c r="PMR15" s="4"/>
      <c r="PMS15" s="4"/>
      <c r="PMT15" s="4"/>
      <c r="PMU15" s="4"/>
      <c r="PMV15" s="4"/>
      <c r="PMW15" s="4"/>
      <c r="PMX15" s="4"/>
      <c r="PMY15" s="4"/>
      <c r="PMZ15" s="4"/>
      <c r="PNA15" s="4"/>
      <c r="PNB15" s="4"/>
      <c r="PNC15" s="4"/>
      <c r="PND15" s="4"/>
      <c r="PNE15" s="4"/>
      <c r="PNF15" s="4"/>
      <c r="PNG15" s="4"/>
      <c r="PNH15" s="4"/>
      <c r="PNI15" s="4"/>
      <c r="PNJ15" s="4"/>
      <c r="PNK15" s="4"/>
      <c r="PNL15" s="4"/>
      <c r="PNM15" s="4"/>
      <c r="PNN15" s="4"/>
      <c r="PNO15" s="4"/>
      <c r="PNP15" s="4"/>
      <c r="PNQ15" s="4"/>
      <c r="PNR15" s="4"/>
      <c r="PNS15" s="4"/>
      <c r="PNT15" s="4"/>
      <c r="PNU15" s="4"/>
      <c r="PNV15" s="4"/>
      <c r="PNW15" s="4"/>
      <c r="PNX15" s="4"/>
      <c r="PNY15" s="4"/>
      <c r="PNZ15" s="4"/>
      <c r="POA15" s="4"/>
      <c r="POB15" s="4"/>
      <c r="POC15" s="4"/>
      <c r="POD15" s="4"/>
      <c r="POE15" s="4"/>
      <c r="POF15" s="4"/>
      <c r="POG15" s="4"/>
      <c r="POH15" s="4"/>
      <c r="POI15" s="4"/>
      <c r="POJ15" s="4"/>
      <c r="POK15" s="4"/>
      <c r="POL15" s="4"/>
      <c r="POM15" s="4"/>
      <c r="PON15" s="4"/>
      <c r="POO15" s="4"/>
      <c r="POP15" s="4"/>
      <c r="POQ15" s="4"/>
      <c r="POR15" s="4"/>
      <c r="POS15" s="4"/>
      <c r="POT15" s="4"/>
      <c r="POU15" s="4"/>
      <c r="POV15" s="4"/>
      <c r="POW15" s="4"/>
      <c r="POX15" s="4"/>
      <c r="POY15" s="4"/>
      <c r="POZ15" s="4"/>
      <c r="PPA15" s="4"/>
      <c r="PPB15" s="4"/>
      <c r="PPC15" s="4"/>
      <c r="PPD15" s="4"/>
      <c r="PPE15" s="4"/>
      <c r="PPF15" s="4"/>
      <c r="PPG15" s="4"/>
      <c r="PPH15" s="4"/>
      <c r="PPI15" s="4"/>
      <c r="PPJ15" s="4"/>
      <c r="PPK15" s="4"/>
      <c r="PPL15" s="4"/>
      <c r="PPM15" s="4"/>
      <c r="PPN15" s="4"/>
      <c r="PPO15" s="4"/>
      <c r="PPP15" s="4"/>
      <c r="PPQ15" s="4"/>
      <c r="PPR15" s="4"/>
      <c r="PPS15" s="4"/>
      <c r="PPT15" s="4"/>
      <c r="PPU15" s="4"/>
      <c r="PPV15" s="4"/>
      <c r="PPW15" s="4"/>
      <c r="PPX15" s="4"/>
      <c r="PPY15" s="4"/>
      <c r="PPZ15" s="4"/>
      <c r="PQA15" s="4"/>
      <c r="PQB15" s="4"/>
      <c r="PQC15" s="4"/>
      <c r="PQD15" s="4"/>
      <c r="PQE15" s="4"/>
      <c r="PQF15" s="4"/>
      <c r="PQG15" s="4"/>
      <c r="PQH15" s="4"/>
      <c r="PQI15" s="4"/>
      <c r="PQJ15" s="4"/>
      <c r="PQK15" s="4"/>
      <c r="PQL15" s="4"/>
      <c r="PQM15" s="4"/>
      <c r="PQN15" s="4"/>
      <c r="PQO15" s="4"/>
      <c r="PQP15" s="4"/>
      <c r="PQQ15" s="4"/>
      <c r="PQR15" s="4"/>
      <c r="PQS15" s="4"/>
      <c r="PQT15" s="4"/>
      <c r="PQU15" s="4"/>
      <c r="PQV15" s="4"/>
      <c r="PQW15" s="4"/>
      <c r="PQX15" s="4"/>
      <c r="PQY15" s="4"/>
      <c r="PQZ15" s="4"/>
      <c r="PRA15" s="4"/>
      <c r="PRB15" s="4"/>
      <c r="PRC15" s="4"/>
      <c r="PRD15" s="4"/>
      <c r="PRE15" s="4"/>
      <c r="PRF15" s="4"/>
      <c r="PRG15" s="4"/>
      <c r="PRH15" s="4"/>
      <c r="PRI15" s="4"/>
      <c r="PRJ15" s="4"/>
      <c r="PRK15" s="4"/>
      <c r="PRL15" s="4"/>
      <c r="PRM15" s="4"/>
      <c r="PRN15" s="4"/>
      <c r="PRO15" s="4"/>
      <c r="PRP15" s="4"/>
      <c r="PRQ15" s="4"/>
      <c r="PRR15" s="4"/>
      <c r="PRS15" s="4"/>
      <c r="PRT15" s="4"/>
      <c r="PRU15" s="4"/>
      <c r="PRV15" s="4"/>
      <c r="PRW15" s="4"/>
      <c r="PRX15" s="4"/>
      <c r="PRY15" s="4"/>
      <c r="PRZ15" s="4"/>
      <c r="PSA15" s="4"/>
      <c r="PSB15" s="4"/>
      <c r="PSC15" s="4"/>
      <c r="PSD15" s="4"/>
      <c r="PSE15" s="4"/>
      <c r="PSF15" s="4"/>
      <c r="PSG15" s="4"/>
      <c r="PSH15" s="4"/>
      <c r="PSI15" s="4"/>
      <c r="PSJ15" s="4"/>
      <c r="PSK15" s="4"/>
      <c r="PSL15" s="4"/>
      <c r="PSM15" s="4"/>
      <c r="PSN15" s="4"/>
      <c r="PSO15" s="4"/>
      <c r="PSP15" s="4"/>
      <c r="PSQ15" s="4"/>
      <c r="PSR15" s="4"/>
      <c r="PSS15" s="4"/>
      <c r="PST15" s="4"/>
      <c r="PSU15" s="4"/>
      <c r="PSV15" s="4"/>
      <c r="PSW15" s="4"/>
      <c r="PSX15" s="4"/>
      <c r="PSY15" s="4"/>
      <c r="PSZ15" s="4"/>
      <c r="PTA15" s="4"/>
      <c r="PTB15" s="4"/>
      <c r="PTC15" s="4"/>
      <c r="PTD15" s="4"/>
      <c r="PTE15" s="4"/>
      <c r="PTF15" s="4"/>
      <c r="PTG15" s="4"/>
      <c r="PTH15" s="4"/>
      <c r="PTI15" s="4"/>
      <c r="PTJ15" s="4"/>
      <c r="PTK15" s="4"/>
      <c r="PTL15" s="4"/>
      <c r="PTM15" s="4"/>
      <c r="PTN15" s="4"/>
      <c r="PTO15" s="4"/>
      <c r="PTP15" s="4"/>
      <c r="PTQ15" s="4"/>
      <c r="PTR15" s="4"/>
      <c r="PTS15" s="4"/>
      <c r="PTT15" s="4"/>
      <c r="PTU15" s="4"/>
      <c r="PTV15" s="4"/>
      <c r="PTW15" s="4"/>
      <c r="PTX15" s="4"/>
      <c r="PTY15" s="4"/>
      <c r="PTZ15" s="4"/>
      <c r="PUA15" s="4"/>
      <c r="PUB15" s="4"/>
      <c r="PUC15" s="4"/>
      <c r="PUD15" s="4"/>
      <c r="PUE15" s="4"/>
      <c r="PUF15" s="4"/>
      <c r="PUG15" s="4"/>
      <c r="PUH15" s="4"/>
      <c r="PUI15" s="4"/>
      <c r="PUJ15" s="4"/>
      <c r="PUK15" s="4"/>
      <c r="PUL15" s="4"/>
      <c r="PUM15" s="4"/>
      <c r="PUN15" s="4"/>
      <c r="PUO15" s="4"/>
      <c r="PUP15" s="4"/>
      <c r="PUQ15" s="4"/>
      <c r="PUR15" s="4"/>
      <c r="PUS15" s="4"/>
      <c r="PUT15" s="4"/>
      <c r="PUU15" s="4"/>
      <c r="PUV15" s="4"/>
      <c r="PUW15" s="4"/>
      <c r="PUX15" s="4"/>
      <c r="PUY15" s="4"/>
      <c r="PUZ15" s="4"/>
      <c r="PVA15" s="4"/>
      <c r="PVB15" s="4"/>
      <c r="PVC15" s="4"/>
      <c r="PVD15" s="4"/>
      <c r="PVE15" s="4"/>
      <c r="PVF15" s="4"/>
      <c r="PVG15" s="4"/>
      <c r="PVH15" s="4"/>
      <c r="PVI15" s="4"/>
      <c r="PVJ15" s="4"/>
      <c r="PVK15" s="4"/>
      <c r="PVL15" s="4"/>
      <c r="PVM15" s="4"/>
      <c r="PVN15" s="4"/>
      <c r="PVO15" s="4"/>
      <c r="PVP15" s="4"/>
      <c r="PVQ15" s="4"/>
      <c r="PVR15" s="4"/>
      <c r="PVS15" s="4"/>
      <c r="PVT15" s="4"/>
      <c r="PVU15" s="4"/>
      <c r="PVV15" s="4"/>
      <c r="PVW15" s="4"/>
      <c r="PVX15" s="4"/>
      <c r="PVY15" s="4"/>
      <c r="PVZ15" s="4"/>
      <c r="PWA15" s="4"/>
      <c r="PWB15" s="4"/>
      <c r="PWC15" s="4"/>
      <c r="PWD15" s="4"/>
      <c r="PWE15" s="4"/>
      <c r="PWF15" s="4"/>
      <c r="PWG15" s="4"/>
      <c r="PWH15" s="4"/>
      <c r="PWI15" s="4"/>
      <c r="PWJ15" s="4"/>
      <c r="PWK15" s="4"/>
      <c r="PWL15" s="4"/>
      <c r="PWM15" s="4"/>
      <c r="PWN15" s="4"/>
      <c r="PWO15" s="4"/>
      <c r="PWP15" s="4"/>
      <c r="PWQ15" s="4"/>
      <c r="PWR15" s="4"/>
      <c r="PWS15" s="4"/>
      <c r="PWT15" s="4"/>
      <c r="PWU15" s="4"/>
      <c r="PWV15" s="4"/>
      <c r="PWW15" s="4"/>
      <c r="PWX15" s="4"/>
      <c r="PWY15" s="4"/>
      <c r="PWZ15" s="4"/>
      <c r="PXA15" s="4"/>
      <c r="PXB15" s="4"/>
      <c r="PXC15" s="4"/>
      <c r="PXD15" s="4"/>
      <c r="PXE15" s="4"/>
      <c r="PXF15" s="4"/>
      <c r="PXG15" s="4"/>
      <c r="PXH15" s="4"/>
      <c r="PXI15" s="4"/>
      <c r="PXJ15" s="4"/>
      <c r="PXK15" s="4"/>
      <c r="PXL15" s="4"/>
      <c r="PXM15" s="4"/>
      <c r="PXN15" s="4"/>
      <c r="PXO15" s="4"/>
      <c r="PXP15" s="4"/>
      <c r="PXQ15" s="4"/>
      <c r="PXR15" s="4"/>
      <c r="PXS15" s="4"/>
      <c r="PXT15" s="4"/>
      <c r="PXU15" s="4"/>
      <c r="PXV15" s="4"/>
      <c r="PXW15" s="4"/>
      <c r="PXX15" s="4"/>
      <c r="PXY15" s="4"/>
      <c r="PXZ15" s="4"/>
      <c r="PYA15" s="4"/>
      <c r="PYB15" s="4"/>
      <c r="PYC15" s="4"/>
      <c r="PYD15" s="4"/>
      <c r="PYE15" s="4"/>
      <c r="PYF15" s="4"/>
      <c r="PYG15" s="4"/>
      <c r="PYH15" s="4"/>
      <c r="PYI15" s="4"/>
      <c r="PYJ15" s="4"/>
      <c r="PYK15" s="4"/>
      <c r="PYL15" s="4"/>
      <c r="PYM15" s="4"/>
      <c r="PYN15" s="4"/>
      <c r="PYO15" s="4"/>
      <c r="PYP15" s="4"/>
      <c r="PYQ15" s="4"/>
      <c r="PYR15" s="4"/>
      <c r="PYS15" s="4"/>
      <c r="PYT15" s="4"/>
      <c r="PYU15" s="4"/>
      <c r="PYV15" s="4"/>
      <c r="PYW15" s="4"/>
      <c r="PYX15" s="4"/>
      <c r="PYY15" s="4"/>
      <c r="PYZ15" s="4"/>
      <c r="PZA15" s="4"/>
      <c r="PZB15" s="4"/>
      <c r="PZC15" s="4"/>
      <c r="PZD15" s="4"/>
      <c r="PZE15" s="4"/>
      <c r="PZF15" s="4"/>
      <c r="PZG15" s="4"/>
      <c r="PZH15" s="4"/>
      <c r="PZI15" s="4"/>
      <c r="PZJ15" s="4"/>
      <c r="PZK15" s="4"/>
      <c r="PZL15" s="4"/>
      <c r="PZM15" s="4"/>
      <c r="PZN15" s="4"/>
      <c r="PZO15" s="4"/>
      <c r="PZP15" s="4"/>
      <c r="PZQ15" s="4"/>
      <c r="PZR15" s="4"/>
      <c r="PZS15" s="4"/>
      <c r="PZT15" s="4"/>
      <c r="PZU15" s="4"/>
      <c r="PZV15" s="4"/>
      <c r="PZW15" s="4"/>
      <c r="PZX15" s="4"/>
      <c r="PZY15" s="4"/>
      <c r="PZZ15" s="4"/>
      <c r="QAA15" s="4"/>
      <c r="QAB15" s="4"/>
      <c r="QAC15" s="4"/>
      <c r="QAD15" s="4"/>
      <c r="QAE15" s="4"/>
      <c r="QAF15" s="4"/>
      <c r="QAG15" s="4"/>
      <c r="QAH15" s="4"/>
      <c r="QAI15" s="4"/>
      <c r="QAJ15" s="4"/>
      <c r="QAK15" s="4"/>
      <c r="QAL15" s="4"/>
      <c r="QAM15" s="4"/>
      <c r="QAN15" s="4"/>
      <c r="QAO15" s="4"/>
      <c r="QAP15" s="4"/>
      <c r="QAQ15" s="4"/>
      <c r="QAR15" s="4"/>
      <c r="QAS15" s="4"/>
      <c r="QAT15" s="4"/>
      <c r="QAU15" s="4"/>
      <c r="QAV15" s="4"/>
      <c r="QAW15" s="4"/>
      <c r="QAX15" s="4"/>
      <c r="QAY15" s="4"/>
      <c r="QAZ15" s="4"/>
      <c r="QBA15" s="4"/>
      <c r="QBB15" s="4"/>
      <c r="QBC15" s="4"/>
      <c r="QBD15" s="4"/>
      <c r="QBE15" s="4"/>
      <c r="QBF15" s="4"/>
      <c r="QBG15" s="4"/>
      <c r="QBH15" s="4"/>
      <c r="QBI15" s="4"/>
      <c r="QBJ15" s="4"/>
      <c r="QBK15" s="4"/>
      <c r="QBL15" s="4"/>
      <c r="QBM15" s="4"/>
      <c r="QBN15" s="4"/>
      <c r="QBO15" s="4"/>
      <c r="QBP15" s="4"/>
      <c r="QBQ15" s="4"/>
      <c r="QBR15" s="4"/>
      <c r="QBS15" s="4"/>
      <c r="QBT15" s="4"/>
      <c r="QBU15" s="4"/>
      <c r="QBV15" s="4"/>
      <c r="QBW15" s="4"/>
      <c r="QBX15" s="4"/>
      <c r="QBY15" s="4"/>
      <c r="QBZ15" s="4"/>
      <c r="QCA15" s="4"/>
      <c r="QCB15" s="4"/>
      <c r="QCC15" s="4"/>
      <c r="QCD15" s="4"/>
      <c r="QCE15" s="4"/>
      <c r="QCF15" s="4"/>
      <c r="QCG15" s="4"/>
      <c r="QCH15" s="4"/>
      <c r="QCI15" s="4"/>
      <c r="QCJ15" s="4"/>
      <c r="QCK15" s="4"/>
      <c r="QCL15" s="4"/>
      <c r="QCM15" s="4"/>
      <c r="QCN15" s="4"/>
      <c r="QCO15" s="4"/>
      <c r="QCP15" s="4"/>
      <c r="QCQ15" s="4"/>
      <c r="QCR15" s="4"/>
      <c r="QCS15" s="4"/>
      <c r="QCT15" s="4"/>
      <c r="QCU15" s="4"/>
      <c r="QCV15" s="4"/>
      <c r="QCW15" s="4"/>
      <c r="QCX15" s="4"/>
      <c r="QCY15" s="4"/>
      <c r="QCZ15" s="4"/>
      <c r="QDA15" s="4"/>
      <c r="QDB15" s="4"/>
      <c r="QDC15" s="4"/>
      <c r="QDD15" s="4"/>
      <c r="QDE15" s="4"/>
      <c r="QDF15" s="4"/>
      <c r="QDG15" s="4"/>
      <c r="QDH15" s="4"/>
      <c r="QDI15" s="4"/>
      <c r="QDJ15" s="4"/>
      <c r="QDK15" s="4"/>
      <c r="QDL15" s="4"/>
      <c r="QDM15" s="4"/>
      <c r="QDN15" s="4"/>
      <c r="QDO15" s="4"/>
      <c r="QDP15" s="4"/>
      <c r="QDQ15" s="4"/>
      <c r="QDR15" s="4"/>
      <c r="QDS15" s="4"/>
      <c r="QDT15" s="4"/>
      <c r="QDU15" s="4"/>
      <c r="QDV15" s="4"/>
      <c r="QDW15" s="4"/>
      <c r="QDX15" s="4"/>
      <c r="QDY15" s="4"/>
      <c r="QDZ15" s="4"/>
      <c r="QEA15" s="4"/>
      <c r="QEB15" s="4"/>
      <c r="QEC15" s="4"/>
      <c r="QED15" s="4"/>
      <c r="QEE15" s="4"/>
      <c r="QEF15" s="4"/>
      <c r="QEG15" s="4"/>
      <c r="QEH15" s="4"/>
      <c r="QEI15" s="4"/>
      <c r="QEJ15" s="4"/>
      <c r="QEK15" s="4"/>
      <c r="QEL15" s="4"/>
      <c r="QEM15" s="4"/>
      <c r="QEN15" s="4"/>
      <c r="QEO15" s="4"/>
      <c r="QEP15" s="4"/>
      <c r="QEQ15" s="4"/>
      <c r="QER15" s="4"/>
      <c r="QES15" s="4"/>
      <c r="QET15" s="4"/>
      <c r="QEU15" s="4"/>
      <c r="QEV15" s="4"/>
      <c r="QEW15" s="4"/>
      <c r="QEX15" s="4"/>
      <c r="QEY15" s="4"/>
      <c r="QEZ15" s="4"/>
      <c r="QFA15" s="4"/>
      <c r="QFB15" s="4"/>
      <c r="QFC15" s="4"/>
      <c r="QFD15" s="4"/>
      <c r="QFE15" s="4"/>
      <c r="QFF15" s="4"/>
      <c r="QFG15" s="4"/>
      <c r="QFH15" s="4"/>
      <c r="QFI15" s="4"/>
      <c r="QFJ15" s="4"/>
      <c r="QFK15" s="4"/>
      <c r="QFL15" s="4"/>
      <c r="QFM15" s="4"/>
      <c r="QFN15" s="4"/>
      <c r="QFO15" s="4"/>
      <c r="QFP15" s="4"/>
      <c r="QFQ15" s="4"/>
      <c r="QFR15" s="4"/>
      <c r="QFS15" s="4"/>
      <c r="QFT15" s="4"/>
      <c r="QFU15" s="4"/>
      <c r="QFV15" s="4"/>
      <c r="QFW15" s="4"/>
      <c r="QFX15" s="4"/>
      <c r="QFY15" s="4"/>
      <c r="QFZ15" s="4"/>
      <c r="QGA15" s="4"/>
      <c r="QGB15" s="4"/>
      <c r="QGC15" s="4"/>
      <c r="QGD15" s="4"/>
      <c r="QGE15" s="4"/>
      <c r="QGF15" s="4"/>
      <c r="QGG15" s="4"/>
      <c r="QGH15" s="4"/>
      <c r="QGI15" s="4"/>
      <c r="QGJ15" s="4"/>
      <c r="QGK15" s="4"/>
      <c r="QGL15" s="4"/>
      <c r="QGM15" s="4"/>
      <c r="QGN15" s="4"/>
      <c r="QGO15" s="4"/>
      <c r="QGP15" s="4"/>
      <c r="QGQ15" s="4"/>
      <c r="QGR15" s="4"/>
      <c r="QGS15" s="4"/>
      <c r="QGT15" s="4"/>
      <c r="QGU15" s="4"/>
      <c r="QGV15" s="4"/>
      <c r="QGW15" s="4"/>
      <c r="QGX15" s="4"/>
      <c r="QGY15" s="4"/>
      <c r="QGZ15" s="4"/>
      <c r="QHA15" s="4"/>
      <c r="QHB15" s="4"/>
      <c r="QHC15" s="4"/>
      <c r="QHD15" s="4"/>
      <c r="QHE15" s="4"/>
      <c r="QHF15" s="4"/>
      <c r="QHG15" s="4"/>
      <c r="QHH15" s="4"/>
      <c r="QHI15" s="4"/>
      <c r="QHJ15" s="4"/>
      <c r="QHK15" s="4"/>
      <c r="QHL15" s="4"/>
      <c r="QHM15" s="4"/>
      <c r="QHN15" s="4"/>
      <c r="QHO15" s="4"/>
      <c r="QHP15" s="4"/>
      <c r="QHQ15" s="4"/>
      <c r="QHR15" s="4"/>
      <c r="QHS15" s="4"/>
      <c r="QHT15" s="4"/>
      <c r="QHU15" s="4"/>
      <c r="QHV15" s="4"/>
      <c r="QHW15" s="4"/>
      <c r="QHX15" s="4"/>
      <c r="QHY15" s="4"/>
      <c r="QHZ15" s="4"/>
      <c r="QIA15" s="4"/>
      <c r="QIB15" s="4"/>
      <c r="QIC15" s="4"/>
      <c r="QID15" s="4"/>
      <c r="QIE15" s="4"/>
      <c r="QIF15" s="4"/>
      <c r="QIG15" s="4"/>
      <c r="QIH15" s="4"/>
      <c r="QII15" s="4"/>
      <c r="QIJ15" s="4"/>
      <c r="QIK15" s="4"/>
      <c r="QIL15" s="4"/>
      <c r="QIM15" s="4"/>
      <c r="QIN15" s="4"/>
      <c r="QIO15" s="4"/>
      <c r="QIP15" s="4"/>
      <c r="QIQ15" s="4"/>
      <c r="QIR15" s="4"/>
      <c r="QIS15" s="4"/>
      <c r="QIT15" s="4"/>
      <c r="QIU15" s="4"/>
      <c r="QIV15" s="4"/>
      <c r="QIW15" s="4"/>
      <c r="QIX15" s="4"/>
      <c r="QIY15" s="4"/>
      <c r="QIZ15" s="4"/>
      <c r="QJA15" s="4"/>
      <c r="QJB15" s="4"/>
      <c r="QJC15" s="4"/>
      <c r="QJD15" s="4"/>
      <c r="QJE15" s="4"/>
      <c r="QJF15" s="4"/>
      <c r="QJG15" s="4"/>
      <c r="QJH15" s="4"/>
      <c r="QJI15" s="4"/>
      <c r="QJJ15" s="4"/>
      <c r="QJK15" s="4"/>
      <c r="QJL15" s="4"/>
      <c r="QJM15" s="4"/>
      <c r="QJN15" s="4"/>
      <c r="QJO15" s="4"/>
      <c r="QJP15" s="4"/>
      <c r="QJQ15" s="4"/>
      <c r="QJR15" s="4"/>
      <c r="QJS15" s="4"/>
      <c r="QJT15" s="4"/>
      <c r="QJU15" s="4"/>
      <c r="QJV15" s="4"/>
      <c r="QJW15" s="4"/>
      <c r="QJX15" s="4"/>
      <c r="QJY15" s="4"/>
      <c r="QJZ15" s="4"/>
      <c r="QKA15" s="4"/>
      <c r="QKB15" s="4"/>
      <c r="QKC15" s="4"/>
      <c r="QKD15" s="4"/>
      <c r="QKE15" s="4"/>
      <c r="QKF15" s="4"/>
      <c r="QKG15" s="4"/>
      <c r="QKH15" s="4"/>
      <c r="QKI15" s="4"/>
      <c r="QKJ15" s="4"/>
      <c r="QKK15" s="4"/>
      <c r="QKL15" s="4"/>
      <c r="QKM15" s="4"/>
      <c r="QKN15" s="4"/>
      <c r="QKO15" s="4"/>
      <c r="QKP15" s="4"/>
      <c r="QKQ15" s="4"/>
      <c r="QKR15" s="4"/>
      <c r="QKS15" s="4"/>
      <c r="QKT15" s="4"/>
      <c r="QKU15" s="4"/>
      <c r="QKV15" s="4"/>
      <c r="QKW15" s="4"/>
      <c r="QKX15" s="4"/>
      <c r="QKY15" s="4"/>
      <c r="QKZ15" s="4"/>
      <c r="QLA15" s="4"/>
      <c r="QLB15" s="4"/>
      <c r="QLC15" s="4"/>
      <c r="QLD15" s="4"/>
      <c r="QLE15" s="4"/>
      <c r="QLF15" s="4"/>
      <c r="QLG15" s="4"/>
      <c r="QLH15" s="4"/>
      <c r="QLI15" s="4"/>
      <c r="QLJ15" s="4"/>
      <c r="QLK15" s="4"/>
      <c r="QLL15" s="4"/>
      <c r="QLM15" s="4"/>
      <c r="QLN15" s="4"/>
      <c r="QLO15" s="4"/>
      <c r="QLP15" s="4"/>
      <c r="QLQ15" s="4"/>
      <c r="QLR15" s="4"/>
      <c r="QLS15" s="4"/>
      <c r="QLT15" s="4"/>
      <c r="QLU15" s="4"/>
      <c r="QLV15" s="4"/>
      <c r="QLW15" s="4"/>
      <c r="QLX15" s="4"/>
      <c r="QLY15" s="4"/>
      <c r="QLZ15" s="4"/>
      <c r="QMA15" s="4"/>
      <c r="QMB15" s="4"/>
      <c r="QMC15" s="4"/>
      <c r="QMD15" s="4"/>
      <c r="QME15" s="4"/>
      <c r="QMF15" s="4"/>
      <c r="QMG15" s="4"/>
      <c r="QMH15" s="4"/>
      <c r="QMI15" s="4"/>
      <c r="QMJ15" s="4"/>
      <c r="QMK15" s="4"/>
      <c r="QML15" s="4"/>
      <c r="QMM15" s="4"/>
      <c r="QMN15" s="4"/>
      <c r="QMO15" s="4"/>
      <c r="QMP15" s="4"/>
      <c r="QMQ15" s="4"/>
      <c r="QMR15" s="4"/>
      <c r="QMS15" s="4"/>
      <c r="QMT15" s="4"/>
      <c r="QMU15" s="4"/>
      <c r="QMV15" s="4"/>
      <c r="QMW15" s="4"/>
      <c r="QMX15" s="4"/>
      <c r="QMY15" s="4"/>
      <c r="QMZ15" s="4"/>
      <c r="QNA15" s="4"/>
      <c r="QNB15" s="4"/>
      <c r="QNC15" s="4"/>
      <c r="QND15" s="4"/>
      <c r="QNE15" s="4"/>
      <c r="QNF15" s="4"/>
      <c r="QNG15" s="4"/>
      <c r="QNH15" s="4"/>
      <c r="QNI15" s="4"/>
      <c r="QNJ15" s="4"/>
      <c r="QNK15" s="4"/>
      <c r="QNL15" s="4"/>
      <c r="QNM15" s="4"/>
      <c r="QNN15" s="4"/>
      <c r="QNO15" s="4"/>
      <c r="QNP15" s="4"/>
      <c r="QNQ15" s="4"/>
      <c r="QNR15" s="4"/>
      <c r="QNS15" s="4"/>
      <c r="QNT15" s="4"/>
      <c r="QNU15" s="4"/>
      <c r="QNV15" s="4"/>
      <c r="QNW15" s="4"/>
      <c r="QNX15" s="4"/>
      <c r="QNY15" s="4"/>
      <c r="QNZ15" s="4"/>
      <c r="QOA15" s="4"/>
      <c r="QOB15" s="4"/>
      <c r="QOC15" s="4"/>
      <c r="QOD15" s="4"/>
      <c r="QOE15" s="4"/>
      <c r="QOF15" s="4"/>
      <c r="QOG15" s="4"/>
      <c r="QOH15" s="4"/>
      <c r="QOI15" s="4"/>
      <c r="QOJ15" s="4"/>
      <c r="QOK15" s="4"/>
      <c r="QOL15" s="4"/>
      <c r="QOM15" s="4"/>
      <c r="QON15" s="4"/>
      <c r="QOO15" s="4"/>
      <c r="QOP15" s="4"/>
      <c r="QOQ15" s="4"/>
      <c r="QOR15" s="4"/>
      <c r="QOS15" s="4"/>
      <c r="QOT15" s="4"/>
      <c r="QOU15" s="4"/>
      <c r="QOV15" s="4"/>
      <c r="QOW15" s="4"/>
      <c r="QOX15" s="4"/>
      <c r="QOY15" s="4"/>
      <c r="QOZ15" s="4"/>
      <c r="QPA15" s="4"/>
      <c r="QPB15" s="4"/>
      <c r="QPC15" s="4"/>
      <c r="QPD15" s="4"/>
      <c r="QPE15" s="4"/>
      <c r="QPF15" s="4"/>
      <c r="QPG15" s="4"/>
      <c r="QPH15" s="4"/>
      <c r="QPI15" s="4"/>
      <c r="QPJ15" s="4"/>
      <c r="QPK15" s="4"/>
      <c r="QPL15" s="4"/>
      <c r="QPM15" s="4"/>
      <c r="QPN15" s="4"/>
      <c r="QPO15" s="4"/>
      <c r="QPP15" s="4"/>
      <c r="QPQ15" s="4"/>
      <c r="QPR15" s="4"/>
      <c r="QPS15" s="4"/>
      <c r="QPT15" s="4"/>
      <c r="QPU15" s="4"/>
      <c r="QPV15" s="4"/>
      <c r="QPW15" s="4"/>
      <c r="QPX15" s="4"/>
      <c r="QPY15" s="4"/>
      <c r="QPZ15" s="4"/>
      <c r="QQA15" s="4"/>
      <c r="QQB15" s="4"/>
      <c r="QQC15" s="4"/>
      <c r="QQD15" s="4"/>
      <c r="QQE15" s="4"/>
      <c r="QQF15" s="4"/>
      <c r="QQG15" s="4"/>
      <c r="QQH15" s="4"/>
      <c r="QQI15" s="4"/>
      <c r="QQJ15" s="4"/>
      <c r="QQK15" s="4"/>
      <c r="QQL15" s="4"/>
      <c r="QQM15" s="4"/>
      <c r="QQN15" s="4"/>
      <c r="QQO15" s="4"/>
      <c r="QQP15" s="4"/>
      <c r="QQQ15" s="4"/>
      <c r="QQR15" s="4"/>
      <c r="QQS15" s="4"/>
      <c r="QQT15" s="4"/>
      <c r="QQU15" s="4"/>
      <c r="QQV15" s="4"/>
      <c r="QQW15" s="4"/>
      <c r="QQX15" s="4"/>
      <c r="QQY15" s="4"/>
      <c r="QQZ15" s="4"/>
      <c r="QRA15" s="4"/>
      <c r="QRB15" s="4"/>
      <c r="QRC15" s="4"/>
      <c r="QRD15" s="4"/>
      <c r="QRE15" s="4"/>
      <c r="QRF15" s="4"/>
      <c r="QRG15" s="4"/>
      <c r="QRH15" s="4"/>
      <c r="QRI15" s="4"/>
      <c r="QRJ15" s="4"/>
      <c r="QRK15" s="4"/>
      <c r="QRL15" s="4"/>
      <c r="QRM15" s="4"/>
      <c r="QRN15" s="4"/>
      <c r="QRO15" s="4"/>
      <c r="QRP15" s="4"/>
      <c r="QRQ15" s="4"/>
      <c r="QRR15" s="4"/>
      <c r="QRS15" s="4"/>
      <c r="QRT15" s="4"/>
      <c r="QRU15" s="4"/>
      <c r="QRV15" s="4"/>
      <c r="QRW15" s="4"/>
      <c r="QRX15" s="4"/>
      <c r="QRY15" s="4"/>
      <c r="QRZ15" s="4"/>
      <c r="QSA15" s="4"/>
      <c r="QSB15" s="4"/>
      <c r="QSC15" s="4"/>
      <c r="QSD15" s="4"/>
      <c r="QSE15" s="4"/>
      <c r="QSF15" s="4"/>
      <c r="QSG15" s="4"/>
      <c r="QSH15" s="4"/>
      <c r="QSI15" s="4"/>
      <c r="QSJ15" s="4"/>
      <c r="QSK15" s="4"/>
      <c r="QSL15" s="4"/>
      <c r="QSM15" s="4"/>
      <c r="QSN15" s="4"/>
      <c r="QSO15" s="4"/>
      <c r="QSP15" s="4"/>
      <c r="QSQ15" s="4"/>
      <c r="QSR15" s="4"/>
      <c r="QSS15" s="4"/>
      <c r="QST15" s="4"/>
      <c r="QSU15" s="4"/>
      <c r="QSV15" s="4"/>
      <c r="QSW15" s="4"/>
      <c r="QSX15" s="4"/>
      <c r="QSY15" s="4"/>
      <c r="QSZ15" s="4"/>
      <c r="QTA15" s="4"/>
      <c r="QTB15" s="4"/>
      <c r="QTC15" s="4"/>
      <c r="QTD15" s="4"/>
      <c r="QTE15" s="4"/>
      <c r="QTF15" s="4"/>
      <c r="QTG15" s="4"/>
      <c r="QTH15" s="4"/>
      <c r="QTI15" s="4"/>
      <c r="QTJ15" s="4"/>
      <c r="QTK15" s="4"/>
      <c r="QTL15" s="4"/>
      <c r="QTM15" s="4"/>
      <c r="QTN15" s="4"/>
      <c r="QTO15" s="4"/>
      <c r="QTP15" s="4"/>
      <c r="QTQ15" s="4"/>
      <c r="QTR15" s="4"/>
      <c r="QTS15" s="4"/>
      <c r="QTT15" s="4"/>
      <c r="QTU15" s="4"/>
      <c r="QTV15" s="4"/>
      <c r="QTW15" s="4"/>
      <c r="QTX15" s="4"/>
      <c r="QTY15" s="4"/>
      <c r="QTZ15" s="4"/>
      <c r="QUA15" s="4"/>
      <c r="QUB15" s="4"/>
      <c r="QUC15" s="4"/>
      <c r="QUD15" s="4"/>
      <c r="QUE15" s="4"/>
      <c r="QUF15" s="4"/>
      <c r="QUG15" s="4"/>
      <c r="QUH15" s="4"/>
      <c r="QUI15" s="4"/>
      <c r="QUJ15" s="4"/>
      <c r="QUK15" s="4"/>
      <c r="QUL15" s="4"/>
      <c r="QUM15" s="4"/>
      <c r="QUN15" s="4"/>
      <c r="QUO15" s="4"/>
      <c r="QUP15" s="4"/>
      <c r="QUQ15" s="4"/>
      <c r="QUR15" s="4"/>
      <c r="QUS15" s="4"/>
      <c r="QUT15" s="4"/>
      <c r="QUU15" s="4"/>
      <c r="QUV15" s="4"/>
      <c r="QUW15" s="4"/>
      <c r="QUX15" s="4"/>
      <c r="QUY15" s="4"/>
      <c r="QUZ15" s="4"/>
      <c r="QVA15" s="4"/>
      <c r="QVB15" s="4"/>
      <c r="QVC15" s="4"/>
      <c r="QVD15" s="4"/>
      <c r="QVE15" s="4"/>
      <c r="QVF15" s="4"/>
      <c r="QVG15" s="4"/>
      <c r="QVH15" s="4"/>
      <c r="QVI15" s="4"/>
      <c r="QVJ15" s="4"/>
      <c r="QVK15" s="4"/>
      <c r="QVL15" s="4"/>
      <c r="QVM15" s="4"/>
      <c r="QVN15" s="4"/>
      <c r="QVO15" s="4"/>
      <c r="QVP15" s="4"/>
      <c r="QVQ15" s="4"/>
      <c r="QVR15" s="4"/>
      <c r="QVS15" s="4"/>
      <c r="QVT15" s="4"/>
      <c r="QVU15" s="4"/>
      <c r="QVV15" s="4"/>
      <c r="QVW15" s="4"/>
      <c r="QVX15" s="4"/>
      <c r="QVY15" s="4"/>
      <c r="QVZ15" s="4"/>
      <c r="QWA15" s="4"/>
      <c r="QWB15" s="4"/>
      <c r="QWC15" s="4"/>
      <c r="QWD15" s="4"/>
      <c r="QWE15" s="4"/>
      <c r="QWF15" s="4"/>
      <c r="QWG15" s="4"/>
      <c r="QWH15" s="4"/>
      <c r="QWI15" s="4"/>
      <c r="QWJ15" s="4"/>
      <c r="QWK15" s="4"/>
      <c r="QWL15" s="4"/>
      <c r="QWM15" s="4"/>
      <c r="QWN15" s="4"/>
      <c r="QWO15" s="4"/>
      <c r="QWP15" s="4"/>
      <c r="QWQ15" s="4"/>
      <c r="QWR15" s="4"/>
      <c r="QWS15" s="4"/>
      <c r="QWT15" s="4"/>
      <c r="QWU15" s="4"/>
      <c r="QWV15" s="4"/>
      <c r="QWW15" s="4"/>
      <c r="QWX15" s="4"/>
      <c r="QWY15" s="4"/>
      <c r="QWZ15" s="4"/>
      <c r="QXA15" s="4"/>
      <c r="QXB15" s="4"/>
      <c r="QXC15" s="4"/>
      <c r="QXD15" s="4"/>
      <c r="QXE15" s="4"/>
      <c r="QXF15" s="4"/>
      <c r="QXG15" s="4"/>
      <c r="QXH15" s="4"/>
      <c r="QXI15" s="4"/>
      <c r="QXJ15" s="4"/>
      <c r="QXK15" s="4"/>
      <c r="QXL15" s="4"/>
      <c r="QXM15" s="4"/>
      <c r="QXN15" s="4"/>
      <c r="QXO15" s="4"/>
      <c r="QXP15" s="4"/>
      <c r="QXQ15" s="4"/>
      <c r="QXR15" s="4"/>
      <c r="QXS15" s="4"/>
      <c r="QXT15" s="4"/>
      <c r="QXU15" s="4"/>
      <c r="QXV15" s="4"/>
      <c r="QXW15" s="4"/>
      <c r="QXX15" s="4"/>
      <c r="QXY15" s="4"/>
      <c r="QXZ15" s="4"/>
      <c r="QYA15" s="4"/>
      <c r="QYB15" s="4"/>
      <c r="QYC15" s="4"/>
      <c r="QYD15" s="4"/>
      <c r="QYE15" s="4"/>
      <c r="QYF15" s="4"/>
      <c r="QYG15" s="4"/>
      <c r="QYH15" s="4"/>
      <c r="QYI15" s="4"/>
      <c r="QYJ15" s="4"/>
      <c r="QYK15" s="4"/>
      <c r="QYL15" s="4"/>
      <c r="QYM15" s="4"/>
      <c r="QYN15" s="4"/>
      <c r="QYO15" s="4"/>
      <c r="QYP15" s="4"/>
      <c r="QYQ15" s="4"/>
      <c r="QYR15" s="4"/>
      <c r="QYS15" s="4"/>
      <c r="QYT15" s="4"/>
      <c r="QYU15" s="4"/>
      <c r="QYV15" s="4"/>
      <c r="QYW15" s="4"/>
      <c r="QYX15" s="4"/>
      <c r="QYY15" s="4"/>
      <c r="QYZ15" s="4"/>
      <c r="QZA15" s="4"/>
      <c r="QZB15" s="4"/>
      <c r="QZC15" s="4"/>
      <c r="QZD15" s="4"/>
      <c r="QZE15" s="4"/>
      <c r="QZF15" s="4"/>
      <c r="QZG15" s="4"/>
      <c r="QZH15" s="4"/>
      <c r="QZI15" s="4"/>
      <c r="QZJ15" s="4"/>
      <c r="QZK15" s="4"/>
      <c r="QZL15" s="4"/>
      <c r="QZM15" s="4"/>
      <c r="QZN15" s="4"/>
      <c r="QZO15" s="4"/>
      <c r="QZP15" s="4"/>
      <c r="QZQ15" s="4"/>
      <c r="QZR15" s="4"/>
      <c r="QZS15" s="4"/>
      <c r="QZT15" s="4"/>
      <c r="QZU15" s="4"/>
      <c r="QZV15" s="4"/>
      <c r="QZW15" s="4"/>
      <c r="QZX15" s="4"/>
      <c r="QZY15" s="4"/>
      <c r="QZZ15" s="4"/>
      <c r="RAA15" s="4"/>
      <c r="RAB15" s="4"/>
      <c r="RAC15" s="4"/>
      <c r="RAD15" s="4"/>
      <c r="RAE15" s="4"/>
      <c r="RAF15" s="4"/>
      <c r="RAG15" s="4"/>
      <c r="RAH15" s="4"/>
      <c r="RAI15" s="4"/>
      <c r="RAJ15" s="4"/>
      <c r="RAK15" s="4"/>
      <c r="RAL15" s="4"/>
      <c r="RAM15" s="4"/>
      <c r="RAN15" s="4"/>
      <c r="RAO15" s="4"/>
      <c r="RAP15" s="4"/>
      <c r="RAQ15" s="4"/>
      <c r="RAR15" s="4"/>
      <c r="RAS15" s="4"/>
      <c r="RAT15" s="4"/>
      <c r="RAU15" s="4"/>
      <c r="RAV15" s="4"/>
      <c r="RAW15" s="4"/>
      <c r="RAX15" s="4"/>
      <c r="RAY15" s="4"/>
      <c r="RAZ15" s="4"/>
      <c r="RBA15" s="4"/>
      <c r="RBB15" s="4"/>
      <c r="RBC15" s="4"/>
      <c r="RBD15" s="4"/>
      <c r="RBE15" s="4"/>
      <c r="RBF15" s="4"/>
      <c r="RBG15" s="4"/>
      <c r="RBH15" s="4"/>
      <c r="RBI15" s="4"/>
      <c r="RBJ15" s="4"/>
      <c r="RBK15" s="4"/>
      <c r="RBL15" s="4"/>
      <c r="RBM15" s="4"/>
      <c r="RBN15" s="4"/>
      <c r="RBO15" s="4"/>
      <c r="RBP15" s="4"/>
      <c r="RBQ15" s="4"/>
      <c r="RBR15" s="4"/>
      <c r="RBS15" s="4"/>
      <c r="RBT15" s="4"/>
      <c r="RBU15" s="4"/>
      <c r="RBV15" s="4"/>
      <c r="RBW15" s="4"/>
      <c r="RBX15" s="4"/>
      <c r="RBY15" s="4"/>
      <c r="RBZ15" s="4"/>
      <c r="RCA15" s="4"/>
      <c r="RCB15" s="4"/>
      <c r="RCC15" s="4"/>
      <c r="RCD15" s="4"/>
      <c r="RCE15" s="4"/>
      <c r="RCF15" s="4"/>
      <c r="RCG15" s="4"/>
      <c r="RCH15" s="4"/>
      <c r="RCI15" s="4"/>
      <c r="RCJ15" s="4"/>
      <c r="RCK15" s="4"/>
      <c r="RCL15" s="4"/>
      <c r="RCM15" s="4"/>
      <c r="RCN15" s="4"/>
      <c r="RCO15" s="4"/>
      <c r="RCP15" s="4"/>
      <c r="RCQ15" s="4"/>
      <c r="RCR15" s="4"/>
      <c r="RCS15" s="4"/>
      <c r="RCT15" s="4"/>
      <c r="RCU15" s="4"/>
      <c r="RCV15" s="4"/>
      <c r="RCW15" s="4"/>
      <c r="RCX15" s="4"/>
      <c r="RCY15" s="4"/>
      <c r="RCZ15" s="4"/>
      <c r="RDA15" s="4"/>
      <c r="RDB15" s="4"/>
      <c r="RDC15" s="4"/>
      <c r="RDD15" s="4"/>
      <c r="RDE15" s="4"/>
      <c r="RDF15" s="4"/>
      <c r="RDG15" s="4"/>
      <c r="RDH15" s="4"/>
      <c r="RDI15" s="4"/>
      <c r="RDJ15" s="4"/>
      <c r="RDK15" s="4"/>
      <c r="RDL15" s="4"/>
      <c r="RDM15" s="4"/>
      <c r="RDN15" s="4"/>
      <c r="RDO15" s="4"/>
      <c r="RDP15" s="4"/>
      <c r="RDQ15" s="4"/>
      <c r="RDR15" s="4"/>
      <c r="RDS15" s="4"/>
      <c r="RDT15" s="4"/>
      <c r="RDU15" s="4"/>
      <c r="RDV15" s="4"/>
      <c r="RDW15" s="4"/>
      <c r="RDX15" s="4"/>
      <c r="RDY15" s="4"/>
      <c r="RDZ15" s="4"/>
      <c r="REA15" s="4"/>
      <c r="REB15" s="4"/>
      <c r="REC15" s="4"/>
      <c r="RED15" s="4"/>
      <c r="REE15" s="4"/>
      <c r="REF15" s="4"/>
      <c r="REG15" s="4"/>
      <c r="REH15" s="4"/>
      <c r="REI15" s="4"/>
      <c r="REJ15" s="4"/>
      <c r="REK15" s="4"/>
      <c r="REL15" s="4"/>
      <c r="REM15" s="4"/>
      <c r="REN15" s="4"/>
      <c r="REO15" s="4"/>
      <c r="REP15" s="4"/>
      <c r="REQ15" s="4"/>
      <c r="RER15" s="4"/>
      <c r="RES15" s="4"/>
      <c r="RET15" s="4"/>
      <c r="REU15" s="4"/>
      <c r="REV15" s="4"/>
      <c r="REW15" s="4"/>
      <c r="REX15" s="4"/>
      <c r="REY15" s="4"/>
      <c r="REZ15" s="4"/>
      <c r="RFA15" s="4"/>
      <c r="RFB15" s="4"/>
      <c r="RFC15" s="4"/>
      <c r="RFD15" s="4"/>
      <c r="RFE15" s="4"/>
      <c r="RFF15" s="4"/>
      <c r="RFG15" s="4"/>
      <c r="RFH15" s="4"/>
      <c r="RFI15" s="4"/>
      <c r="RFJ15" s="4"/>
      <c r="RFK15" s="4"/>
      <c r="RFL15" s="4"/>
      <c r="RFM15" s="4"/>
      <c r="RFN15" s="4"/>
      <c r="RFO15" s="4"/>
      <c r="RFP15" s="4"/>
      <c r="RFQ15" s="4"/>
      <c r="RFR15" s="4"/>
      <c r="RFS15" s="4"/>
      <c r="RFT15" s="4"/>
      <c r="RFU15" s="4"/>
      <c r="RFV15" s="4"/>
      <c r="RFW15" s="4"/>
      <c r="RFX15" s="4"/>
      <c r="RFY15" s="4"/>
      <c r="RFZ15" s="4"/>
      <c r="RGA15" s="4"/>
      <c r="RGB15" s="4"/>
      <c r="RGC15" s="4"/>
      <c r="RGD15" s="4"/>
      <c r="RGE15" s="4"/>
      <c r="RGF15" s="4"/>
      <c r="RGG15" s="4"/>
      <c r="RGH15" s="4"/>
      <c r="RGI15" s="4"/>
      <c r="RGJ15" s="4"/>
      <c r="RGK15" s="4"/>
      <c r="RGL15" s="4"/>
      <c r="RGM15" s="4"/>
      <c r="RGN15" s="4"/>
      <c r="RGO15" s="4"/>
      <c r="RGP15" s="4"/>
      <c r="RGQ15" s="4"/>
      <c r="RGR15" s="4"/>
      <c r="RGS15" s="4"/>
      <c r="RGT15" s="4"/>
      <c r="RGU15" s="4"/>
      <c r="RGV15" s="4"/>
      <c r="RGW15" s="4"/>
      <c r="RGX15" s="4"/>
      <c r="RGY15" s="4"/>
      <c r="RGZ15" s="4"/>
      <c r="RHA15" s="4"/>
      <c r="RHB15" s="4"/>
      <c r="RHC15" s="4"/>
      <c r="RHD15" s="4"/>
      <c r="RHE15" s="4"/>
      <c r="RHF15" s="4"/>
      <c r="RHG15" s="4"/>
      <c r="RHH15" s="4"/>
      <c r="RHI15" s="4"/>
      <c r="RHJ15" s="4"/>
      <c r="RHK15" s="4"/>
      <c r="RHL15" s="4"/>
      <c r="RHM15" s="4"/>
      <c r="RHN15" s="4"/>
      <c r="RHO15" s="4"/>
      <c r="RHP15" s="4"/>
      <c r="RHQ15" s="4"/>
      <c r="RHR15" s="4"/>
      <c r="RHS15" s="4"/>
      <c r="RHT15" s="4"/>
      <c r="RHU15" s="4"/>
      <c r="RHV15" s="4"/>
      <c r="RHW15" s="4"/>
      <c r="RHX15" s="4"/>
      <c r="RHY15" s="4"/>
      <c r="RHZ15" s="4"/>
      <c r="RIA15" s="4"/>
      <c r="RIB15" s="4"/>
      <c r="RIC15" s="4"/>
      <c r="RID15" s="4"/>
      <c r="RIE15" s="4"/>
      <c r="RIF15" s="4"/>
      <c r="RIG15" s="4"/>
      <c r="RIH15" s="4"/>
      <c r="RII15" s="4"/>
      <c r="RIJ15" s="4"/>
      <c r="RIK15" s="4"/>
      <c r="RIL15" s="4"/>
      <c r="RIM15" s="4"/>
      <c r="RIN15" s="4"/>
      <c r="RIO15" s="4"/>
      <c r="RIP15" s="4"/>
      <c r="RIQ15" s="4"/>
      <c r="RIR15" s="4"/>
      <c r="RIS15" s="4"/>
      <c r="RIT15" s="4"/>
      <c r="RIU15" s="4"/>
      <c r="RIV15" s="4"/>
      <c r="RIW15" s="4"/>
      <c r="RIX15" s="4"/>
      <c r="RIY15" s="4"/>
      <c r="RIZ15" s="4"/>
      <c r="RJA15" s="4"/>
      <c r="RJB15" s="4"/>
      <c r="RJC15" s="4"/>
      <c r="RJD15" s="4"/>
      <c r="RJE15" s="4"/>
      <c r="RJF15" s="4"/>
      <c r="RJG15" s="4"/>
      <c r="RJH15" s="4"/>
      <c r="RJI15" s="4"/>
      <c r="RJJ15" s="4"/>
      <c r="RJK15" s="4"/>
      <c r="RJL15" s="4"/>
      <c r="RJM15" s="4"/>
      <c r="RJN15" s="4"/>
      <c r="RJO15" s="4"/>
      <c r="RJP15" s="4"/>
      <c r="RJQ15" s="4"/>
      <c r="RJR15" s="4"/>
      <c r="RJS15" s="4"/>
      <c r="RJT15" s="4"/>
      <c r="RJU15" s="4"/>
      <c r="RJV15" s="4"/>
      <c r="RJW15" s="4"/>
      <c r="RJX15" s="4"/>
      <c r="RJY15" s="4"/>
      <c r="RJZ15" s="4"/>
      <c r="RKA15" s="4"/>
      <c r="RKB15" s="4"/>
      <c r="RKC15" s="4"/>
      <c r="RKD15" s="4"/>
      <c r="RKE15" s="4"/>
      <c r="RKF15" s="4"/>
      <c r="RKG15" s="4"/>
      <c r="RKH15" s="4"/>
      <c r="RKI15" s="4"/>
      <c r="RKJ15" s="4"/>
      <c r="RKK15" s="4"/>
      <c r="RKL15" s="4"/>
      <c r="RKM15" s="4"/>
      <c r="RKN15" s="4"/>
      <c r="RKO15" s="4"/>
      <c r="RKP15" s="4"/>
      <c r="RKQ15" s="4"/>
      <c r="RKR15" s="4"/>
      <c r="RKS15" s="4"/>
      <c r="RKT15" s="4"/>
      <c r="RKU15" s="4"/>
      <c r="RKV15" s="4"/>
      <c r="RKW15" s="4"/>
      <c r="RKX15" s="4"/>
      <c r="RKY15" s="4"/>
      <c r="RKZ15" s="4"/>
      <c r="RLA15" s="4"/>
      <c r="RLB15" s="4"/>
      <c r="RLC15" s="4"/>
      <c r="RLD15" s="4"/>
      <c r="RLE15" s="4"/>
      <c r="RLF15" s="4"/>
      <c r="RLG15" s="4"/>
      <c r="RLH15" s="4"/>
      <c r="RLI15" s="4"/>
      <c r="RLJ15" s="4"/>
      <c r="RLK15" s="4"/>
      <c r="RLL15" s="4"/>
      <c r="RLM15" s="4"/>
      <c r="RLN15" s="4"/>
      <c r="RLO15" s="4"/>
      <c r="RLP15" s="4"/>
      <c r="RLQ15" s="4"/>
      <c r="RLR15" s="4"/>
      <c r="RLS15" s="4"/>
      <c r="RLT15" s="4"/>
      <c r="RLU15" s="4"/>
      <c r="RLV15" s="4"/>
      <c r="RLW15" s="4"/>
      <c r="RLX15" s="4"/>
      <c r="RLY15" s="4"/>
      <c r="RLZ15" s="4"/>
      <c r="RMA15" s="4"/>
      <c r="RMB15" s="4"/>
      <c r="RMC15" s="4"/>
      <c r="RMD15" s="4"/>
      <c r="RME15" s="4"/>
      <c r="RMF15" s="4"/>
      <c r="RMG15" s="4"/>
      <c r="RMH15" s="4"/>
      <c r="RMI15" s="4"/>
      <c r="RMJ15" s="4"/>
      <c r="RMK15" s="4"/>
      <c r="RML15" s="4"/>
      <c r="RMM15" s="4"/>
      <c r="RMN15" s="4"/>
      <c r="RMO15" s="4"/>
      <c r="RMP15" s="4"/>
      <c r="RMQ15" s="4"/>
      <c r="RMR15" s="4"/>
      <c r="RMS15" s="4"/>
      <c r="RMT15" s="4"/>
      <c r="RMU15" s="4"/>
      <c r="RMV15" s="4"/>
      <c r="RMW15" s="4"/>
      <c r="RMX15" s="4"/>
      <c r="RMY15" s="4"/>
      <c r="RMZ15" s="4"/>
      <c r="RNA15" s="4"/>
      <c r="RNB15" s="4"/>
      <c r="RNC15" s="4"/>
      <c r="RND15" s="4"/>
      <c r="RNE15" s="4"/>
      <c r="RNF15" s="4"/>
      <c r="RNG15" s="4"/>
      <c r="RNH15" s="4"/>
      <c r="RNI15" s="4"/>
      <c r="RNJ15" s="4"/>
      <c r="RNK15" s="4"/>
      <c r="RNL15" s="4"/>
      <c r="RNM15" s="4"/>
      <c r="RNN15" s="4"/>
      <c r="RNO15" s="4"/>
      <c r="RNP15" s="4"/>
      <c r="RNQ15" s="4"/>
      <c r="RNR15" s="4"/>
      <c r="RNS15" s="4"/>
      <c r="RNT15" s="4"/>
      <c r="RNU15" s="4"/>
      <c r="RNV15" s="4"/>
      <c r="RNW15" s="4"/>
      <c r="RNX15" s="4"/>
      <c r="RNY15" s="4"/>
      <c r="RNZ15" s="4"/>
      <c r="ROA15" s="4"/>
      <c r="ROB15" s="4"/>
      <c r="ROC15" s="4"/>
      <c r="ROD15" s="4"/>
      <c r="ROE15" s="4"/>
      <c r="ROF15" s="4"/>
      <c r="ROG15" s="4"/>
      <c r="ROH15" s="4"/>
      <c r="ROI15" s="4"/>
      <c r="ROJ15" s="4"/>
      <c r="ROK15" s="4"/>
      <c r="ROL15" s="4"/>
      <c r="ROM15" s="4"/>
      <c r="RON15" s="4"/>
      <c r="ROO15" s="4"/>
      <c r="ROP15" s="4"/>
      <c r="ROQ15" s="4"/>
      <c r="ROR15" s="4"/>
      <c r="ROS15" s="4"/>
      <c r="ROT15" s="4"/>
      <c r="ROU15" s="4"/>
      <c r="ROV15" s="4"/>
      <c r="ROW15" s="4"/>
      <c r="ROX15" s="4"/>
      <c r="ROY15" s="4"/>
      <c r="ROZ15" s="4"/>
      <c r="RPA15" s="4"/>
      <c r="RPB15" s="4"/>
      <c r="RPC15" s="4"/>
      <c r="RPD15" s="4"/>
      <c r="RPE15" s="4"/>
      <c r="RPF15" s="4"/>
      <c r="RPG15" s="4"/>
      <c r="RPH15" s="4"/>
      <c r="RPI15" s="4"/>
      <c r="RPJ15" s="4"/>
      <c r="RPK15" s="4"/>
      <c r="RPL15" s="4"/>
      <c r="RPM15" s="4"/>
      <c r="RPN15" s="4"/>
      <c r="RPO15" s="4"/>
      <c r="RPP15" s="4"/>
      <c r="RPQ15" s="4"/>
      <c r="RPR15" s="4"/>
      <c r="RPS15" s="4"/>
      <c r="RPT15" s="4"/>
      <c r="RPU15" s="4"/>
      <c r="RPV15" s="4"/>
      <c r="RPW15" s="4"/>
      <c r="RPX15" s="4"/>
      <c r="RPY15" s="4"/>
      <c r="RPZ15" s="4"/>
      <c r="RQA15" s="4"/>
      <c r="RQB15" s="4"/>
      <c r="RQC15" s="4"/>
      <c r="RQD15" s="4"/>
      <c r="RQE15" s="4"/>
      <c r="RQF15" s="4"/>
      <c r="RQG15" s="4"/>
      <c r="RQH15" s="4"/>
      <c r="RQI15" s="4"/>
      <c r="RQJ15" s="4"/>
      <c r="RQK15" s="4"/>
      <c r="RQL15" s="4"/>
      <c r="RQM15" s="4"/>
      <c r="RQN15" s="4"/>
      <c r="RQO15" s="4"/>
      <c r="RQP15" s="4"/>
      <c r="RQQ15" s="4"/>
      <c r="RQR15" s="4"/>
      <c r="RQS15" s="4"/>
      <c r="RQT15" s="4"/>
      <c r="RQU15" s="4"/>
      <c r="RQV15" s="4"/>
      <c r="RQW15" s="4"/>
      <c r="RQX15" s="4"/>
      <c r="RQY15" s="4"/>
      <c r="RQZ15" s="4"/>
      <c r="RRA15" s="4"/>
      <c r="RRB15" s="4"/>
      <c r="RRC15" s="4"/>
      <c r="RRD15" s="4"/>
      <c r="RRE15" s="4"/>
      <c r="RRF15" s="4"/>
      <c r="RRG15" s="4"/>
      <c r="RRH15" s="4"/>
      <c r="RRI15" s="4"/>
      <c r="RRJ15" s="4"/>
      <c r="RRK15" s="4"/>
      <c r="RRL15" s="4"/>
      <c r="RRM15" s="4"/>
      <c r="RRN15" s="4"/>
      <c r="RRO15" s="4"/>
      <c r="RRP15" s="4"/>
      <c r="RRQ15" s="4"/>
      <c r="RRR15" s="4"/>
      <c r="RRS15" s="4"/>
      <c r="RRT15" s="4"/>
      <c r="RRU15" s="4"/>
      <c r="RRV15" s="4"/>
      <c r="RRW15" s="4"/>
      <c r="RRX15" s="4"/>
      <c r="RRY15" s="4"/>
      <c r="RRZ15" s="4"/>
      <c r="RSA15" s="4"/>
      <c r="RSB15" s="4"/>
      <c r="RSC15" s="4"/>
      <c r="RSD15" s="4"/>
      <c r="RSE15" s="4"/>
      <c r="RSF15" s="4"/>
      <c r="RSG15" s="4"/>
      <c r="RSH15" s="4"/>
      <c r="RSI15" s="4"/>
      <c r="RSJ15" s="4"/>
      <c r="RSK15" s="4"/>
      <c r="RSL15" s="4"/>
      <c r="RSM15" s="4"/>
      <c r="RSN15" s="4"/>
      <c r="RSO15" s="4"/>
      <c r="RSP15" s="4"/>
      <c r="RSQ15" s="4"/>
      <c r="RSR15" s="4"/>
      <c r="RSS15" s="4"/>
      <c r="RST15" s="4"/>
      <c r="RSU15" s="4"/>
      <c r="RSV15" s="4"/>
      <c r="RSW15" s="4"/>
      <c r="RSX15" s="4"/>
      <c r="RSY15" s="4"/>
      <c r="RSZ15" s="4"/>
      <c r="RTA15" s="4"/>
      <c r="RTB15" s="4"/>
      <c r="RTC15" s="4"/>
      <c r="RTD15" s="4"/>
      <c r="RTE15" s="4"/>
      <c r="RTF15" s="4"/>
      <c r="RTG15" s="4"/>
      <c r="RTH15" s="4"/>
      <c r="RTI15" s="4"/>
      <c r="RTJ15" s="4"/>
      <c r="RTK15" s="4"/>
      <c r="RTL15" s="4"/>
      <c r="RTM15" s="4"/>
      <c r="RTN15" s="4"/>
      <c r="RTO15" s="4"/>
      <c r="RTP15" s="4"/>
      <c r="RTQ15" s="4"/>
      <c r="RTR15" s="4"/>
      <c r="RTS15" s="4"/>
      <c r="RTT15" s="4"/>
      <c r="RTU15" s="4"/>
      <c r="RTV15" s="4"/>
      <c r="RTW15" s="4"/>
      <c r="RTX15" s="4"/>
      <c r="RTY15" s="4"/>
      <c r="RTZ15" s="4"/>
      <c r="RUA15" s="4"/>
      <c r="RUB15" s="4"/>
      <c r="RUC15" s="4"/>
      <c r="RUD15" s="4"/>
      <c r="RUE15" s="4"/>
      <c r="RUF15" s="4"/>
      <c r="RUG15" s="4"/>
      <c r="RUH15" s="4"/>
      <c r="RUI15" s="4"/>
      <c r="RUJ15" s="4"/>
      <c r="RUK15" s="4"/>
      <c r="RUL15" s="4"/>
      <c r="RUM15" s="4"/>
      <c r="RUN15" s="4"/>
      <c r="RUO15" s="4"/>
      <c r="RUP15" s="4"/>
      <c r="RUQ15" s="4"/>
      <c r="RUR15" s="4"/>
      <c r="RUS15" s="4"/>
      <c r="RUT15" s="4"/>
      <c r="RUU15" s="4"/>
      <c r="RUV15" s="4"/>
      <c r="RUW15" s="4"/>
      <c r="RUX15" s="4"/>
      <c r="RUY15" s="4"/>
      <c r="RUZ15" s="4"/>
      <c r="RVA15" s="4"/>
      <c r="RVB15" s="4"/>
      <c r="RVC15" s="4"/>
      <c r="RVD15" s="4"/>
      <c r="RVE15" s="4"/>
      <c r="RVF15" s="4"/>
      <c r="RVG15" s="4"/>
      <c r="RVH15" s="4"/>
      <c r="RVI15" s="4"/>
      <c r="RVJ15" s="4"/>
      <c r="RVK15" s="4"/>
      <c r="RVL15" s="4"/>
      <c r="RVM15" s="4"/>
      <c r="RVN15" s="4"/>
      <c r="RVO15" s="4"/>
      <c r="RVP15" s="4"/>
      <c r="RVQ15" s="4"/>
      <c r="RVR15" s="4"/>
      <c r="RVS15" s="4"/>
      <c r="RVT15" s="4"/>
      <c r="RVU15" s="4"/>
      <c r="RVV15" s="4"/>
      <c r="RVW15" s="4"/>
      <c r="RVX15" s="4"/>
      <c r="RVY15" s="4"/>
      <c r="RVZ15" s="4"/>
      <c r="RWA15" s="4"/>
      <c r="RWB15" s="4"/>
      <c r="RWC15" s="4"/>
      <c r="RWD15" s="4"/>
      <c r="RWE15" s="4"/>
      <c r="RWF15" s="4"/>
      <c r="RWG15" s="4"/>
      <c r="RWH15" s="4"/>
      <c r="RWI15" s="4"/>
      <c r="RWJ15" s="4"/>
      <c r="RWK15" s="4"/>
      <c r="RWL15" s="4"/>
      <c r="RWM15" s="4"/>
      <c r="RWN15" s="4"/>
      <c r="RWO15" s="4"/>
      <c r="RWP15" s="4"/>
      <c r="RWQ15" s="4"/>
      <c r="RWR15" s="4"/>
      <c r="RWS15" s="4"/>
      <c r="RWT15" s="4"/>
      <c r="RWU15" s="4"/>
      <c r="RWV15" s="4"/>
      <c r="RWW15" s="4"/>
      <c r="RWX15" s="4"/>
      <c r="RWY15" s="4"/>
      <c r="RWZ15" s="4"/>
      <c r="RXA15" s="4"/>
      <c r="RXB15" s="4"/>
      <c r="RXC15" s="4"/>
      <c r="RXD15" s="4"/>
      <c r="RXE15" s="4"/>
      <c r="RXF15" s="4"/>
      <c r="RXG15" s="4"/>
      <c r="RXH15" s="4"/>
      <c r="RXI15" s="4"/>
      <c r="RXJ15" s="4"/>
      <c r="RXK15" s="4"/>
      <c r="RXL15" s="4"/>
      <c r="RXM15" s="4"/>
      <c r="RXN15" s="4"/>
      <c r="RXO15" s="4"/>
      <c r="RXP15" s="4"/>
      <c r="RXQ15" s="4"/>
      <c r="RXR15" s="4"/>
      <c r="RXS15" s="4"/>
      <c r="RXT15" s="4"/>
      <c r="RXU15" s="4"/>
      <c r="RXV15" s="4"/>
      <c r="RXW15" s="4"/>
      <c r="RXX15" s="4"/>
      <c r="RXY15" s="4"/>
      <c r="RXZ15" s="4"/>
      <c r="RYA15" s="4"/>
      <c r="RYB15" s="4"/>
      <c r="RYC15" s="4"/>
      <c r="RYD15" s="4"/>
      <c r="RYE15" s="4"/>
      <c r="RYF15" s="4"/>
      <c r="RYG15" s="4"/>
      <c r="RYH15" s="4"/>
      <c r="RYI15" s="4"/>
      <c r="RYJ15" s="4"/>
      <c r="RYK15" s="4"/>
      <c r="RYL15" s="4"/>
      <c r="RYM15" s="4"/>
      <c r="RYN15" s="4"/>
      <c r="RYO15" s="4"/>
      <c r="RYP15" s="4"/>
      <c r="RYQ15" s="4"/>
      <c r="RYR15" s="4"/>
      <c r="RYS15" s="4"/>
      <c r="RYT15" s="4"/>
      <c r="RYU15" s="4"/>
      <c r="RYV15" s="4"/>
      <c r="RYW15" s="4"/>
      <c r="RYX15" s="4"/>
      <c r="RYY15" s="4"/>
      <c r="RYZ15" s="4"/>
      <c r="RZA15" s="4"/>
      <c r="RZB15" s="4"/>
      <c r="RZC15" s="4"/>
      <c r="RZD15" s="4"/>
      <c r="RZE15" s="4"/>
      <c r="RZF15" s="4"/>
      <c r="RZG15" s="4"/>
      <c r="RZH15" s="4"/>
      <c r="RZI15" s="4"/>
      <c r="RZJ15" s="4"/>
      <c r="RZK15" s="4"/>
      <c r="RZL15" s="4"/>
      <c r="RZM15" s="4"/>
      <c r="RZN15" s="4"/>
      <c r="RZO15" s="4"/>
      <c r="RZP15" s="4"/>
      <c r="RZQ15" s="4"/>
      <c r="RZR15" s="4"/>
      <c r="RZS15" s="4"/>
      <c r="RZT15" s="4"/>
      <c r="RZU15" s="4"/>
      <c r="RZV15" s="4"/>
      <c r="RZW15" s="4"/>
      <c r="RZX15" s="4"/>
      <c r="RZY15" s="4"/>
      <c r="RZZ15" s="4"/>
      <c r="SAA15" s="4"/>
      <c r="SAB15" s="4"/>
      <c r="SAC15" s="4"/>
      <c r="SAD15" s="4"/>
      <c r="SAE15" s="4"/>
      <c r="SAF15" s="4"/>
      <c r="SAG15" s="4"/>
      <c r="SAH15" s="4"/>
      <c r="SAI15" s="4"/>
      <c r="SAJ15" s="4"/>
      <c r="SAK15" s="4"/>
      <c r="SAL15" s="4"/>
      <c r="SAM15" s="4"/>
      <c r="SAN15" s="4"/>
      <c r="SAO15" s="4"/>
      <c r="SAP15" s="4"/>
      <c r="SAQ15" s="4"/>
      <c r="SAR15" s="4"/>
      <c r="SAS15" s="4"/>
      <c r="SAT15" s="4"/>
      <c r="SAU15" s="4"/>
      <c r="SAV15" s="4"/>
      <c r="SAW15" s="4"/>
      <c r="SAX15" s="4"/>
      <c r="SAY15" s="4"/>
      <c r="SAZ15" s="4"/>
      <c r="SBA15" s="4"/>
      <c r="SBB15" s="4"/>
      <c r="SBC15" s="4"/>
      <c r="SBD15" s="4"/>
      <c r="SBE15" s="4"/>
      <c r="SBF15" s="4"/>
      <c r="SBG15" s="4"/>
      <c r="SBH15" s="4"/>
      <c r="SBI15" s="4"/>
      <c r="SBJ15" s="4"/>
      <c r="SBK15" s="4"/>
      <c r="SBL15" s="4"/>
      <c r="SBM15" s="4"/>
      <c r="SBN15" s="4"/>
      <c r="SBO15" s="4"/>
      <c r="SBP15" s="4"/>
      <c r="SBQ15" s="4"/>
      <c r="SBR15" s="4"/>
      <c r="SBS15" s="4"/>
      <c r="SBT15" s="4"/>
      <c r="SBU15" s="4"/>
      <c r="SBV15" s="4"/>
      <c r="SBW15" s="4"/>
      <c r="SBX15" s="4"/>
      <c r="SBY15" s="4"/>
      <c r="SBZ15" s="4"/>
      <c r="SCA15" s="4"/>
      <c r="SCB15" s="4"/>
      <c r="SCC15" s="4"/>
      <c r="SCD15" s="4"/>
      <c r="SCE15" s="4"/>
      <c r="SCF15" s="4"/>
      <c r="SCG15" s="4"/>
      <c r="SCH15" s="4"/>
      <c r="SCI15" s="4"/>
      <c r="SCJ15" s="4"/>
      <c r="SCK15" s="4"/>
      <c r="SCL15" s="4"/>
      <c r="SCM15" s="4"/>
      <c r="SCN15" s="4"/>
      <c r="SCO15" s="4"/>
      <c r="SCP15" s="4"/>
      <c r="SCQ15" s="4"/>
      <c r="SCR15" s="4"/>
      <c r="SCS15" s="4"/>
      <c r="SCT15" s="4"/>
      <c r="SCU15" s="4"/>
      <c r="SCV15" s="4"/>
      <c r="SCW15" s="4"/>
      <c r="SCX15" s="4"/>
      <c r="SCY15" s="4"/>
      <c r="SCZ15" s="4"/>
      <c r="SDA15" s="4"/>
      <c r="SDB15" s="4"/>
      <c r="SDC15" s="4"/>
      <c r="SDD15" s="4"/>
      <c r="SDE15" s="4"/>
      <c r="SDF15" s="4"/>
      <c r="SDG15" s="4"/>
      <c r="SDH15" s="4"/>
      <c r="SDI15" s="4"/>
      <c r="SDJ15" s="4"/>
      <c r="SDK15" s="4"/>
      <c r="SDL15" s="4"/>
      <c r="SDM15" s="4"/>
      <c r="SDN15" s="4"/>
      <c r="SDO15" s="4"/>
      <c r="SDP15" s="4"/>
      <c r="SDQ15" s="4"/>
      <c r="SDR15" s="4"/>
      <c r="SDS15" s="4"/>
      <c r="SDT15" s="4"/>
      <c r="SDU15" s="4"/>
      <c r="SDV15" s="4"/>
      <c r="SDW15" s="4"/>
      <c r="SDX15" s="4"/>
      <c r="SDY15" s="4"/>
      <c r="SDZ15" s="4"/>
      <c r="SEA15" s="4"/>
      <c r="SEB15" s="4"/>
      <c r="SEC15" s="4"/>
      <c r="SED15" s="4"/>
      <c r="SEE15" s="4"/>
      <c r="SEF15" s="4"/>
      <c r="SEG15" s="4"/>
      <c r="SEH15" s="4"/>
      <c r="SEI15" s="4"/>
      <c r="SEJ15" s="4"/>
      <c r="SEK15" s="4"/>
      <c r="SEL15" s="4"/>
      <c r="SEM15" s="4"/>
      <c r="SEN15" s="4"/>
      <c r="SEO15" s="4"/>
      <c r="SEP15" s="4"/>
      <c r="SEQ15" s="4"/>
      <c r="SER15" s="4"/>
      <c r="SES15" s="4"/>
      <c r="SET15" s="4"/>
      <c r="SEU15" s="4"/>
      <c r="SEV15" s="4"/>
      <c r="SEW15" s="4"/>
      <c r="SEX15" s="4"/>
      <c r="SEY15" s="4"/>
      <c r="SEZ15" s="4"/>
      <c r="SFA15" s="4"/>
      <c r="SFB15" s="4"/>
      <c r="SFC15" s="4"/>
      <c r="SFD15" s="4"/>
      <c r="SFE15" s="4"/>
      <c r="SFF15" s="4"/>
      <c r="SFG15" s="4"/>
      <c r="SFH15" s="4"/>
      <c r="SFI15" s="4"/>
      <c r="SFJ15" s="4"/>
      <c r="SFK15" s="4"/>
      <c r="SFL15" s="4"/>
      <c r="SFM15" s="4"/>
      <c r="SFN15" s="4"/>
      <c r="SFO15" s="4"/>
      <c r="SFP15" s="4"/>
      <c r="SFQ15" s="4"/>
      <c r="SFR15" s="4"/>
      <c r="SFS15" s="4"/>
      <c r="SFT15" s="4"/>
      <c r="SFU15" s="4"/>
      <c r="SFV15" s="4"/>
      <c r="SFW15" s="4"/>
      <c r="SFX15" s="4"/>
      <c r="SFY15" s="4"/>
      <c r="SFZ15" s="4"/>
      <c r="SGA15" s="4"/>
      <c r="SGB15" s="4"/>
      <c r="SGC15" s="4"/>
      <c r="SGD15" s="4"/>
      <c r="SGE15" s="4"/>
      <c r="SGF15" s="4"/>
      <c r="SGG15" s="4"/>
      <c r="SGH15" s="4"/>
      <c r="SGI15" s="4"/>
      <c r="SGJ15" s="4"/>
      <c r="SGK15" s="4"/>
      <c r="SGL15" s="4"/>
      <c r="SGM15" s="4"/>
      <c r="SGN15" s="4"/>
      <c r="SGO15" s="4"/>
      <c r="SGP15" s="4"/>
      <c r="SGQ15" s="4"/>
      <c r="SGR15" s="4"/>
      <c r="SGS15" s="4"/>
      <c r="SGT15" s="4"/>
      <c r="SGU15" s="4"/>
      <c r="SGV15" s="4"/>
      <c r="SGW15" s="4"/>
      <c r="SGX15" s="4"/>
      <c r="SGY15" s="4"/>
      <c r="SGZ15" s="4"/>
      <c r="SHA15" s="4"/>
      <c r="SHB15" s="4"/>
      <c r="SHC15" s="4"/>
      <c r="SHD15" s="4"/>
      <c r="SHE15" s="4"/>
      <c r="SHF15" s="4"/>
      <c r="SHG15" s="4"/>
      <c r="SHH15" s="4"/>
      <c r="SHI15" s="4"/>
      <c r="SHJ15" s="4"/>
      <c r="SHK15" s="4"/>
      <c r="SHL15" s="4"/>
      <c r="SHM15" s="4"/>
      <c r="SHN15" s="4"/>
      <c r="SHO15" s="4"/>
      <c r="SHP15" s="4"/>
      <c r="SHQ15" s="4"/>
      <c r="SHR15" s="4"/>
      <c r="SHS15" s="4"/>
      <c r="SHT15" s="4"/>
      <c r="SHU15" s="4"/>
      <c r="SHV15" s="4"/>
      <c r="SHW15" s="4"/>
      <c r="SHX15" s="4"/>
      <c r="SHY15" s="4"/>
      <c r="SHZ15" s="4"/>
      <c r="SIA15" s="4"/>
      <c r="SIB15" s="4"/>
      <c r="SIC15" s="4"/>
      <c r="SID15" s="4"/>
      <c r="SIE15" s="4"/>
      <c r="SIF15" s="4"/>
      <c r="SIG15" s="4"/>
      <c r="SIH15" s="4"/>
      <c r="SII15" s="4"/>
      <c r="SIJ15" s="4"/>
      <c r="SIK15" s="4"/>
      <c r="SIL15" s="4"/>
      <c r="SIM15" s="4"/>
      <c r="SIN15" s="4"/>
      <c r="SIO15" s="4"/>
      <c r="SIP15" s="4"/>
      <c r="SIQ15" s="4"/>
      <c r="SIR15" s="4"/>
      <c r="SIS15" s="4"/>
      <c r="SIT15" s="4"/>
      <c r="SIU15" s="4"/>
      <c r="SIV15" s="4"/>
      <c r="SIW15" s="4"/>
      <c r="SIX15" s="4"/>
      <c r="SIY15" s="4"/>
      <c r="SIZ15" s="4"/>
      <c r="SJA15" s="4"/>
      <c r="SJB15" s="4"/>
      <c r="SJC15" s="4"/>
      <c r="SJD15" s="4"/>
      <c r="SJE15" s="4"/>
      <c r="SJF15" s="4"/>
      <c r="SJG15" s="4"/>
      <c r="SJH15" s="4"/>
      <c r="SJI15" s="4"/>
      <c r="SJJ15" s="4"/>
      <c r="SJK15" s="4"/>
      <c r="SJL15" s="4"/>
      <c r="SJM15" s="4"/>
      <c r="SJN15" s="4"/>
      <c r="SJO15" s="4"/>
      <c r="SJP15" s="4"/>
      <c r="SJQ15" s="4"/>
      <c r="SJR15" s="4"/>
      <c r="SJS15" s="4"/>
      <c r="SJT15" s="4"/>
      <c r="SJU15" s="4"/>
      <c r="SJV15" s="4"/>
      <c r="SJW15" s="4"/>
      <c r="SJX15" s="4"/>
      <c r="SJY15" s="4"/>
      <c r="SJZ15" s="4"/>
      <c r="SKA15" s="4"/>
      <c r="SKB15" s="4"/>
      <c r="SKC15" s="4"/>
      <c r="SKD15" s="4"/>
      <c r="SKE15" s="4"/>
      <c r="SKF15" s="4"/>
      <c r="SKG15" s="4"/>
      <c r="SKH15" s="4"/>
      <c r="SKI15" s="4"/>
      <c r="SKJ15" s="4"/>
      <c r="SKK15" s="4"/>
      <c r="SKL15" s="4"/>
      <c r="SKM15" s="4"/>
      <c r="SKN15" s="4"/>
      <c r="SKO15" s="4"/>
      <c r="SKP15" s="4"/>
      <c r="SKQ15" s="4"/>
      <c r="SKR15" s="4"/>
      <c r="SKS15" s="4"/>
      <c r="SKT15" s="4"/>
      <c r="SKU15" s="4"/>
      <c r="SKV15" s="4"/>
      <c r="SKW15" s="4"/>
      <c r="SKX15" s="4"/>
      <c r="SKY15" s="4"/>
      <c r="SKZ15" s="4"/>
      <c r="SLA15" s="4"/>
      <c r="SLB15" s="4"/>
      <c r="SLC15" s="4"/>
      <c r="SLD15" s="4"/>
      <c r="SLE15" s="4"/>
      <c r="SLF15" s="4"/>
      <c r="SLG15" s="4"/>
      <c r="SLH15" s="4"/>
      <c r="SLI15" s="4"/>
      <c r="SLJ15" s="4"/>
      <c r="SLK15" s="4"/>
      <c r="SLL15" s="4"/>
      <c r="SLM15" s="4"/>
      <c r="SLN15" s="4"/>
      <c r="SLO15" s="4"/>
      <c r="SLP15" s="4"/>
      <c r="SLQ15" s="4"/>
      <c r="SLR15" s="4"/>
      <c r="SLS15" s="4"/>
      <c r="SLT15" s="4"/>
      <c r="SLU15" s="4"/>
      <c r="SLV15" s="4"/>
      <c r="SLW15" s="4"/>
      <c r="SLX15" s="4"/>
      <c r="SLY15" s="4"/>
      <c r="SLZ15" s="4"/>
      <c r="SMA15" s="4"/>
      <c r="SMB15" s="4"/>
      <c r="SMC15" s="4"/>
      <c r="SMD15" s="4"/>
      <c r="SME15" s="4"/>
      <c r="SMF15" s="4"/>
      <c r="SMG15" s="4"/>
      <c r="SMH15" s="4"/>
      <c r="SMI15" s="4"/>
      <c r="SMJ15" s="4"/>
      <c r="SMK15" s="4"/>
      <c r="SML15" s="4"/>
      <c r="SMM15" s="4"/>
      <c r="SMN15" s="4"/>
      <c r="SMO15" s="4"/>
      <c r="SMP15" s="4"/>
      <c r="SMQ15" s="4"/>
      <c r="SMR15" s="4"/>
      <c r="SMS15" s="4"/>
      <c r="SMT15" s="4"/>
      <c r="SMU15" s="4"/>
      <c r="SMV15" s="4"/>
      <c r="SMW15" s="4"/>
      <c r="SMX15" s="4"/>
      <c r="SMY15" s="4"/>
      <c r="SMZ15" s="4"/>
      <c r="SNA15" s="4"/>
      <c r="SNB15" s="4"/>
      <c r="SNC15" s="4"/>
      <c r="SND15" s="4"/>
      <c r="SNE15" s="4"/>
      <c r="SNF15" s="4"/>
      <c r="SNG15" s="4"/>
      <c r="SNH15" s="4"/>
      <c r="SNI15" s="4"/>
      <c r="SNJ15" s="4"/>
      <c r="SNK15" s="4"/>
      <c r="SNL15" s="4"/>
      <c r="SNM15" s="4"/>
      <c r="SNN15" s="4"/>
      <c r="SNO15" s="4"/>
      <c r="SNP15" s="4"/>
      <c r="SNQ15" s="4"/>
      <c r="SNR15" s="4"/>
      <c r="SNS15" s="4"/>
      <c r="SNT15" s="4"/>
      <c r="SNU15" s="4"/>
      <c r="SNV15" s="4"/>
      <c r="SNW15" s="4"/>
      <c r="SNX15" s="4"/>
      <c r="SNY15" s="4"/>
      <c r="SNZ15" s="4"/>
      <c r="SOA15" s="4"/>
      <c r="SOB15" s="4"/>
      <c r="SOC15" s="4"/>
      <c r="SOD15" s="4"/>
      <c r="SOE15" s="4"/>
      <c r="SOF15" s="4"/>
      <c r="SOG15" s="4"/>
      <c r="SOH15" s="4"/>
      <c r="SOI15" s="4"/>
      <c r="SOJ15" s="4"/>
      <c r="SOK15" s="4"/>
      <c r="SOL15" s="4"/>
      <c r="SOM15" s="4"/>
      <c r="SON15" s="4"/>
      <c r="SOO15" s="4"/>
      <c r="SOP15" s="4"/>
      <c r="SOQ15" s="4"/>
      <c r="SOR15" s="4"/>
      <c r="SOS15" s="4"/>
      <c r="SOT15" s="4"/>
      <c r="SOU15" s="4"/>
      <c r="SOV15" s="4"/>
      <c r="SOW15" s="4"/>
      <c r="SOX15" s="4"/>
      <c r="SOY15" s="4"/>
      <c r="SOZ15" s="4"/>
      <c r="SPA15" s="4"/>
      <c r="SPB15" s="4"/>
      <c r="SPC15" s="4"/>
      <c r="SPD15" s="4"/>
      <c r="SPE15" s="4"/>
      <c r="SPF15" s="4"/>
      <c r="SPG15" s="4"/>
      <c r="SPH15" s="4"/>
      <c r="SPI15" s="4"/>
      <c r="SPJ15" s="4"/>
      <c r="SPK15" s="4"/>
      <c r="SPL15" s="4"/>
      <c r="SPM15" s="4"/>
      <c r="SPN15" s="4"/>
      <c r="SPO15" s="4"/>
      <c r="SPP15" s="4"/>
      <c r="SPQ15" s="4"/>
      <c r="SPR15" s="4"/>
      <c r="SPS15" s="4"/>
      <c r="SPT15" s="4"/>
      <c r="SPU15" s="4"/>
      <c r="SPV15" s="4"/>
      <c r="SPW15" s="4"/>
      <c r="SPX15" s="4"/>
      <c r="SPY15" s="4"/>
      <c r="SPZ15" s="4"/>
      <c r="SQA15" s="4"/>
      <c r="SQB15" s="4"/>
      <c r="SQC15" s="4"/>
      <c r="SQD15" s="4"/>
      <c r="SQE15" s="4"/>
      <c r="SQF15" s="4"/>
      <c r="SQG15" s="4"/>
      <c r="SQH15" s="4"/>
      <c r="SQI15" s="4"/>
      <c r="SQJ15" s="4"/>
      <c r="SQK15" s="4"/>
      <c r="SQL15" s="4"/>
      <c r="SQM15" s="4"/>
      <c r="SQN15" s="4"/>
      <c r="SQO15" s="4"/>
      <c r="SQP15" s="4"/>
      <c r="SQQ15" s="4"/>
      <c r="SQR15" s="4"/>
      <c r="SQS15" s="4"/>
      <c r="SQT15" s="4"/>
      <c r="SQU15" s="4"/>
      <c r="SQV15" s="4"/>
      <c r="SQW15" s="4"/>
      <c r="SQX15" s="4"/>
      <c r="SQY15" s="4"/>
      <c r="SQZ15" s="4"/>
      <c r="SRA15" s="4"/>
      <c r="SRB15" s="4"/>
      <c r="SRC15" s="4"/>
      <c r="SRD15" s="4"/>
      <c r="SRE15" s="4"/>
      <c r="SRF15" s="4"/>
      <c r="SRG15" s="4"/>
      <c r="SRH15" s="4"/>
      <c r="SRI15" s="4"/>
      <c r="SRJ15" s="4"/>
      <c r="SRK15" s="4"/>
      <c r="SRL15" s="4"/>
      <c r="SRM15" s="4"/>
      <c r="SRN15" s="4"/>
      <c r="SRO15" s="4"/>
      <c r="SRP15" s="4"/>
      <c r="SRQ15" s="4"/>
      <c r="SRR15" s="4"/>
      <c r="SRS15" s="4"/>
      <c r="SRT15" s="4"/>
      <c r="SRU15" s="4"/>
      <c r="SRV15" s="4"/>
      <c r="SRW15" s="4"/>
      <c r="SRX15" s="4"/>
      <c r="SRY15" s="4"/>
      <c r="SRZ15" s="4"/>
      <c r="SSA15" s="4"/>
      <c r="SSB15" s="4"/>
      <c r="SSC15" s="4"/>
      <c r="SSD15" s="4"/>
      <c r="SSE15" s="4"/>
      <c r="SSF15" s="4"/>
      <c r="SSG15" s="4"/>
      <c r="SSH15" s="4"/>
      <c r="SSI15" s="4"/>
      <c r="SSJ15" s="4"/>
      <c r="SSK15" s="4"/>
      <c r="SSL15" s="4"/>
      <c r="SSM15" s="4"/>
      <c r="SSN15" s="4"/>
      <c r="SSO15" s="4"/>
      <c r="SSP15" s="4"/>
      <c r="SSQ15" s="4"/>
      <c r="SSR15" s="4"/>
      <c r="SSS15" s="4"/>
      <c r="SST15" s="4"/>
      <c r="SSU15" s="4"/>
      <c r="SSV15" s="4"/>
      <c r="SSW15" s="4"/>
      <c r="SSX15" s="4"/>
      <c r="SSY15" s="4"/>
      <c r="SSZ15" s="4"/>
      <c r="STA15" s="4"/>
      <c r="STB15" s="4"/>
      <c r="STC15" s="4"/>
      <c r="STD15" s="4"/>
      <c r="STE15" s="4"/>
      <c r="STF15" s="4"/>
      <c r="STG15" s="4"/>
      <c r="STH15" s="4"/>
      <c r="STI15" s="4"/>
      <c r="STJ15" s="4"/>
      <c r="STK15" s="4"/>
      <c r="STL15" s="4"/>
      <c r="STM15" s="4"/>
      <c r="STN15" s="4"/>
      <c r="STO15" s="4"/>
      <c r="STP15" s="4"/>
      <c r="STQ15" s="4"/>
      <c r="STR15" s="4"/>
      <c r="STS15" s="4"/>
      <c r="STT15" s="4"/>
      <c r="STU15" s="4"/>
      <c r="STV15" s="4"/>
      <c r="STW15" s="4"/>
      <c r="STX15" s="4"/>
      <c r="STY15" s="4"/>
      <c r="STZ15" s="4"/>
      <c r="SUA15" s="4"/>
      <c r="SUB15" s="4"/>
      <c r="SUC15" s="4"/>
      <c r="SUD15" s="4"/>
      <c r="SUE15" s="4"/>
      <c r="SUF15" s="4"/>
      <c r="SUG15" s="4"/>
      <c r="SUH15" s="4"/>
      <c r="SUI15" s="4"/>
      <c r="SUJ15" s="4"/>
      <c r="SUK15" s="4"/>
      <c r="SUL15" s="4"/>
      <c r="SUM15" s="4"/>
      <c r="SUN15" s="4"/>
      <c r="SUO15" s="4"/>
      <c r="SUP15" s="4"/>
      <c r="SUQ15" s="4"/>
      <c r="SUR15" s="4"/>
      <c r="SUS15" s="4"/>
      <c r="SUT15" s="4"/>
      <c r="SUU15" s="4"/>
      <c r="SUV15" s="4"/>
      <c r="SUW15" s="4"/>
      <c r="SUX15" s="4"/>
      <c r="SUY15" s="4"/>
      <c r="SUZ15" s="4"/>
      <c r="SVA15" s="4"/>
      <c r="SVB15" s="4"/>
      <c r="SVC15" s="4"/>
      <c r="SVD15" s="4"/>
      <c r="SVE15" s="4"/>
      <c r="SVF15" s="4"/>
      <c r="SVG15" s="4"/>
      <c r="SVH15" s="4"/>
      <c r="SVI15" s="4"/>
      <c r="SVJ15" s="4"/>
      <c r="SVK15" s="4"/>
      <c r="SVL15" s="4"/>
      <c r="SVM15" s="4"/>
      <c r="SVN15" s="4"/>
      <c r="SVO15" s="4"/>
      <c r="SVP15" s="4"/>
      <c r="SVQ15" s="4"/>
      <c r="SVR15" s="4"/>
      <c r="SVS15" s="4"/>
      <c r="SVT15" s="4"/>
      <c r="SVU15" s="4"/>
      <c r="SVV15" s="4"/>
      <c r="SVW15" s="4"/>
      <c r="SVX15" s="4"/>
      <c r="SVY15" s="4"/>
      <c r="SVZ15" s="4"/>
      <c r="SWA15" s="4"/>
      <c r="SWB15" s="4"/>
      <c r="SWC15" s="4"/>
      <c r="SWD15" s="4"/>
      <c r="SWE15" s="4"/>
      <c r="SWF15" s="4"/>
      <c r="SWG15" s="4"/>
      <c r="SWH15" s="4"/>
      <c r="SWI15" s="4"/>
      <c r="SWJ15" s="4"/>
      <c r="SWK15" s="4"/>
      <c r="SWL15" s="4"/>
      <c r="SWM15" s="4"/>
      <c r="SWN15" s="4"/>
      <c r="SWO15" s="4"/>
      <c r="SWP15" s="4"/>
      <c r="SWQ15" s="4"/>
      <c r="SWR15" s="4"/>
      <c r="SWS15" s="4"/>
      <c r="SWT15" s="4"/>
      <c r="SWU15" s="4"/>
      <c r="SWV15" s="4"/>
      <c r="SWW15" s="4"/>
      <c r="SWX15" s="4"/>
      <c r="SWY15" s="4"/>
      <c r="SWZ15" s="4"/>
      <c r="SXA15" s="4"/>
      <c r="SXB15" s="4"/>
      <c r="SXC15" s="4"/>
      <c r="SXD15" s="4"/>
      <c r="SXE15" s="4"/>
      <c r="SXF15" s="4"/>
      <c r="SXG15" s="4"/>
      <c r="SXH15" s="4"/>
      <c r="SXI15" s="4"/>
      <c r="SXJ15" s="4"/>
      <c r="SXK15" s="4"/>
      <c r="SXL15" s="4"/>
      <c r="SXM15" s="4"/>
      <c r="SXN15" s="4"/>
      <c r="SXO15" s="4"/>
      <c r="SXP15" s="4"/>
      <c r="SXQ15" s="4"/>
      <c r="SXR15" s="4"/>
      <c r="SXS15" s="4"/>
      <c r="SXT15" s="4"/>
      <c r="SXU15" s="4"/>
      <c r="SXV15" s="4"/>
      <c r="SXW15" s="4"/>
      <c r="SXX15" s="4"/>
      <c r="SXY15" s="4"/>
      <c r="SXZ15" s="4"/>
      <c r="SYA15" s="4"/>
      <c r="SYB15" s="4"/>
      <c r="SYC15" s="4"/>
      <c r="SYD15" s="4"/>
      <c r="SYE15" s="4"/>
      <c r="SYF15" s="4"/>
      <c r="SYG15" s="4"/>
      <c r="SYH15" s="4"/>
      <c r="SYI15" s="4"/>
      <c r="SYJ15" s="4"/>
      <c r="SYK15" s="4"/>
      <c r="SYL15" s="4"/>
      <c r="SYM15" s="4"/>
      <c r="SYN15" s="4"/>
      <c r="SYO15" s="4"/>
      <c r="SYP15" s="4"/>
      <c r="SYQ15" s="4"/>
      <c r="SYR15" s="4"/>
      <c r="SYS15" s="4"/>
      <c r="SYT15" s="4"/>
      <c r="SYU15" s="4"/>
      <c r="SYV15" s="4"/>
      <c r="SYW15" s="4"/>
      <c r="SYX15" s="4"/>
      <c r="SYY15" s="4"/>
      <c r="SYZ15" s="4"/>
      <c r="SZA15" s="4"/>
      <c r="SZB15" s="4"/>
      <c r="SZC15" s="4"/>
      <c r="SZD15" s="4"/>
      <c r="SZE15" s="4"/>
      <c r="SZF15" s="4"/>
      <c r="SZG15" s="4"/>
      <c r="SZH15" s="4"/>
      <c r="SZI15" s="4"/>
      <c r="SZJ15" s="4"/>
      <c r="SZK15" s="4"/>
      <c r="SZL15" s="4"/>
      <c r="SZM15" s="4"/>
      <c r="SZN15" s="4"/>
      <c r="SZO15" s="4"/>
      <c r="SZP15" s="4"/>
      <c r="SZQ15" s="4"/>
      <c r="SZR15" s="4"/>
      <c r="SZS15" s="4"/>
      <c r="SZT15" s="4"/>
      <c r="SZU15" s="4"/>
      <c r="SZV15" s="4"/>
      <c r="SZW15" s="4"/>
      <c r="SZX15" s="4"/>
      <c r="SZY15" s="4"/>
      <c r="SZZ15" s="4"/>
      <c r="TAA15" s="4"/>
      <c r="TAB15" s="4"/>
      <c r="TAC15" s="4"/>
      <c r="TAD15" s="4"/>
      <c r="TAE15" s="4"/>
      <c r="TAF15" s="4"/>
      <c r="TAG15" s="4"/>
      <c r="TAH15" s="4"/>
      <c r="TAI15" s="4"/>
      <c r="TAJ15" s="4"/>
      <c r="TAK15" s="4"/>
      <c r="TAL15" s="4"/>
      <c r="TAM15" s="4"/>
      <c r="TAN15" s="4"/>
      <c r="TAO15" s="4"/>
      <c r="TAP15" s="4"/>
      <c r="TAQ15" s="4"/>
      <c r="TAR15" s="4"/>
      <c r="TAS15" s="4"/>
      <c r="TAT15" s="4"/>
      <c r="TAU15" s="4"/>
      <c r="TAV15" s="4"/>
      <c r="TAW15" s="4"/>
      <c r="TAX15" s="4"/>
      <c r="TAY15" s="4"/>
      <c r="TAZ15" s="4"/>
      <c r="TBA15" s="4"/>
      <c r="TBB15" s="4"/>
      <c r="TBC15" s="4"/>
      <c r="TBD15" s="4"/>
      <c r="TBE15" s="4"/>
      <c r="TBF15" s="4"/>
      <c r="TBG15" s="4"/>
      <c r="TBH15" s="4"/>
      <c r="TBI15" s="4"/>
      <c r="TBJ15" s="4"/>
      <c r="TBK15" s="4"/>
      <c r="TBL15" s="4"/>
      <c r="TBM15" s="4"/>
      <c r="TBN15" s="4"/>
      <c r="TBO15" s="4"/>
      <c r="TBP15" s="4"/>
      <c r="TBQ15" s="4"/>
      <c r="TBR15" s="4"/>
      <c r="TBS15" s="4"/>
      <c r="TBT15" s="4"/>
      <c r="TBU15" s="4"/>
      <c r="TBV15" s="4"/>
      <c r="TBW15" s="4"/>
      <c r="TBX15" s="4"/>
      <c r="TBY15" s="4"/>
      <c r="TBZ15" s="4"/>
      <c r="TCA15" s="4"/>
      <c r="TCB15" s="4"/>
      <c r="TCC15" s="4"/>
      <c r="TCD15" s="4"/>
      <c r="TCE15" s="4"/>
      <c r="TCF15" s="4"/>
      <c r="TCG15" s="4"/>
      <c r="TCH15" s="4"/>
      <c r="TCI15" s="4"/>
      <c r="TCJ15" s="4"/>
      <c r="TCK15" s="4"/>
      <c r="TCL15" s="4"/>
      <c r="TCM15" s="4"/>
      <c r="TCN15" s="4"/>
      <c r="TCO15" s="4"/>
      <c r="TCP15" s="4"/>
      <c r="TCQ15" s="4"/>
      <c r="TCR15" s="4"/>
      <c r="TCS15" s="4"/>
      <c r="TCT15" s="4"/>
      <c r="TCU15" s="4"/>
      <c r="TCV15" s="4"/>
      <c r="TCW15" s="4"/>
      <c r="TCX15" s="4"/>
      <c r="TCY15" s="4"/>
      <c r="TCZ15" s="4"/>
      <c r="TDA15" s="4"/>
      <c r="TDB15" s="4"/>
      <c r="TDC15" s="4"/>
      <c r="TDD15" s="4"/>
      <c r="TDE15" s="4"/>
      <c r="TDF15" s="4"/>
      <c r="TDG15" s="4"/>
      <c r="TDH15" s="4"/>
      <c r="TDI15" s="4"/>
      <c r="TDJ15" s="4"/>
      <c r="TDK15" s="4"/>
      <c r="TDL15" s="4"/>
      <c r="TDM15" s="4"/>
      <c r="TDN15" s="4"/>
      <c r="TDO15" s="4"/>
      <c r="TDP15" s="4"/>
      <c r="TDQ15" s="4"/>
      <c r="TDR15" s="4"/>
      <c r="TDS15" s="4"/>
      <c r="TDT15" s="4"/>
      <c r="TDU15" s="4"/>
      <c r="TDV15" s="4"/>
      <c r="TDW15" s="4"/>
      <c r="TDX15" s="4"/>
      <c r="TDY15" s="4"/>
      <c r="TDZ15" s="4"/>
      <c r="TEA15" s="4"/>
      <c r="TEB15" s="4"/>
      <c r="TEC15" s="4"/>
      <c r="TED15" s="4"/>
      <c r="TEE15" s="4"/>
      <c r="TEF15" s="4"/>
      <c r="TEG15" s="4"/>
      <c r="TEH15" s="4"/>
      <c r="TEI15" s="4"/>
      <c r="TEJ15" s="4"/>
      <c r="TEK15" s="4"/>
      <c r="TEL15" s="4"/>
      <c r="TEM15" s="4"/>
      <c r="TEN15" s="4"/>
      <c r="TEO15" s="4"/>
      <c r="TEP15" s="4"/>
      <c r="TEQ15" s="4"/>
      <c r="TER15" s="4"/>
      <c r="TES15" s="4"/>
      <c r="TET15" s="4"/>
      <c r="TEU15" s="4"/>
      <c r="TEV15" s="4"/>
      <c r="TEW15" s="4"/>
      <c r="TEX15" s="4"/>
      <c r="TEY15" s="4"/>
      <c r="TEZ15" s="4"/>
      <c r="TFA15" s="4"/>
      <c r="TFB15" s="4"/>
      <c r="TFC15" s="4"/>
      <c r="TFD15" s="4"/>
      <c r="TFE15" s="4"/>
      <c r="TFF15" s="4"/>
      <c r="TFG15" s="4"/>
      <c r="TFH15" s="4"/>
      <c r="TFI15" s="4"/>
      <c r="TFJ15" s="4"/>
      <c r="TFK15" s="4"/>
      <c r="TFL15" s="4"/>
      <c r="TFM15" s="4"/>
      <c r="TFN15" s="4"/>
      <c r="TFO15" s="4"/>
      <c r="TFP15" s="4"/>
      <c r="TFQ15" s="4"/>
      <c r="TFR15" s="4"/>
      <c r="TFS15" s="4"/>
      <c r="TFT15" s="4"/>
      <c r="TFU15" s="4"/>
      <c r="TFV15" s="4"/>
      <c r="TFW15" s="4"/>
      <c r="TFX15" s="4"/>
      <c r="TFY15" s="4"/>
      <c r="TFZ15" s="4"/>
      <c r="TGA15" s="4"/>
      <c r="TGB15" s="4"/>
      <c r="TGC15" s="4"/>
      <c r="TGD15" s="4"/>
      <c r="TGE15" s="4"/>
      <c r="TGF15" s="4"/>
      <c r="TGG15" s="4"/>
      <c r="TGH15" s="4"/>
      <c r="TGI15" s="4"/>
      <c r="TGJ15" s="4"/>
      <c r="TGK15" s="4"/>
      <c r="TGL15" s="4"/>
      <c r="TGM15" s="4"/>
      <c r="TGN15" s="4"/>
      <c r="TGO15" s="4"/>
      <c r="TGP15" s="4"/>
      <c r="TGQ15" s="4"/>
      <c r="TGR15" s="4"/>
      <c r="TGS15" s="4"/>
      <c r="TGT15" s="4"/>
      <c r="TGU15" s="4"/>
      <c r="TGV15" s="4"/>
      <c r="TGW15" s="4"/>
      <c r="TGX15" s="4"/>
      <c r="TGY15" s="4"/>
      <c r="TGZ15" s="4"/>
      <c r="THA15" s="4"/>
      <c r="THB15" s="4"/>
      <c r="THC15" s="4"/>
      <c r="THD15" s="4"/>
      <c r="THE15" s="4"/>
      <c r="THF15" s="4"/>
      <c r="THG15" s="4"/>
      <c r="THH15" s="4"/>
      <c r="THI15" s="4"/>
      <c r="THJ15" s="4"/>
      <c r="THK15" s="4"/>
      <c r="THL15" s="4"/>
      <c r="THM15" s="4"/>
      <c r="THN15" s="4"/>
      <c r="THO15" s="4"/>
      <c r="THP15" s="4"/>
      <c r="THQ15" s="4"/>
      <c r="THR15" s="4"/>
      <c r="THS15" s="4"/>
      <c r="THT15" s="4"/>
      <c r="THU15" s="4"/>
      <c r="THV15" s="4"/>
      <c r="THW15" s="4"/>
      <c r="THX15" s="4"/>
      <c r="THY15" s="4"/>
      <c r="THZ15" s="4"/>
      <c r="TIA15" s="4"/>
      <c r="TIB15" s="4"/>
      <c r="TIC15" s="4"/>
      <c r="TID15" s="4"/>
      <c r="TIE15" s="4"/>
      <c r="TIF15" s="4"/>
      <c r="TIG15" s="4"/>
      <c r="TIH15" s="4"/>
      <c r="TII15" s="4"/>
      <c r="TIJ15" s="4"/>
      <c r="TIK15" s="4"/>
      <c r="TIL15" s="4"/>
      <c r="TIM15" s="4"/>
      <c r="TIN15" s="4"/>
      <c r="TIO15" s="4"/>
      <c r="TIP15" s="4"/>
      <c r="TIQ15" s="4"/>
      <c r="TIR15" s="4"/>
      <c r="TIS15" s="4"/>
      <c r="TIT15" s="4"/>
      <c r="TIU15" s="4"/>
      <c r="TIV15" s="4"/>
      <c r="TIW15" s="4"/>
      <c r="TIX15" s="4"/>
      <c r="TIY15" s="4"/>
      <c r="TIZ15" s="4"/>
      <c r="TJA15" s="4"/>
      <c r="TJB15" s="4"/>
      <c r="TJC15" s="4"/>
      <c r="TJD15" s="4"/>
      <c r="TJE15" s="4"/>
      <c r="TJF15" s="4"/>
      <c r="TJG15" s="4"/>
      <c r="TJH15" s="4"/>
      <c r="TJI15" s="4"/>
      <c r="TJJ15" s="4"/>
      <c r="TJK15" s="4"/>
      <c r="TJL15" s="4"/>
      <c r="TJM15" s="4"/>
      <c r="TJN15" s="4"/>
      <c r="TJO15" s="4"/>
      <c r="TJP15" s="4"/>
      <c r="TJQ15" s="4"/>
      <c r="TJR15" s="4"/>
      <c r="TJS15" s="4"/>
      <c r="TJT15" s="4"/>
      <c r="TJU15" s="4"/>
      <c r="TJV15" s="4"/>
      <c r="TJW15" s="4"/>
      <c r="TJX15" s="4"/>
      <c r="TJY15" s="4"/>
      <c r="TJZ15" s="4"/>
      <c r="TKA15" s="4"/>
      <c r="TKB15" s="4"/>
      <c r="TKC15" s="4"/>
      <c r="TKD15" s="4"/>
      <c r="TKE15" s="4"/>
      <c r="TKF15" s="4"/>
      <c r="TKG15" s="4"/>
      <c r="TKH15" s="4"/>
      <c r="TKI15" s="4"/>
      <c r="TKJ15" s="4"/>
      <c r="TKK15" s="4"/>
      <c r="TKL15" s="4"/>
      <c r="TKM15" s="4"/>
      <c r="TKN15" s="4"/>
      <c r="TKO15" s="4"/>
      <c r="TKP15" s="4"/>
      <c r="TKQ15" s="4"/>
      <c r="TKR15" s="4"/>
      <c r="TKS15" s="4"/>
      <c r="TKT15" s="4"/>
      <c r="TKU15" s="4"/>
      <c r="TKV15" s="4"/>
      <c r="TKW15" s="4"/>
      <c r="TKX15" s="4"/>
      <c r="TKY15" s="4"/>
      <c r="TKZ15" s="4"/>
      <c r="TLA15" s="4"/>
      <c r="TLB15" s="4"/>
      <c r="TLC15" s="4"/>
      <c r="TLD15" s="4"/>
      <c r="TLE15" s="4"/>
      <c r="TLF15" s="4"/>
      <c r="TLG15" s="4"/>
      <c r="TLH15" s="4"/>
      <c r="TLI15" s="4"/>
      <c r="TLJ15" s="4"/>
      <c r="TLK15" s="4"/>
      <c r="TLL15" s="4"/>
      <c r="TLM15" s="4"/>
      <c r="TLN15" s="4"/>
      <c r="TLO15" s="4"/>
      <c r="TLP15" s="4"/>
      <c r="TLQ15" s="4"/>
      <c r="TLR15" s="4"/>
      <c r="TLS15" s="4"/>
      <c r="TLT15" s="4"/>
      <c r="TLU15" s="4"/>
      <c r="TLV15" s="4"/>
      <c r="TLW15" s="4"/>
      <c r="TLX15" s="4"/>
      <c r="TLY15" s="4"/>
      <c r="TLZ15" s="4"/>
      <c r="TMA15" s="4"/>
      <c r="TMB15" s="4"/>
      <c r="TMC15" s="4"/>
      <c r="TMD15" s="4"/>
      <c r="TME15" s="4"/>
      <c r="TMF15" s="4"/>
      <c r="TMG15" s="4"/>
      <c r="TMH15" s="4"/>
      <c r="TMI15" s="4"/>
      <c r="TMJ15" s="4"/>
      <c r="TMK15" s="4"/>
      <c r="TML15" s="4"/>
      <c r="TMM15" s="4"/>
      <c r="TMN15" s="4"/>
      <c r="TMO15" s="4"/>
      <c r="TMP15" s="4"/>
      <c r="TMQ15" s="4"/>
      <c r="TMR15" s="4"/>
      <c r="TMS15" s="4"/>
      <c r="TMT15" s="4"/>
      <c r="TMU15" s="4"/>
      <c r="TMV15" s="4"/>
      <c r="TMW15" s="4"/>
      <c r="TMX15" s="4"/>
      <c r="TMY15" s="4"/>
      <c r="TMZ15" s="4"/>
      <c r="TNA15" s="4"/>
      <c r="TNB15" s="4"/>
      <c r="TNC15" s="4"/>
      <c r="TND15" s="4"/>
      <c r="TNE15" s="4"/>
      <c r="TNF15" s="4"/>
      <c r="TNG15" s="4"/>
      <c r="TNH15" s="4"/>
      <c r="TNI15" s="4"/>
      <c r="TNJ15" s="4"/>
      <c r="TNK15" s="4"/>
      <c r="TNL15" s="4"/>
      <c r="TNM15" s="4"/>
      <c r="TNN15" s="4"/>
      <c r="TNO15" s="4"/>
      <c r="TNP15" s="4"/>
      <c r="TNQ15" s="4"/>
      <c r="TNR15" s="4"/>
      <c r="TNS15" s="4"/>
      <c r="TNT15" s="4"/>
      <c r="TNU15" s="4"/>
      <c r="TNV15" s="4"/>
      <c r="TNW15" s="4"/>
      <c r="TNX15" s="4"/>
      <c r="TNY15" s="4"/>
      <c r="TNZ15" s="4"/>
      <c r="TOA15" s="4"/>
      <c r="TOB15" s="4"/>
      <c r="TOC15" s="4"/>
      <c r="TOD15" s="4"/>
      <c r="TOE15" s="4"/>
      <c r="TOF15" s="4"/>
      <c r="TOG15" s="4"/>
      <c r="TOH15" s="4"/>
      <c r="TOI15" s="4"/>
      <c r="TOJ15" s="4"/>
      <c r="TOK15" s="4"/>
      <c r="TOL15" s="4"/>
      <c r="TOM15" s="4"/>
      <c r="TON15" s="4"/>
      <c r="TOO15" s="4"/>
      <c r="TOP15" s="4"/>
      <c r="TOQ15" s="4"/>
      <c r="TOR15" s="4"/>
      <c r="TOS15" s="4"/>
      <c r="TOT15" s="4"/>
      <c r="TOU15" s="4"/>
      <c r="TOV15" s="4"/>
      <c r="TOW15" s="4"/>
      <c r="TOX15" s="4"/>
      <c r="TOY15" s="4"/>
      <c r="TOZ15" s="4"/>
      <c r="TPA15" s="4"/>
      <c r="TPB15" s="4"/>
      <c r="TPC15" s="4"/>
      <c r="TPD15" s="4"/>
      <c r="TPE15" s="4"/>
      <c r="TPF15" s="4"/>
      <c r="TPG15" s="4"/>
      <c r="TPH15" s="4"/>
      <c r="TPI15" s="4"/>
      <c r="TPJ15" s="4"/>
      <c r="TPK15" s="4"/>
      <c r="TPL15" s="4"/>
      <c r="TPM15" s="4"/>
      <c r="TPN15" s="4"/>
      <c r="TPO15" s="4"/>
      <c r="TPP15" s="4"/>
      <c r="TPQ15" s="4"/>
      <c r="TPR15" s="4"/>
      <c r="TPS15" s="4"/>
      <c r="TPT15" s="4"/>
      <c r="TPU15" s="4"/>
      <c r="TPV15" s="4"/>
      <c r="TPW15" s="4"/>
      <c r="TPX15" s="4"/>
      <c r="TPY15" s="4"/>
      <c r="TPZ15" s="4"/>
      <c r="TQA15" s="4"/>
      <c r="TQB15" s="4"/>
      <c r="TQC15" s="4"/>
      <c r="TQD15" s="4"/>
      <c r="TQE15" s="4"/>
      <c r="TQF15" s="4"/>
      <c r="TQG15" s="4"/>
      <c r="TQH15" s="4"/>
      <c r="TQI15" s="4"/>
      <c r="TQJ15" s="4"/>
      <c r="TQK15" s="4"/>
      <c r="TQL15" s="4"/>
      <c r="TQM15" s="4"/>
      <c r="TQN15" s="4"/>
      <c r="TQO15" s="4"/>
      <c r="TQP15" s="4"/>
      <c r="TQQ15" s="4"/>
      <c r="TQR15" s="4"/>
      <c r="TQS15" s="4"/>
      <c r="TQT15" s="4"/>
      <c r="TQU15" s="4"/>
      <c r="TQV15" s="4"/>
      <c r="TQW15" s="4"/>
      <c r="TQX15" s="4"/>
      <c r="TQY15" s="4"/>
      <c r="TQZ15" s="4"/>
      <c r="TRA15" s="4"/>
      <c r="TRB15" s="4"/>
      <c r="TRC15" s="4"/>
      <c r="TRD15" s="4"/>
      <c r="TRE15" s="4"/>
      <c r="TRF15" s="4"/>
      <c r="TRG15" s="4"/>
      <c r="TRH15" s="4"/>
      <c r="TRI15" s="4"/>
      <c r="TRJ15" s="4"/>
      <c r="TRK15" s="4"/>
      <c r="TRL15" s="4"/>
      <c r="TRM15" s="4"/>
      <c r="TRN15" s="4"/>
      <c r="TRO15" s="4"/>
      <c r="TRP15" s="4"/>
      <c r="TRQ15" s="4"/>
      <c r="TRR15" s="4"/>
      <c r="TRS15" s="4"/>
      <c r="TRT15" s="4"/>
      <c r="TRU15" s="4"/>
      <c r="TRV15" s="4"/>
      <c r="TRW15" s="4"/>
      <c r="TRX15" s="4"/>
      <c r="TRY15" s="4"/>
      <c r="TRZ15" s="4"/>
      <c r="TSA15" s="4"/>
      <c r="TSB15" s="4"/>
      <c r="TSC15" s="4"/>
      <c r="TSD15" s="4"/>
      <c r="TSE15" s="4"/>
      <c r="TSF15" s="4"/>
      <c r="TSG15" s="4"/>
      <c r="TSH15" s="4"/>
      <c r="TSI15" s="4"/>
      <c r="TSJ15" s="4"/>
      <c r="TSK15" s="4"/>
      <c r="TSL15" s="4"/>
      <c r="TSM15" s="4"/>
      <c r="TSN15" s="4"/>
      <c r="TSO15" s="4"/>
      <c r="TSP15" s="4"/>
      <c r="TSQ15" s="4"/>
      <c r="TSR15" s="4"/>
      <c r="TSS15" s="4"/>
      <c r="TST15" s="4"/>
      <c r="TSU15" s="4"/>
      <c r="TSV15" s="4"/>
      <c r="TSW15" s="4"/>
      <c r="TSX15" s="4"/>
      <c r="TSY15" s="4"/>
      <c r="TSZ15" s="4"/>
      <c r="TTA15" s="4"/>
      <c r="TTB15" s="4"/>
      <c r="TTC15" s="4"/>
      <c r="TTD15" s="4"/>
      <c r="TTE15" s="4"/>
      <c r="TTF15" s="4"/>
      <c r="TTG15" s="4"/>
      <c r="TTH15" s="4"/>
      <c r="TTI15" s="4"/>
      <c r="TTJ15" s="4"/>
      <c r="TTK15" s="4"/>
      <c r="TTL15" s="4"/>
      <c r="TTM15" s="4"/>
      <c r="TTN15" s="4"/>
      <c r="TTO15" s="4"/>
      <c r="TTP15" s="4"/>
      <c r="TTQ15" s="4"/>
      <c r="TTR15" s="4"/>
      <c r="TTS15" s="4"/>
      <c r="TTT15" s="4"/>
      <c r="TTU15" s="4"/>
      <c r="TTV15" s="4"/>
      <c r="TTW15" s="4"/>
      <c r="TTX15" s="4"/>
      <c r="TTY15" s="4"/>
      <c r="TTZ15" s="4"/>
      <c r="TUA15" s="4"/>
      <c r="TUB15" s="4"/>
      <c r="TUC15" s="4"/>
      <c r="TUD15" s="4"/>
      <c r="TUE15" s="4"/>
      <c r="TUF15" s="4"/>
      <c r="TUG15" s="4"/>
      <c r="TUH15" s="4"/>
      <c r="TUI15" s="4"/>
      <c r="TUJ15" s="4"/>
      <c r="TUK15" s="4"/>
      <c r="TUL15" s="4"/>
      <c r="TUM15" s="4"/>
      <c r="TUN15" s="4"/>
      <c r="TUO15" s="4"/>
      <c r="TUP15" s="4"/>
      <c r="TUQ15" s="4"/>
      <c r="TUR15" s="4"/>
      <c r="TUS15" s="4"/>
      <c r="TUT15" s="4"/>
      <c r="TUU15" s="4"/>
      <c r="TUV15" s="4"/>
      <c r="TUW15" s="4"/>
      <c r="TUX15" s="4"/>
      <c r="TUY15" s="4"/>
      <c r="TUZ15" s="4"/>
      <c r="TVA15" s="4"/>
      <c r="TVB15" s="4"/>
      <c r="TVC15" s="4"/>
      <c r="TVD15" s="4"/>
      <c r="TVE15" s="4"/>
      <c r="TVF15" s="4"/>
      <c r="TVG15" s="4"/>
      <c r="TVH15" s="4"/>
      <c r="TVI15" s="4"/>
      <c r="TVJ15" s="4"/>
      <c r="TVK15" s="4"/>
      <c r="TVL15" s="4"/>
      <c r="TVM15" s="4"/>
      <c r="TVN15" s="4"/>
      <c r="TVO15" s="4"/>
      <c r="TVP15" s="4"/>
      <c r="TVQ15" s="4"/>
      <c r="TVR15" s="4"/>
      <c r="TVS15" s="4"/>
      <c r="TVT15" s="4"/>
      <c r="TVU15" s="4"/>
      <c r="TVV15" s="4"/>
      <c r="TVW15" s="4"/>
      <c r="TVX15" s="4"/>
      <c r="TVY15" s="4"/>
      <c r="TVZ15" s="4"/>
      <c r="TWA15" s="4"/>
      <c r="TWB15" s="4"/>
      <c r="TWC15" s="4"/>
      <c r="TWD15" s="4"/>
      <c r="TWE15" s="4"/>
      <c r="TWF15" s="4"/>
      <c r="TWG15" s="4"/>
      <c r="TWH15" s="4"/>
      <c r="TWI15" s="4"/>
      <c r="TWJ15" s="4"/>
      <c r="TWK15" s="4"/>
      <c r="TWL15" s="4"/>
      <c r="TWM15" s="4"/>
      <c r="TWN15" s="4"/>
      <c r="TWO15" s="4"/>
      <c r="TWP15" s="4"/>
      <c r="TWQ15" s="4"/>
      <c r="TWR15" s="4"/>
      <c r="TWS15" s="4"/>
      <c r="TWT15" s="4"/>
      <c r="TWU15" s="4"/>
      <c r="TWV15" s="4"/>
      <c r="TWW15" s="4"/>
      <c r="TWX15" s="4"/>
      <c r="TWY15" s="4"/>
      <c r="TWZ15" s="4"/>
      <c r="TXA15" s="4"/>
      <c r="TXB15" s="4"/>
      <c r="TXC15" s="4"/>
      <c r="TXD15" s="4"/>
      <c r="TXE15" s="4"/>
      <c r="TXF15" s="4"/>
      <c r="TXG15" s="4"/>
      <c r="TXH15" s="4"/>
      <c r="TXI15" s="4"/>
      <c r="TXJ15" s="4"/>
      <c r="TXK15" s="4"/>
      <c r="TXL15" s="4"/>
      <c r="TXM15" s="4"/>
      <c r="TXN15" s="4"/>
      <c r="TXO15" s="4"/>
      <c r="TXP15" s="4"/>
      <c r="TXQ15" s="4"/>
      <c r="TXR15" s="4"/>
      <c r="TXS15" s="4"/>
      <c r="TXT15" s="4"/>
      <c r="TXU15" s="4"/>
      <c r="TXV15" s="4"/>
      <c r="TXW15" s="4"/>
      <c r="TXX15" s="4"/>
      <c r="TXY15" s="4"/>
      <c r="TXZ15" s="4"/>
      <c r="TYA15" s="4"/>
      <c r="TYB15" s="4"/>
      <c r="TYC15" s="4"/>
      <c r="TYD15" s="4"/>
      <c r="TYE15" s="4"/>
      <c r="TYF15" s="4"/>
      <c r="TYG15" s="4"/>
      <c r="TYH15" s="4"/>
      <c r="TYI15" s="4"/>
      <c r="TYJ15" s="4"/>
      <c r="TYK15" s="4"/>
      <c r="TYL15" s="4"/>
      <c r="TYM15" s="4"/>
      <c r="TYN15" s="4"/>
      <c r="TYO15" s="4"/>
      <c r="TYP15" s="4"/>
      <c r="TYQ15" s="4"/>
      <c r="TYR15" s="4"/>
      <c r="TYS15" s="4"/>
      <c r="TYT15" s="4"/>
      <c r="TYU15" s="4"/>
      <c r="TYV15" s="4"/>
      <c r="TYW15" s="4"/>
      <c r="TYX15" s="4"/>
      <c r="TYY15" s="4"/>
      <c r="TYZ15" s="4"/>
      <c r="TZA15" s="4"/>
      <c r="TZB15" s="4"/>
      <c r="TZC15" s="4"/>
      <c r="TZD15" s="4"/>
      <c r="TZE15" s="4"/>
      <c r="TZF15" s="4"/>
      <c r="TZG15" s="4"/>
      <c r="TZH15" s="4"/>
      <c r="TZI15" s="4"/>
      <c r="TZJ15" s="4"/>
      <c r="TZK15" s="4"/>
      <c r="TZL15" s="4"/>
      <c r="TZM15" s="4"/>
      <c r="TZN15" s="4"/>
      <c r="TZO15" s="4"/>
      <c r="TZP15" s="4"/>
      <c r="TZQ15" s="4"/>
      <c r="TZR15" s="4"/>
      <c r="TZS15" s="4"/>
      <c r="TZT15" s="4"/>
      <c r="TZU15" s="4"/>
      <c r="TZV15" s="4"/>
      <c r="TZW15" s="4"/>
      <c r="TZX15" s="4"/>
      <c r="TZY15" s="4"/>
      <c r="TZZ15" s="4"/>
      <c r="UAA15" s="4"/>
      <c r="UAB15" s="4"/>
      <c r="UAC15" s="4"/>
      <c r="UAD15" s="4"/>
      <c r="UAE15" s="4"/>
      <c r="UAF15" s="4"/>
      <c r="UAG15" s="4"/>
      <c r="UAH15" s="4"/>
      <c r="UAI15" s="4"/>
      <c r="UAJ15" s="4"/>
      <c r="UAK15" s="4"/>
      <c r="UAL15" s="4"/>
      <c r="UAM15" s="4"/>
      <c r="UAN15" s="4"/>
      <c r="UAO15" s="4"/>
      <c r="UAP15" s="4"/>
      <c r="UAQ15" s="4"/>
      <c r="UAR15" s="4"/>
      <c r="UAS15" s="4"/>
      <c r="UAT15" s="4"/>
      <c r="UAU15" s="4"/>
      <c r="UAV15" s="4"/>
      <c r="UAW15" s="4"/>
      <c r="UAX15" s="4"/>
      <c r="UAY15" s="4"/>
      <c r="UAZ15" s="4"/>
      <c r="UBA15" s="4"/>
      <c r="UBB15" s="4"/>
      <c r="UBC15" s="4"/>
      <c r="UBD15" s="4"/>
      <c r="UBE15" s="4"/>
      <c r="UBF15" s="4"/>
      <c r="UBG15" s="4"/>
      <c r="UBH15" s="4"/>
      <c r="UBI15" s="4"/>
      <c r="UBJ15" s="4"/>
      <c r="UBK15" s="4"/>
      <c r="UBL15" s="4"/>
      <c r="UBM15" s="4"/>
      <c r="UBN15" s="4"/>
      <c r="UBO15" s="4"/>
      <c r="UBP15" s="4"/>
      <c r="UBQ15" s="4"/>
      <c r="UBR15" s="4"/>
      <c r="UBS15" s="4"/>
      <c r="UBT15" s="4"/>
      <c r="UBU15" s="4"/>
      <c r="UBV15" s="4"/>
      <c r="UBW15" s="4"/>
      <c r="UBX15" s="4"/>
      <c r="UBY15" s="4"/>
      <c r="UBZ15" s="4"/>
      <c r="UCA15" s="4"/>
      <c r="UCB15" s="4"/>
      <c r="UCC15" s="4"/>
      <c r="UCD15" s="4"/>
      <c r="UCE15" s="4"/>
      <c r="UCF15" s="4"/>
      <c r="UCG15" s="4"/>
      <c r="UCH15" s="4"/>
      <c r="UCI15" s="4"/>
      <c r="UCJ15" s="4"/>
      <c r="UCK15" s="4"/>
      <c r="UCL15" s="4"/>
      <c r="UCM15" s="4"/>
      <c r="UCN15" s="4"/>
      <c r="UCO15" s="4"/>
      <c r="UCP15" s="4"/>
      <c r="UCQ15" s="4"/>
      <c r="UCR15" s="4"/>
      <c r="UCS15" s="4"/>
      <c r="UCT15" s="4"/>
      <c r="UCU15" s="4"/>
      <c r="UCV15" s="4"/>
      <c r="UCW15" s="4"/>
      <c r="UCX15" s="4"/>
      <c r="UCY15" s="4"/>
      <c r="UCZ15" s="4"/>
      <c r="UDA15" s="4"/>
      <c r="UDB15" s="4"/>
      <c r="UDC15" s="4"/>
      <c r="UDD15" s="4"/>
      <c r="UDE15" s="4"/>
      <c r="UDF15" s="4"/>
      <c r="UDG15" s="4"/>
      <c r="UDH15" s="4"/>
      <c r="UDI15" s="4"/>
      <c r="UDJ15" s="4"/>
      <c r="UDK15" s="4"/>
      <c r="UDL15" s="4"/>
      <c r="UDM15" s="4"/>
      <c r="UDN15" s="4"/>
      <c r="UDO15" s="4"/>
      <c r="UDP15" s="4"/>
      <c r="UDQ15" s="4"/>
      <c r="UDR15" s="4"/>
      <c r="UDS15" s="4"/>
      <c r="UDT15" s="4"/>
      <c r="UDU15" s="4"/>
      <c r="UDV15" s="4"/>
      <c r="UDW15" s="4"/>
      <c r="UDX15" s="4"/>
      <c r="UDY15" s="4"/>
      <c r="UDZ15" s="4"/>
      <c r="UEA15" s="4"/>
      <c r="UEB15" s="4"/>
      <c r="UEC15" s="4"/>
      <c r="UED15" s="4"/>
      <c r="UEE15" s="4"/>
      <c r="UEF15" s="4"/>
      <c r="UEG15" s="4"/>
      <c r="UEH15" s="4"/>
      <c r="UEI15" s="4"/>
      <c r="UEJ15" s="4"/>
      <c r="UEK15" s="4"/>
      <c r="UEL15" s="4"/>
      <c r="UEM15" s="4"/>
      <c r="UEN15" s="4"/>
      <c r="UEO15" s="4"/>
      <c r="UEP15" s="4"/>
      <c r="UEQ15" s="4"/>
      <c r="UER15" s="4"/>
      <c r="UES15" s="4"/>
      <c r="UET15" s="4"/>
      <c r="UEU15" s="4"/>
      <c r="UEV15" s="4"/>
      <c r="UEW15" s="4"/>
      <c r="UEX15" s="4"/>
      <c r="UEY15" s="4"/>
      <c r="UEZ15" s="4"/>
      <c r="UFA15" s="4"/>
      <c r="UFB15" s="4"/>
      <c r="UFC15" s="4"/>
      <c r="UFD15" s="4"/>
      <c r="UFE15" s="4"/>
      <c r="UFF15" s="4"/>
      <c r="UFG15" s="4"/>
      <c r="UFH15" s="4"/>
      <c r="UFI15" s="4"/>
      <c r="UFJ15" s="4"/>
      <c r="UFK15" s="4"/>
      <c r="UFL15" s="4"/>
      <c r="UFM15" s="4"/>
      <c r="UFN15" s="4"/>
      <c r="UFO15" s="4"/>
      <c r="UFP15" s="4"/>
      <c r="UFQ15" s="4"/>
      <c r="UFR15" s="4"/>
      <c r="UFS15" s="4"/>
      <c r="UFT15" s="4"/>
      <c r="UFU15" s="4"/>
      <c r="UFV15" s="4"/>
      <c r="UFW15" s="4"/>
      <c r="UFX15" s="4"/>
      <c r="UFY15" s="4"/>
      <c r="UFZ15" s="4"/>
      <c r="UGA15" s="4"/>
      <c r="UGB15" s="4"/>
      <c r="UGC15" s="4"/>
      <c r="UGD15" s="4"/>
      <c r="UGE15" s="4"/>
      <c r="UGF15" s="4"/>
      <c r="UGG15" s="4"/>
      <c r="UGH15" s="4"/>
      <c r="UGI15" s="4"/>
      <c r="UGJ15" s="4"/>
      <c r="UGK15" s="4"/>
      <c r="UGL15" s="4"/>
      <c r="UGM15" s="4"/>
      <c r="UGN15" s="4"/>
      <c r="UGO15" s="4"/>
      <c r="UGP15" s="4"/>
      <c r="UGQ15" s="4"/>
      <c r="UGR15" s="4"/>
      <c r="UGS15" s="4"/>
      <c r="UGT15" s="4"/>
      <c r="UGU15" s="4"/>
      <c r="UGV15" s="4"/>
      <c r="UGW15" s="4"/>
      <c r="UGX15" s="4"/>
      <c r="UGY15" s="4"/>
      <c r="UGZ15" s="4"/>
      <c r="UHA15" s="4"/>
      <c r="UHB15" s="4"/>
      <c r="UHC15" s="4"/>
      <c r="UHD15" s="4"/>
      <c r="UHE15" s="4"/>
      <c r="UHF15" s="4"/>
      <c r="UHG15" s="4"/>
      <c r="UHH15" s="4"/>
      <c r="UHI15" s="4"/>
      <c r="UHJ15" s="4"/>
      <c r="UHK15" s="4"/>
      <c r="UHL15" s="4"/>
      <c r="UHM15" s="4"/>
      <c r="UHN15" s="4"/>
      <c r="UHO15" s="4"/>
      <c r="UHP15" s="4"/>
      <c r="UHQ15" s="4"/>
      <c r="UHR15" s="4"/>
      <c r="UHS15" s="4"/>
      <c r="UHT15" s="4"/>
      <c r="UHU15" s="4"/>
      <c r="UHV15" s="4"/>
      <c r="UHW15" s="4"/>
      <c r="UHX15" s="4"/>
      <c r="UHY15" s="4"/>
      <c r="UHZ15" s="4"/>
      <c r="UIA15" s="4"/>
      <c r="UIB15" s="4"/>
      <c r="UIC15" s="4"/>
      <c r="UID15" s="4"/>
      <c r="UIE15" s="4"/>
      <c r="UIF15" s="4"/>
      <c r="UIG15" s="4"/>
      <c r="UIH15" s="4"/>
      <c r="UII15" s="4"/>
      <c r="UIJ15" s="4"/>
      <c r="UIK15" s="4"/>
      <c r="UIL15" s="4"/>
      <c r="UIM15" s="4"/>
      <c r="UIN15" s="4"/>
      <c r="UIO15" s="4"/>
      <c r="UIP15" s="4"/>
      <c r="UIQ15" s="4"/>
      <c r="UIR15" s="4"/>
      <c r="UIS15" s="4"/>
      <c r="UIT15" s="4"/>
      <c r="UIU15" s="4"/>
      <c r="UIV15" s="4"/>
      <c r="UIW15" s="4"/>
      <c r="UIX15" s="4"/>
      <c r="UIY15" s="4"/>
      <c r="UIZ15" s="4"/>
      <c r="UJA15" s="4"/>
      <c r="UJB15" s="4"/>
      <c r="UJC15" s="4"/>
      <c r="UJD15" s="4"/>
      <c r="UJE15" s="4"/>
      <c r="UJF15" s="4"/>
      <c r="UJG15" s="4"/>
      <c r="UJH15" s="4"/>
      <c r="UJI15" s="4"/>
      <c r="UJJ15" s="4"/>
      <c r="UJK15" s="4"/>
      <c r="UJL15" s="4"/>
      <c r="UJM15" s="4"/>
      <c r="UJN15" s="4"/>
      <c r="UJO15" s="4"/>
      <c r="UJP15" s="4"/>
      <c r="UJQ15" s="4"/>
      <c r="UJR15" s="4"/>
      <c r="UJS15" s="4"/>
      <c r="UJT15" s="4"/>
      <c r="UJU15" s="4"/>
      <c r="UJV15" s="4"/>
      <c r="UJW15" s="4"/>
      <c r="UJX15" s="4"/>
      <c r="UJY15" s="4"/>
      <c r="UJZ15" s="4"/>
      <c r="UKA15" s="4"/>
      <c r="UKB15" s="4"/>
      <c r="UKC15" s="4"/>
      <c r="UKD15" s="4"/>
      <c r="UKE15" s="4"/>
      <c r="UKF15" s="4"/>
      <c r="UKG15" s="4"/>
      <c r="UKH15" s="4"/>
      <c r="UKI15" s="4"/>
      <c r="UKJ15" s="4"/>
      <c r="UKK15" s="4"/>
      <c r="UKL15" s="4"/>
      <c r="UKM15" s="4"/>
      <c r="UKN15" s="4"/>
      <c r="UKO15" s="4"/>
      <c r="UKP15" s="4"/>
      <c r="UKQ15" s="4"/>
      <c r="UKR15" s="4"/>
      <c r="UKS15" s="4"/>
      <c r="UKT15" s="4"/>
      <c r="UKU15" s="4"/>
      <c r="UKV15" s="4"/>
      <c r="UKW15" s="4"/>
      <c r="UKX15" s="4"/>
      <c r="UKY15" s="4"/>
      <c r="UKZ15" s="4"/>
      <c r="ULA15" s="4"/>
      <c r="ULB15" s="4"/>
      <c r="ULC15" s="4"/>
      <c r="ULD15" s="4"/>
      <c r="ULE15" s="4"/>
      <c r="ULF15" s="4"/>
      <c r="ULG15" s="4"/>
      <c r="ULH15" s="4"/>
      <c r="ULI15" s="4"/>
      <c r="ULJ15" s="4"/>
      <c r="ULK15" s="4"/>
      <c r="ULL15" s="4"/>
      <c r="ULM15" s="4"/>
      <c r="ULN15" s="4"/>
      <c r="ULO15" s="4"/>
      <c r="ULP15" s="4"/>
      <c r="ULQ15" s="4"/>
      <c r="ULR15" s="4"/>
      <c r="ULS15" s="4"/>
      <c r="ULT15" s="4"/>
      <c r="ULU15" s="4"/>
      <c r="ULV15" s="4"/>
      <c r="ULW15" s="4"/>
      <c r="ULX15" s="4"/>
      <c r="ULY15" s="4"/>
      <c r="ULZ15" s="4"/>
      <c r="UMA15" s="4"/>
      <c r="UMB15" s="4"/>
      <c r="UMC15" s="4"/>
      <c r="UMD15" s="4"/>
      <c r="UME15" s="4"/>
      <c r="UMF15" s="4"/>
      <c r="UMG15" s="4"/>
      <c r="UMH15" s="4"/>
      <c r="UMI15" s="4"/>
      <c r="UMJ15" s="4"/>
      <c r="UMK15" s="4"/>
      <c r="UML15" s="4"/>
      <c r="UMM15" s="4"/>
      <c r="UMN15" s="4"/>
      <c r="UMO15" s="4"/>
      <c r="UMP15" s="4"/>
      <c r="UMQ15" s="4"/>
      <c r="UMR15" s="4"/>
      <c r="UMS15" s="4"/>
      <c r="UMT15" s="4"/>
      <c r="UMU15" s="4"/>
      <c r="UMV15" s="4"/>
      <c r="UMW15" s="4"/>
      <c r="UMX15" s="4"/>
      <c r="UMY15" s="4"/>
      <c r="UMZ15" s="4"/>
      <c r="UNA15" s="4"/>
      <c r="UNB15" s="4"/>
      <c r="UNC15" s="4"/>
      <c r="UND15" s="4"/>
      <c r="UNE15" s="4"/>
      <c r="UNF15" s="4"/>
      <c r="UNG15" s="4"/>
      <c r="UNH15" s="4"/>
      <c r="UNI15" s="4"/>
      <c r="UNJ15" s="4"/>
      <c r="UNK15" s="4"/>
      <c r="UNL15" s="4"/>
      <c r="UNM15" s="4"/>
      <c r="UNN15" s="4"/>
      <c r="UNO15" s="4"/>
      <c r="UNP15" s="4"/>
      <c r="UNQ15" s="4"/>
      <c r="UNR15" s="4"/>
      <c r="UNS15" s="4"/>
      <c r="UNT15" s="4"/>
      <c r="UNU15" s="4"/>
      <c r="UNV15" s="4"/>
      <c r="UNW15" s="4"/>
      <c r="UNX15" s="4"/>
      <c r="UNY15" s="4"/>
      <c r="UNZ15" s="4"/>
      <c r="UOA15" s="4"/>
      <c r="UOB15" s="4"/>
      <c r="UOC15" s="4"/>
      <c r="UOD15" s="4"/>
      <c r="UOE15" s="4"/>
      <c r="UOF15" s="4"/>
      <c r="UOG15" s="4"/>
      <c r="UOH15" s="4"/>
      <c r="UOI15" s="4"/>
      <c r="UOJ15" s="4"/>
      <c r="UOK15" s="4"/>
      <c r="UOL15" s="4"/>
      <c r="UOM15" s="4"/>
      <c r="UON15" s="4"/>
      <c r="UOO15" s="4"/>
      <c r="UOP15" s="4"/>
      <c r="UOQ15" s="4"/>
      <c r="UOR15" s="4"/>
      <c r="UOS15" s="4"/>
      <c r="UOT15" s="4"/>
      <c r="UOU15" s="4"/>
      <c r="UOV15" s="4"/>
      <c r="UOW15" s="4"/>
      <c r="UOX15" s="4"/>
      <c r="UOY15" s="4"/>
      <c r="UOZ15" s="4"/>
      <c r="UPA15" s="4"/>
      <c r="UPB15" s="4"/>
      <c r="UPC15" s="4"/>
      <c r="UPD15" s="4"/>
      <c r="UPE15" s="4"/>
      <c r="UPF15" s="4"/>
      <c r="UPG15" s="4"/>
      <c r="UPH15" s="4"/>
      <c r="UPI15" s="4"/>
      <c r="UPJ15" s="4"/>
      <c r="UPK15" s="4"/>
      <c r="UPL15" s="4"/>
      <c r="UPM15" s="4"/>
      <c r="UPN15" s="4"/>
      <c r="UPO15" s="4"/>
      <c r="UPP15" s="4"/>
      <c r="UPQ15" s="4"/>
      <c r="UPR15" s="4"/>
      <c r="UPS15" s="4"/>
      <c r="UPT15" s="4"/>
      <c r="UPU15" s="4"/>
      <c r="UPV15" s="4"/>
      <c r="UPW15" s="4"/>
      <c r="UPX15" s="4"/>
      <c r="UPY15" s="4"/>
      <c r="UPZ15" s="4"/>
      <c r="UQA15" s="4"/>
      <c r="UQB15" s="4"/>
      <c r="UQC15" s="4"/>
      <c r="UQD15" s="4"/>
      <c r="UQE15" s="4"/>
      <c r="UQF15" s="4"/>
      <c r="UQG15" s="4"/>
      <c r="UQH15" s="4"/>
      <c r="UQI15" s="4"/>
      <c r="UQJ15" s="4"/>
      <c r="UQK15" s="4"/>
      <c r="UQL15" s="4"/>
      <c r="UQM15" s="4"/>
      <c r="UQN15" s="4"/>
      <c r="UQO15" s="4"/>
      <c r="UQP15" s="4"/>
      <c r="UQQ15" s="4"/>
      <c r="UQR15" s="4"/>
      <c r="UQS15" s="4"/>
      <c r="UQT15" s="4"/>
      <c r="UQU15" s="4"/>
      <c r="UQV15" s="4"/>
      <c r="UQW15" s="4"/>
      <c r="UQX15" s="4"/>
      <c r="UQY15" s="4"/>
      <c r="UQZ15" s="4"/>
      <c r="URA15" s="4"/>
      <c r="URB15" s="4"/>
      <c r="URC15" s="4"/>
      <c r="URD15" s="4"/>
      <c r="URE15" s="4"/>
      <c r="URF15" s="4"/>
      <c r="URG15" s="4"/>
      <c r="URH15" s="4"/>
      <c r="URI15" s="4"/>
      <c r="URJ15" s="4"/>
      <c r="URK15" s="4"/>
      <c r="URL15" s="4"/>
      <c r="URM15" s="4"/>
      <c r="URN15" s="4"/>
      <c r="URO15" s="4"/>
      <c r="URP15" s="4"/>
      <c r="URQ15" s="4"/>
      <c r="URR15" s="4"/>
      <c r="URS15" s="4"/>
      <c r="URT15" s="4"/>
      <c r="URU15" s="4"/>
      <c r="URV15" s="4"/>
      <c r="URW15" s="4"/>
      <c r="URX15" s="4"/>
      <c r="URY15" s="4"/>
      <c r="URZ15" s="4"/>
      <c r="USA15" s="4"/>
      <c r="USB15" s="4"/>
      <c r="USC15" s="4"/>
      <c r="USD15" s="4"/>
      <c r="USE15" s="4"/>
      <c r="USF15" s="4"/>
      <c r="USG15" s="4"/>
      <c r="USH15" s="4"/>
      <c r="USI15" s="4"/>
      <c r="USJ15" s="4"/>
      <c r="USK15" s="4"/>
      <c r="USL15" s="4"/>
      <c r="USM15" s="4"/>
      <c r="USN15" s="4"/>
      <c r="USO15" s="4"/>
      <c r="USP15" s="4"/>
      <c r="USQ15" s="4"/>
      <c r="USR15" s="4"/>
      <c r="USS15" s="4"/>
      <c r="UST15" s="4"/>
      <c r="USU15" s="4"/>
      <c r="USV15" s="4"/>
      <c r="USW15" s="4"/>
      <c r="USX15" s="4"/>
      <c r="USY15" s="4"/>
      <c r="USZ15" s="4"/>
      <c r="UTA15" s="4"/>
      <c r="UTB15" s="4"/>
      <c r="UTC15" s="4"/>
      <c r="UTD15" s="4"/>
      <c r="UTE15" s="4"/>
      <c r="UTF15" s="4"/>
      <c r="UTG15" s="4"/>
      <c r="UTH15" s="4"/>
      <c r="UTI15" s="4"/>
      <c r="UTJ15" s="4"/>
      <c r="UTK15" s="4"/>
      <c r="UTL15" s="4"/>
      <c r="UTM15" s="4"/>
      <c r="UTN15" s="4"/>
      <c r="UTO15" s="4"/>
      <c r="UTP15" s="4"/>
      <c r="UTQ15" s="4"/>
      <c r="UTR15" s="4"/>
      <c r="UTS15" s="4"/>
      <c r="UTT15" s="4"/>
      <c r="UTU15" s="4"/>
      <c r="UTV15" s="4"/>
      <c r="UTW15" s="4"/>
      <c r="UTX15" s="4"/>
      <c r="UTY15" s="4"/>
      <c r="UTZ15" s="4"/>
      <c r="UUA15" s="4"/>
      <c r="UUB15" s="4"/>
      <c r="UUC15" s="4"/>
      <c r="UUD15" s="4"/>
      <c r="UUE15" s="4"/>
      <c r="UUF15" s="4"/>
      <c r="UUG15" s="4"/>
      <c r="UUH15" s="4"/>
      <c r="UUI15" s="4"/>
      <c r="UUJ15" s="4"/>
      <c r="UUK15" s="4"/>
      <c r="UUL15" s="4"/>
      <c r="UUM15" s="4"/>
      <c r="UUN15" s="4"/>
      <c r="UUO15" s="4"/>
      <c r="UUP15" s="4"/>
      <c r="UUQ15" s="4"/>
      <c r="UUR15" s="4"/>
      <c r="UUS15" s="4"/>
      <c r="UUT15" s="4"/>
      <c r="UUU15" s="4"/>
      <c r="UUV15" s="4"/>
      <c r="UUW15" s="4"/>
      <c r="UUX15" s="4"/>
      <c r="UUY15" s="4"/>
      <c r="UUZ15" s="4"/>
      <c r="UVA15" s="4"/>
      <c r="UVB15" s="4"/>
      <c r="UVC15" s="4"/>
      <c r="UVD15" s="4"/>
      <c r="UVE15" s="4"/>
      <c r="UVF15" s="4"/>
      <c r="UVG15" s="4"/>
      <c r="UVH15" s="4"/>
      <c r="UVI15" s="4"/>
      <c r="UVJ15" s="4"/>
      <c r="UVK15" s="4"/>
      <c r="UVL15" s="4"/>
      <c r="UVM15" s="4"/>
      <c r="UVN15" s="4"/>
      <c r="UVO15" s="4"/>
      <c r="UVP15" s="4"/>
      <c r="UVQ15" s="4"/>
      <c r="UVR15" s="4"/>
      <c r="UVS15" s="4"/>
      <c r="UVT15" s="4"/>
      <c r="UVU15" s="4"/>
      <c r="UVV15" s="4"/>
      <c r="UVW15" s="4"/>
      <c r="UVX15" s="4"/>
      <c r="UVY15" s="4"/>
      <c r="UVZ15" s="4"/>
      <c r="UWA15" s="4"/>
      <c r="UWB15" s="4"/>
      <c r="UWC15" s="4"/>
      <c r="UWD15" s="4"/>
      <c r="UWE15" s="4"/>
      <c r="UWF15" s="4"/>
      <c r="UWG15" s="4"/>
      <c r="UWH15" s="4"/>
      <c r="UWI15" s="4"/>
      <c r="UWJ15" s="4"/>
      <c r="UWK15" s="4"/>
      <c r="UWL15" s="4"/>
      <c r="UWM15" s="4"/>
      <c r="UWN15" s="4"/>
      <c r="UWO15" s="4"/>
      <c r="UWP15" s="4"/>
      <c r="UWQ15" s="4"/>
      <c r="UWR15" s="4"/>
      <c r="UWS15" s="4"/>
      <c r="UWT15" s="4"/>
      <c r="UWU15" s="4"/>
      <c r="UWV15" s="4"/>
      <c r="UWW15" s="4"/>
      <c r="UWX15" s="4"/>
      <c r="UWY15" s="4"/>
      <c r="UWZ15" s="4"/>
      <c r="UXA15" s="4"/>
      <c r="UXB15" s="4"/>
      <c r="UXC15" s="4"/>
      <c r="UXD15" s="4"/>
      <c r="UXE15" s="4"/>
      <c r="UXF15" s="4"/>
      <c r="UXG15" s="4"/>
      <c r="UXH15" s="4"/>
      <c r="UXI15" s="4"/>
      <c r="UXJ15" s="4"/>
      <c r="UXK15" s="4"/>
      <c r="UXL15" s="4"/>
      <c r="UXM15" s="4"/>
      <c r="UXN15" s="4"/>
      <c r="UXO15" s="4"/>
      <c r="UXP15" s="4"/>
      <c r="UXQ15" s="4"/>
      <c r="UXR15" s="4"/>
      <c r="UXS15" s="4"/>
      <c r="UXT15" s="4"/>
      <c r="UXU15" s="4"/>
      <c r="UXV15" s="4"/>
      <c r="UXW15" s="4"/>
      <c r="UXX15" s="4"/>
      <c r="UXY15" s="4"/>
      <c r="UXZ15" s="4"/>
      <c r="UYA15" s="4"/>
      <c r="UYB15" s="4"/>
      <c r="UYC15" s="4"/>
      <c r="UYD15" s="4"/>
      <c r="UYE15" s="4"/>
      <c r="UYF15" s="4"/>
      <c r="UYG15" s="4"/>
      <c r="UYH15" s="4"/>
      <c r="UYI15" s="4"/>
      <c r="UYJ15" s="4"/>
      <c r="UYK15" s="4"/>
      <c r="UYL15" s="4"/>
      <c r="UYM15" s="4"/>
      <c r="UYN15" s="4"/>
      <c r="UYO15" s="4"/>
      <c r="UYP15" s="4"/>
      <c r="UYQ15" s="4"/>
      <c r="UYR15" s="4"/>
      <c r="UYS15" s="4"/>
      <c r="UYT15" s="4"/>
      <c r="UYU15" s="4"/>
      <c r="UYV15" s="4"/>
      <c r="UYW15" s="4"/>
      <c r="UYX15" s="4"/>
      <c r="UYY15" s="4"/>
      <c r="UYZ15" s="4"/>
      <c r="UZA15" s="4"/>
      <c r="UZB15" s="4"/>
      <c r="UZC15" s="4"/>
      <c r="UZD15" s="4"/>
      <c r="UZE15" s="4"/>
      <c r="UZF15" s="4"/>
      <c r="UZG15" s="4"/>
      <c r="UZH15" s="4"/>
      <c r="UZI15" s="4"/>
      <c r="UZJ15" s="4"/>
      <c r="UZK15" s="4"/>
      <c r="UZL15" s="4"/>
      <c r="UZM15" s="4"/>
      <c r="UZN15" s="4"/>
      <c r="UZO15" s="4"/>
      <c r="UZP15" s="4"/>
      <c r="UZQ15" s="4"/>
      <c r="UZR15" s="4"/>
      <c r="UZS15" s="4"/>
      <c r="UZT15" s="4"/>
      <c r="UZU15" s="4"/>
      <c r="UZV15" s="4"/>
      <c r="UZW15" s="4"/>
      <c r="UZX15" s="4"/>
      <c r="UZY15" s="4"/>
      <c r="UZZ15" s="4"/>
      <c r="VAA15" s="4"/>
      <c r="VAB15" s="4"/>
      <c r="VAC15" s="4"/>
      <c r="VAD15" s="4"/>
      <c r="VAE15" s="4"/>
      <c r="VAF15" s="4"/>
      <c r="VAG15" s="4"/>
      <c r="VAH15" s="4"/>
      <c r="VAI15" s="4"/>
      <c r="VAJ15" s="4"/>
      <c r="VAK15" s="4"/>
      <c r="VAL15" s="4"/>
      <c r="VAM15" s="4"/>
      <c r="VAN15" s="4"/>
      <c r="VAO15" s="4"/>
      <c r="VAP15" s="4"/>
      <c r="VAQ15" s="4"/>
      <c r="VAR15" s="4"/>
      <c r="VAS15" s="4"/>
      <c r="VAT15" s="4"/>
      <c r="VAU15" s="4"/>
      <c r="VAV15" s="4"/>
      <c r="VAW15" s="4"/>
      <c r="VAX15" s="4"/>
      <c r="VAY15" s="4"/>
      <c r="VAZ15" s="4"/>
      <c r="VBA15" s="4"/>
      <c r="VBB15" s="4"/>
      <c r="VBC15" s="4"/>
      <c r="VBD15" s="4"/>
      <c r="VBE15" s="4"/>
      <c r="VBF15" s="4"/>
      <c r="VBG15" s="4"/>
      <c r="VBH15" s="4"/>
      <c r="VBI15" s="4"/>
      <c r="VBJ15" s="4"/>
      <c r="VBK15" s="4"/>
      <c r="VBL15" s="4"/>
      <c r="VBM15" s="4"/>
      <c r="VBN15" s="4"/>
      <c r="VBO15" s="4"/>
      <c r="VBP15" s="4"/>
      <c r="VBQ15" s="4"/>
      <c r="VBR15" s="4"/>
      <c r="VBS15" s="4"/>
      <c r="VBT15" s="4"/>
      <c r="VBU15" s="4"/>
      <c r="VBV15" s="4"/>
      <c r="VBW15" s="4"/>
      <c r="VBX15" s="4"/>
      <c r="VBY15" s="4"/>
      <c r="VBZ15" s="4"/>
      <c r="VCA15" s="4"/>
      <c r="VCB15" s="4"/>
      <c r="VCC15" s="4"/>
      <c r="VCD15" s="4"/>
      <c r="VCE15" s="4"/>
      <c r="VCF15" s="4"/>
      <c r="VCG15" s="4"/>
      <c r="VCH15" s="4"/>
      <c r="VCI15" s="4"/>
      <c r="VCJ15" s="4"/>
      <c r="VCK15" s="4"/>
      <c r="VCL15" s="4"/>
      <c r="VCM15" s="4"/>
      <c r="VCN15" s="4"/>
      <c r="VCO15" s="4"/>
      <c r="VCP15" s="4"/>
      <c r="VCQ15" s="4"/>
      <c r="VCR15" s="4"/>
      <c r="VCS15" s="4"/>
      <c r="VCT15" s="4"/>
      <c r="VCU15" s="4"/>
      <c r="VCV15" s="4"/>
      <c r="VCW15" s="4"/>
      <c r="VCX15" s="4"/>
      <c r="VCY15" s="4"/>
      <c r="VCZ15" s="4"/>
      <c r="VDA15" s="4"/>
      <c r="VDB15" s="4"/>
      <c r="VDC15" s="4"/>
      <c r="VDD15" s="4"/>
      <c r="VDE15" s="4"/>
      <c r="VDF15" s="4"/>
      <c r="VDG15" s="4"/>
      <c r="VDH15" s="4"/>
      <c r="VDI15" s="4"/>
      <c r="VDJ15" s="4"/>
      <c r="VDK15" s="4"/>
      <c r="VDL15" s="4"/>
      <c r="VDM15" s="4"/>
      <c r="VDN15" s="4"/>
      <c r="VDO15" s="4"/>
      <c r="VDP15" s="4"/>
      <c r="VDQ15" s="4"/>
      <c r="VDR15" s="4"/>
      <c r="VDS15" s="4"/>
      <c r="VDT15" s="4"/>
      <c r="VDU15" s="4"/>
      <c r="VDV15" s="4"/>
      <c r="VDW15" s="4"/>
      <c r="VDX15" s="4"/>
      <c r="VDY15" s="4"/>
      <c r="VDZ15" s="4"/>
      <c r="VEA15" s="4"/>
      <c r="VEB15" s="4"/>
      <c r="VEC15" s="4"/>
      <c r="VED15" s="4"/>
      <c r="VEE15" s="4"/>
      <c r="VEF15" s="4"/>
      <c r="VEG15" s="4"/>
      <c r="VEH15" s="4"/>
      <c r="VEI15" s="4"/>
      <c r="VEJ15" s="4"/>
      <c r="VEK15" s="4"/>
      <c r="VEL15" s="4"/>
      <c r="VEM15" s="4"/>
      <c r="VEN15" s="4"/>
      <c r="VEO15" s="4"/>
      <c r="VEP15" s="4"/>
      <c r="VEQ15" s="4"/>
      <c r="VER15" s="4"/>
      <c r="VES15" s="4"/>
      <c r="VET15" s="4"/>
      <c r="VEU15" s="4"/>
      <c r="VEV15" s="4"/>
      <c r="VEW15" s="4"/>
      <c r="VEX15" s="4"/>
      <c r="VEY15" s="4"/>
      <c r="VEZ15" s="4"/>
      <c r="VFA15" s="4"/>
      <c r="VFB15" s="4"/>
      <c r="VFC15" s="4"/>
      <c r="VFD15" s="4"/>
      <c r="VFE15" s="4"/>
      <c r="VFF15" s="4"/>
      <c r="VFG15" s="4"/>
      <c r="VFH15" s="4"/>
      <c r="VFI15" s="4"/>
      <c r="VFJ15" s="4"/>
      <c r="VFK15" s="4"/>
      <c r="VFL15" s="4"/>
      <c r="VFM15" s="4"/>
      <c r="VFN15" s="4"/>
      <c r="VFO15" s="4"/>
      <c r="VFP15" s="4"/>
      <c r="VFQ15" s="4"/>
      <c r="VFR15" s="4"/>
      <c r="VFS15" s="4"/>
      <c r="VFT15" s="4"/>
      <c r="VFU15" s="4"/>
      <c r="VFV15" s="4"/>
      <c r="VFW15" s="4"/>
      <c r="VFX15" s="4"/>
      <c r="VFY15" s="4"/>
      <c r="VFZ15" s="4"/>
      <c r="VGA15" s="4"/>
      <c r="VGB15" s="4"/>
      <c r="VGC15" s="4"/>
      <c r="VGD15" s="4"/>
      <c r="VGE15" s="4"/>
      <c r="VGF15" s="4"/>
      <c r="VGG15" s="4"/>
      <c r="VGH15" s="4"/>
      <c r="VGI15" s="4"/>
      <c r="VGJ15" s="4"/>
      <c r="VGK15" s="4"/>
      <c r="VGL15" s="4"/>
      <c r="VGM15" s="4"/>
      <c r="VGN15" s="4"/>
      <c r="VGO15" s="4"/>
      <c r="VGP15" s="4"/>
      <c r="VGQ15" s="4"/>
      <c r="VGR15" s="4"/>
      <c r="VGS15" s="4"/>
      <c r="VGT15" s="4"/>
      <c r="VGU15" s="4"/>
      <c r="VGV15" s="4"/>
      <c r="VGW15" s="4"/>
      <c r="VGX15" s="4"/>
      <c r="VGY15" s="4"/>
      <c r="VGZ15" s="4"/>
      <c r="VHA15" s="4"/>
      <c r="VHB15" s="4"/>
      <c r="VHC15" s="4"/>
      <c r="VHD15" s="4"/>
      <c r="VHE15" s="4"/>
      <c r="VHF15" s="4"/>
      <c r="VHG15" s="4"/>
      <c r="VHH15" s="4"/>
      <c r="VHI15" s="4"/>
      <c r="VHJ15" s="4"/>
      <c r="VHK15" s="4"/>
      <c r="VHL15" s="4"/>
      <c r="VHM15" s="4"/>
      <c r="VHN15" s="4"/>
      <c r="VHO15" s="4"/>
      <c r="VHP15" s="4"/>
      <c r="VHQ15" s="4"/>
      <c r="VHR15" s="4"/>
      <c r="VHS15" s="4"/>
      <c r="VHT15" s="4"/>
      <c r="VHU15" s="4"/>
      <c r="VHV15" s="4"/>
      <c r="VHW15" s="4"/>
      <c r="VHX15" s="4"/>
      <c r="VHY15" s="4"/>
      <c r="VHZ15" s="4"/>
      <c r="VIA15" s="4"/>
      <c r="VIB15" s="4"/>
      <c r="VIC15" s="4"/>
      <c r="VID15" s="4"/>
      <c r="VIE15" s="4"/>
      <c r="VIF15" s="4"/>
      <c r="VIG15" s="4"/>
      <c r="VIH15" s="4"/>
      <c r="VII15" s="4"/>
      <c r="VIJ15" s="4"/>
      <c r="VIK15" s="4"/>
      <c r="VIL15" s="4"/>
      <c r="VIM15" s="4"/>
      <c r="VIN15" s="4"/>
      <c r="VIO15" s="4"/>
      <c r="VIP15" s="4"/>
      <c r="VIQ15" s="4"/>
      <c r="VIR15" s="4"/>
      <c r="VIS15" s="4"/>
      <c r="VIT15" s="4"/>
      <c r="VIU15" s="4"/>
      <c r="VIV15" s="4"/>
      <c r="VIW15" s="4"/>
      <c r="VIX15" s="4"/>
      <c r="VIY15" s="4"/>
      <c r="VIZ15" s="4"/>
      <c r="VJA15" s="4"/>
      <c r="VJB15" s="4"/>
      <c r="VJC15" s="4"/>
      <c r="VJD15" s="4"/>
      <c r="VJE15" s="4"/>
      <c r="VJF15" s="4"/>
      <c r="VJG15" s="4"/>
      <c r="VJH15" s="4"/>
      <c r="VJI15" s="4"/>
      <c r="VJJ15" s="4"/>
      <c r="VJK15" s="4"/>
      <c r="VJL15" s="4"/>
      <c r="VJM15" s="4"/>
      <c r="VJN15" s="4"/>
      <c r="VJO15" s="4"/>
      <c r="VJP15" s="4"/>
      <c r="VJQ15" s="4"/>
      <c r="VJR15" s="4"/>
      <c r="VJS15" s="4"/>
      <c r="VJT15" s="4"/>
      <c r="VJU15" s="4"/>
      <c r="VJV15" s="4"/>
      <c r="VJW15" s="4"/>
      <c r="VJX15" s="4"/>
      <c r="VJY15" s="4"/>
      <c r="VJZ15" s="4"/>
      <c r="VKA15" s="4"/>
      <c r="VKB15" s="4"/>
      <c r="VKC15" s="4"/>
      <c r="VKD15" s="4"/>
      <c r="VKE15" s="4"/>
      <c r="VKF15" s="4"/>
      <c r="VKG15" s="4"/>
      <c r="VKH15" s="4"/>
      <c r="VKI15" s="4"/>
      <c r="VKJ15" s="4"/>
      <c r="VKK15" s="4"/>
      <c r="VKL15" s="4"/>
      <c r="VKM15" s="4"/>
      <c r="VKN15" s="4"/>
      <c r="VKO15" s="4"/>
      <c r="VKP15" s="4"/>
      <c r="VKQ15" s="4"/>
      <c r="VKR15" s="4"/>
      <c r="VKS15" s="4"/>
      <c r="VKT15" s="4"/>
      <c r="VKU15" s="4"/>
      <c r="VKV15" s="4"/>
      <c r="VKW15" s="4"/>
      <c r="VKX15" s="4"/>
      <c r="VKY15" s="4"/>
      <c r="VKZ15" s="4"/>
      <c r="VLA15" s="4"/>
      <c r="VLB15" s="4"/>
      <c r="VLC15" s="4"/>
      <c r="VLD15" s="4"/>
      <c r="VLE15" s="4"/>
      <c r="VLF15" s="4"/>
      <c r="VLG15" s="4"/>
      <c r="VLH15" s="4"/>
      <c r="VLI15" s="4"/>
      <c r="VLJ15" s="4"/>
      <c r="VLK15" s="4"/>
      <c r="VLL15" s="4"/>
      <c r="VLM15" s="4"/>
      <c r="VLN15" s="4"/>
      <c r="VLO15" s="4"/>
      <c r="VLP15" s="4"/>
      <c r="VLQ15" s="4"/>
      <c r="VLR15" s="4"/>
      <c r="VLS15" s="4"/>
      <c r="VLT15" s="4"/>
      <c r="VLU15" s="4"/>
      <c r="VLV15" s="4"/>
      <c r="VLW15" s="4"/>
      <c r="VLX15" s="4"/>
      <c r="VLY15" s="4"/>
      <c r="VLZ15" s="4"/>
      <c r="VMA15" s="4"/>
      <c r="VMB15" s="4"/>
      <c r="VMC15" s="4"/>
      <c r="VMD15" s="4"/>
      <c r="VME15" s="4"/>
      <c r="VMF15" s="4"/>
      <c r="VMG15" s="4"/>
      <c r="VMH15" s="4"/>
      <c r="VMI15" s="4"/>
      <c r="VMJ15" s="4"/>
      <c r="VMK15" s="4"/>
      <c r="VML15" s="4"/>
      <c r="VMM15" s="4"/>
      <c r="VMN15" s="4"/>
      <c r="VMO15" s="4"/>
      <c r="VMP15" s="4"/>
      <c r="VMQ15" s="4"/>
      <c r="VMR15" s="4"/>
      <c r="VMS15" s="4"/>
      <c r="VMT15" s="4"/>
      <c r="VMU15" s="4"/>
      <c r="VMV15" s="4"/>
      <c r="VMW15" s="4"/>
      <c r="VMX15" s="4"/>
      <c r="VMY15" s="4"/>
      <c r="VMZ15" s="4"/>
      <c r="VNA15" s="4"/>
      <c r="VNB15" s="4"/>
      <c r="VNC15" s="4"/>
      <c r="VND15" s="4"/>
      <c r="VNE15" s="4"/>
      <c r="VNF15" s="4"/>
      <c r="VNG15" s="4"/>
      <c r="VNH15" s="4"/>
      <c r="VNI15" s="4"/>
      <c r="VNJ15" s="4"/>
      <c r="VNK15" s="4"/>
      <c r="VNL15" s="4"/>
      <c r="VNM15" s="4"/>
      <c r="VNN15" s="4"/>
      <c r="VNO15" s="4"/>
      <c r="VNP15" s="4"/>
      <c r="VNQ15" s="4"/>
      <c r="VNR15" s="4"/>
      <c r="VNS15" s="4"/>
      <c r="VNT15" s="4"/>
      <c r="VNU15" s="4"/>
      <c r="VNV15" s="4"/>
      <c r="VNW15" s="4"/>
      <c r="VNX15" s="4"/>
      <c r="VNY15" s="4"/>
      <c r="VNZ15" s="4"/>
      <c r="VOA15" s="4"/>
      <c r="VOB15" s="4"/>
      <c r="VOC15" s="4"/>
      <c r="VOD15" s="4"/>
      <c r="VOE15" s="4"/>
      <c r="VOF15" s="4"/>
      <c r="VOG15" s="4"/>
      <c r="VOH15" s="4"/>
      <c r="VOI15" s="4"/>
      <c r="VOJ15" s="4"/>
      <c r="VOK15" s="4"/>
      <c r="VOL15" s="4"/>
      <c r="VOM15" s="4"/>
      <c r="VON15" s="4"/>
      <c r="VOO15" s="4"/>
      <c r="VOP15" s="4"/>
      <c r="VOQ15" s="4"/>
      <c r="VOR15" s="4"/>
      <c r="VOS15" s="4"/>
      <c r="VOT15" s="4"/>
      <c r="VOU15" s="4"/>
      <c r="VOV15" s="4"/>
      <c r="VOW15" s="4"/>
      <c r="VOX15" s="4"/>
      <c r="VOY15" s="4"/>
      <c r="VOZ15" s="4"/>
      <c r="VPA15" s="4"/>
      <c r="VPB15" s="4"/>
      <c r="VPC15" s="4"/>
      <c r="VPD15" s="4"/>
      <c r="VPE15" s="4"/>
      <c r="VPF15" s="4"/>
      <c r="VPG15" s="4"/>
      <c r="VPH15" s="4"/>
      <c r="VPI15" s="4"/>
      <c r="VPJ15" s="4"/>
      <c r="VPK15" s="4"/>
      <c r="VPL15" s="4"/>
      <c r="VPM15" s="4"/>
      <c r="VPN15" s="4"/>
      <c r="VPO15" s="4"/>
      <c r="VPP15" s="4"/>
      <c r="VPQ15" s="4"/>
      <c r="VPR15" s="4"/>
      <c r="VPS15" s="4"/>
      <c r="VPT15" s="4"/>
      <c r="VPU15" s="4"/>
      <c r="VPV15" s="4"/>
      <c r="VPW15" s="4"/>
      <c r="VPX15" s="4"/>
      <c r="VPY15" s="4"/>
      <c r="VPZ15" s="4"/>
      <c r="VQA15" s="4"/>
      <c r="VQB15" s="4"/>
      <c r="VQC15" s="4"/>
      <c r="VQD15" s="4"/>
      <c r="VQE15" s="4"/>
      <c r="VQF15" s="4"/>
      <c r="VQG15" s="4"/>
      <c r="VQH15" s="4"/>
      <c r="VQI15" s="4"/>
      <c r="VQJ15" s="4"/>
      <c r="VQK15" s="4"/>
      <c r="VQL15" s="4"/>
      <c r="VQM15" s="4"/>
      <c r="VQN15" s="4"/>
      <c r="VQO15" s="4"/>
      <c r="VQP15" s="4"/>
      <c r="VQQ15" s="4"/>
      <c r="VQR15" s="4"/>
      <c r="VQS15" s="4"/>
      <c r="VQT15" s="4"/>
      <c r="VQU15" s="4"/>
      <c r="VQV15" s="4"/>
      <c r="VQW15" s="4"/>
      <c r="VQX15" s="4"/>
      <c r="VQY15" s="4"/>
      <c r="VQZ15" s="4"/>
      <c r="VRA15" s="4"/>
      <c r="VRB15" s="4"/>
      <c r="VRC15" s="4"/>
      <c r="VRD15" s="4"/>
      <c r="VRE15" s="4"/>
      <c r="VRF15" s="4"/>
      <c r="VRG15" s="4"/>
      <c r="VRH15" s="4"/>
      <c r="VRI15" s="4"/>
      <c r="VRJ15" s="4"/>
      <c r="VRK15" s="4"/>
      <c r="VRL15" s="4"/>
      <c r="VRM15" s="4"/>
      <c r="VRN15" s="4"/>
      <c r="VRO15" s="4"/>
      <c r="VRP15" s="4"/>
      <c r="VRQ15" s="4"/>
      <c r="VRR15" s="4"/>
      <c r="VRS15" s="4"/>
      <c r="VRT15" s="4"/>
      <c r="VRU15" s="4"/>
      <c r="VRV15" s="4"/>
      <c r="VRW15" s="4"/>
      <c r="VRX15" s="4"/>
      <c r="VRY15" s="4"/>
      <c r="VRZ15" s="4"/>
      <c r="VSA15" s="4"/>
      <c r="VSB15" s="4"/>
      <c r="VSC15" s="4"/>
      <c r="VSD15" s="4"/>
      <c r="VSE15" s="4"/>
      <c r="VSF15" s="4"/>
      <c r="VSG15" s="4"/>
      <c r="VSH15" s="4"/>
      <c r="VSI15" s="4"/>
      <c r="VSJ15" s="4"/>
      <c r="VSK15" s="4"/>
      <c r="VSL15" s="4"/>
      <c r="VSM15" s="4"/>
      <c r="VSN15" s="4"/>
      <c r="VSO15" s="4"/>
      <c r="VSP15" s="4"/>
      <c r="VSQ15" s="4"/>
      <c r="VSR15" s="4"/>
      <c r="VSS15" s="4"/>
      <c r="VST15" s="4"/>
      <c r="VSU15" s="4"/>
      <c r="VSV15" s="4"/>
      <c r="VSW15" s="4"/>
      <c r="VSX15" s="4"/>
      <c r="VSY15" s="4"/>
      <c r="VSZ15" s="4"/>
      <c r="VTA15" s="4"/>
      <c r="VTB15" s="4"/>
      <c r="VTC15" s="4"/>
      <c r="VTD15" s="4"/>
      <c r="VTE15" s="4"/>
      <c r="VTF15" s="4"/>
      <c r="VTG15" s="4"/>
      <c r="VTH15" s="4"/>
      <c r="VTI15" s="4"/>
      <c r="VTJ15" s="4"/>
      <c r="VTK15" s="4"/>
      <c r="VTL15" s="4"/>
      <c r="VTM15" s="4"/>
      <c r="VTN15" s="4"/>
      <c r="VTO15" s="4"/>
      <c r="VTP15" s="4"/>
      <c r="VTQ15" s="4"/>
      <c r="VTR15" s="4"/>
      <c r="VTS15" s="4"/>
      <c r="VTT15" s="4"/>
      <c r="VTU15" s="4"/>
      <c r="VTV15" s="4"/>
      <c r="VTW15" s="4"/>
      <c r="VTX15" s="4"/>
      <c r="VTY15" s="4"/>
      <c r="VTZ15" s="4"/>
      <c r="VUA15" s="4"/>
      <c r="VUB15" s="4"/>
      <c r="VUC15" s="4"/>
      <c r="VUD15" s="4"/>
      <c r="VUE15" s="4"/>
      <c r="VUF15" s="4"/>
      <c r="VUG15" s="4"/>
      <c r="VUH15" s="4"/>
      <c r="VUI15" s="4"/>
      <c r="VUJ15" s="4"/>
      <c r="VUK15" s="4"/>
      <c r="VUL15" s="4"/>
      <c r="VUM15" s="4"/>
      <c r="VUN15" s="4"/>
      <c r="VUO15" s="4"/>
      <c r="VUP15" s="4"/>
      <c r="VUQ15" s="4"/>
      <c r="VUR15" s="4"/>
      <c r="VUS15" s="4"/>
      <c r="VUT15" s="4"/>
      <c r="VUU15" s="4"/>
      <c r="VUV15" s="4"/>
      <c r="VUW15" s="4"/>
      <c r="VUX15" s="4"/>
      <c r="VUY15" s="4"/>
      <c r="VUZ15" s="4"/>
      <c r="VVA15" s="4"/>
      <c r="VVB15" s="4"/>
      <c r="VVC15" s="4"/>
      <c r="VVD15" s="4"/>
      <c r="VVE15" s="4"/>
      <c r="VVF15" s="4"/>
      <c r="VVG15" s="4"/>
      <c r="VVH15" s="4"/>
      <c r="VVI15" s="4"/>
      <c r="VVJ15" s="4"/>
      <c r="VVK15" s="4"/>
      <c r="VVL15" s="4"/>
      <c r="VVM15" s="4"/>
      <c r="VVN15" s="4"/>
      <c r="VVO15" s="4"/>
      <c r="VVP15" s="4"/>
      <c r="VVQ15" s="4"/>
      <c r="VVR15" s="4"/>
      <c r="VVS15" s="4"/>
      <c r="VVT15" s="4"/>
      <c r="VVU15" s="4"/>
      <c r="VVV15" s="4"/>
      <c r="VVW15" s="4"/>
      <c r="VVX15" s="4"/>
      <c r="VVY15" s="4"/>
      <c r="VVZ15" s="4"/>
      <c r="VWA15" s="4"/>
      <c r="VWB15" s="4"/>
      <c r="VWC15" s="4"/>
      <c r="VWD15" s="4"/>
      <c r="VWE15" s="4"/>
      <c r="VWF15" s="4"/>
      <c r="VWG15" s="4"/>
      <c r="VWH15" s="4"/>
      <c r="VWI15" s="4"/>
      <c r="VWJ15" s="4"/>
      <c r="VWK15" s="4"/>
      <c r="VWL15" s="4"/>
      <c r="VWM15" s="4"/>
      <c r="VWN15" s="4"/>
      <c r="VWO15" s="4"/>
      <c r="VWP15" s="4"/>
      <c r="VWQ15" s="4"/>
      <c r="VWR15" s="4"/>
      <c r="VWS15" s="4"/>
      <c r="VWT15" s="4"/>
      <c r="VWU15" s="4"/>
      <c r="VWV15" s="4"/>
      <c r="VWW15" s="4"/>
      <c r="VWX15" s="4"/>
      <c r="VWY15" s="4"/>
      <c r="VWZ15" s="4"/>
      <c r="VXA15" s="4"/>
      <c r="VXB15" s="4"/>
      <c r="VXC15" s="4"/>
      <c r="VXD15" s="4"/>
      <c r="VXE15" s="4"/>
      <c r="VXF15" s="4"/>
      <c r="VXG15" s="4"/>
      <c r="VXH15" s="4"/>
      <c r="VXI15" s="4"/>
      <c r="VXJ15" s="4"/>
      <c r="VXK15" s="4"/>
      <c r="VXL15" s="4"/>
      <c r="VXM15" s="4"/>
      <c r="VXN15" s="4"/>
      <c r="VXO15" s="4"/>
      <c r="VXP15" s="4"/>
      <c r="VXQ15" s="4"/>
      <c r="VXR15" s="4"/>
      <c r="VXS15" s="4"/>
      <c r="VXT15" s="4"/>
      <c r="VXU15" s="4"/>
      <c r="VXV15" s="4"/>
      <c r="VXW15" s="4"/>
      <c r="VXX15" s="4"/>
      <c r="VXY15" s="4"/>
      <c r="VXZ15" s="4"/>
      <c r="VYA15" s="4"/>
      <c r="VYB15" s="4"/>
      <c r="VYC15" s="4"/>
      <c r="VYD15" s="4"/>
      <c r="VYE15" s="4"/>
      <c r="VYF15" s="4"/>
      <c r="VYG15" s="4"/>
      <c r="VYH15" s="4"/>
      <c r="VYI15" s="4"/>
      <c r="VYJ15" s="4"/>
      <c r="VYK15" s="4"/>
      <c r="VYL15" s="4"/>
      <c r="VYM15" s="4"/>
      <c r="VYN15" s="4"/>
      <c r="VYO15" s="4"/>
      <c r="VYP15" s="4"/>
      <c r="VYQ15" s="4"/>
      <c r="VYR15" s="4"/>
      <c r="VYS15" s="4"/>
      <c r="VYT15" s="4"/>
      <c r="VYU15" s="4"/>
      <c r="VYV15" s="4"/>
      <c r="VYW15" s="4"/>
      <c r="VYX15" s="4"/>
      <c r="VYY15" s="4"/>
      <c r="VYZ15" s="4"/>
      <c r="VZA15" s="4"/>
      <c r="VZB15" s="4"/>
      <c r="VZC15" s="4"/>
      <c r="VZD15" s="4"/>
      <c r="VZE15" s="4"/>
      <c r="VZF15" s="4"/>
      <c r="VZG15" s="4"/>
      <c r="VZH15" s="4"/>
      <c r="VZI15" s="4"/>
      <c r="VZJ15" s="4"/>
      <c r="VZK15" s="4"/>
      <c r="VZL15" s="4"/>
      <c r="VZM15" s="4"/>
      <c r="VZN15" s="4"/>
      <c r="VZO15" s="4"/>
      <c r="VZP15" s="4"/>
      <c r="VZQ15" s="4"/>
      <c r="VZR15" s="4"/>
      <c r="VZS15" s="4"/>
      <c r="VZT15" s="4"/>
      <c r="VZU15" s="4"/>
      <c r="VZV15" s="4"/>
      <c r="VZW15" s="4"/>
      <c r="VZX15" s="4"/>
      <c r="VZY15" s="4"/>
      <c r="VZZ15" s="4"/>
      <c r="WAA15" s="4"/>
      <c r="WAB15" s="4"/>
      <c r="WAC15" s="4"/>
      <c r="WAD15" s="4"/>
      <c r="WAE15" s="4"/>
      <c r="WAF15" s="4"/>
      <c r="WAG15" s="4"/>
      <c r="WAH15" s="4"/>
      <c r="WAI15" s="4"/>
      <c r="WAJ15" s="4"/>
      <c r="WAK15" s="4"/>
      <c r="WAL15" s="4"/>
      <c r="WAM15" s="4"/>
      <c r="WAN15" s="4"/>
      <c r="WAO15" s="4"/>
      <c r="WAP15" s="4"/>
      <c r="WAQ15" s="4"/>
      <c r="WAR15" s="4"/>
      <c r="WAS15" s="4"/>
      <c r="WAT15" s="4"/>
      <c r="WAU15" s="4"/>
      <c r="WAV15" s="4"/>
      <c r="WAW15" s="4"/>
      <c r="WAX15" s="4"/>
      <c r="WAY15" s="4"/>
      <c r="WAZ15" s="4"/>
      <c r="WBA15" s="4"/>
      <c r="WBB15" s="4"/>
      <c r="WBC15" s="4"/>
      <c r="WBD15" s="4"/>
      <c r="WBE15" s="4"/>
      <c r="WBF15" s="4"/>
      <c r="WBG15" s="4"/>
      <c r="WBH15" s="4"/>
      <c r="WBI15" s="4"/>
      <c r="WBJ15" s="4"/>
      <c r="WBK15" s="4"/>
      <c r="WBL15" s="4"/>
      <c r="WBM15" s="4"/>
      <c r="WBN15" s="4"/>
      <c r="WBO15" s="4"/>
      <c r="WBP15" s="4"/>
      <c r="WBQ15" s="4"/>
      <c r="WBR15" s="4"/>
      <c r="WBS15" s="4"/>
      <c r="WBT15" s="4"/>
      <c r="WBU15" s="4"/>
      <c r="WBV15" s="4"/>
      <c r="WBW15" s="4"/>
      <c r="WBX15" s="4"/>
      <c r="WBY15" s="4"/>
      <c r="WBZ15" s="4"/>
      <c r="WCA15" s="4"/>
      <c r="WCB15" s="4"/>
      <c r="WCC15" s="4"/>
      <c r="WCD15" s="4"/>
      <c r="WCE15" s="4"/>
      <c r="WCF15" s="4"/>
      <c r="WCG15" s="4"/>
      <c r="WCH15" s="4"/>
      <c r="WCI15" s="4"/>
      <c r="WCJ15" s="4"/>
      <c r="WCK15" s="4"/>
      <c r="WCL15" s="4"/>
      <c r="WCM15" s="4"/>
      <c r="WCN15" s="4"/>
      <c r="WCO15" s="4"/>
      <c r="WCP15" s="4"/>
      <c r="WCQ15" s="4"/>
      <c r="WCR15" s="4"/>
      <c r="WCS15" s="4"/>
      <c r="WCT15" s="4"/>
      <c r="WCU15" s="4"/>
      <c r="WCV15" s="4"/>
      <c r="WCW15" s="4"/>
      <c r="WCX15" s="4"/>
      <c r="WCY15" s="4"/>
      <c r="WCZ15" s="4"/>
      <c r="WDA15" s="4"/>
      <c r="WDB15" s="4"/>
      <c r="WDC15" s="4"/>
      <c r="WDD15" s="4"/>
      <c r="WDE15" s="4"/>
      <c r="WDF15" s="4"/>
      <c r="WDG15" s="4"/>
      <c r="WDH15" s="4"/>
      <c r="WDI15" s="4"/>
      <c r="WDJ15" s="4"/>
      <c r="WDK15" s="4"/>
      <c r="WDL15" s="4"/>
      <c r="WDM15" s="4"/>
      <c r="WDN15" s="4"/>
      <c r="WDO15" s="4"/>
      <c r="WDP15" s="4"/>
      <c r="WDQ15" s="4"/>
      <c r="WDR15" s="4"/>
      <c r="WDS15" s="4"/>
      <c r="WDT15" s="4"/>
      <c r="WDU15" s="4"/>
      <c r="WDV15" s="4"/>
      <c r="WDW15" s="4"/>
      <c r="WDX15" s="4"/>
      <c r="WDY15" s="4"/>
      <c r="WDZ15" s="4"/>
      <c r="WEA15" s="4"/>
      <c r="WEB15" s="4"/>
      <c r="WEC15" s="4"/>
      <c r="WED15" s="4"/>
      <c r="WEE15" s="4"/>
      <c r="WEF15" s="4"/>
      <c r="WEG15" s="4"/>
      <c r="WEH15" s="4"/>
      <c r="WEI15" s="4"/>
      <c r="WEJ15" s="4"/>
      <c r="WEK15" s="4"/>
      <c r="WEL15" s="4"/>
      <c r="WEM15" s="4"/>
      <c r="WEN15" s="4"/>
      <c r="WEO15" s="4"/>
      <c r="WEP15" s="4"/>
      <c r="WEQ15" s="4"/>
      <c r="WER15" s="4"/>
      <c r="WES15" s="4"/>
      <c r="WET15" s="4"/>
      <c r="WEU15" s="4"/>
      <c r="WEV15" s="4"/>
      <c r="WEW15" s="4"/>
      <c r="WEX15" s="4"/>
      <c r="WEY15" s="4"/>
      <c r="WEZ15" s="4"/>
      <c r="WFA15" s="4"/>
      <c r="WFB15" s="4"/>
      <c r="WFC15" s="4"/>
      <c r="WFD15" s="4"/>
      <c r="WFE15" s="4"/>
      <c r="WFF15" s="4"/>
      <c r="WFG15" s="4"/>
      <c r="WFH15" s="4"/>
      <c r="WFI15" s="4"/>
      <c r="WFJ15" s="4"/>
      <c r="WFK15" s="4"/>
      <c r="WFL15" s="4"/>
      <c r="WFM15" s="4"/>
      <c r="WFN15" s="4"/>
      <c r="WFO15" s="4"/>
      <c r="WFP15" s="4"/>
      <c r="WFQ15" s="4"/>
      <c r="WFR15" s="4"/>
      <c r="WFS15" s="4"/>
      <c r="WFT15" s="4"/>
      <c r="WFU15" s="4"/>
      <c r="WFV15" s="4"/>
      <c r="WFW15" s="4"/>
      <c r="WFX15" s="4"/>
      <c r="WFY15" s="4"/>
      <c r="WFZ15" s="4"/>
      <c r="WGA15" s="4"/>
      <c r="WGB15" s="4"/>
      <c r="WGC15" s="4"/>
      <c r="WGD15" s="4"/>
      <c r="WGE15" s="4"/>
      <c r="WGF15" s="4"/>
      <c r="WGG15" s="4"/>
      <c r="WGH15" s="4"/>
      <c r="WGI15" s="4"/>
      <c r="WGJ15" s="4"/>
      <c r="WGK15" s="4"/>
      <c r="WGL15" s="4"/>
      <c r="WGM15" s="4"/>
      <c r="WGN15" s="4"/>
      <c r="WGO15" s="4"/>
      <c r="WGP15" s="4"/>
      <c r="WGQ15" s="4"/>
      <c r="WGR15" s="4"/>
      <c r="WGS15" s="4"/>
      <c r="WGT15" s="4"/>
      <c r="WGU15" s="4"/>
      <c r="WGV15" s="4"/>
      <c r="WGW15" s="4"/>
      <c r="WGX15" s="4"/>
      <c r="WGY15" s="4"/>
      <c r="WGZ15" s="4"/>
      <c r="WHA15" s="4"/>
      <c r="WHB15" s="4"/>
      <c r="WHC15" s="4"/>
      <c r="WHD15" s="4"/>
      <c r="WHE15" s="4"/>
      <c r="WHF15" s="4"/>
      <c r="WHG15" s="4"/>
      <c r="WHH15" s="4"/>
      <c r="WHI15" s="4"/>
      <c r="WHJ15" s="4"/>
      <c r="WHK15" s="4"/>
      <c r="WHL15" s="4"/>
      <c r="WHM15" s="4"/>
      <c r="WHN15" s="4"/>
      <c r="WHO15" s="4"/>
      <c r="WHP15" s="4"/>
      <c r="WHQ15" s="4"/>
      <c r="WHR15" s="4"/>
      <c r="WHS15" s="4"/>
      <c r="WHT15" s="4"/>
      <c r="WHU15" s="4"/>
      <c r="WHV15" s="4"/>
      <c r="WHW15" s="4"/>
      <c r="WHX15" s="4"/>
      <c r="WHY15" s="4"/>
      <c r="WHZ15" s="4"/>
      <c r="WIA15" s="4"/>
      <c r="WIB15" s="4"/>
      <c r="WIC15" s="4"/>
      <c r="WID15" s="4"/>
      <c r="WIE15" s="4"/>
      <c r="WIF15" s="4"/>
      <c r="WIG15" s="4"/>
      <c r="WIH15" s="4"/>
      <c r="WII15" s="4"/>
      <c r="WIJ15" s="4"/>
      <c r="WIK15" s="4"/>
      <c r="WIL15" s="4"/>
      <c r="WIM15" s="4"/>
      <c r="WIN15" s="4"/>
      <c r="WIO15" s="4"/>
      <c r="WIP15" s="4"/>
      <c r="WIQ15" s="4"/>
      <c r="WIR15" s="4"/>
      <c r="WIS15" s="4"/>
      <c r="WIT15" s="4"/>
      <c r="WIU15" s="4"/>
      <c r="WIV15" s="4"/>
      <c r="WIW15" s="4"/>
      <c r="WIX15" s="4"/>
      <c r="WIY15" s="4"/>
      <c r="WIZ15" s="4"/>
      <c r="WJA15" s="4"/>
      <c r="WJB15" s="4"/>
      <c r="WJC15" s="4"/>
      <c r="WJD15" s="4"/>
      <c r="WJE15" s="4"/>
      <c r="WJF15" s="4"/>
      <c r="WJG15" s="4"/>
      <c r="WJH15" s="4"/>
      <c r="WJI15" s="4"/>
      <c r="WJJ15" s="4"/>
      <c r="WJK15" s="4"/>
      <c r="WJL15" s="4"/>
      <c r="WJM15" s="4"/>
      <c r="WJN15" s="4"/>
      <c r="WJO15" s="4"/>
      <c r="WJP15" s="4"/>
      <c r="WJQ15" s="4"/>
      <c r="WJR15" s="4"/>
      <c r="WJS15" s="4"/>
      <c r="WJT15" s="4"/>
      <c r="WJU15" s="4"/>
      <c r="WJV15" s="4"/>
      <c r="WJW15" s="4"/>
      <c r="WJX15" s="4"/>
      <c r="WJY15" s="4"/>
      <c r="WJZ15" s="4"/>
      <c r="WKA15" s="4"/>
      <c r="WKB15" s="4"/>
      <c r="WKC15" s="4"/>
      <c r="WKD15" s="4"/>
      <c r="WKE15" s="4"/>
      <c r="WKF15" s="4"/>
      <c r="WKG15" s="4"/>
      <c r="WKH15" s="4"/>
      <c r="WKI15" s="4"/>
      <c r="WKJ15" s="4"/>
      <c r="WKK15" s="4"/>
      <c r="WKL15" s="4"/>
      <c r="WKM15" s="4"/>
      <c r="WKN15" s="4"/>
      <c r="WKO15" s="4"/>
      <c r="WKP15" s="4"/>
      <c r="WKQ15" s="4"/>
      <c r="WKR15" s="4"/>
      <c r="WKS15" s="4"/>
      <c r="WKT15" s="4"/>
      <c r="WKU15" s="4"/>
      <c r="WKV15" s="4"/>
      <c r="WKW15" s="4"/>
      <c r="WKX15" s="4"/>
      <c r="WKY15" s="4"/>
      <c r="WKZ15" s="4"/>
      <c r="WLA15" s="4"/>
      <c r="WLB15" s="4"/>
      <c r="WLC15" s="4"/>
      <c r="WLD15" s="4"/>
      <c r="WLE15" s="4"/>
      <c r="WLF15" s="4"/>
      <c r="WLG15" s="4"/>
      <c r="WLH15" s="4"/>
      <c r="WLI15" s="4"/>
      <c r="WLJ15" s="4"/>
      <c r="WLK15" s="4"/>
      <c r="WLL15" s="4"/>
      <c r="WLM15" s="4"/>
      <c r="WLN15" s="4"/>
      <c r="WLO15" s="4"/>
      <c r="WLP15" s="4"/>
      <c r="WLQ15" s="4"/>
      <c r="WLR15" s="4"/>
      <c r="WLS15" s="4"/>
      <c r="WLT15" s="4"/>
      <c r="WLU15" s="4"/>
      <c r="WLV15" s="4"/>
      <c r="WLW15" s="4"/>
      <c r="WLX15" s="4"/>
      <c r="WLY15" s="4"/>
      <c r="WLZ15" s="4"/>
      <c r="WMA15" s="4"/>
      <c r="WMB15" s="4"/>
      <c r="WMC15" s="4"/>
      <c r="WMD15" s="4"/>
      <c r="WME15" s="4"/>
      <c r="WMF15" s="4"/>
      <c r="WMG15" s="4"/>
      <c r="WMH15" s="4"/>
      <c r="WMI15" s="4"/>
      <c r="WMJ15" s="4"/>
      <c r="WMK15" s="4"/>
      <c r="WML15" s="4"/>
      <c r="WMM15" s="4"/>
      <c r="WMN15" s="4"/>
      <c r="WMO15" s="4"/>
      <c r="WMP15" s="4"/>
      <c r="WMQ15" s="4"/>
      <c r="WMR15" s="4"/>
      <c r="WMS15" s="4"/>
      <c r="WMT15" s="4"/>
      <c r="WMU15" s="4"/>
      <c r="WMV15" s="4"/>
      <c r="WMW15" s="4"/>
      <c r="WMX15" s="4"/>
      <c r="WMY15" s="4"/>
      <c r="WMZ15" s="4"/>
      <c r="WNA15" s="4"/>
      <c r="WNB15" s="4"/>
      <c r="WNC15" s="4"/>
      <c r="WND15" s="4"/>
      <c r="WNE15" s="4"/>
      <c r="WNF15" s="4"/>
      <c r="WNG15" s="4"/>
      <c r="WNH15" s="4"/>
      <c r="WNI15" s="4"/>
      <c r="WNJ15" s="4"/>
      <c r="WNK15" s="4"/>
      <c r="WNL15" s="4"/>
      <c r="WNM15" s="4"/>
      <c r="WNN15" s="4"/>
      <c r="WNO15" s="4"/>
      <c r="WNP15" s="4"/>
      <c r="WNQ15" s="4"/>
      <c r="WNR15" s="4"/>
      <c r="WNS15" s="4"/>
      <c r="WNT15" s="4"/>
      <c r="WNU15" s="4"/>
      <c r="WNV15" s="4"/>
      <c r="WNW15" s="4"/>
      <c r="WNX15" s="4"/>
      <c r="WNY15" s="4"/>
      <c r="WNZ15" s="4"/>
      <c r="WOA15" s="4"/>
      <c r="WOB15" s="4"/>
      <c r="WOC15" s="4"/>
      <c r="WOD15" s="4"/>
      <c r="WOE15" s="4"/>
      <c r="WOF15" s="4"/>
      <c r="WOG15" s="4"/>
      <c r="WOH15" s="4"/>
      <c r="WOI15" s="4"/>
      <c r="WOJ15" s="4"/>
      <c r="WOK15" s="4"/>
      <c r="WOL15" s="4"/>
      <c r="WOM15" s="4"/>
      <c r="WON15" s="4"/>
      <c r="WOO15" s="4"/>
      <c r="WOP15" s="4"/>
      <c r="WOQ15" s="4"/>
      <c r="WOR15" s="4"/>
      <c r="WOS15" s="4"/>
      <c r="WOT15" s="4"/>
      <c r="WOU15" s="4"/>
      <c r="WOV15" s="4"/>
      <c r="WOW15" s="4"/>
      <c r="WOX15" s="4"/>
      <c r="WOY15" s="4"/>
      <c r="WOZ15" s="4"/>
      <c r="WPA15" s="4"/>
      <c r="WPB15" s="4"/>
      <c r="WPC15" s="4"/>
      <c r="WPD15" s="4"/>
      <c r="WPE15" s="4"/>
      <c r="WPF15" s="4"/>
      <c r="WPG15" s="4"/>
      <c r="WPH15" s="4"/>
      <c r="WPI15" s="4"/>
      <c r="WPJ15" s="4"/>
      <c r="WPK15" s="4"/>
      <c r="WPL15" s="4"/>
      <c r="WPM15" s="4"/>
      <c r="WPN15" s="4"/>
      <c r="WPO15" s="4"/>
      <c r="WPP15" s="4"/>
      <c r="WPQ15" s="4"/>
      <c r="WPR15" s="4"/>
      <c r="WPS15" s="4"/>
      <c r="WPT15" s="4"/>
      <c r="WPU15" s="4"/>
      <c r="WPV15" s="4"/>
      <c r="WPW15" s="4"/>
      <c r="WPX15" s="4"/>
      <c r="WPY15" s="4"/>
      <c r="WPZ15" s="4"/>
      <c r="WQA15" s="4"/>
      <c r="WQB15" s="4"/>
      <c r="WQC15" s="4"/>
      <c r="WQD15" s="4"/>
      <c r="WQE15" s="4"/>
      <c r="WQF15" s="4"/>
      <c r="WQG15" s="4"/>
      <c r="WQH15" s="4"/>
      <c r="WQI15" s="4"/>
      <c r="WQJ15" s="4"/>
      <c r="WQK15" s="4"/>
      <c r="WQL15" s="4"/>
      <c r="WQM15" s="4"/>
      <c r="WQN15" s="4"/>
      <c r="WQO15" s="4"/>
      <c r="WQP15" s="4"/>
      <c r="WQQ15" s="4"/>
      <c r="WQR15" s="4"/>
      <c r="WQS15" s="4"/>
      <c r="WQT15" s="4"/>
      <c r="WQU15" s="4"/>
      <c r="WQV15" s="4"/>
      <c r="WQW15" s="4"/>
      <c r="WQX15" s="4"/>
      <c r="WQY15" s="4"/>
      <c r="WQZ15" s="4"/>
      <c r="WRA15" s="4"/>
      <c r="WRB15" s="4"/>
      <c r="WRC15" s="4"/>
      <c r="WRD15" s="4"/>
      <c r="WRE15" s="4"/>
      <c r="WRF15" s="4"/>
      <c r="WRG15" s="4"/>
      <c r="WRH15" s="4"/>
      <c r="WRI15" s="4"/>
      <c r="WRJ15" s="4"/>
      <c r="WRK15" s="4"/>
      <c r="WRL15" s="4"/>
      <c r="WRM15" s="4"/>
      <c r="WRN15" s="4"/>
      <c r="WRO15" s="4"/>
      <c r="WRP15" s="4"/>
      <c r="WRQ15" s="4"/>
      <c r="WRR15" s="4"/>
      <c r="WRS15" s="4"/>
      <c r="WRT15" s="4"/>
      <c r="WRU15" s="4"/>
      <c r="WRV15" s="4"/>
      <c r="WRW15" s="4"/>
      <c r="WRX15" s="4"/>
      <c r="WRY15" s="4"/>
      <c r="WRZ15" s="4"/>
      <c r="WSA15" s="4"/>
      <c r="WSB15" s="4"/>
      <c r="WSC15" s="4"/>
      <c r="WSD15" s="4"/>
      <c r="WSE15" s="4"/>
      <c r="WSF15" s="4"/>
      <c r="WSG15" s="4"/>
      <c r="WSH15" s="4"/>
      <c r="WSI15" s="4"/>
      <c r="WSJ15" s="4"/>
      <c r="WSK15" s="4"/>
      <c r="WSL15" s="4"/>
      <c r="WSM15" s="4"/>
      <c r="WSN15" s="4"/>
      <c r="WSO15" s="4"/>
      <c r="WSP15" s="4"/>
      <c r="WSQ15" s="4"/>
      <c r="WSR15" s="4"/>
      <c r="WSS15" s="4"/>
      <c r="WST15" s="4"/>
      <c r="WSU15" s="4"/>
      <c r="WSV15" s="4"/>
      <c r="WSW15" s="4"/>
      <c r="WSX15" s="4"/>
      <c r="WSY15" s="4"/>
      <c r="WSZ15" s="4"/>
      <c r="WTA15" s="4"/>
      <c r="WTB15" s="4"/>
      <c r="WTC15" s="4"/>
      <c r="WTD15" s="4"/>
      <c r="WTE15" s="4"/>
      <c r="WTF15" s="4"/>
      <c r="WTG15" s="4"/>
      <c r="WTH15" s="4"/>
      <c r="WTI15" s="4"/>
      <c r="WTJ15" s="4"/>
      <c r="WTK15" s="4"/>
      <c r="WTL15" s="4"/>
      <c r="WTM15" s="4"/>
      <c r="WTN15" s="4"/>
      <c r="WTO15" s="4"/>
      <c r="WTP15" s="4"/>
      <c r="WTQ15" s="4"/>
      <c r="WTR15" s="4"/>
      <c r="WTS15" s="4"/>
      <c r="WTT15" s="4"/>
      <c r="WTU15" s="4"/>
      <c r="WTV15" s="4"/>
      <c r="WTW15" s="4"/>
      <c r="WTX15" s="4"/>
      <c r="WTY15" s="4"/>
      <c r="WTZ15" s="4"/>
      <c r="WUA15" s="4"/>
      <c r="WUB15" s="4"/>
      <c r="WUC15" s="4"/>
      <c r="WUD15" s="4"/>
      <c r="WUE15" s="4"/>
      <c r="WUF15" s="4"/>
      <c r="WUG15" s="4"/>
      <c r="WUH15" s="4"/>
      <c r="WUI15" s="4"/>
      <c r="WUJ15" s="4"/>
      <c r="WUK15" s="4"/>
      <c r="WUL15" s="4"/>
      <c r="WUM15" s="4"/>
      <c r="WUN15" s="4"/>
      <c r="WUO15" s="4"/>
      <c r="WUP15" s="4"/>
      <c r="WUQ15" s="4"/>
      <c r="WUR15" s="4"/>
      <c r="WUS15" s="4"/>
      <c r="WUT15" s="4"/>
      <c r="WUU15" s="4"/>
      <c r="WUV15" s="4"/>
      <c r="WUW15" s="4"/>
      <c r="WUX15" s="4"/>
      <c r="WUY15" s="4"/>
      <c r="WUZ15" s="4"/>
      <c r="WVA15" s="4"/>
      <c r="WVB15" s="4"/>
      <c r="WVC15" s="4"/>
      <c r="WVD15" s="4"/>
      <c r="WVE15" s="4"/>
      <c r="WVF15" s="4"/>
      <c r="WVG15" s="4"/>
      <c r="WVH15" s="4"/>
      <c r="WVI15" s="4"/>
    </row>
    <row r="16" spans="1:16129" s="53" customFormat="1" ht="26.1" customHeight="1" x14ac:dyDescent="0.3">
      <c r="A16" s="4"/>
      <c r="B16" s="530" t="s">
        <v>101</v>
      </c>
      <c r="C16" s="1026">
        <f>C15*(전체근속연수/12)</f>
        <v>103468750</v>
      </c>
      <c r="D16" s="5"/>
      <c r="E16" s="5"/>
      <c r="F16" s="5"/>
      <c r="H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  <c r="ALZ16" s="4"/>
      <c r="AMA16" s="4"/>
      <c r="AMB16" s="4"/>
      <c r="AMC16" s="4"/>
      <c r="AMD16" s="4"/>
      <c r="AME16" s="4"/>
      <c r="AMF16" s="4"/>
      <c r="AMG16" s="4"/>
      <c r="AMH16" s="4"/>
      <c r="AMI16" s="4"/>
      <c r="AMJ16" s="4"/>
      <c r="AMK16" s="4"/>
      <c r="AML16" s="4"/>
      <c r="AMM16" s="4"/>
      <c r="AMN16" s="4"/>
      <c r="AMO16" s="4"/>
      <c r="AMP16" s="4"/>
      <c r="AMQ16" s="4"/>
      <c r="AMR16" s="4"/>
      <c r="AMS16" s="4"/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4"/>
      <c r="ANK16" s="4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  <c r="ASV16" s="4"/>
      <c r="ASW16" s="4"/>
      <c r="ASX16" s="4"/>
      <c r="ASY16" s="4"/>
      <c r="ASZ16" s="4"/>
      <c r="ATA16" s="4"/>
      <c r="ATB16" s="4"/>
      <c r="ATC16" s="4"/>
      <c r="ATD16" s="4"/>
      <c r="ATE16" s="4"/>
      <c r="ATF16" s="4"/>
      <c r="ATG16" s="4"/>
      <c r="ATH16" s="4"/>
      <c r="ATI16" s="4"/>
      <c r="ATJ16" s="4"/>
      <c r="ATK16" s="4"/>
      <c r="ATL16" s="4"/>
      <c r="ATM16" s="4"/>
      <c r="ATN16" s="4"/>
      <c r="ATO16" s="4"/>
      <c r="ATP16" s="4"/>
      <c r="ATQ16" s="4"/>
      <c r="ATR16" s="4"/>
      <c r="ATS16" s="4"/>
      <c r="ATT16" s="4"/>
      <c r="ATU16" s="4"/>
      <c r="ATV16" s="4"/>
      <c r="ATW16" s="4"/>
      <c r="ATX16" s="4"/>
      <c r="ATY16" s="4"/>
      <c r="ATZ16" s="4"/>
      <c r="AUA16" s="4"/>
      <c r="AUB16" s="4"/>
      <c r="AUC16" s="4"/>
      <c r="AUD16" s="4"/>
      <c r="AUE16" s="4"/>
      <c r="AUF16" s="4"/>
      <c r="AUG16" s="4"/>
      <c r="AUH16" s="4"/>
      <c r="AUI16" s="4"/>
      <c r="AUJ16" s="4"/>
      <c r="AUK16" s="4"/>
      <c r="AUL16" s="4"/>
      <c r="AUM16" s="4"/>
      <c r="AUN16" s="4"/>
      <c r="AUO16" s="4"/>
      <c r="AUP16" s="4"/>
      <c r="AUQ16" s="4"/>
      <c r="AUR16" s="4"/>
      <c r="AUS16" s="4"/>
      <c r="AUT16" s="4"/>
      <c r="AUU16" s="4"/>
      <c r="AUV16" s="4"/>
      <c r="AUW16" s="4"/>
      <c r="AUX16" s="4"/>
      <c r="AUY16" s="4"/>
      <c r="AUZ16" s="4"/>
      <c r="AVA16" s="4"/>
      <c r="AVB16" s="4"/>
      <c r="AVC16" s="4"/>
      <c r="AVD16" s="4"/>
      <c r="AVE16" s="4"/>
      <c r="AVF16" s="4"/>
      <c r="AVG16" s="4"/>
      <c r="AVH16" s="4"/>
      <c r="AVI16" s="4"/>
      <c r="AVJ16" s="4"/>
      <c r="AVK16" s="4"/>
      <c r="AVL16" s="4"/>
      <c r="AVM16" s="4"/>
      <c r="AVN16" s="4"/>
      <c r="AVO16" s="4"/>
      <c r="AVP16" s="4"/>
      <c r="AVQ16" s="4"/>
      <c r="AVR16" s="4"/>
      <c r="AVS16" s="4"/>
      <c r="AVT16" s="4"/>
      <c r="AVU16" s="4"/>
      <c r="AVV16" s="4"/>
      <c r="AVW16" s="4"/>
      <c r="AVX16" s="4"/>
      <c r="AVY16" s="4"/>
      <c r="AVZ16" s="4"/>
      <c r="AWA16" s="4"/>
      <c r="AWB16" s="4"/>
      <c r="AWC16" s="4"/>
      <c r="AWD16" s="4"/>
      <c r="AWE16" s="4"/>
      <c r="AWF16" s="4"/>
      <c r="AWG16" s="4"/>
      <c r="AWH16" s="4"/>
      <c r="AWI16" s="4"/>
      <c r="AWJ16" s="4"/>
      <c r="AWK16" s="4"/>
      <c r="AWL16" s="4"/>
      <c r="AWM16" s="4"/>
      <c r="AWN16" s="4"/>
      <c r="AWO16" s="4"/>
      <c r="AWP16" s="4"/>
      <c r="AWQ16" s="4"/>
      <c r="AWR16" s="4"/>
      <c r="AWS16" s="4"/>
      <c r="AWT16" s="4"/>
      <c r="AWU16" s="4"/>
      <c r="AWV16" s="4"/>
      <c r="AWW16" s="4"/>
      <c r="AWX16" s="4"/>
      <c r="AWY16" s="4"/>
      <c r="AWZ16" s="4"/>
      <c r="AXA16" s="4"/>
      <c r="AXB16" s="4"/>
      <c r="AXC16" s="4"/>
      <c r="AXD16" s="4"/>
      <c r="AXE16" s="4"/>
      <c r="AXF16" s="4"/>
      <c r="AXG16" s="4"/>
      <c r="AXH16" s="4"/>
      <c r="AXI16" s="4"/>
      <c r="AXJ16" s="4"/>
      <c r="AXK16" s="4"/>
      <c r="AXL16" s="4"/>
      <c r="AXM16" s="4"/>
      <c r="AXN16" s="4"/>
      <c r="AXO16" s="4"/>
      <c r="AXP16" s="4"/>
      <c r="AXQ16" s="4"/>
      <c r="AXR16" s="4"/>
      <c r="AXS16" s="4"/>
      <c r="AXT16" s="4"/>
      <c r="AXU16" s="4"/>
      <c r="AXV16" s="4"/>
      <c r="AXW16" s="4"/>
      <c r="AXX16" s="4"/>
      <c r="AXY16" s="4"/>
      <c r="AXZ16" s="4"/>
      <c r="AYA16" s="4"/>
      <c r="AYB16" s="4"/>
      <c r="AYC16" s="4"/>
      <c r="AYD16" s="4"/>
      <c r="AYE16" s="4"/>
      <c r="AYF16" s="4"/>
      <c r="AYG16" s="4"/>
      <c r="AYH16" s="4"/>
      <c r="AYI16" s="4"/>
      <c r="AYJ16" s="4"/>
      <c r="AYK16" s="4"/>
      <c r="AYL16" s="4"/>
      <c r="AYM16" s="4"/>
      <c r="AYN16" s="4"/>
      <c r="AYO16" s="4"/>
      <c r="AYP16" s="4"/>
      <c r="AYQ16" s="4"/>
      <c r="AYR16" s="4"/>
      <c r="AYS16" s="4"/>
      <c r="AYT16" s="4"/>
      <c r="AYU16" s="4"/>
      <c r="AYV16" s="4"/>
      <c r="AYW16" s="4"/>
      <c r="AYX16" s="4"/>
      <c r="AYY16" s="4"/>
      <c r="AYZ16" s="4"/>
      <c r="AZA16" s="4"/>
      <c r="AZB16" s="4"/>
      <c r="AZC16" s="4"/>
      <c r="AZD16" s="4"/>
      <c r="AZE16" s="4"/>
      <c r="AZF16" s="4"/>
      <c r="AZG16" s="4"/>
      <c r="AZH16" s="4"/>
      <c r="AZI16" s="4"/>
      <c r="AZJ16" s="4"/>
      <c r="AZK16" s="4"/>
      <c r="AZL16" s="4"/>
      <c r="AZM16" s="4"/>
      <c r="AZN16" s="4"/>
      <c r="AZO16" s="4"/>
      <c r="AZP16" s="4"/>
      <c r="AZQ16" s="4"/>
      <c r="AZR16" s="4"/>
      <c r="AZS16" s="4"/>
      <c r="AZT16" s="4"/>
      <c r="AZU16" s="4"/>
      <c r="AZV16" s="4"/>
      <c r="AZW16" s="4"/>
      <c r="AZX16" s="4"/>
      <c r="AZY16" s="4"/>
      <c r="AZZ16" s="4"/>
      <c r="BAA16" s="4"/>
      <c r="BAB16" s="4"/>
      <c r="BAC16" s="4"/>
      <c r="BAD16" s="4"/>
      <c r="BAE16" s="4"/>
      <c r="BAF16" s="4"/>
      <c r="BAG16" s="4"/>
      <c r="BAH16" s="4"/>
      <c r="BAI16" s="4"/>
      <c r="BAJ16" s="4"/>
      <c r="BAK16" s="4"/>
      <c r="BAL16" s="4"/>
      <c r="BAM16" s="4"/>
      <c r="BAN16" s="4"/>
      <c r="BAO16" s="4"/>
      <c r="BAP16" s="4"/>
      <c r="BAQ16" s="4"/>
      <c r="BAR16" s="4"/>
      <c r="BAS16" s="4"/>
      <c r="BAT16" s="4"/>
      <c r="BAU16" s="4"/>
      <c r="BAV16" s="4"/>
      <c r="BAW16" s="4"/>
      <c r="BAX16" s="4"/>
      <c r="BAY16" s="4"/>
      <c r="BAZ16" s="4"/>
      <c r="BBA16" s="4"/>
      <c r="BBB16" s="4"/>
      <c r="BBC16" s="4"/>
      <c r="BBD16" s="4"/>
      <c r="BBE16" s="4"/>
      <c r="BBF16" s="4"/>
      <c r="BBG16" s="4"/>
      <c r="BBH16" s="4"/>
      <c r="BBI16" s="4"/>
      <c r="BBJ16" s="4"/>
      <c r="BBK16" s="4"/>
      <c r="BBL16" s="4"/>
      <c r="BBM16" s="4"/>
      <c r="BBN16" s="4"/>
      <c r="BBO16" s="4"/>
      <c r="BBP16" s="4"/>
      <c r="BBQ16" s="4"/>
      <c r="BBR16" s="4"/>
      <c r="BBS16" s="4"/>
      <c r="BBT16" s="4"/>
      <c r="BBU16" s="4"/>
      <c r="BBV16" s="4"/>
      <c r="BBW16" s="4"/>
      <c r="BBX16" s="4"/>
      <c r="BBY16" s="4"/>
      <c r="BBZ16" s="4"/>
      <c r="BCA16" s="4"/>
      <c r="BCB16" s="4"/>
      <c r="BCC16" s="4"/>
      <c r="BCD16" s="4"/>
      <c r="BCE16" s="4"/>
      <c r="BCF16" s="4"/>
      <c r="BCG16" s="4"/>
      <c r="BCH16" s="4"/>
      <c r="BCI16" s="4"/>
      <c r="BCJ16" s="4"/>
      <c r="BCK16" s="4"/>
      <c r="BCL16" s="4"/>
      <c r="BCM16" s="4"/>
      <c r="BCN16" s="4"/>
      <c r="BCO16" s="4"/>
      <c r="BCP16" s="4"/>
      <c r="BCQ16" s="4"/>
      <c r="BCR16" s="4"/>
      <c r="BCS16" s="4"/>
      <c r="BCT16" s="4"/>
      <c r="BCU16" s="4"/>
      <c r="BCV16" s="4"/>
      <c r="BCW16" s="4"/>
      <c r="BCX16" s="4"/>
      <c r="BCY16" s="4"/>
      <c r="BCZ16" s="4"/>
      <c r="BDA16" s="4"/>
      <c r="BDB16" s="4"/>
      <c r="BDC16" s="4"/>
      <c r="BDD16" s="4"/>
      <c r="BDE16" s="4"/>
      <c r="BDF16" s="4"/>
      <c r="BDG16" s="4"/>
      <c r="BDH16" s="4"/>
      <c r="BDI16" s="4"/>
      <c r="BDJ16" s="4"/>
      <c r="BDK16" s="4"/>
      <c r="BDL16" s="4"/>
      <c r="BDM16" s="4"/>
      <c r="BDN16" s="4"/>
      <c r="BDO16" s="4"/>
      <c r="BDP16" s="4"/>
      <c r="BDQ16" s="4"/>
      <c r="BDR16" s="4"/>
      <c r="BDS16" s="4"/>
      <c r="BDT16" s="4"/>
      <c r="BDU16" s="4"/>
      <c r="BDV16" s="4"/>
      <c r="BDW16" s="4"/>
      <c r="BDX16" s="4"/>
      <c r="BDY16" s="4"/>
      <c r="BDZ16" s="4"/>
      <c r="BEA16" s="4"/>
      <c r="BEB16" s="4"/>
      <c r="BEC16" s="4"/>
      <c r="BED16" s="4"/>
      <c r="BEE16" s="4"/>
      <c r="BEF16" s="4"/>
      <c r="BEG16" s="4"/>
      <c r="BEH16" s="4"/>
      <c r="BEI16" s="4"/>
      <c r="BEJ16" s="4"/>
      <c r="BEK16" s="4"/>
      <c r="BEL16" s="4"/>
      <c r="BEM16" s="4"/>
      <c r="BEN16" s="4"/>
      <c r="BEO16" s="4"/>
      <c r="BEP16" s="4"/>
      <c r="BEQ16" s="4"/>
      <c r="BER16" s="4"/>
      <c r="BES16" s="4"/>
      <c r="BET16" s="4"/>
      <c r="BEU16" s="4"/>
      <c r="BEV16" s="4"/>
      <c r="BEW16" s="4"/>
      <c r="BEX16" s="4"/>
      <c r="BEY16" s="4"/>
      <c r="BEZ16" s="4"/>
      <c r="BFA16" s="4"/>
      <c r="BFB16" s="4"/>
      <c r="BFC16" s="4"/>
      <c r="BFD16" s="4"/>
      <c r="BFE16" s="4"/>
      <c r="BFF16" s="4"/>
      <c r="BFG16" s="4"/>
      <c r="BFH16" s="4"/>
      <c r="BFI16" s="4"/>
      <c r="BFJ16" s="4"/>
      <c r="BFK16" s="4"/>
      <c r="BFL16" s="4"/>
      <c r="BFM16" s="4"/>
      <c r="BFN16" s="4"/>
      <c r="BFO16" s="4"/>
      <c r="BFP16" s="4"/>
      <c r="BFQ16" s="4"/>
      <c r="BFR16" s="4"/>
      <c r="BFS16" s="4"/>
      <c r="BFT16" s="4"/>
      <c r="BFU16" s="4"/>
      <c r="BFV16" s="4"/>
      <c r="BFW16" s="4"/>
      <c r="BFX16" s="4"/>
      <c r="BFY16" s="4"/>
      <c r="BFZ16" s="4"/>
      <c r="BGA16" s="4"/>
      <c r="BGB16" s="4"/>
      <c r="BGC16" s="4"/>
      <c r="BGD16" s="4"/>
      <c r="BGE16" s="4"/>
      <c r="BGF16" s="4"/>
      <c r="BGG16" s="4"/>
      <c r="BGH16" s="4"/>
      <c r="BGI16" s="4"/>
      <c r="BGJ16" s="4"/>
      <c r="BGK16" s="4"/>
      <c r="BGL16" s="4"/>
      <c r="BGM16" s="4"/>
      <c r="BGN16" s="4"/>
      <c r="BGO16" s="4"/>
      <c r="BGP16" s="4"/>
      <c r="BGQ16" s="4"/>
      <c r="BGR16" s="4"/>
      <c r="BGS16" s="4"/>
      <c r="BGT16" s="4"/>
      <c r="BGU16" s="4"/>
      <c r="BGV16" s="4"/>
      <c r="BGW16" s="4"/>
      <c r="BGX16" s="4"/>
      <c r="BGY16" s="4"/>
      <c r="BGZ16" s="4"/>
      <c r="BHA16" s="4"/>
      <c r="BHB16" s="4"/>
      <c r="BHC16" s="4"/>
      <c r="BHD16" s="4"/>
      <c r="BHE16" s="4"/>
      <c r="BHF16" s="4"/>
      <c r="BHG16" s="4"/>
      <c r="BHH16" s="4"/>
      <c r="BHI16" s="4"/>
      <c r="BHJ16" s="4"/>
      <c r="BHK16" s="4"/>
      <c r="BHL16" s="4"/>
      <c r="BHM16" s="4"/>
      <c r="BHN16" s="4"/>
      <c r="BHO16" s="4"/>
      <c r="BHP16" s="4"/>
      <c r="BHQ16" s="4"/>
      <c r="BHR16" s="4"/>
      <c r="BHS16" s="4"/>
      <c r="BHT16" s="4"/>
      <c r="BHU16" s="4"/>
      <c r="BHV16" s="4"/>
      <c r="BHW16" s="4"/>
      <c r="BHX16" s="4"/>
      <c r="BHY16" s="4"/>
      <c r="BHZ16" s="4"/>
      <c r="BIA16" s="4"/>
      <c r="BIB16" s="4"/>
      <c r="BIC16" s="4"/>
      <c r="BID16" s="4"/>
      <c r="BIE16" s="4"/>
      <c r="BIF16" s="4"/>
      <c r="BIG16" s="4"/>
      <c r="BIH16" s="4"/>
      <c r="BII16" s="4"/>
      <c r="BIJ16" s="4"/>
      <c r="BIK16" s="4"/>
      <c r="BIL16" s="4"/>
      <c r="BIM16" s="4"/>
      <c r="BIN16" s="4"/>
      <c r="BIO16" s="4"/>
      <c r="BIP16" s="4"/>
      <c r="BIQ16" s="4"/>
      <c r="BIR16" s="4"/>
      <c r="BIS16" s="4"/>
      <c r="BIT16" s="4"/>
      <c r="BIU16" s="4"/>
      <c r="BIV16" s="4"/>
      <c r="BIW16" s="4"/>
      <c r="BIX16" s="4"/>
      <c r="BIY16" s="4"/>
      <c r="BIZ16" s="4"/>
      <c r="BJA16" s="4"/>
      <c r="BJB16" s="4"/>
      <c r="BJC16" s="4"/>
      <c r="BJD16" s="4"/>
      <c r="BJE16" s="4"/>
      <c r="BJF16" s="4"/>
      <c r="BJG16" s="4"/>
      <c r="BJH16" s="4"/>
      <c r="BJI16" s="4"/>
      <c r="BJJ16" s="4"/>
      <c r="BJK16" s="4"/>
      <c r="BJL16" s="4"/>
      <c r="BJM16" s="4"/>
      <c r="BJN16" s="4"/>
      <c r="BJO16" s="4"/>
      <c r="BJP16" s="4"/>
      <c r="BJQ16" s="4"/>
      <c r="BJR16" s="4"/>
      <c r="BJS16" s="4"/>
      <c r="BJT16" s="4"/>
      <c r="BJU16" s="4"/>
      <c r="BJV16" s="4"/>
      <c r="BJW16" s="4"/>
      <c r="BJX16" s="4"/>
      <c r="BJY16" s="4"/>
      <c r="BJZ16" s="4"/>
      <c r="BKA16" s="4"/>
      <c r="BKB16" s="4"/>
      <c r="BKC16" s="4"/>
      <c r="BKD16" s="4"/>
      <c r="BKE16" s="4"/>
      <c r="BKF16" s="4"/>
      <c r="BKG16" s="4"/>
      <c r="BKH16" s="4"/>
      <c r="BKI16" s="4"/>
      <c r="BKJ16" s="4"/>
      <c r="BKK16" s="4"/>
      <c r="BKL16" s="4"/>
      <c r="BKM16" s="4"/>
      <c r="BKN16" s="4"/>
      <c r="BKO16" s="4"/>
      <c r="BKP16" s="4"/>
      <c r="BKQ16" s="4"/>
      <c r="BKR16" s="4"/>
      <c r="BKS16" s="4"/>
      <c r="BKT16" s="4"/>
      <c r="BKU16" s="4"/>
      <c r="BKV16" s="4"/>
      <c r="BKW16" s="4"/>
      <c r="BKX16" s="4"/>
      <c r="BKY16" s="4"/>
      <c r="BKZ16" s="4"/>
      <c r="BLA16" s="4"/>
      <c r="BLB16" s="4"/>
      <c r="BLC16" s="4"/>
      <c r="BLD16" s="4"/>
      <c r="BLE16" s="4"/>
      <c r="BLF16" s="4"/>
      <c r="BLG16" s="4"/>
      <c r="BLH16" s="4"/>
      <c r="BLI16" s="4"/>
      <c r="BLJ16" s="4"/>
      <c r="BLK16" s="4"/>
      <c r="BLL16" s="4"/>
      <c r="BLM16" s="4"/>
      <c r="BLN16" s="4"/>
      <c r="BLO16" s="4"/>
      <c r="BLP16" s="4"/>
      <c r="BLQ16" s="4"/>
      <c r="BLR16" s="4"/>
      <c r="BLS16" s="4"/>
      <c r="BLT16" s="4"/>
      <c r="BLU16" s="4"/>
      <c r="BLV16" s="4"/>
      <c r="BLW16" s="4"/>
      <c r="BLX16" s="4"/>
      <c r="BLY16" s="4"/>
      <c r="BLZ16" s="4"/>
      <c r="BMA16" s="4"/>
      <c r="BMB16" s="4"/>
      <c r="BMC16" s="4"/>
      <c r="BMD16" s="4"/>
      <c r="BME16" s="4"/>
      <c r="BMF16" s="4"/>
      <c r="BMG16" s="4"/>
      <c r="BMH16" s="4"/>
      <c r="BMI16" s="4"/>
      <c r="BMJ16" s="4"/>
      <c r="BMK16" s="4"/>
      <c r="BML16" s="4"/>
      <c r="BMM16" s="4"/>
      <c r="BMN16" s="4"/>
      <c r="BMO16" s="4"/>
      <c r="BMP16" s="4"/>
      <c r="BMQ16" s="4"/>
      <c r="BMR16" s="4"/>
      <c r="BMS16" s="4"/>
      <c r="BMT16" s="4"/>
      <c r="BMU16" s="4"/>
      <c r="BMV16" s="4"/>
      <c r="BMW16" s="4"/>
      <c r="BMX16" s="4"/>
      <c r="BMY16" s="4"/>
      <c r="BMZ16" s="4"/>
      <c r="BNA16" s="4"/>
      <c r="BNB16" s="4"/>
      <c r="BNC16" s="4"/>
      <c r="BND16" s="4"/>
      <c r="BNE16" s="4"/>
      <c r="BNF16" s="4"/>
      <c r="BNG16" s="4"/>
      <c r="BNH16" s="4"/>
      <c r="BNI16" s="4"/>
      <c r="BNJ16" s="4"/>
      <c r="BNK16" s="4"/>
      <c r="BNL16" s="4"/>
      <c r="BNM16" s="4"/>
      <c r="BNN16" s="4"/>
      <c r="BNO16" s="4"/>
      <c r="BNP16" s="4"/>
      <c r="BNQ16" s="4"/>
      <c r="BNR16" s="4"/>
      <c r="BNS16" s="4"/>
      <c r="BNT16" s="4"/>
      <c r="BNU16" s="4"/>
      <c r="BNV16" s="4"/>
      <c r="BNW16" s="4"/>
      <c r="BNX16" s="4"/>
      <c r="BNY16" s="4"/>
      <c r="BNZ16" s="4"/>
      <c r="BOA16" s="4"/>
      <c r="BOB16" s="4"/>
      <c r="BOC16" s="4"/>
      <c r="BOD16" s="4"/>
      <c r="BOE16" s="4"/>
      <c r="BOF16" s="4"/>
      <c r="BOG16" s="4"/>
      <c r="BOH16" s="4"/>
      <c r="BOI16" s="4"/>
      <c r="BOJ16" s="4"/>
      <c r="BOK16" s="4"/>
      <c r="BOL16" s="4"/>
      <c r="BOM16" s="4"/>
      <c r="BON16" s="4"/>
      <c r="BOO16" s="4"/>
      <c r="BOP16" s="4"/>
      <c r="BOQ16" s="4"/>
      <c r="BOR16" s="4"/>
      <c r="BOS16" s="4"/>
      <c r="BOT16" s="4"/>
      <c r="BOU16" s="4"/>
      <c r="BOV16" s="4"/>
      <c r="BOW16" s="4"/>
      <c r="BOX16" s="4"/>
      <c r="BOY16" s="4"/>
      <c r="BOZ16" s="4"/>
      <c r="BPA16" s="4"/>
      <c r="BPB16" s="4"/>
      <c r="BPC16" s="4"/>
      <c r="BPD16" s="4"/>
      <c r="BPE16" s="4"/>
      <c r="BPF16" s="4"/>
      <c r="BPG16" s="4"/>
      <c r="BPH16" s="4"/>
      <c r="BPI16" s="4"/>
      <c r="BPJ16" s="4"/>
      <c r="BPK16" s="4"/>
      <c r="BPL16" s="4"/>
      <c r="BPM16" s="4"/>
      <c r="BPN16" s="4"/>
      <c r="BPO16" s="4"/>
      <c r="BPP16" s="4"/>
      <c r="BPQ16" s="4"/>
      <c r="BPR16" s="4"/>
      <c r="BPS16" s="4"/>
      <c r="BPT16" s="4"/>
      <c r="BPU16" s="4"/>
      <c r="BPV16" s="4"/>
      <c r="BPW16" s="4"/>
      <c r="BPX16" s="4"/>
      <c r="BPY16" s="4"/>
      <c r="BPZ16" s="4"/>
      <c r="BQA16" s="4"/>
      <c r="BQB16" s="4"/>
      <c r="BQC16" s="4"/>
      <c r="BQD16" s="4"/>
      <c r="BQE16" s="4"/>
      <c r="BQF16" s="4"/>
      <c r="BQG16" s="4"/>
      <c r="BQH16" s="4"/>
      <c r="BQI16" s="4"/>
      <c r="BQJ16" s="4"/>
      <c r="BQK16" s="4"/>
      <c r="BQL16" s="4"/>
      <c r="BQM16" s="4"/>
      <c r="BQN16" s="4"/>
      <c r="BQO16" s="4"/>
      <c r="BQP16" s="4"/>
      <c r="BQQ16" s="4"/>
      <c r="BQR16" s="4"/>
      <c r="BQS16" s="4"/>
      <c r="BQT16" s="4"/>
      <c r="BQU16" s="4"/>
      <c r="BQV16" s="4"/>
      <c r="BQW16" s="4"/>
      <c r="BQX16" s="4"/>
      <c r="BQY16" s="4"/>
      <c r="BQZ16" s="4"/>
      <c r="BRA16" s="4"/>
      <c r="BRB16" s="4"/>
      <c r="BRC16" s="4"/>
      <c r="BRD16" s="4"/>
      <c r="BRE16" s="4"/>
      <c r="BRF16" s="4"/>
      <c r="BRG16" s="4"/>
      <c r="BRH16" s="4"/>
      <c r="BRI16" s="4"/>
      <c r="BRJ16" s="4"/>
      <c r="BRK16" s="4"/>
      <c r="BRL16" s="4"/>
      <c r="BRM16" s="4"/>
      <c r="BRN16" s="4"/>
      <c r="BRO16" s="4"/>
      <c r="BRP16" s="4"/>
      <c r="BRQ16" s="4"/>
      <c r="BRR16" s="4"/>
      <c r="BRS16" s="4"/>
      <c r="BRT16" s="4"/>
      <c r="BRU16" s="4"/>
      <c r="BRV16" s="4"/>
      <c r="BRW16" s="4"/>
      <c r="BRX16" s="4"/>
      <c r="BRY16" s="4"/>
      <c r="BRZ16" s="4"/>
      <c r="BSA16" s="4"/>
      <c r="BSB16" s="4"/>
      <c r="BSC16" s="4"/>
      <c r="BSD16" s="4"/>
      <c r="BSE16" s="4"/>
      <c r="BSF16" s="4"/>
      <c r="BSG16" s="4"/>
      <c r="BSH16" s="4"/>
      <c r="BSI16" s="4"/>
      <c r="BSJ16" s="4"/>
      <c r="BSK16" s="4"/>
      <c r="BSL16" s="4"/>
      <c r="BSM16" s="4"/>
      <c r="BSN16" s="4"/>
      <c r="BSO16" s="4"/>
      <c r="BSP16" s="4"/>
      <c r="BSQ16" s="4"/>
      <c r="BSR16" s="4"/>
      <c r="BSS16" s="4"/>
      <c r="BST16" s="4"/>
      <c r="BSU16" s="4"/>
      <c r="BSV16" s="4"/>
      <c r="BSW16" s="4"/>
      <c r="BSX16" s="4"/>
      <c r="BSY16" s="4"/>
      <c r="BSZ16" s="4"/>
      <c r="BTA16" s="4"/>
      <c r="BTB16" s="4"/>
      <c r="BTC16" s="4"/>
      <c r="BTD16" s="4"/>
      <c r="BTE16" s="4"/>
      <c r="BTF16" s="4"/>
      <c r="BTG16" s="4"/>
      <c r="BTH16" s="4"/>
      <c r="BTI16" s="4"/>
      <c r="BTJ16" s="4"/>
      <c r="BTK16" s="4"/>
      <c r="BTL16" s="4"/>
      <c r="BTM16" s="4"/>
      <c r="BTN16" s="4"/>
      <c r="BTO16" s="4"/>
      <c r="BTP16" s="4"/>
      <c r="BTQ16" s="4"/>
      <c r="BTR16" s="4"/>
      <c r="BTS16" s="4"/>
      <c r="BTT16" s="4"/>
      <c r="BTU16" s="4"/>
      <c r="BTV16" s="4"/>
      <c r="BTW16" s="4"/>
      <c r="BTX16" s="4"/>
      <c r="BTY16" s="4"/>
      <c r="BTZ16" s="4"/>
      <c r="BUA16" s="4"/>
      <c r="BUB16" s="4"/>
      <c r="BUC16" s="4"/>
      <c r="BUD16" s="4"/>
      <c r="BUE16" s="4"/>
      <c r="BUF16" s="4"/>
      <c r="BUG16" s="4"/>
      <c r="BUH16" s="4"/>
      <c r="BUI16" s="4"/>
      <c r="BUJ16" s="4"/>
      <c r="BUK16" s="4"/>
      <c r="BUL16" s="4"/>
      <c r="BUM16" s="4"/>
      <c r="BUN16" s="4"/>
      <c r="BUO16" s="4"/>
      <c r="BUP16" s="4"/>
      <c r="BUQ16" s="4"/>
      <c r="BUR16" s="4"/>
      <c r="BUS16" s="4"/>
      <c r="BUT16" s="4"/>
      <c r="BUU16" s="4"/>
      <c r="BUV16" s="4"/>
      <c r="BUW16" s="4"/>
      <c r="BUX16" s="4"/>
      <c r="BUY16" s="4"/>
      <c r="BUZ16" s="4"/>
      <c r="BVA16" s="4"/>
      <c r="BVB16" s="4"/>
      <c r="BVC16" s="4"/>
      <c r="BVD16" s="4"/>
      <c r="BVE16" s="4"/>
      <c r="BVF16" s="4"/>
      <c r="BVG16" s="4"/>
      <c r="BVH16" s="4"/>
      <c r="BVI16" s="4"/>
      <c r="BVJ16" s="4"/>
      <c r="BVK16" s="4"/>
      <c r="BVL16" s="4"/>
      <c r="BVM16" s="4"/>
      <c r="BVN16" s="4"/>
      <c r="BVO16" s="4"/>
      <c r="BVP16" s="4"/>
      <c r="BVQ16" s="4"/>
      <c r="BVR16" s="4"/>
      <c r="BVS16" s="4"/>
      <c r="BVT16" s="4"/>
      <c r="BVU16" s="4"/>
      <c r="BVV16" s="4"/>
      <c r="BVW16" s="4"/>
      <c r="BVX16" s="4"/>
      <c r="BVY16" s="4"/>
      <c r="BVZ16" s="4"/>
      <c r="BWA16" s="4"/>
      <c r="BWB16" s="4"/>
      <c r="BWC16" s="4"/>
      <c r="BWD16" s="4"/>
      <c r="BWE16" s="4"/>
      <c r="BWF16" s="4"/>
      <c r="BWG16" s="4"/>
      <c r="BWH16" s="4"/>
      <c r="BWI16" s="4"/>
      <c r="BWJ16" s="4"/>
      <c r="BWK16" s="4"/>
      <c r="BWL16" s="4"/>
      <c r="BWM16" s="4"/>
      <c r="BWN16" s="4"/>
      <c r="BWO16" s="4"/>
      <c r="BWP16" s="4"/>
      <c r="BWQ16" s="4"/>
      <c r="BWR16" s="4"/>
      <c r="BWS16" s="4"/>
      <c r="BWT16" s="4"/>
      <c r="BWU16" s="4"/>
      <c r="BWV16" s="4"/>
      <c r="BWW16" s="4"/>
      <c r="BWX16" s="4"/>
      <c r="BWY16" s="4"/>
      <c r="BWZ16" s="4"/>
      <c r="BXA16" s="4"/>
      <c r="BXB16" s="4"/>
      <c r="BXC16" s="4"/>
      <c r="BXD16" s="4"/>
      <c r="BXE16" s="4"/>
      <c r="BXF16" s="4"/>
      <c r="BXG16" s="4"/>
      <c r="BXH16" s="4"/>
      <c r="BXI16" s="4"/>
      <c r="BXJ16" s="4"/>
      <c r="BXK16" s="4"/>
      <c r="BXL16" s="4"/>
      <c r="BXM16" s="4"/>
      <c r="BXN16" s="4"/>
      <c r="BXO16" s="4"/>
      <c r="BXP16" s="4"/>
      <c r="BXQ16" s="4"/>
      <c r="BXR16" s="4"/>
      <c r="BXS16" s="4"/>
      <c r="BXT16" s="4"/>
      <c r="BXU16" s="4"/>
      <c r="BXV16" s="4"/>
      <c r="BXW16" s="4"/>
      <c r="BXX16" s="4"/>
      <c r="BXY16" s="4"/>
      <c r="BXZ16" s="4"/>
      <c r="BYA16" s="4"/>
      <c r="BYB16" s="4"/>
      <c r="BYC16" s="4"/>
      <c r="BYD16" s="4"/>
      <c r="BYE16" s="4"/>
      <c r="BYF16" s="4"/>
      <c r="BYG16" s="4"/>
      <c r="BYH16" s="4"/>
      <c r="BYI16" s="4"/>
      <c r="BYJ16" s="4"/>
      <c r="BYK16" s="4"/>
      <c r="BYL16" s="4"/>
      <c r="BYM16" s="4"/>
      <c r="BYN16" s="4"/>
      <c r="BYO16" s="4"/>
      <c r="BYP16" s="4"/>
      <c r="BYQ16" s="4"/>
      <c r="BYR16" s="4"/>
      <c r="BYS16" s="4"/>
      <c r="BYT16" s="4"/>
      <c r="BYU16" s="4"/>
      <c r="BYV16" s="4"/>
      <c r="BYW16" s="4"/>
      <c r="BYX16" s="4"/>
      <c r="BYY16" s="4"/>
      <c r="BYZ16" s="4"/>
      <c r="BZA16" s="4"/>
      <c r="BZB16" s="4"/>
      <c r="BZC16" s="4"/>
      <c r="BZD16" s="4"/>
      <c r="BZE16" s="4"/>
      <c r="BZF16" s="4"/>
      <c r="BZG16" s="4"/>
      <c r="BZH16" s="4"/>
      <c r="BZI16" s="4"/>
      <c r="BZJ16" s="4"/>
      <c r="BZK16" s="4"/>
      <c r="BZL16" s="4"/>
      <c r="BZM16" s="4"/>
      <c r="BZN16" s="4"/>
      <c r="BZO16" s="4"/>
      <c r="BZP16" s="4"/>
      <c r="BZQ16" s="4"/>
      <c r="BZR16" s="4"/>
      <c r="BZS16" s="4"/>
      <c r="BZT16" s="4"/>
      <c r="BZU16" s="4"/>
      <c r="BZV16" s="4"/>
      <c r="BZW16" s="4"/>
      <c r="BZX16" s="4"/>
      <c r="BZY16" s="4"/>
      <c r="BZZ16" s="4"/>
      <c r="CAA16" s="4"/>
      <c r="CAB16" s="4"/>
      <c r="CAC16" s="4"/>
      <c r="CAD16" s="4"/>
      <c r="CAE16" s="4"/>
      <c r="CAF16" s="4"/>
      <c r="CAG16" s="4"/>
      <c r="CAH16" s="4"/>
      <c r="CAI16" s="4"/>
      <c r="CAJ16" s="4"/>
      <c r="CAK16" s="4"/>
      <c r="CAL16" s="4"/>
      <c r="CAM16" s="4"/>
      <c r="CAN16" s="4"/>
      <c r="CAO16" s="4"/>
      <c r="CAP16" s="4"/>
      <c r="CAQ16" s="4"/>
      <c r="CAR16" s="4"/>
      <c r="CAS16" s="4"/>
      <c r="CAT16" s="4"/>
      <c r="CAU16" s="4"/>
      <c r="CAV16" s="4"/>
      <c r="CAW16" s="4"/>
      <c r="CAX16" s="4"/>
      <c r="CAY16" s="4"/>
      <c r="CAZ16" s="4"/>
      <c r="CBA16" s="4"/>
      <c r="CBB16" s="4"/>
      <c r="CBC16" s="4"/>
      <c r="CBD16" s="4"/>
      <c r="CBE16" s="4"/>
      <c r="CBF16" s="4"/>
      <c r="CBG16" s="4"/>
      <c r="CBH16" s="4"/>
      <c r="CBI16" s="4"/>
      <c r="CBJ16" s="4"/>
      <c r="CBK16" s="4"/>
      <c r="CBL16" s="4"/>
      <c r="CBM16" s="4"/>
      <c r="CBN16" s="4"/>
      <c r="CBO16" s="4"/>
      <c r="CBP16" s="4"/>
      <c r="CBQ16" s="4"/>
      <c r="CBR16" s="4"/>
      <c r="CBS16" s="4"/>
      <c r="CBT16" s="4"/>
      <c r="CBU16" s="4"/>
      <c r="CBV16" s="4"/>
      <c r="CBW16" s="4"/>
      <c r="CBX16" s="4"/>
      <c r="CBY16" s="4"/>
      <c r="CBZ16" s="4"/>
      <c r="CCA16" s="4"/>
      <c r="CCB16" s="4"/>
      <c r="CCC16" s="4"/>
      <c r="CCD16" s="4"/>
      <c r="CCE16" s="4"/>
      <c r="CCF16" s="4"/>
      <c r="CCG16" s="4"/>
      <c r="CCH16" s="4"/>
      <c r="CCI16" s="4"/>
      <c r="CCJ16" s="4"/>
      <c r="CCK16" s="4"/>
      <c r="CCL16" s="4"/>
      <c r="CCM16" s="4"/>
      <c r="CCN16" s="4"/>
      <c r="CCO16" s="4"/>
      <c r="CCP16" s="4"/>
      <c r="CCQ16" s="4"/>
      <c r="CCR16" s="4"/>
      <c r="CCS16" s="4"/>
      <c r="CCT16" s="4"/>
      <c r="CCU16" s="4"/>
      <c r="CCV16" s="4"/>
      <c r="CCW16" s="4"/>
      <c r="CCX16" s="4"/>
      <c r="CCY16" s="4"/>
      <c r="CCZ16" s="4"/>
      <c r="CDA16" s="4"/>
      <c r="CDB16" s="4"/>
      <c r="CDC16" s="4"/>
      <c r="CDD16" s="4"/>
      <c r="CDE16" s="4"/>
      <c r="CDF16" s="4"/>
      <c r="CDG16" s="4"/>
      <c r="CDH16" s="4"/>
      <c r="CDI16" s="4"/>
      <c r="CDJ16" s="4"/>
      <c r="CDK16" s="4"/>
      <c r="CDL16" s="4"/>
      <c r="CDM16" s="4"/>
      <c r="CDN16" s="4"/>
      <c r="CDO16" s="4"/>
      <c r="CDP16" s="4"/>
      <c r="CDQ16" s="4"/>
      <c r="CDR16" s="4"/>
      <c r="CDS16" s="4"/>
      <c r="CDT16" s="4"/>
      <c r="CDU16" s="4"/>
      <c r="CDV16" s="4"/>
      <c r="CDW16" s="4"/>
      <c r="CDX16" s="4"/>
      <c r="CDY16" s="4"/>
      <c r="CDZ16" s="4"/>
      <c r="CEA16" s="4"/>
      <c r="CEB16" s="4"/>
      <c r="CEC16" s="4"/>
      <c r="CED16" s="4"/>
      <c r="CEE16" s="4"/>
      <c r="CEF16" s="4"/>
      <c r="CEG16" s="4"/>
      <c r="CEH16" s="4"/>
      <c r="CEI16" s="4"/>
      <c r="CEJ16" s="4"/>
      <c r="CEK16" s="4"/>
      <c r="CEL16" s="4"/>
      <c r="CEM16" s="4"/>
      <c r="CEN16" s="4"/>
      <c r="CEO16" s="4"/>
      <c r="CEP16" s="4"/>
      <c r="CEQ16" s="4"/>
      <c r="CER16" s="4"/>
      <c r="CES16" s="4"/>
      <c r="CET16" s="4"/>
      <c r="CEU16" s="4"/>
      <c r="CEV16" s="4"/>
      <c r="CEW16" s="4"/>
      <c r="CEX16" s="4"/>
      <c r="CEY16" s="4"/>
      <c r="CEZ16" s="4"/>
      <c r="CFA16" s="4"/>
      <c r="CFB16" s="4"/>
      <c r="CFC16" s="4"/>
      <c r="CFD16" s="4"/>
      <c r="CFE16" s="4"/>
      <c r="CFF16" s="4"/>
      <c r="CFG16" s="4"/>
      <c r="CFH16" s="4"/>
      <c r="CFI16" s="4"/>
      <c r="CFJ16" s="4"/>
      <c r="CFK16" s="4"/>
      <c r="CFL16" s="4"/>
      <c r="CFM16" s="4"/>
      <c r="CFN16" s="4"/>
      <c r="CFO16" s="4"/>
      <c r="CFP16" s="4"/>
      <c r="CFQ16" s="4"/>
      <c r="CFR16" s="4"/>
      <c r="CFS16" s="4"/>
      <c r="CFT16" s="4"/>
      <c r="CFU16" s="4"/>
      <c r="CFV16" s="4"/>
      <c r="CFW16" s="4"/>
      <c r="CFX16" s="4"/>
      <c r="CFY16" s="4"/>
      <c r="CFZ16" s="4"/>
      <c r="CGA16" s="4"/>
      <c r="CGB16" s="4"/>
      <c r="CGC16" s="4"/>
      <c r="CGD16" s="4"/>
      <c r="CGE16" s="4"/>
      <c r="CGF16" s="4"/>
      <c r="CGG16" s="4"/>
      <c r="CGH16" s="4"/>
      <c r="CGI16" s="4"/>
      <c r="CGJ16" s="4"/>
      <c r="CGK16" s="4"/>
      <c r="CGL16" s="4"/>
      <c r="CGM16" s="4"/>
      <c r="CGN16" s="4"/>
      <c r="CGO16" s="4"/>
      <c r="CGP16" s="4"/>
      <c r="CGQ16" s="4"/>
      <c r="CGR16" s="4"/>
      <c r="CGS16" s="4"/>
      <c r="CGT16" s="4"/>
      <c r="CGU16" s="4"/>
      <c r="CGV16" s="4"/>
      <c r="CGW16" s="4"/>
      <c r="CGX16" s="4"/>
      <c r="CGY16" s="4"/>
      <c r="CGZ16" s="4"/>
      <c r="CHA16" s="4"/>
      <c r="CHB16" s="4"/>
      <c r="CHC16" s="4"/>
      <c r="CHD16" s="4"/>
      <c r="CHE16" s="4"/>
      <c r="CHF16" s="4"/>
      <c r="CHG16" s="4"/>
      <c r="CHH16" s="4"/>
      <c r="CHI16" s="4"/>
      <c r="CHJ16" s="4"/>
      <c r="CHK16" s="4"/>
      <c r="CHL16" s="4"/>
      <c r="CHM16" s="4"/>
      <c r="CHN16" s="4"/>
      <c r="CHO16" s="4"/>
      <c r="CHP16" s="4"/>
      <c r="CHQ16" s="4"/>
      <c r="CHR16" s="4"/>
      <c r="CHS16" s="4"/>
      <c r="CHT16" s="4"/>
      <c r="CHU16" s="4"/>
      <c r="CHV16" s="4"/>
      <c r="CHW16" s="4"/>
      <c r="CHX16" s="4"/>
      <c r="CHY16" s="4"/>
      <c r="CHZ16" s="4"/>
      <c r="CIA16" s="4"/>
      <c r="CIB16" s="4"/>
      <c r="CIC16" s="4"/>
      <c r="CID16" s="4"/>
      <c r="CIE16" s="4"/>
      <c r="CIF16" s="4"/>
      <c r="CIG16" s="4"/>
      <c r="CIH16" s="4"/>
      <c r="CII16" s="4"/>
      <c r="CIJ16" s="4"/>
      <c r="CIK16" s="4"/>
      <c r="CIL16" s="4"/>
      <c r="CIM16" s="4"/>
      <c r="CIN16" s="4"/>
      <c r="CIO16" s="4"/>
      <c r="CIP16" s="4"/>
      <c r="CIQ16" s="4"/>
      <c r="CIR16" s="4"/>
      <c r="CIS16" s="4"/>
      <c r="CIT16" s="4"/>
      <c r="CIU16" s="4"/>
      <c r="CIV16" s="4"/>
      <c r="CIW16" s="4"/>
      <c r="CIX16" s="4"/>
      <c r="CIY16" s="4"/>
      <c r="CIZ16" s="4"/>
      <c r="CJA16" s="4"/>
      <c r="CJB16" s="4"/>
      <c r="CJC16" s="4"/>
      <c r="CJD16" s="4"/>
      <c r="CJE16" s="4"/>
      <c r="CJF16" s="4"/>
      <c r="CJG16" s="4"/>
      <c r="CJH16" s="4"/>
      <c r="CJI16" s="4"/>
      <c r="CJJ16" s="4"/>
      <c r="CJK16" s="4"/>
      <c r="CJL16" s="4"/>
      <c r="CJM16" s="4"/>
      <c r="CJN16" s="4"/>
      <c r="CJO16" s="4"/>
      <c r="CJP16" s="4"/>
      <c r="CJQ16" s="4"/>
      <c r="CJR16" s="4"/>
      <c r="CJS16" s="4"/>
      <c r="CJT16" s="4"/>
      <c r="CJU16" s="4"/>
      <c r="CJV16" s="4"/>
      <c r="CJW16" s="4"/>
      <c r="CJX16" s="4"/>
      <c r="CJY16" s="4"/>
      <c r="CJZ16" s="4"/>
      <c r="CKA16" s="4"/>
      <c r="CKB16" s="4"/>
      <c r="CKC16" s="4"/>
      <c r="CKD16" s="4"/>
      <c r="CKE16" s="4"/>
      <c r="CKF16" s="4"/>
      <c r="CKG16" s="4"/>
      <c r="CKH16" s="4"/>
      <c r="CKI16" s="4"/>
      <c r="CKJ16" s="4"/>
      <c r="CKK16" s="4"/>
      <c r="CKL16" s="4"/>
      <c r="CKM16" s="4"/>
      <c r="CKN16" s="4"/>
      <c r="CKO16" s="4"/>
      <c r="CKP16" s="4"/>
      <c r="CKQ16" s="4"/>
      <c r="CKR16" s="4"/>
      <c r="CKS16" s="4"/>
      <c r="CKT16" s="4"/>
      <c r="CKU16" s="4"/>
      <c r="CKV16" s="4"/>
      <c r="CKW16" s="4"/>
      <c r="CKX16" s="4"/>
      <c r="CKY16" s="4"/>
      <c r="CKZ16" s="4"/>
      <c r="CLA16" s="4"/>
      <c r="CLB16" s="4"/>
      <c r="CLC16" s="4"/>
      <c r="CLD16" s="4"/>
      <c r="CLE16" s="4"/>
      <c r="CLF16" s="4"/>
      <c r="CLG16" s="4"/>
      <c r="CLH16" s="4"/>
      <c r="CLI16" s="4"/>
      <c r="CLJ16" s="4"/>
      <c r="CLK16" s="4"/>
      <c r="CLL16" s="4"/>
      <c r="CLM16" s="4"/>
      <c r="CLN16" s="4"/>
      <c r="CLO16" s="4"/>
      <c r="CLP16" s="4"/>
      <c r="CLQ16" s="4"/>
      <c r="CLR16" s="4"/>
      <c r="CLS16" s="4"/>
      <c r="CLT16" s="4"/>
      <c r="CLU16" s="4"/>
      <c r="CLV16" s="4"/>
      <c r="CLW16" s="4"/>
      <c r="CLX16" s="4"/>
      <c r="CLY16" s="4"/>
      <c r="CLZ16" s="4"/>
      <c r="CMA16" s="4"/>
      <c r="CMB16" s="4"/>
      <c r="CMC16" s="4"/>
      <c r="CMD16" s="4"/>
      <c r="CME16" s="4"/>
      <c r="CMF16" s="4"/>
      <c r="CMG16" s="4"/>
      <c r="CMH16" s="4"/>
      <c r="CMI16" s="4"/>
      <c r="CMJ16" s="4"/>
      <c r="CMK16" s="4"/>
      <c r="CML16" s="4"/>
      <c r="CMM16" s="4"/>
      <c r="CMN16" s="4"/>
      <c r="CMO16" s="4"/>
      <c r="CMP16" s="4"/>
      <c r="CMQ16" s="4"/>
      <c r="CMR16" s="4"/>
      <c r="CMS16" s="4"/>
      <c r="CMT16" s="4"/>
      <c r="CMU16" s="4"/>
      <c r="CMV16" s="4"/>
      <c r="CMW16" s="4"/>
      <c r="CMX16" s="4"/>
      <c r="CMY16" s="4"/>
      <c r="CMZ16" s="4"/>
      <c r="CNA16" s="4"/>
      <c r="CNB16" s="4"/>
      <c r="CNC16" s="4"/>
      <c r="CND16" s="4"/>
      <c r="CNE16" s="4"/>
      <c r="CNF16" s="4"/>
      <c r="CNG16" s="4"/>
      <c r="CNH16" s="4"/>
      <c r="CNI16" s="4"/>
      <c r="CNJ16" s="4"/>
      <c r="CNK16" s="4"/>
      <c r="CNL16" s="4"/>
      <c r="CNM16" s="4"/>
      <c r="CNN16" s="4"/>
      <c r="CNO16" s="4"/>
      <c r="CNP16" s="4"/>
      <c r="CNQ16" s="4"/>
      <c r="CNR16" s="4"/>
      <c r="CNS16" s="4"/>
      <c r="CNT16" s="4"/>
      <c r="CNU16" s="4"/>
      <c r="CNV16" s="4"/>
      <c r="CNW16" s="4"/>
      <c r="CNX16" s="4"/>
      <c r="CNY16" s="4"/>
      <c r="CNZ16" s="4"/>
      <c r="COA16" s="4"/>
      <c r="COB16" s="4"/>
      <c r="COC16" s="4"/>
      <c r="COD16" s="4"/>
      <c r="COE16" s="4"/>
      <c r="COF16" s="4"/>
      <c r="COG16" s="4"/>
      <c r="COH16" s="4"/>
      <c r="COI16" s="4"/>
      <c r="COJ16" s="4"/>
      <c r="COK16" s="4"/>
      <c r="COL16" s="4"/>
      <c r="COM16" s="4"/>
      <c r="CON16" s="4"/>
      <c r="COO16" s="4"/>
      <c r="COP16" s="4"/>
      <c r="COQ16" s="4"/>
      <c r="COR16" s="4"/>
      <c r="COS16" s="4"/>
      <c r="COT16" s="4"/>
      <c r="COU16" s="4"/>
      <c r="COV16" s="4"/>
      <c r="COW16" s="4"/>
      <c r="COX16" s="4"/>
      <c r="COY16" s="4"/>
      <c r="COZ16" s="4"/>
      <c r="CPA16" s="4"/>
      <c r="CPB16" s="4"/>
      <c r="CPC16" s="4"/>
      <c r="CPD16" s="4"/>
      <c r="CPE16" s="4"/>
      <c r="CPF16" s="4"/>
      <c r="CPG16" s="4"/>
      <c r="CPH16" s="4"/>
      <c r="CPI16" s="4"/>
      <c r="CPJ16" s="4"/>
      <c r="CPK16" s="4"/>
      <c r="CPL16" s="4"/>
      <c r="CPM16" s="4"/>
      <c r="CPN16" s="4"/>
      <c r="CPO16" s="4"/>
      <c r="CPP16" s="4"/>
      <c r="CPQ16" s="4"/>
      <c r="CPR16" s="4"/>
      <c r="CPS16" s="4"/>
      <c r="CPT16" s="4"/>
      <c r="CPU16" s="4"/>
      <c r="CPV16" s="4"/>
      <c r="CPW16" s="4"/>
      <c r="CPX16" s="4"/>
      <c r="CPY16" s="4"/>
      <c r="CPZ16" s="4"/>
      <c r="CQA16" s="4"/>
      <c r="CQB16" s="4"/>
      <c r="CQC16" s="4"/>
      <c r="CQD16" s="4"/>
      <c r="CQE16" s="4"/>
      <c r="CQF16" s="4"/>
      <c r="CQG16" s="4"/>
      <c r="CQH16" s="4"/>
      <c r="CQI16" s="4"/>
      <c r="CQJ16" s="4"/>
      <c r="CQK16" s="4"/>
      <c r="CQL16" s="4"/>
      <c r="CQM16" s="4"/>
      <c r="CQN16" s="4"/>
      <c r="CQO16" s="4"/>
      <c r="CQP16" s="4"/>
      <c r="CQQ16" s="4"/>
      <c r="CQR16" s="4"/>
      <c r="CQS16" s="4"/>
      <c r="CQT16" s="4"/>
      <c r="CQU16" s="4"/>
      <c r="CQV16" s="4"/>
      <c r="CQW16" s="4"/>
      <c r="CQX16" s="4"/>
      <c r="CQY16" s="4"/>
      <c r="CQZ16" s="4"/>
      <c r="CRA16" s="4"/>
      <c r="CRB16" s="4"/>
      <c r="CRC16" s="4"/>
      <c r="CRD16" s="4"/>
      <c r="CRE16" s="4"/>
      <c r="CRF16" s="4"/>
      <c r="CRG16" s="4"/>
      <c r="CRH16" s="4"/>
      <c r="CRI16" s="4"/>
      <c r="CRJ16" s="4"/>
      <c r="CRK16" s="4"/>
      <c r="CRL16" s="4"/>
      <c r="CRM16" s="4"/>
      <c r="CRN16" s="4"/>
      <c r="CRO16" s="4"/>
      <c r="CRP16" s="4"/>
      <c r="CRQ16" s="4"/>
      <c r="CRR16" s="4"/>
      <c r="CRS16" s="4"/>
      <c r="CRT16" s="4"/>
      <c r="CRU16" s="4"/>
      <c r="CRV16" s="4"/>
      <c r="CRW16" s="4"/>
      <c r="CRX16" s="4"/>
      <c r="CRY16" s="4"/>
      <c r="CRZ16" s="4"/>
      <c r="CSA16" s="4"/>
      <c r="CSB16" s="4"/>
      <c r="CSC16" s="4"/>
      <c r="CSD16" s="4"/>
      <c r="CSE16" s="4"/>
      <c r="CSF16" s="4"/>
      <c r="CSG16" s="4"/>
      <c r="CSH16" s="4"/>
      <c r="CSI16" s="4"/>
      <c r="CSJ16" s="4"/>
      <c r="CSK16" s="4"/>
      <c r="CSL16" s="4"/>
      <c r="CSM16" s="4"/>
      <c r="CSN16" s="4"/>
      <c r="CSO16" s="4"/>
      <c r="CSP16" s="4"/>
      <c r="CSQ16" s="4"/>
      <c r="CSR16" s="4"/>
      <c r="CSS16" s="4"/>
      <c r="CST16" s="4"/>
      <c r="CSU16" s="4"/>
      <c r="CSV16" s="4"/>
      <c r="CSW16" s="4"/>
      <c r="CSX16" s="4"/>
      <c r="CSY16" s="4"/>
      <c r="CSZ16" s="4"/>
      <c r="CTA16" s="4"/>
      <c r="CTB16" s="4"/>
      <c r="CTC16" s="4"/>
      <c r="CTD16" s="4"/>
      <c r="CTE16" s="4"/>
      <c r="CTF16" s="4"/>
      <c r="CTG16" s="4"/>
      <c r="CTH16" s="4"/>
      <c r="CTI16" s="4"/>
      <c r="CTJ16" s="4"/>
      <c r="CTK16" s="4"/>
      <c r="CTL16" s="4"/>
      <c r="CTM16" s="4"/>
      <c r="CTN16" s="4"/>
      <c r="CTO16" s="4"/>
      <c r="CTP16" s="4"/>
      <c r="CTQ16" s="4"/>
      <c r="CTR16" s="4"/>
      <c r="CTS16" s="4"/>
      <c r="CTT16" s="4"/>
      <c r="CTU16" s="4"/>
      <c r="CTV16" s="4"/>
      <c r="CTW16" s="4"/>
      <c r="CTX16" s="4"/>
      <c r="CTY16" s="4"/>
      <c r="CTZ16" s="4"/>
      <c r="CUA16" s="4"/>
      <c r="CUB16" s="4"/>
      <c r="CUC16" s="4"/>
      <c r="CUD16" s="4"/>
      <c r="CUE16" s="4"/>
      <c r="CUF16" s="4"/>
      <c r="CUG16" s="4"/>
      <c r="CUH16" s="4"/>
      <c r="CUI16" s="4"/>
      <c r="CUJ16" s="4"/>
      <c r="CUK16" s="4"/>
      <c r="CUL16" s="4"/>
      <c r="CUM16" s="4"/>
      <c r="CUN16" s="4"/>
      <c r="CUO16" s="4"/>
      <c r="CUP16" s="4"/>
      <c r="CUQ16" s="4"/>
      <c r="CUR16" s="4"/>
      <c r="CUS16" s="4"/>
      <c r="CUT16" s="4"/>
      <c r="CUU16" s="4"/>
      <c r="CUV16" s="4"/>
      <c r="CUW16" s="4"/>
      <c r="CUX16" s="4"/>
      <c r="CUY16" s="4"/>
      <c r="CUZ16" s="4"/>
      <c r="CVA16" s="4"/>
      <c r="CVB16" s="4"/>
      <c r="CVC16" s="4"/>
      <c r="CVD16" s="4"/>
      <c r="CVE16" s="4"/>
      <c r="CVF16" s="4"/>
      <c r="CVG16" s="4"/>
      <c r="CVH16" s="4"/>
      <c r="CVI16" s="4"/>
      <c r="CVJ16" s="4"/>
      <c r="CVK16" s="4"/>
      <c r="CVL16" s="4"/>
      <c r="CVM16" s="4"/>
      <c r="CVN16" s="4"/>
      <c r="CVO16" s="4"/>
      <c r="CVP16" s="4"/>
      <c r="CVQ16" s="4"/>
      <c r="CVR16" s="4"/>
      <c r="CVS16" s="4"/>
      <c r="CVT16" s="4"/>
      <c r="CVU16" s="4"/>
      <c r="CVV16" s="4"/>
      <c r="CVW16" s="4"/>
      <c r="CVX16" s="4"/>
      <c r="CVY16" s="4"/>
      <c r="CVZ16" s="4"/>
      <c r="CWA16" s="4"/>
      <c r="CWB16" s="4"/>
      <c r="CWC16" s="4"/>
      <c r="CWD16" s="4"/>
      <c r="CWE16" s="4"/>
      <c r="CWF16" s="4"/>
      <c r="CWG16" s="4"/>
      <c r="CWH16" s="4"/>
      <c r="CWI16" s="4"/>
      <c r="CWJ16" s="4"/>
      <c r="CWK16" s="4"/>
      <c r="CWL16" s="4"/>
      <c r="CWM16" s="4"/>
      <c r="CWN16" s="4"/>
      <c r="CWO16" s="4"/>
      <c r="CWP16" s="4"/>
      <c r="CWQ16" s="4"/>
      <c r="CWR16" s="4"/>
      <c r="CWS16" s="4"/>
      <c r="CWT16" s="4"/>
      <c r="CWU16" s="4"/>
      <c r="CWV16" s="4"/>
      <c r="CWW16" s="4"/>
      <c r="CWX16" s="4"/>
      <c r="CWY16" s="4"/>
      <c r="CWZ16" s="4"/>
      <c r="CXA16" s="4"/>
      <c r="CXB16" s="4"/>
      <c r="CXC16" s="4"/>
      <c r="CXD16" s="4"/>
      <c r="CXE16" s="4"/>
      <c r="CXF16" s="4"/>
      <c r="CXG16" s="4"/>
      <c r="CXH16" s="4"/>
      <c r="CXI16" s="4"/>
      <c r="CXJ16" s="4"/>
      <c r="CXK16" s="4"/>
      <c r="CXL16" s="4"/>
      <c r="CXM16" s="4"/>
      <c r="CXN16" s="4"/>
      <c r="CXO16" s="4"/>
      <c r="CXP16" s="4"/>
      <c r="CXQ16" s="4"/>
      <c r="CXR16" s="4"/>
      <c r="CXS16" s="4"/>
      <c r="CXT16" s="4"/>
      <c r="CXU16" s="4"/>
      <c r="CXV16" s="4"/>
      <c r="CXW16" s="4"/>
      <c r="CXX16" s="4"/>
      <c r="CXY16" s="4"/>
      <c r="CXZ16" s="4"/>
      <c r="CYA16" s="4"/>
      <c r="CYB16" s="4"/>
      <c r="CYC16" s="4"/>
      <c r="CYD16" s="4"/>
      <c r="CYE16" s="4"/>
      <c r="CYF16" s="4"/>
      <c r="CYG16" s="4"/>
      <c r="CYH16" s="4"/>
      <c r="CYI16" s="4"/>
      <c r="CYJ16" s="4"/>
      <c r="CYK16" s="4"/>
      <c r="CYL16" s="4"/>
      <c r="CYM16" s="4"/>
      <c r="CYN16" s="4"/>
      <c r="CYO16" s="4"/>
      <c r="CYP16" s="4"/>
      <c r="CYQ16" s="4"/>
      <c r="CYR16" s="4"/>
      <c r="CYS16" s="4"/>
      <c r="CYT16" s="4"/>
      <c r="CYU16" s="4"/>
      <c r="CYV16" s="4"/>
      <c r="CYW16" s="4"/>
      <c r="CYX16" s="4"/>
      <c r="CYY16" s="4"/>
      <c r="CYZ16" s="4"/>
      <c r="CZA16" s="4"/>
      <c r="CZB16" s="4"/>
      <c r="CZC16" s="4"/>
      <c r="CZD16" s="4"/>
      <c r="CZE16" s="4"/>
      <c r="CZF16" s="4"/>
      <c r="CZG16" s="4"/>
      <c r="CZH16" s="4"/>
      <c r="CZI16" s="4"/>
      <c r="CZJ16" s="4"/>
      <c r="CZK16" s="4"/>
      <c r="CZL16" s="4"/>
      <c r="CZM16" s="4"/>
      <c r="CZN16" s="4"/>
      <c r="CZO16" s="4"/>
      <c r="CZP16" s="4"/>
      <c r="CZQ16" s="4"/>
      <c r="CZR16" s="4"/>
      <c r="CZS16" s="4"/>
      <c r="CZT16" s="4"/>
      <c r="CZU16" s="4"/>
      <c r="CZV16" s="4"/>
      <c r="CZW16" s="4"/>
      <c r="CZX16" s="4"/>
      <c r="CZY16" s="4"/>
      <c r="CZZ16" s="4"/>
      <c r="DAA16" s="4"/>
      <c r="DAB16" s="4"/>
      <c r="DAC16" s="4"/>
      <c r="DAD16" s="4"/>
      <c r="DAE16" s="4"/>
      <c r="DAF16" s="4"/>
      <c r="DAG16" s="4"/>
      <c r="DAH16" s="4"/>
      <c r="DAI16" s="4"/>
      <c r="DAJ16" s="4"/>
      <c r="DAK16" s="4"/>
      <c r="DAL16" s="4"/>
      <c r="DAM16" s="4"/>
      <c r="DAN16" s="4"/>
      <c r="DAO16" s="4"/>
      <c r="DAP16" s="4"/>
      <c r="DAQ16" s="4"/>
      <c r="DAR16" s="4"/>
      <c r="DAS16" s="4"/>
      <c r="DAT16" s="4"/>
      <c r="DAU16" s="4"/>
      <c r="DAV16" s="4"/>
      <c r="DAW16" s="4"/>
      <c r="DAX16" s="4"/>
      <c r="DAY16" s="4"/>
      <c r="DAZ16" s="4"/>
      <c r="DBA16" s="4"/>
      <c r="DBB16" s="4"/>
      <c r="DBC16" s="4"/>
      <c r="DBD16" s="4"/>
      <c r="DBE16" s="4"/>
      <c r="DBF16" s="4"/>
      <c r="DBG16" s="4"/>
      <c r="DBH16" s="4"/>
      <c r="DBI16" s="4"/>
      <c r="DBJ16" s="4"/>
      <c r="DBK16" s="4"/>
      <c r="DBL16" s="4"/>
      <c r="DBM16" s="4"/>
      <c r="DBN16" s="4"/>
      <c r="DBO16" s="4"/>
      <c r="DBP16" s="4"/>
      <c r="DBQ16" s="4"/>
      <c r="DBR16" s="4"/>
      <c r="DBS16" s="4"/>
      <c r="DBT16" s="4"/>
      <c r="DBU16" s="4"/>
      <c r="DBV16" s="4"/>
      <c r="DBW16" s="4"/>
      <c r="DBX16" s="4"/>
      <c r="DBY16" s="4"/>
      <c r="DBZ16" s="4"/>
      <c r="DCA16" s="4"/>
      <c r="DCB16" s="4"/>
      <c r="DCC16" s="4"/>
      <c r="DCD16" s="4"/>
      <c r="DCE16" s="4"/>
      <c r="DCF16" s="4"/>
      <c r="DCG16" s="4"/>
      <c r="DCH16" s="4"/>
      <c r="DCI16" s="4"/>
      <c r="DCJ16" s="4"/>
      <c r="DCK16" s="4"/>
      <c r="DCL16" s="4"/>
      <c r="DCM16" s="4"/>
      <c r="DCN16" s="4"/>
      <c r="DCO16" s="4"/>
      <c r="DCP16" s="4"/>
      <c r="DCQ16" s="4"/>
      <c r="DCR16" s="4"/>
      <c r="DCS16" s="4"/>
      <c r="DCT16" s="4"/>
      <c r="DCU16" s="4"/>
      <c r="DCV16" s="4"/>
      <c r="DCW16" s="4"/>
      <c r="DCX16" s="4"/>
      <c r="DCY16" s="4"/>
      <c r="DCZ16" s="4"/>
      <c r="DDA16" s="4"/>
      <c r="DDB16" s="4"/>
      <c r="DDC16" s="4"/>
      <c r="DDD16" s="4"/>
      <c r="DDE16" s="4"/>
      <c r="DDF16" s="4"/>
      <c r="DDG16" s="4"/>
      <c r="DDH16" s="4"/>
      <c r="DDI16" s="4"/>
      <c r="DDJ16" s="4"/>
      <c r="DDK16" s="4"/>
      <c r="DDL16" s="4"/>
      <c r="DDM16" s="4"/>
      <c r="DDN16" s="4"/>
      <c r="DDO16" s="4"/>
      <c r="DDP16" s="4"/>
      <c r="DDQ16" s="4"/>
      <c r="DDR16" s="4"/>
      <c r="DDS16" s="4"/>
      <c r="DDT16" s="4"/>
      <c r="DDU16" s="4"/>
      <c r="DDV16" s="4"/>
      <c r="DDW16" s="4"/>
      <c r="DDX16" s="4"/>
      <c r="DDY16" s="4"/>
      <c r="DDZ16" s="4"/>
      <c r="DEA16" s="4"/>
      <c r="DEB16" s="4"/>
      <c r="DEC16" s="4"/>
      <c r="DED16" s="4"/>
      <c r="DEE16" s="4"/>
      <c r="DEF16" s="4"/>
      <c r="DEG16" s="4"/>
      <c r="DEH16" s="4"/>
      <c r="DEI16" s="4"/>
      <c r="DEJ16" s="4"/>
      <c r="DEK16" s="4"/>
      <c r="DEL16" s="4"/>
      <c r="DEM16" s="4"/>
      <c r="DEN16" s="4"/>
      <c r="DEO16" s="4"/>
      <c r="DEP16" s="4"/>
      <c r="DEQ16" s="4"/>
      <c r="DER16" s="4"/>
      <c r="DES16" s="4"/>
      <c r="DET16" s="4"/>
      <c r="DEU16" s="4"/>
      <c r="DEV16" s="4"/>
      <c r="DEW16" s="4"/>
      <c r="DEX16" s="4"/>
      <c r="DEY16" s="4"/>
      <c r="DEZ16" s="4"/>
      <c r="DFA16" s="4"/>
      <c r="DFB16" s="4"/>
      <c r="DFC16" s="4"/>
      <c r="DFD16" s="4"/>
      <c r="DFE16" s="4"/>
      <c r="DFF16" s="4"/>
      <c r="DFG16" s="4"/>
      <c r="DFH16" s="4"/>
      <c r="DFI16" s="4"/>
      <c r="DFJ16" s="4"/>
      <c r="DFK16" s="4"/>
      <c r="DFL16" s="4"/>
      <c r="DFM16" s="4"/>
      <c r="DFN16" s="4"/>
      <c r="DFO16" s="4"/>
      <c r="DFP16" s="4"/>
      <c r="DFQ16" s="4"/>
      <c r="DFR16" s="4"/>
      <c r="DFS16" s="4"/>
      <c r="DFT16" s="4"/>
      <c r="DFU16" s="4"/>
      <c r="DFV16" s="4"/>
      <c r="DFW16" s="4"/>
      <c r="DFX16" s="4"/>
      <c r="DFY16" s="4"/>
      <c r="DFZ16" s="4"/>
      <c r="DGA16" s="4"/>
      <c r="DGB16" s="4"/>
      <c r="DGC16" s="4"/>
      <c r="DGD16" s="4"/>
      <c r="DGE16" s="4"/>
      <c r="DGF16" s="4"/>
      <c r="DGG16" s="4"/>
      <c r="DGH16" s="4"/>
      <c r="DGI16" s="4"/>
      <c r="DGJ16" s="4"/>
      <c r="DGK16" s="4"/>
      <c r="DGL16" s="4"/>
      <c r="DGM16" s="4"/>
      <c r="DGN16" s="4"/>
      <c r="DGO16" s="4"/>
      <c r="DGP16" s="4"/>
      <c r="DGQ16" s="4"/>
      <c r="DGR16" s="4"/>
      <c r="DGS16" s="4"/>
      <c r="DGT16" s="4"/>
      <c r="DGU16" s="4"/>
      <c r="DGV16" s="4"/>
      <c r="DGW16" s="4"/>
      <c r="DGX16" s="4"/>
      <c r="DGY16" s="4"/>
      <c r="DGZ16" s="4"/>
      <c r="DHA16" s="4"/>
      <c r="DHB16" s="4"/>
      <c r="DHC16" s="4"/>
      <c r="DHD16" s="4"/>
      <c r="DHE16" s="4"/>
      <c r="DHF16" s="4"/>
      <c r="DHG16" s="4"/>
      <c r="DHH16" s="4"/>
      <c r="DHI16" s="4"/>
      <c r="DHJ16" s="4"/>
      <c r="DHK16" s="4"/>
      <c r="DHL16" s="4"/>
      <c r="DHM16" s="4"/>
      <c r="DHN16" s="4"/>
      <c r="DHO16" s="4"/>
      <c r="DHP16" s="4"/>
      <c r="DHQ16" s="4"/>
      <c r="DHR16" s="4"/>
      <c r="DHS16" s="4"/>
      <c r="DHT16" s="4"/>
      <c r="DHU16" s="4"/>
      <c r="DHV16" s="4"/>
      <c r="DHW16" s="4"/>
      <c r="DHX16" s="4"/>
      <c r="DHY16" s="4"/>
      <c r="DHZ16" s="4"/>
      <c r="DIA16" s="4"/>
      <c r="DIB16" s="4"/>
      <c r="DIC16" s="4"/>
      <c r="DID16" s="4"/>
      <c r="DIE16" s="4"/>
      <c r="DIF16" s="4"/>
      <c r="DIG16" s="4"/>
      <c r="DIH16" s="4"/>
      <c r="DII16" s="4"/>
      <c r="DIJ16" s="4"/>
      <c r="DIK16" s="4"/>
      <c r="DIL16" s="4"/>
      <c r="DIM16" s="4"/>
      <c r="DIN16" s="4"/>
      <c r="DIO16" s="4"/>
      <c r="DIP16" s="4"/>
      <c r="DIQ16" s="4"/>
      <c r="DIR16" s="4"/>
      <c r="DIS16" s="4"/>
      <c r="DIT16" s="4"/>
      <c r="DIU16" s="4"/>
      <c r="DIV16" s="4"/>
      <c r="DIW16" s="4"/>
      <c r="DIX16" s="4"/>
      <c r="DIY16" s="4"/>
      <c r="DIZ16" s="4"/>
      <c r="DJA16" s="4"/>
      <c r="DJB16" s="4"/>
      <c r="DJC16" s="4"/>
      <c r="DJD16" s="4"/>
      <c r="DJE16" s="4"/>
      <c r="DJF16" s="4"/>
      <c r="DJG16" s="4"/>
      <c r="DJH16" s="4"/>
      <c r="DJI16" s="4"/>
      <c r="DJJ16" s="4"/>
      <c r="DJK16" s="4"/>
      <c r="DJL16" s="4"/>
      <c r="DJM16" s="4"/>
      <c r="DJN16" s="4"/>
      <c r="DJO16" s="4"/>
      <c r="DJP16" s="4"/>
      <c r="DJQ16" s="4"/>
      <c r="DJR16" s="4"/>
      <c r="DJS16" s="4"/>
      <c r="DJT16" s="4"/>
      <c r="DJU16" s="4"/>
      <c r="DJV16" s="4"/>
      <c r="DJW16" s="4"/>
      <c r="DJX16" s="4"/>
      <c r="DJY16" s="4"/>
      <c r="DJZ16" s="4"/>
      <c r="DKA16" s="4"/>
      <c r="DKB16" s="4"/>
      <c r="DKC16" s="4"/>
      <c r="DKD16" s="4"/>
      <c r="DKE16" s="4"/>
      <c r="DKF16" s="4"/>
      <c r="DKG16" s="4"/>
      <c r="DKH16" s="4"/>
      <c r="DKI16" s="4"/>
      <c r="DKJ16" s="4"/>
      <c r="DKK16" s="4"/>
      <c r="DKL16" s="4"/>
      <c r="DKM16" s="4"/>
      <c r="DKN16" s="4"/>
      <c r="DKO16" s="4"/>
      <c r="DKP16" s="4"/>
      <c r="DKQ16" s="4"/>
      <c r="DKR16" s="4"/>
      <c r="DKS16" s="4"/>
      <c r="DKT16" s="4"/>
      <c r="DKU16" s="4"/>
      <c r="DKV16" s="4"/>
      <c r="DKW16" s="4"/>
      <c r="DKX16" s="4"/>
      <c r="DKY16" s="4"/>
      <c r="DKZ16" s="4"/>
      <c r="DLA16" s="4"/>
      <c r="DLB16" s="4"/>
      <c r="DLC16" s="4"/>
      <c r="DLD16" s="4"/>
      <c r="DLE16" s="4"/>
      <c r="DLF16" s="4"/>
      <c r="DLG16" s="4"/>
      <c r="DLH16" s="4"/>
      <c r="DLI16" s="4"/>
      <c r="DLJ16" s="4"/>
      <c r="DLK16" s="4"/>
      <c r="DLL16" s="4"/>
      <c r="DLM16" s="4"/>
      <c r="DLN16" s="4"/>
      <c r="DLO16" s="4"/>
      <c r="DLP16" s="4"/>
      <c r="DLQ16" s="4"/>
      <c r="DLR16" s="4"/>
      <c r="DLS16" s="4"/>
      <c r="DLT16" s="4"/>
      <c r="DLU16" s="4"/>
      <c r="DLV16" s="4"/>
      <c r="DLW16" s="4"/>
      <c r="DLX16" s="4"/>
      <c r="DLY16" s="4"/>
      <c r="DLZ16" s="4"/>
      <c r="DMA16" s="4"/>
      <c r="DMB16" s="4"/>
      <c r="DMC16" s="4"/>
      <c r="DMD16" s="4"/>
      <c r="DME16" s="4"/>
      <c r="DMF16" s="4"/>
      <c r="DMG16" s="4"/>
      <c r="DMH16" s="4"/>
      <c r="DMI16" s="4"/>
      <c r="DMJ16" s="4"/>
      <c r="DMK16" s="4"/>
      <c r="DML16" s="4"/>
      <c r="DMM16" s="4"/>
      <c r="DMN16" s="4"/>
      <c r="DMO16" s="4"/>
      <c r="DMP16" s="4"/>
      <c r="DMQ16" s="4"/>
      <c r="DMR16" s="4"/>
      <c r="DMS16" s="4"/>
      <c r="DMT16" s="4"/>
      <c r="DMU16" s="4"/>
      <c r="DMV16" s="4"/>
      <c r="DMW16" s="4"/>
      <c r="DMX16" s="4"/>
      <c r="DMY16" s="4"/>
      <c r="DMZ16" s="4"/>
      <c r="DNA16" s="4"/>
      <c r="DNB16" s="4"/>
      <c r="DNC16" s="4"/>
      <c r="DND16" s="4"/>
      <c r="DNE16" s="4"/>
      <c r="DNF16" s="4"/>
      <c r="DNG16" s="4"/>
      <c r="DNH16" s="4"/>
      <c r="DNI16" s="4"/>
      <c r="DNJ16" s="4"/>
      <c r="DNK16" s="4"/>
      <c r="DNL16" s="4"/>
      <c r="DNM16" s="4"/>
      <c r="DNN16" s="4"/>
      <c r="DNO16" s="4"/>
      <c r="DNP16" s="4"/>
      <c r="DNQ16" s="4"/>
      <c r="DNR16" s="4"/>
      <c r="DNS16" s="4"/>
      <c r="DNT16" s="4"/>
      <c r="DNU16" s="4"/>
      <c r="DNV16" s="4"/>
      <c r="DNW16" s="4"/>
      <c r="DNX16" s="4"/>
      <c r="DNY16" s="4"/>
      <c r="DNZ16" s="4"/>
      <c r="DOA16" s="4"/>
      <c r="DOB16" s="4"/>
      <c r="DOC16" s="4"/>
      <c r="DOD16" s="4"/>
      <c r="DOE16" s="4"/>
      <c r="DOF16" s="4"/>
      <c r="DOG16" s="4"/>
      <c r="DOH16" s="4"/>
      <c r="DOI16" s="4"/>
      <c r="DOJ16" s="4"/>
      <c r="DOK16" s="4"/>
      <c r="DOL16" s="4"/>
      <c r="DOM16" s="4"/>
      <c r="DON16" s="4"/>
      <c r="DOO16" s="4"/>
      <c r="DOP16" s="4"/>
      <c r="DOQ16" s="4"/>
      <c r="DOR16" s="4"/>
      <c r="DOS16" s="4"/>
      <c r="DOT16" s="4"/>
      <c r="DOU16" s="4"/>
      <c r="DOV16" s="4"/>
      <c r="DOW16" s="4"/>
      <c r="DOX16" s="4"/>
      <c r="DOY16" s="4"/>
      <c r="DOZ16" s="4"/>
      <c r="DPA16" s="4"/>
      <c r="DPB16" s="4"/>
      <c r="DPC16" s="4"/>
      <c r="DPD16" s="4"/>
      <c r="DPE16" s="4"/>
      <c r="DPF16" s="4"/>
      <c r="DPG16" s="4"/>
      <c r="DPH16" s="4"/>
      <c r="DPI16" s="4"/>
      <c r="DPJ16" s="4"/>
      <c r="DPK16" s="4"/>
      <c r="DPL16" s="4"/>
      <c r="DPM16" s="4"/>
      <c r="DPN16" s="4"/>
      <c r="DPO16" s="4"/>
      <c r="DPP16" s="4"/>
      <c r="DPQ16" s="4"/>
      <c r="DPR16" s="4"/>
      <c r="DPS16" s="4"/>
      <c r="DPT16" s="4"/>
      <c r="DPU16" s="4"/>
      <c r="DPV16" s="4"/>
      <c r="DPW16" s="4"/>
      <c r="DPX16" s="4"/>
      <c r="DPY16" s="4"/>
      <c r="DPZ16" s="4"/>
      <c r="DQA16" s="4"/>
      <c r="DQB16" s="4"/>
      <c r="DQC16" s="4"/>
      <c r="DQD16" s="4"/>
      <c r="DQE16" s="4"/>
      <c r="DQF16" s="4"/>
      <c r="DQG16" s="4"/>
      <c r="DQH16" s="4"/>
      <c r="DQI16" s="4"/>
      <c r="DQJ16" s="4"/>
      <c r="DQK16" s="4"/>
      <c r="DQL16" s="4"/>
      <c r="DQM16" s="4"/>
      <c r="DQN16" s="4"/>
      <c r="DQO16" s="4"/>
      <c r="DQP16" s="4"/>
      <c r="DQQ16" s="4"/>
      <c r="DQR16" s="4"/>
      <c r="DQS16" s="4"/>
      <c r="DQT16" s="4"/>
      <c r="DQU16" s="4"/>
      <c r="DQV16" s="4"/>
      <c r="DQW16" s="4"/>
      <c r="DQX16" s="4"/>
      <c r="DQY16" s="4"/>
      <c r="DQZ16" s="4"/>
      <c r="DRA16" s="4"/>
      <c r="DRB16" s="4"/>
      <c r="DRC16" s="4"/>
      <c r="DRD16" s="4"/>
      <c r="DRE16" s="4"/>
      <c r="DRF16" s="4"/>
      <c r="DRG16" s="4"/>
      <c r="DRH16" s="4"/>
      <c r="DRI16" s="4"/>
      <c r="DRJ16" s="4"/>
      <c r="DRK16" s="4"/>
      <c r="DRL16" s="4"/>
      <c r="DRM16" s="4"/>
      <c r="DRN16" s="4"/>
      <c r="DRO16" s="4"/>
      <c r="DRP16" s="4"/>
      <c r="DRQ16" s="4"/>
      <c r="DRR16" s="4"/>
      <c r="DRS16" s="4"/>
      <c r="DRT16" s="4"/>
      <c r="DRU16" s="4"/>
      <c r="DRV16" s="4"/>
      <c r="DRW16" s="4"/>
      <c r="DRX16" s="4"/>
      <c r="DRY16" s="4"/>
      <c r="DRZ16" s="4"/>
      <c r="DSA16" s="4"/>
      <c r="DSB16" s="4"/>
      <c r="DSC16" s="4"/>
      <c r="DSD16" s="4"/>
      <c r="DSE16" s="4"/>
      <c r="DSF16" s="4"/>
      <c r="DSG16" s="4"/>
      <c r="DSH16" s="4"/>
      <c r="DSI16" s="4"/>
      <c r="DSJ16" s="4"/>
      <c r="DSK16" s="4"/>
      <c r="DSL16" s="4"/>
      <c r="DSM16" s="4"/>
      <c r="DSN16" s="4"/>
      <c r="DSO16" s="4"/>
      <c r="DSP16" s="4"/>
      <c r="DSQ16" s="4"/>
      <c r="DSR16" s="4"/>
      <c r="DSS16" s="4"/>
      <c r="DST16" s="4"/>
      <c r="DSU16" s="4"/>
      <c r="DSV16" s="4"/>
      <c r="DSW16" s="4"/>
      <c r="DSX16" s="4"/>
      <c r="DSY16" s="4"/>
      <c r="DSZ16" s="4"/>
      <c r="DTA16" s="4"/>
      <c r="DTB16" s="4"/>
      <c r="DTC16" s="4"/>
      <c r="DTD16" s="4"/>
      <c r="DTE16" s="4"/>
      <c r="DTF16" s="4"/>
      <c r="DTG16" s="4"/>
      <c r="DTH16" s="4"/>
      <c r="DTI16" s="4"/>
      <c r="DTJ16" s="4"/>
      <c r="DTK16" s="4"/>
      <c r="DTL16" s="4"/>
      <c r="DTM16" s="4"/>
      <c r="DTN16" s="4"/>
      <c r="DTO16" s="4"/>
      <c r="DTP16" s="4"/>
      <c r="DTQ16" s="4"/>
      <c r="DTR16" s="4"/>
      <c r="DTS16" s="4"/>
      <c r="DTT16" s="4"/>
      <c r="DTU16" s="4"/>
      <c r="DTV16" s="4"/>
      <c r="DTW16" s="4"/>
      <c r="DTX16" s="4"/>
      <c r="DTY16" s="4"/>
      <c r="DTZ16" s="4"/>
      <c r="DUA16" s="4"/>
      <c r="DUB16" s="4"/>
      <c r="DUC16" s="4"/>
      <c r="DUD16" s="4"/>
      <c r="DUE16" s="4"/>
      <c r="DUF16" s="4"/>
      <c r="DUG16" s="4"/>
      <c r="DUH16" s="4"/>
      <c r="DUI16" s="4"/>
      <c r="DUJ16" s="4"/>
      <c r="DUK16" s="4"/>
      <c r="DUL16" s="4"/>
      <c r="DUM16" s="4"/>
      <c r="DUN16" s="4"/>
      <c r="DUO16" s="4"/>
      <c r="DUP16" s="4"/>
      <c r="DUQ16" s="4"/>
      <c r="DUR16" s="4"/>
      <c r="DUS16" s="4"/>
      <c r="DUT16" s="4"/>
      <c r="DUU16" s="4"/>
      <c r="DUV16" s="4"/>
      <c r="DUW16" s="4"/>
      <c r="DUX16" s="4"/>
      <c r="DUY16" s="4"/>
      <c r="DUZ16" s="4"/>
      <c r="DVA16" s="4"/>
      <c r="DVB16" s="4"/>
      <c r="DVC16" s="4"/>
      <c r="DVD16" s="4"/>
      <c r="DVE16" s="4"/>
      <c r="DVF16" s="4"/>
      <c r="DVG16" s="4"/>
      <c r="DVH16" s="4"/>
      <c r="DVI16" s="4"/>
      <c r="DVJ16" s="4"/>
      <c r="DVK16" s="4"/>
      <c r="DVL16" s="4"/>
      <c r="DVM16" s="4"/>
      <c r="DVN16" s="4"/>
      <c r="DVO16" s="4"/>
      <c r="DVP16" s="4"/>
      <c r="DVQ16" s="4"/>
      <c r="DVR16" s="4"/>
      <c r="DVS16" s="4"/>
      <c r="DVT16" s="4"/>
      <c r="DVU16" s="4"/>
      <c r="DVV16" s="4"/>
      <c r="DVW16" s="4"/>
      <c r="DVX16" s="4"/>
      <c r="DVY16" s="4"/>
      <c r="DVZ16" s="4"/>
      <c r="DWA16" s="4"/>
      <c r="DWB16" s="4"/>
      <c r="DWC16" s="4"/>
      <c r="DWD16" s="4"/>
      <c r="DWE16" s="4"/>
      <c r="DWF16" s="4"/>
      <c r="DWG16" s="4"/>
      <c r="DWH16" s="4"/>
      <c r="DWI16" s="4"/>
      <c r="DWJ16" s="4"/>
      <c r="DWK16" s="4"/>
      <c r="DWL16" s="4"/>
      <c r="DWM16" s="4"/>
      <c r="DWN16" s="4"/>
      <c r="DWO16" s="4"/>
      <c r="DWP16" s="4"/>
      <c r="DWQ16" s="4"/>
      <c r="DWR16" s="4"/>
      <c r="DWS16" s="4"/>
      <c r="DWT16" s="4"/>
      <c r="DWU16" s="4"/>
      <c r="DWV16" s="4"/>
      <c r="DWW16" s="4"/>
      <c r="DWX16" s="4"/>
      <c r="DWY16" s="4"/>
      <c r="DWZ16" s="4"/>
      <c r="DXA16" s="4"/>
      <c r="DXB16" s="4"/>
      <c r="DXC16" s="4"/>
      <c r="DXD16" s="4"/>
      <c r="DXE16" s="4"/>
      <c r="DXF16" s="4"/>
      <c r="DXG16" s="4"/>
      <c r="DXH16" s="4"/>
      <c r="DXI16" s="4"/>
      <c r="DXJ16" s="4"/>
      <c r="DXK16" s="4"/>
      <c r="DXL16" s="4"/>
      <c r="DXM16" s="4"/>
      <c r="DXN16" s="4"/>
      <c r="DXO16" s="4"/>
      <c r="DXP16" s="4"/>
      <c r="DXQ16" s="4"/>
      <c r="DXR16" s="4"/>
      <c r="DXS16" s="4"/>
      <c r="DXT16" s="4"/>
      <c r="DXU16" s="4"/>
      <c r="DXV16" s="4"/>
      <c r="DXW16" s="4"/>
      <c r="DXX16" s="4"/>
      <c r="DXY16" s="4"/>
      <c r="DXZ16" s="4"/>
      <c r="DYA16" s="4"/>
      <c r="DYB16" s="4"/>
      <c r="DYC16" s="4"/>
      <c r="DYD16" s="4"/>
      <c r="DYE16" s="4"/>
      <c r="DYF16" s="4"/>
      <c r="DYG16" s="4"/>
      <c r="DYH16" s="4"/>
      <c r="DYI16" s="4"/>
      <c r="DYJ16" s="4"/>
      <c r="DYK16" s="4"/>
      <c r="DYL16" s="4"/>
      <c r="DYM16" s="4"/>
      <c r="DYN16" s="4"/>
      <c r="DYO16" s="4"/>
      <c r="DYP16" s="4"/>
      <c r="DYQ16" s="4"/>
      <c r="DYR16" s="4"/>
      <c r="DYS16" s="4"/>
      <c r="DYT16" s="4"/>
      <c r="DYU16" s="4"/>
      <c r="DYV16" s="4"/>
      <c r="DYW16" s="4"/>
      <c r="DYX16" s="4"/>
      <c r="DYY16" s="4"/>
      <c r="DYZ16" s="4"/>
      <c r="DZA16" s="4"/>
      <c r="DZB16" s="4"/>
      <c r="DZC16" s="4"/>
      <c r="DZD16" s="4"/>
      <c r="DZE16" s="4"/>
      <c r="DZF16" s="4"/>
      <c r="DZG16" s="4"/>
      <c r="DZH16" s="4"/>
      <c r="DZI16" s="4"/>
      <c r="DZJ16" s="4"/>
      <c r="DZK16" s="4"/>
      <c r="DZL16" s="4"/>
      <c r="DZM16" s="4"/>
      <c r="DZN16" s="4"/>
      <c r="DZO16" s="4"/>
      <c r="DZP16" s="4"/>
      <c r="DZQ16" s="4"/>
      <c r="DZR16" s="4"/>
      <c r="DZS16" s="4"/>
      <c r="DZT16" s="4"/>
      <c r="DZU16" s="4"/>
      <c r="DZV16" s="4"/>
      <c r="DZW16" s="4"/>
      <c r="DZX16" s="4"/>
      <c r="DZY16" s="4"/>
      <c r="DZZ16" s="4"/>
      <c r="EAA16" s="4"/>
      <c r="EAB16" s="4"/>
      <c r="EAC16" s="4"/>
      <c r="EAD16" s="4"/>
      <c r="EAE16" s="4"/>
      <c r="EAF16" s="4"/>
      <c r="EAG16" s="4"/>
      <c r="EAH16" s="4"/>
      <c r="EAI16" s="4"/>
      <c r="EAJ16" s="4"/>
      <c r="EAK16" s="4"/>
      <c r="EAL16" s="4"/>
      <c r="EAM16" s="4"/>
      <c r="EAN16" s="4"/>
      <c r="EAO16" s="4"/>
      <c r="EAP16" s="4"/>
      <c r="EAQ16" s="4"/>
      <c r="EAR16" s="4"/>
      <c r="EAS16" s="4"/>
      <c r="EAT16" s="4"/>
      <c r="EAU16" s="4"/>
      <c r="EAV16" s="4"/>
      <c r="EAW16" s="4"/>
      <c r="EAX16" s="4"/>
      <c r="EAY16" s="4"/>
      <c r="EAZ16" s="4"/>
      <c r="EBA16" s="4"/>
      <c r="EBB16" s="4"/>
      <c r="EBC16" s="4"/>
      <c r="EBD16" s="4"/>
      <c r="EBE16" s="4"/>
      <c r="EBF16" s="4"/>
      <c r="EBG16" s="4"/>
      <c r="EBH16" s="4"/>
      <c r="EBI16" s="4"/>
      <c r="EBJ16" s="4"/>
      <c r="EBK16" s="4"/>
      <c r="EBL16" s="4"/>
      <c r="EBM16" s="4"/>
      <c r="EBN16" s="4"/>
      <c r="EBO16" s="4"/>
      <c r="EBP16" s="4"/>
      <c r="EBQ16" s="4"/>
      <c r="EBR16" s="4"/>
      <c r="EBS16" s="4"/>
      <c r="EBT16" s="4"/>
      <c r="EBU16" s="4"/>
      <c r="EBV16" s="4"/>
      <c r="EBW16" s="4"/>
      <c r="EBX16" s="4"/>
      <c r="EBY16" s="4"/>
      <c r="EBZ16" s="4"/>
      <c r="ECA16" s="4"/>
      <c r="ECB16" s="4"/>
      <c r="ECC16" s="4"/>
      <c r="ECD16" s="4"/>
      <c r="ECE16" s="4"/>
      <c r="ECF16" s="4"/>
      <c r="ECG16" s="4"/>
      <c r="ECH16" s="4"/>
      <c r="ECI16" s="4"/>
      <c r="ECJ16" s="4"/>
      <c r="ECK16" s="4"/>
      <c r="ECL16" s="4"/>
      <c r="ECM16" s="4"/>
      <c r="ECN16" s="4"/>
      <c r="ECO16" s="4"/>
      <c r="ECP16" s="4"/>
      <c r="ECQ16" s="4"/>
      <c r="ECR16" s="4"/>
      <c r="ECS16" s="4"/>
      <c r="ECT16" s="4"/>
      <c r="ECU16" s="4"/>
      <c r="ECV16" s="4"/>
      <c r="ECW16" s="4"/>
      <c r="ECX16" s="4"/>
      <c r="ECY16" s="4"/>
      <c r="ECZ16" s="4"/>
      <c r="EDA16" s="4"/>
      <c r="EDB16" s="4"/>
      <c r="EDC16" s="4"/>
      <c r="EDD16" s="4"/>
      <c r="EDE16" s="4"/>
      <c r="EDF16" s="4"/>
      <c r="EDG16" s="4"/>
      <c r="EDH16" s="4"/>
      <c r="EDI16" s="4"/>
      <c r="EDJ16" s="4"/>
      <c r="EDK16" s="4"/>
      <c r="EDL16" s="4"/>
      <c r="EDM16" s="4"/>
      <c r="EDN16" s="4"/>
      <c r="EDO16" s="4"/>
      <c r="EDP16" s="4"/>
      <c r="EDQ16" s="4"/>
      <c r="EDR16" s="4"/>
      <c r="EDS16" s="4"/>
      <c r="EDT16" s="4"/>
      <c r="EDU16" s="4"/>
      <c r="EDV16" s="4"/>
      <c r="EDW16" s="4"/>
      <c r="EDX16" s="4"/>
      <c r="EDY16" s="4"/>
      <c r="EDZ16" s="4"/>
      <c r="EEA16" s="4"/>
      <c r="EEB16" s="4"/>
      <c r="EEC16" s="4"/>
      <c r="EED16" s="4"/>
      <c r="EEE16" s="4"/>
      <c r="EEF16" s="4"/>
      <c r="EEG16" s="4"/>
      <c r="EEH16" s="4"/>
      <c r="EEI16" s="4"/>
      <c r="EEJ16" s="4"/>
      <c r="EEK16" s="4"/>
      <c r="EEL16" s="4"/>
      <c r="EEM16" s="4"/>
      <c r="EEN16" s="4"/>
      <c r="EEO16" s="4"/>
      <c r="EEP16" s="4"/>
      <c r="EEQ16" s="4"/>
      <c r="EER16" s="4"/>
      <c r="EES16" s="4"/>
      <c r="EET16" s="4"/>
      <c r="EEU16" s="4"/>
      <c r="EEV16" s="4"/>
      <c r="EEW16" s="4"/>
      <c r="EEX16" s="4"/>
      <c r="EEY16" s="4"/>
      <c r="EEZ16" s="4"/>
      <c r="EFA16" s="4"/>
      <c r="EFB16" s="4"/>
      <c r="EFC16" s="4"/>
      <c r="EFD16" s="4"/>
      <c r="EFE16" s="4"/>
      <c r="EFF16" s="4"/>
      <c r="EFG16" s="4"/>
      <c r="EFH16" s="4"/>
      <c r="EFI16" s="4"/>
      <c r="EFJ16" s="4"/>
      <c r="EFK16" s="4"/>
      <c r="EFL16" s="4"/>
      <c r="EFM16" s="4"/>
      <c r="EFN16" s="4"/>
      <c r="EFO16" s="4"/>
      <c r="EFP16" s="4"/>
      <c r="EFQ16" s="4"/>
      <c r="EFR16" s="4"/>
      <c r="EFS16" s="4"/>
      <c r="EFT16" s="4"/>
      <c r="EFU16" s="4"/>
      <c r="EFV16" s="4"/>
      <c r="EFW16" s="4"/>
      <c r="EFX16" s="4"/>
      <c r="EFY16" s="4"/>
      <c r="EFZ16" s="4"/>
      <c r="EGA16" s="4"/>
      <c r="EGB16" s="4"/>
      <c r="EGC16" s="4"/>
      <c r="EGD16" s="4"/>
      <c r="EGE16" s="4"/>
      <c r="EGF16" s="4"/>
      <c r="EGG16" s="4"/>
      <c r="EGH16" s="4"/>
      <c r="EGI16" s="4"/>
      <c r="EGJ16" s="4"/>
      <c r="EGK16" s="4"/>
      <c r="EGL16" s="4"/>
      <c r="EGM16" s="4"/>
      <c r="EGN16" s="4"/>
      <c r="EGO16" s="4"/>
      <c r="EGP16" s="4"/>
      <c r="EGQ16" s="4"/>
      <c r="EGR16" s="4"/>
      <c r="EGS16" s="4"/>
      <c r="EGT16" s="4"/>
      <c r="EGU16" s="4"/>
      <c r="EGV16" s="4"/>
      <c r="EGW16" s="4"/>
      <c r="EGX16" s="4"/>
      <c r="EGY16" s="4"/>
      <c r="EGZ16" s="4"/>
      <c r="EHA16" s="4"/>
      <c r="EHB16" s="4"/>
      <c r="EHC16" s="4"/>
      <c r="EHD16" s="4"/>
      <c r="EHE16" s="4"/>
      <c r="EHF16" s="4"/>
      <c r="EHG16" s="4"/>
      <c r="EHH16" s="4"/>
      <c r="EHI16" s="4"/>
      <c r="EHJ16" s="4"/>
      <c r="EHK16" s="4"/>
      <c r="EHL16" s="4"/>
      <c r="EHM16" s="4"/>
      <c r="EHN16" s="4"/>
      <c r="EHO16" s="4"/>
      <c r="EHP16" s="4"/>
      <c r="EHQ16" s="4"/>
      <c r="EHR16" s="4"/>
      <c r="EHS16" s="4"/>
      <c r="EHT16" s="4"/>
      <c r="EHU16" s="4"/>
      <c r="EHV16" s="4"/>
      <c r="EHW16" s="4"/>
      <c r="EHX16" s="4"/>
      <c r="EHY16" s="4"/>
      <c r="EHZ16" s="4"/>
      <c r="EIA16" s="4"/>
      <c r="EIB16" s="4"/>
      <c r="EIC16" s="4"/>
      <c r="EID16" s="4"/>
      <c r="EIE16" s="4"/>
      <c r="EIF16" s="4"/>
      <c r="EIG16" s="4"/>
      <c r="EIH16" s="4"/>
      <c r="EII16" s="4"/>
      <c r="EIJ16" s="4"/>
      <c r="EIK16" s="4"/>
      <c r="EIL16" s="4"/>
      <c r="EIM16" s="4"/>
      <c r="EIN16" s="4"/>
      <c r="EIO16" s="4"/>
      <c r="EIP16" s="4"/>
      <c r="EIQ16" s="4"/>
      <c r="EIR16" s="4"/>
      <c r="EIS16" s="4"/>
      <c r="EIT16" s="4"/>
      <c r="EIU16" s="4"/>
      <c r="EIV16" s="4"/>
      <c r="EIW16" s="4"/>
      <c r="EIX16" s="4"/>
      <c r="EIY16" s="4"/>
      <c r="EIZ16" s="4"/>
      <c r="EJA16" s="4"/>
      <c r="EJB16" s="4"/>
      <c r="EJC16" s="4"/>
      <c r="EJD16" s="4"/>
      <c r="EJE16" s="4"/>
      <c r="EJF16" s="4"/>
      <c r="EJG16" s="4"/>
      <c r="EJH16" s="4"/>
      <c r="EJI16" s="4"/>
      <c r="EJJ16" s="4"/>
      <c r="EJK16" s="4"/>
      <c r="EJL16" s="4"/>
      <c r="EJM16" s="4"/>
      <c r="EJN16" s="4"/>
      <c r="EJO16" s="4"/>
      <c r="EJP16" s="4"/>
      <c r="EJQ16" s="4"/>
      <c r="EJR16" s="4"/>
      <c r="EJS16" s="4"/>
      <c r="EJT16" s="4"/>
      <c r="EJU16" s="4"/>
      <c r="EJV16" s="4"/>
      <c r="EJW16" s="4"/>
      <c r="EJX16" s="4"/>
      <c r="EJY16" s="4"/>
      <c r="EJZ16" s="4"/>
      <c r="EKA16" s="4"/>
      <c r="EKB16" s="4"/>
      <c r="EKC16" s="4"/>
      <c r="EKD16" s="4"/>
      <c r="EKE16" s="4"/>
      <c r="EKF16" s="4"/>
      <c r="EKG16" s="4"/>
      <c r="EKH16" s="4"/>
      <c r="EKI16" s="4"/>
      <c r="EKJ16" s="4"/>
      <c r="EKK16" s="4"/>
      <c r="EKL16" s="4"/>
      <c r="EKM16" s="4"/>
      <c r="EKN16" s="4"/>
      <c r="EKO16" s="4"/>
      <c r="EKP16" s="4"/>
      <c r="EKQ16" s="4"/>
      <c r="EKR16" s="4"/>
      <c r="EKS16" s="4"/>
      <c r="EKT16" s="4"/>
      <c r="EKU16" s="4"/>
      <c r="EKV16" s="4"/>
      <c r="EKW16" s="4"/>
      <c r="EKX16" s="4"/>
      <c r="EKY16" s="4"/>
      <c r="EKZ16" s="4"/>
      <c r="ELA16" s="4"/>
      <c r="ELB16" s="4"/>
      <c r="ELC16" s="4"/>
      <c r="ELD16" s="4"/>
      <c r="ELE16" s="4"/>
      <c r="ELF16" s="4"/>
      <c r="ELG16" s="4"/>
      <c r="ELH16" s="4"/>
      <c r="ELI16" s="4"/>
      <c r="ELJ16" s="4"/>
      <c r="ELK16" s="4"/>
      <c r="ELL16" s="4"/>
      <c r="ELM16" s="4"/>
      <c r="ELN16" s="4"/>
      <c r="ELO16" s="4"/>
      <c r="ELP16" s="4"/>
      <c r="ELQ16" s="4"/>
      <c r="ELR16" s="4"/>
      <c r="ELS16" s="4"/>
      <c r="ELT16" s="4"/>
      <c r="ELU16" s="4"/>
      <c r="ELV16" s="4"/>
      <c r="ELW16" s="4"/>
      <c r="ELX16" s="4"/>
      <c r="ELY16" s="4"/>
      <c r="ELZ16" s="4"/>
      <c r="EMA16" s="4"/>
      <c r="EMB16" s="4"/>
      <c r="EMC16" s="4"/>
      <c r="EMD16" s="4"/>
      <c r="EME16" s="4"/>
      <c r="EMF16" s="4"/>
      <c r="EMG16" s="4"/>
      <c r="EMH16" s="4"/>
      <c r="EMI16" s="4"/>
      <c r="EMJ16" s="4"/>
      <c r="EMK16" s="4"/>
      <c r="EML16" s="4"/>
      <c r="EMM16" s="4"/>
      <c r="EMN16" s="4"/>
      <c r="EMO16" s="4"/>
      <c r="EMP16" s="4"/>
      <c r="EMQ16" s="4"/>
      <c r="EMR16" s="4"/>
      <c r="EMS16" s="4"/>
      <c r="EMT16" s="4"/>
      <c r="EMU16" s="4"/>
      <c r="EMV16" s="4"/>
      <c r="EMW16" s="4"/>
      <c r="EMX16" s="4"/>
      <c r="EMY16" s="4"/>
      <c r="EMZ16" s="4"/>
      <c r="ENA16" s="4"/>
      <c r="ENB16" s="4"/>
      <c r="ENC16" s="4"/>
      <c r="END16" s="4"/>
      <c r="ENE16" s="4"/>
      <c r="ENF16" s="4"/>
      <c r="ENG16" s="4"/>
      <c r="ENH16" s="4"/>
      <c r="ENI16" s="4"/>
      <c r="ENJ16" s="4"/>
      <c r="ENK16" s="4"/>
      <c r="ENL16" s="4"/>
      <c r="ENM16" s="4"/>
      <c r="ENN16" s="4"/>
      <c r="ENO16" s="4"/>
      <c r="ENP16" s="4"/>
      <c r="ENQ16" s="4"/>
      <c r="ENR16" s="4"/>
      <c r="ENS16" s="4"/>
      <c r="ENT16" s="4"/>
      <c r="ENU16" s="4"/>
      <c r="ENV16" s="4"/>
      <c r="ENW16" s="4"/>
      <c r="ENX16" s="4"/>
      <c r="ENY16" s="4"/>
      <c r="ENZ16" s="4"/>
      <c r="EOA16" s="4"/>
      <c r="EOB16" s="4"/>
      <c r="EOC16" s="4"/>
      <c r="EOD16" s="4"/>
      <c r="EOE16" s="4"/>
      <c r="EOF16" s="4"/>
      <c r="EOG16" s="4"/>
      <c r="EOH16" s="4"/>
      <c r="EOI16" s="4"/>
      <c r="EOJ16" s="4"/>
      <c r="EOK16" s="4"/>
      <c r="EOL16" s="4"/>
      <c r="EOM16" s="4"/>
      <c r="EON16" s="4"/>
      <c r="EOO16" s="4"/>
      <c r="EOP16" s="4"/>
      <c r="EOQ16" s="4"/>
      <c r="EOR16" s="4"/>
      <c r="EOS16" s="4"/>
      <c r="EOT16" s="4"/>
      <c r="EOU16" s="4"/>
      <c r="EOV16" s="4"/>
      <c r="EOW16" s="4"/>
      <c r="EOX16" s="4"/>
      <c r="EOY16" s="4"/>
      <c r="EOZ16" s="4"/>
      <c r="EPA16" s="4"/>
      <c r="EPB16" s="4"/>
      <c r="EPC16" s="4"/>
      <c r="EPD16" s="4"/>
      <c r="EPE16" s="4"/>
      <c r="EPF16" s="4"/>
      <c r="EPG16" s="4"/>
      <c r="EPH16" s="4"/>
      <c r="EPI16" s="4"/>
      <c r="EPJ16" s="4"/>
      <c r="EPK16" s="4"/>
      <c r="EPL16" s="4"/>
      <c r="EPM16" s="4"/>
      <c r="EPN16" s="4"/>
      <c r="EPO16" s="4"/>
      <c r="EPP16" s="4"/>
      <c r="EPQ16" s="4"/>
      <c r="EPR16" s="4"/>
      <c r="EPS16" s="4"/>
      <c r="EPT16" s="4"/>
      <c r="EPU16" s="4"/>
      <c r="EPV16" s="4"/>
      <c r="EPW16" s="4"/>
      <c r="EPX16" s="4"/>
      <c r="EPY16" s="4"/>
      <c r="EPZ16" s="4"/>
      <c r="EQA16" s="4"/>
      <c r="EQB16" s="4"/>
      <c r="EQC16" s="4"/>
      <c r="EQD16" s="4"/>
      <c r="EQE16" s="4"/>
      <c r="EQF16" s="4"/>
      <c r="EQG16" s="4"/>
      <c r="EQH16" s="4"/>
      <c r="EQI16" s="4"/>
      <c r="EQJ16" s="4"/>
      <c r="EQK16" s="4"/>
      <c r="EQL16" s="4"/>
      <c r="EQM16" s="4"/>
      <c r="EQN16" s="4"/>
      <c r="EQO16" s="4"/>
      <c r="EQP16" s="4"/>
      <c r="EQQ16" s="4"/>
      <c r="EQR16" s="4"/>
      <c r="EQS16" s="4"/>
      <c r="EQT16" s="4"/>
      <c r="EQU16" s="4"/>
      <c r="EQV16" s="4"/>
      <c r="EQW16" s="4"/>
      <c r="EQX16" s="4"/>
      <c r="EQY16" s="4"/>
      <c r="EQZ16" s="4"/>
      <c r="ERA16" s="4"/>
      <c r="ERB16" s="4"/>
      <c r="ERC16" s="4"/>
      <c r="ERD16" s="4"/>
      <c r="ERE16" s="4"/>
      <c r="ERF16" s="4"/>
      <c r="ERG16" s="4"/>
      <c r="ERH16" s="4"/>
      <c r="ERI16" s="4"/>
      <c r="ERJ16" s="4"/>
      <c r="ERK16" s="4"/>
      <c r="ERL16" s="4"/>
      <c r="ERM16" s="4"/>
      <c r="ERN16" s="4"/>
      <c r="ERO16" s="4"/>
      <c r="ERP16" s="4"/>
      <c r="ERQ16" s="4"/>
      <c r="ERR16" s="4"/>
      <c r="ERS16" s="4"/>
      <c r="ERT16" s="4"/>
      <c r="ERU16" s="4"/>
      <c r="ERV16" s="4"/>
      <c r="ERW16" s="4"/>
      <c r="ERX16" s="4"/>
      <c r="ERY16" s="4"/>
      <c r="ERZ16" s="4"/>
      <c r="ESA16" s="4"/>
      <c r="ESB16" s="4"/>
      <c r="ESC16" s="4"/>
      <c r="ESD16" s="4"/>
      <c r="ESE16" s="4"/>
      <c r="ESF16" s="4"/>
      <c r="ESG16" s="4"/>
      <c r="ESH16" s="4"/>
      <c r="ESI16" s="4"/>
      <c r="ESJ16" s="4"/>
      <c r="ESK16" s="4"/>
      <c r="ESL16" s="4"/>
      <c r="ESM16" s="4"/>
      <c r="ESN16" s="4"/>
      <c r="ESO16" s="4"/>
      <c r="ESP16" s="4"/>
      <c r="ESQ16" s="4"/>
      <c r="ESR16" s="4"/>
      <c r="ESS16" s="4"/>
      <c r="EST16" s="4"/>
      <c r="ESU16" s="4"/>
      <c r="ESV16" s="4"/>
      <c r="ESW16" s="4"/>
      <c r="ESX16" s="4"/>
      <c r="ESY16" s="4"/>
      <c r="ESZ16" s="4"/>
      <c r="ETA16" s="4"/>
      <c r="ETB16" s="4"/>
      <c r="ETC16" s="4"/>
      <c r="ETD16" s="4"/>
      <c r="ETE16" s="4"/>
      <c r="ETF16" s="4"/>
      <c r="ETG16" s="4"/>
      <c r="ETH16" s="4"/>
      <c r="ETI16" s="4"/>
      <c r="ETJ16" s="4"/>
      <c r="ETK16" s="4"/>
      <c r="ETL16" s="4"/>
      <c r="ETM16" s="4"/>
      <c r="ETN16" s="4"/>
      <c r="ETO16" s="4"/>
      <c r="ETP16" s="4"/>
      <c r="ETQ16" s="4"/>
      <c r="ETR16" s="4"/>
      <c r="ETS16" s="4"/>
      <c r="ETT16" s="4"/>
      <c r="ETU16" s="4"/>
      <c r="ETV16" s="4"/>
      <c r="ETW16" s="4"/>
      <c r="ETX16" s="4"/>
      <c r="ETY16" s="4"/>
      <c r="ETZ16" s="4"/>
      <c r="EUA16" s="4"/>
      <c r="EUB16" s="4"/>
      <c r="EUC16" s="4"/>
      <c r="EUD16" s="4"/>
      <c r="EUE16" s="4"/>
      <c r="EUF16" s="4"/>
      <c r="EUG16" s="4"/>
      <c r="EUH16" s="4"/>
      <c r="EUI16" s="4"/>
      <c r="EUJ16" s="4"/>
      <c r="EUK16" s="4"/>
      <c r="EUL16" s="4"/>
      <c r="EUM16" s="4"/>
      <c r="EUN16" s="4"/>
      <c r="EUO16" s="4"/>
      <c r="EUP16" s="4"/>
      <c r="EUQ16" s="4"/>
      <c r="EUR16" s="4"/>
      <c r="EUS16" s="4"/>
      <c r="EUT16" s="4"/>
      <c r="EUU16" s="4"/>
      <c r="EUV16" s="4"/>
      <c r="EUW16" s="4"/>
      <c r="EUX16" s="4"/>
      <c r="EUY16" s="4"/>
      <c r="EUZ16" s="4"/>
      <c r="EVA16" s="4"/>
      <c r="EVB16" s="4"/>
      <c r="EVC16" s="4"/>
      <c r="EVD16" s="4"/>
      <c r="EVE16" s="4"/>
      <c r="EVF16" s="4"/>
      <c r="EVG16" s="4"/>
      <c r="EVH16" s="4"/>
      <c r="EVI16" s="4"/>
      <c r="EVJ16" s="4"/>
      <c r="EVK16" s="4"/>
      <c r="EVL16" s="4"/>
      <c r="EVM16" s="4"/>
      <c r="EVN16" s="4"/>
      <c r="EVO16" s="4"/>
      <c r="EVP16" s="4"/>
      <c r="EVQ16" s="4"/>
      <c r="EVR16" s="4"/>
      <c r="EVS16" s="4"/>
      <c r="EVT16" s="4"/>
      <c r="EVU16" s="4"/>
      <c r="EVV16" s="4"/>
      <c r="EVW16" s="4"/>
      <c r="EVX16" s="4"/>
      <c r="EVY16" s="4"/>
      <c r="EVZ16" s="4"/>
      <c r="EWA16" s="4"/>
      <c r="EWB16" s="4"/>
      <c r="EWC16" s="4"/>
      <c r="EWD16" s="4"/>
      <c r="EWE16" s="4"/>
      <c r="EWF16" s="4"/>
      <c r="EWG16" s="4"/>
      <c r="EWH16" s="4"/>
      <c r="EWI16" s="4"/>
      <c r="EWJ16" s="4"/>
      <c r="EWK16" s="4"/>
      <c r="EWL16" s="4"/>
      <c r="EWM16" s="4"/>
      <c r="EWN16" s="4"/>
      <c r="EWO16" s="4"/>
      <c r="EWP16" s="4"/>
      <c r="EWQ16" s="4"/>
      <c r="EWR16" s="4"/>
      <c r="EWS16" s="4"/>
      <c r="EWT16" s="4"/>
      <c r="EWU16" s="4"/>
      <c r="EWV16" s="4"/>
      <c r="EWW16" s="4"/>
      <c r="EWX16" s="4"/>
      <c r="EWY16" s="4"/>
      <c r="EWZ16" s="4"/>
      <c r="EXA16" s="4"/>
      <c r="EXB16" s="4"/>
      <c r="EXC16" s="4"/>
      <c r="EXD16" s="4"/>
      <c r="EXE16" s="4"/>
      <c r="EXF16" s="4"/>
      <c r="EXG16" s="4"/>
      <c r="EXH16" s="4"/>
      <c r="EXI16" s="4"/>
      <c r="EXJ16" s="4"/>
      <c r="EXK16" s="4"/>
      <c r="EXL16" s="4"/>
      <c r="EXM16" s="4"/>
      <c r="EXN16" s="4"/>
      <c r="EXO16" s="4"/>
      <c r="EXP16" s="4"/>
      <c r="EXQ16" s="4"/>
      <c r="EXR16" s="4"/>
      <c r="EXS16" s="4"/>
      <c r="EXT16" s="4"/>
      <c r="EXU16" s="4"/>
      <c r="EXV16" s="4"/>
      <c r="EXW16" s="4"/>
      <c r="EXX16" s="4"/>
      <c r="EXY16" s="4"/>
      <c r="EXZ16" s="4"/>
      <c r="EYA16" s="4"/>
      <c r="EYB16" s="4"/>
      <c r="EYC16" s="4"/>
      <c r="EYD16" s="4"/>
      <c r="EYE16" s="4"/>
      <c r="EYF16" s="4"/>
      <c r="EYG16" s="4"/>
      <c r="EYH16" s="4"/>
      <c r="EYI16" s="4"/>
      <c r="EYJ16" s="4"/>
      <c r="EYK16" s="4"/>
      <c r="EYL16" s="4"/>
      <c r="EYM16" s="4"/>
      <c r="EYN16" s="4"/>
      <c r="EYO16" s="4"/>
      <c r="EYP16" s="4"/>
      <c r="EYQ16" s="4"/>
      <c r="EYR16" s="4"/>
      <c r="EYS16" s="4"/>
      <c r="EYT16" s="4"/>
      <c r="EYU16" s="4"/>
      <c r="EYV16" s="4"/>
      <c r="EYW16" s="4"/>
      <c r="EYX16" s="4"/>
      <c r="EYY16" s="4"/>
      <c r="EYZ16" s="4"/>
      <c r="EZA16" s="4"/>
      <c r="EZB16" s="4"/>
      <c r="EZC16" s="4"/>
      <c r="EZD16" s="4"/>
      <c r="EZE16" s="4"/>
      <c r="EZF16" s="4"/>
      <c r="EZG16" s="4"/>
      <c r="EZH16" s="4"/>
      <c r="EZI16" s="4"/>
      <c r="EZJ16" s="4"/>
      <c r="EZK16" s="4"/>
      <c r="EZL16" s="4"/>
      <c r="EZM16" s="4"/>
      <c r="EZN16" s="4"/>
      <c r="EZO16" s="4"/>
      <c r="EZP16" s="4"/>
      <c r="EZQ16" s="4"/>
      <c r="EZR16" s="4"/>
      <c r="EZS16" s="4"/>
      <c r="EZT16" s="4"/>
      <c r="EZU16" s="4"/>
      <c r="EZV16" s="4"/>
      <c r="EZW16" s="4"/>
      <c r="EZX16" s="4"/>
      <c r="EZY16" s="4"/>
      <c r="EZZ16" s="4"/>
      <c r="FAA16" s="4"/>
      <c r="FAB16" s="4"/>
      <c r="FAC16" s="4"/>
      <c r="FAD16" s="4"/>
      <c r="FAE16" s="4"/>
      <c r="FAF16" s="4"/>
      <c r="FAG16" s="4"/>
      <c r="FAH16" s="4"/>
      <c r="FAI16" s="4"/>
      <c r="FAJ16" s="4"/>
      <c r="FAK16" s="4"/>
      <c r="FAL16" s="4"/>
      <c r="FAM16" s="4"/>
      <c r="FAN16" s="4"/>
      <c r="FAO16" s="4"/>
      <c r="FAP16" s="4"/>
      <c r="FAQ16" s="4"/>
      <c r="FAR16" s="4"/>
      <c r="FAS16" s="4"/>
      <c r="FAT16" s="4"/>
      <c r="FAU16" s="4"/>
      <c r="FAV16" s="4"/>
      <c r="FAW16" s="4"/>
      <c r="FAX16" s="4"/>
      <c r="FAY16" s="4"/>
      <c r="FAZ16" s="4"/>
      <c r="FBA16" s="4"/>
      <c r="FBB16" s="4"/>
      <c r="FBC16" s="4"/>
      <c r="FBD16" s="4"/>
      <c r="FBE16" s="4"/>
      <c r="FBF16" s="4"/>
      <c r="FBG16" s="4"/>
      <c r="FBH16" s="4"/>
      <c r="FBI16" s="4"/>
      <c r="FBJ16" s="4"/>
      <c r="FBK16" s="4"/>
      <c r="FBL16" s="4"/>
      <c r="FBM16" s="4"/>
      <c r="FBN16" s="4"/>
      <c r="FBO16" s="4"/>
      <c r="FBP16" s="4"/>
      <c r="FBQ16" s="4"/>
      <c r="FBR16" s="4"/>
      <c r="FBS16" s="4"/>
      <c r="FBT16" s="4"/>
      <c r="FBU16" s="4"/>
      <c r="FBV16" s="4"/>
      <c r="FBW16" s="4"/>
      <c r="FBX16" s="4"/>
      <c r="FBY16" s="4"/>
      <c r="FBZ16" s="4"/>
      <c r="FCA16" s="4"/>
      <c r="FCB16" s="4"/>
      <c r="FCC16" s="4"/>
      <c r="FCD16" s="4"/>
      <c r="FCE16" s="4"/>
      <c r="FCF16" s="4"/>
      <c r="FCG16" s="4"/>
      <c r="FCH16" s="4"/>
      <c r="FCI16" s="4"/>
      <c r="FCJ16" s="4"/>
      <c r="FCK16" s="4"/>
      <c r="FCL16" s="4"/>
      <c r="FCM16" s="4"/>
      <c r="FCN16" s="4"/>
      <c r="FCO16" s="4"/>
      <c r="FCP16" s="4"/>
      <c r="FCQ16" s="4"/>
      <c r="FCR16" s="4"/>
      <c r="FCS16" s="4"/>
      <c r="FCT16" s="4"/>
      <c r="FCU16" s="4"/>
      <c r="FCV16" s="4"/>
      <c r="FCW16" s="4"/>
      <c r="FCX16" s="4"/>
      <c r="FCY16" s="4"/>
      <c r="FCZ16" s="4"/>
      <c r="FDA16" s="4"/>
      <c r="FDB16" s="4"/>
      <c r="FDC16" s="4"/>
      <c r="FDD16" s="4"/>
      <c r="FDE16" s="4"/>
      <c r="FDF16" s="4"/>
      <c r="FDG16" s="4"/>
      <c r="FDH16" s="4"/>
      <c r="FDI16" s="4"/>
      <c r="FDJ16" s="4"/>
      <c r="FDK16" s="4"/>
      <c r="FDL16" s="4"/>
      <c r="FDM16" s="4"/>
      <c r="FDN16" s="4"/>
      <c r="FDO16" s="4"/>
      <c r="FDP16" s="4"/>
      <c r="FDQ16" s="4"/>
      <c r="FDR16" s="4"/>
      <c r="FDS16" s="4"/>
      <c r="FDT16" s="4"/>
      <c r="FDU16" s="4"/>
      <c r="FDV16" s="4"/>
      <c r="FDW16" s="4"/>
      <c r="FDX16" s="4"/>
      <c r="FDY16" s="4"/>
      <c r="FDZ16" s="4"/>
      <c r="FEA16" s="4"/>
      <c r="FEB16" s="4"/>
      <c r="FEC16" s="4"/>
      <c r="FED16" s="4"/>
      <c r="FEE16" s="4"/>
      <c r="FEF16" s="4"/>
      <c r="FEG16" s="4"/>
      <c r="FEH16" s="4"/>
      <c r="FEI16" s="4"/>
      <c r="FEJ16" s="4"/>
      <c r="FEK16" s="4"/>
      <c r="FEL16" s="4"/>
      <c r="FEM16" s="4"/>
      <c r="FEN16" s="4"/>
      <c r="FEO16" s="4"/>
      <c r="FEP16" s="4"/>
      <c r="FEQ16" s="4"/>
      <c r="FER16" s="4"/>
      <c r="FES16" s="4"/>
      <c r="FET16" s="4"/>
      <c r="FEU16" s="4"/>
      <c r="FEV16" s="4"/>
      <c r="FEW16" s="4"/>
      <c r="FEX16" s="4"/>
      <c r="FEY16" s="4"/>
      <c r="FEZ16" s="4"/>
      <c r="FFA16" s="4"/>
      <c r="FFB16" s="4"/>
      <c r="FFC16" s="4"/>
      <c r="FFD16" s="4"/>
      <c r="FFE16" s="4"/>
      <c r="FFF16" s="4"/>
      <c r="FFG16" s="4"/>
      <c r="FFH16" s="4"/>
      <c r="FFI16" s="4"/>
      <c r="FFJ16" s="4"/>
      <c r="FFK16" s="4"/>
      <c r="FFL16" s="4"/>
      <c r="FFM16" s="4"/>
      <c r="FFN16" s="4"/>
      <c r="FFO16" s="4"/>
      <c r="FFP16" s="4"/>
      <c r="FFQ16" s="4"/>
      <c r="FFR16" s="4"/>
      <c r="FFS16" s="4"/>
      <c r="FFT16" s="4"/>
      <c r="FFU16" s="4"/>
      <c r="FFV16" s="4"/>
      <c r="FFW16" s="4"/>
      <c r="FFX16" s="4"/>
      <c r="FFY16" s="4"/>
      <c r="FFZ16" s="4"/>
      <c r="FGA16" s="4"/>
      <c r="FGB16" s="4"/>
      <c r="FGC16" s="4"/>
      <c r="FGD16" s="4"/>
      <c r="FGE16" s="4"/>
      <c r="FGF16" s="4"/>
      <c r="FGG16" s="4"/>
      <c r="FGH16" s="4"/>
      <c r="FGI16" s="4"/>
      <c r="FGJ16" s="4"/>
      <c r="FGK16" s="4"/>
      <c r="FGL16" s="4"/>
      <c r="FGM16" s="4"/>
      <c r="FGN16" s="4"/>
      <c r="FGO16" s="4"/>
      <c r="FGP16" s="4"/>
      <c r="FGQ16" s="4"/>
      <c r="FGR16" s="4"/>
      <c r="FGS16" s="4"/>
      <c r="FGT16" s="4"/>
      <c r="FGU16" s="4"/>
      <c r="FGV16" s="4"/>
      <c r="FGW16" s="4"/>
      <c r="FGX16" s="4"/>
      <c r="FGY16" s="4"/>
      <c r="FGZ16" s="4"/>
      <c r="FHA16" s="4"/>
      <c r="FHB16" s="4"/>
      <c r="FHC16" s="4"/>
      <c r="FHD16" s="4"/>
      <c r="FHE16" s="4"/>
      <c r="FHF16" s="4"/>
      <c r="FHG16" s="4"/>
      <c r="FHH16" s="4"/>
      <c r="FHI16" s="4"/>
      <c r="FHJ16" s="4"/>
      <c r="FHK16" s="4"/>
      <c r="FHL16" s="4"/>
      <c r="FHM16" s="4"/>
      <c r="FHN16" s="4"/>
      <c r="FHO16" s="4"/>
      <c r="FHP16" s="4"/>
      <c r="FHQ16" s="4"/>
      <c r="FHR16" s="4"/>
      <c r="FHS16" s="4"/>
      <c r="FHT16" s="4"/>
      <c r="FHU16" s="4"/>
      <c r="FHV16" s="4"/>
      <c r="FHW16" s="4"/>
      <c r="FHX16" s="4"/>
      <c r="FHY16" s="4"/>
      <c r="FHZ16" s="4"/>
      <c r="FIA16" s="4"/>
      <c r="FIB16" s="4"/>
      <c r="FIC16" s="4"/>
      <c r="FID16" s="4"/>
      <c r="FIE16" s="4"/>
      <c r="FIF16" s="4"/>
      <c r="FIG16" s="4"/>
      <c r="FIH16" s="4"/>
      <c r="FII16" s="4"/>
      <c r="FIJ16" s="4"/>
      <c r="FIK16" s="4"/>
      <c r="FIL16" s="4"/>
      <c r="FIM16" s="4"/>
      <c r="FIN16" s="4"/>
      <c r="FIO16" s="4"/>
      <c r="FIP16" s="4"/>
      <c r="FIQ16" s="4"/>
      <c r="FIR16" s="4"/>
      <c r="FIS16" s="4"/>
      <c r="FIT16" s="4"/>
      <c r="FIU16" s="4"/>
      <c r="FIV16" s="4"/>
      <c r="FIW16" s="4"/>
      <c r="FIX16" s="4"/>
      <c r="FIY16" s="4"/>
      <c r="FIZ16" s="4"/>
      <c r="FJA16" s="4"/>
      <c r="FJB16" s="4"/>
      <c r="FJC16" s="4"/>
      <c r="FJD16" s="4"/>
      <c r="FJE16" s="4"/>
      <c r="FJF16" s="4"/>
      <c r="FJG16" s="4"/>
      <c r="FJH16" s="4"/>
      <c r="FJI16" s="4"/>
      <c r="FJJ16" s="4"/>
      <c r="FJK16" s="4"/>
      <c r="FJL16" s="4"/>
      <c r="FJM16" s="4"/>
      <c r="FJN16" s="4"/>
      <c r="FJO16" s="4"/>
      <c r="FJP16" s="4"/>
      <c r="FJQ16" s="4"/>
      <c r="FJR16" s="4"/>
      <c r="FJS16" s="4"/>
      <c r="FJT16" s="4"/>
      <c r="FJU16" s="4"/>
      <c r="FJV16" s="4"/>
      <c r="FJW16" s="4"/>
      <c r="FJX16" s="4"/>
      <c r="FJY16" s="4"/>
      <c r="FJZ16" s="4"/>
      <c r="FKA16" s="4"/>
      <c r="FKB16" s="4"/>
      <c r="FKC16" s="4"/>
      <c r="FKD16" s="4"/>
      <c r="FKE16" s="4"/>
      <c r="FKF16" s="4"/>
      <c r="FKG16" s="4"/>
      <c r="FKH16" s="4"/>
      <c r="FKI16" s="4"/>
      <c r="FKJ16" s="4"/>
      <c r="FKK16" s="4"/>
      <c r="FKL16" s="4"/>
      <c r="FKM16" s="4"/>
      <c r="FKN16" s="4"/>
      <c r="FKO16" s="4"/>
      <c r="FKP16" s="4"/>
      <c r="FKQ16" s="4"/>
      <c r="FKR16" s="4"/>
      <c r="FKS16" s="4"/>
      <c r="FKT16" s="4"/>
      <c r="FKU16" s="4"/>
      <c r="FKV16" s="4"/>
      <c r="FKW16" s="4"/>
      <c r="FKX16" s="4"/>
      <c r="FKY16" s="4"/>
      <c r="FKZ16" s="4"/>
      <c r="FLA16" s="4"/>
      <c r="FLB16" s="4"/>
      <c r="FLC16" s="4"/>
      <c r="FLD16" s="4"/>
      <c r="FLE16" s="4"/>
      <c r="FLF16" s="4"/>
      <c r="FLG16" s="4"/>
      <c r="FLH16" s="4"/>
      <c r="FLI16" s="4"/>
      <c r="FLJ16" s="4"/>
      <c r="FLK16" s="4"/>
      <c r="FLL16" s="4"/>
      <c r="FLM16" s="4"/>
      <c r="FLN16" s="4"/>
      <c r="FLO16" s="4"/>
      <c r="FLP16" s="4"/>
      <c r="FLQ16" s="4"/>
      <c r="FLR16" s="4"/>
      <c r="FLS16" s="4"/>
      <c r="FLT16" s="4"/>
      <c r="FLU16" s="4"/>
      <c r="FLV16" s="4"/>
      <c r="FLW16" s="4"/>
      <c r="FLX16" s="4"/>
      <c r="FLY16" s="4"/>
      <c r="FLZ16" s="4"/>
      <c r="FMA16" s="4"/>
      <c r="FMB16" s="4"/>
      <c r="FMC16" s="4"/>
      <c r="FMD16" s="4"/>
      <c r="FME16" s="4"/>
      <c r="FMF16" s="4"/>
      <c r="FMG16" s="4"/>
      <c r="FMH16" s="4"/>
      <c r="FMI16" s="4"/>
      <c r="FMJ16" s="4"/>
      <c r="FMK16" s="4"/>
      <c r="FML16" s="4"/>
      <c r="FMM16" s="4"/>
      <c r="FMN16" s="4"/>
      <c r="FMO16" s="4"/>
      <c r="FMP16" s="4"/>
      <c r="FMQ16" s="4"/>
      <c r="FMR16" s="4"/>
      <c r="FMS16" s="4"/>
      <c r="FMT16" s="4"/>
      <c r="FMU16" s="4"/>
      <c r="FMV16" s="4"/>
      <c r="FMW16" s="4"/>
      <c r="FMX16" s="4"/>
      <c r="FMY16" s="4"/>
      <c r="FMZ16" s="4"/>
      <c r="FNA16" s="4"/>
      <c r="FNB16" s="4"/>
      <c r="FNC16" s="4"/>
      <c r="FND16" s="4"/>
      <c r="FNE16" s="4"/>
      <c r="FNF16" s="4"/>
      <c r="FNG16" s="4"/>
      <c r="FNH16" s="4"/>
      <c r="FNI16" s="4"/>
      <c r="FNJ16" s="4"/>
      <c r="FNK16" s="4"/>
      <c r="FNL16" s="4"/>
      <c r="FNM16" s="4"/>
      <c r="FNN16" s="4"/>
      <c r="FNO16" s="4"/>
      <c r="FNP16" s="4"/>
      <c r="FNQ16" s="4"/>
      <c r="FNR16" s="4"/>
      <c r="FNS16" s="4"/>
      <c r="FNT16" s="4"/>
      <c r="FNU16" s="4"/>
      <c r="FNV16" s="4"/>
      <c r="FNW16" s="4"/>
      <c r="FNX16" s="4"/>
      <c r="FNY16" s="4"/>
      <c r="FNZ16" s="4"/>
      <c r="FOA16" s="4"/>
      <c r="FOB16" s="4"/>
      <c r="FOC16" s="4"/>
      <c r="FOD16" s="4"/>
      <c r="FOE16" s="4"/>
      <c r="FOF16" s="4"/>
      <c r="FOG16" s="4"/>
      <c r="FOH16" s="4"/>
      <c r="FOI16" s="4"/>
      <c r="FOJ16" s="4"/>
      <c r="FOK16" s="4"/>
      <c r="FOL16" s="4"/>
      <c r="FOM16" s="4"/>
      <c r="FON16" s="4"/>
      <c r="FOO16" s="4"/>
      <c r="FOP16" s="4"/>
      <c r="FOQ16" s="4"/>
      <c r="FOR16" s="4"/>
      <c r="FOS16" s="4"/>
      <c r="FOT16" s="4"/>
      <c r="FOU16" s="4"/>
      <c r="FOV16" s="4"/>
      <c r="FOW16" s="4"/>
      <c r="FOX16" s="4"/>
      <c r="FOY16" s="4"/>
      <c r="FOZ16" s="4"/>
      <c r="FPA16" s="4"/>
      <c r="FPB16" s="4"/>
      <c r="FPC16" s="4"/>
      <c r="FPD16" s="4"/>
      <c r="FPE16" s="4"/>
      <c r="FPF16" s="4"/>
      <c r="FPG16" s="4"/>
      <c r="FPH16" s="4"/>
      <c r="FPI16" s="4"/>
      <c r="FPJ16" s="4"/>
      <c r="FPK16" s="4"/>
      <c r="FPL16" s="4"/>
      <c r="FPM16" s="4"/>
      <c r="FPN16" s="4"/>
      <c r="FPO16" s="4"/>
      <c r="FPP16" s="4"/>
      <c r="FPQ16" s="4"/>
      <c r="FPR16" s="4"/>
      <c r="FPS16" s="4"/>
      <c r="FPT16" s="4"/>
      <c r="FPU16" s="4"/>
      <c r="FPV16" s="4"/>
      <c r="FPW16" s="4"/>
      <c r="FPX16" s="4"/>
      <c r="FPY16" s="4"/>
      <c r="FPZ16" s="4"/>
      <c r="FQA16" s="4"/>
      <c r="FQB16" s="4"/>
      <c r="FQC16" s="4"/>
      <c r="FQD16" s="4"/>
      <c r="FQE16" s="4"/>
      <c r="FQF16" s="4"/>
      <c r="FQG16" s="4"/>
      <c r="FQH16" s="4"/>
      <c r="FQI16" s="4"/>
      <c r="FQJ16" s="4"/>
      <c r="FQK16" s="4"/>
      <c r="FQL16" s="4"/>
      <c r="FQM16" s="4"/>
      <c r="FQN16" s="4"/>
      <c r="FQO16" s="4"/>
      <c r="FQP16" s="4"/>
      <c r="FQQ16" s="4"/>
      <c r="FQR16" s="4"/>
      <c r="FQS16" s="4"/>
      <c r="FQT16" s="4"/>
      <c r="FQU16" s="4"/>
      <c r="FQV16" s="4"/>
      <c r="FQW16" s="4"/>
      <c r="FQX16" s="4"/>
      <c r="FQY16" s="4"/>
      <c r="FQZ16" s="4"/>
      <c r="FRA16" s="4"/>
      <c r="FRB16" s="4"/>
      <c r="FRC16" s="4"/>
      <c r="FRD16" s="4"/>
      <c r="FRE16" s="4"/>
      <c r="FRF16" s="4"/>
      <c r="FRG16" s="4"/>
      <c r="FRH16" s="4"/>
      <c r="FRI16" s="4"/>
      <c r="FRJ16" s="4"/>
      <c r="FRK16" s="4"/>
      <c r="FRL16" s="4"/>
      <c r="FRM16" s="4"/>
      <c r="FRN16" s="4"/>
      <c r="FRO16" s="4"/>
      <c r="FRP16" s="4"/>
      <c r="FRQ16" s="4"/>
      <c r="FRR16" s="4"/>
      <c r="FRS16" s="4"/>
      <c r="FRT16" s="4"/>
      <c r="FRU16" s="4"/>
      <c r="FRV16" s="4"/>
      <c r="FRW16" s="4"/>
      <c r="FRX16" s="4"/>
      <c r="FRY16" s="4"/>
      <c r="FRZ16" s="4"/>
      <c r="FSA16" s="4"/>
      <c r="FSB16" s="4"/>
      <c r="FSC16" s="4"/>
      <c r="FSD16" s="4"/>
      <c r="FSE16" s="4"/>
      <c r="FSF16" s="4"/>
      <c r="FSG16" s="4"/>
      <c r="FSH16" s="4"/>
      <c r="FSI16" s="4"/>
      <c r="FSJ16" s="4"/>
      <c r="FSK16" s="4"/>
      <c r="FSL16" s="4"/>
      <c r="FSM16" s="4"/>
      <c r="FSN16" s="4"/>
      <c r="FSO16" s="4"/>
      <c r="FSP16" s="4"/>
      <c r="FSQ16" s="4"/>
      <c r="FSR16" s="4"/>
      <c r="FSS16" s="4"/>
      <c r="FST16" s="4"/>
      <c r="FSU16" s="4"/>
      <c r="FSV16" s="4"/>
      <c r="FSW16" s="4"/>
      <c r="FSX16" s="4"/>
      <c r="FSY16" s="4"/>
      <c r="FSZ16" s="4"/>
      <c r="FTA16" s="4"/>
      <c r="FTB16" s="4"/>
      <c r="FTC16" s="4"/>
      <c r="FTD16" s="4"/>
      <c r="FTE16" s="4"/>
      <c r="FTF16" s="4"/>
      <c r="FTG16" s="4"/>
      <c r="FTH16" s="4"/>
      <c r="FTI16" s="4"/>
      <c r="FTJ16" s="4"/>
      <c r="FTK16" s="4"/>
      <c r="FTL16" s="4"/>
      <c r="FTM16" s="4"/>
      <c r="FTN16" s="4"/>
      <c r="FTO16" s="4"/>
      <c r="FTP16" s="4"/>
      <c r="FTQ16" s="4"/>
      <c r="FTR16" s="4"/>
      <c r="FTS16" s="4"/>
      <c r="FTT16" s="4"/>
      <c r="FTU16" s="4"/>
      <c r="FTV16" s="4"/>
      <c r="FTW16" s="4"/>
      <c r="FTX16" s="4"/>
      <c r="FTY16" s="4"/>
      <c r="FTZ16" s="4"/>
      <c r="FUA16" s="4"/>
      <c r="FUB16" s="4"/>
      <c r="FUC16" s="4"/>
      <c r="FUD16" s="4"/>
      <c r="FUE16" s="4"/>
      <c r="FUF16" s="4"/>
      <c r="FUG16" s="4"/>
      <c r="FUH16" s="4"/>
      <c r="FUI16" s="4"/>
      <c r="FUJ16" s="4"/>
      <c r="FUK16" s="4"/>
      <c r="FUL16" s="4"/>
      <c r="FUM16" s="4"/>
      <c r="FUN16" s="4"/>
      <c r="FUO16" s="4"/>
      <c r="FUP16" s="4"/>
      <c r="FUQ16" s="4"/>
      <c r="FUR16" s="4"/>
      <c r="FUS16" s="4"/>
      <c r="FUT16" s="4"/>
      <c r="FUU16" s="4"/>
      <c r="FUV16" s="4"/>
      <c r="FUW16" s="4"/>
      <c r="FUX16" s="4"/>
      <c r="FUY16" s="4"/>
      <c r="FUZ16" s="4"/>
      <c r="FVA16" s="4"/>
      <c r="FVB16" s="4"/>
      <c r="FVC16" s="4"/>
      <c r="FVD16" s="4"/>
      <c r="FVE16" s="4"/>
      <c r="FVF16" s="4"/>
      <c r="FVG16" s="4"/>
      <c r="FVH16" s="4"/>
      <c r="FVI16" s="4"/>
      <c r="FVJ16" s="4"/>
      <c r="FVK16" s="4"/>
      <c r="FVL16" s="4"/>
      <c r="FVM16" s="4"/>
      <c r="FVN16" s="4"/>
      <c r="FVO16" s="4"/>
      <c r="FVP16" s="4"/>
      <c r="FVQ16" s="4"/>
      <c r="FVR16" s="4"/>
      <c r="FVS16" s="4"/>
      <c r="FVT16" s="4"/>
      <c r="FVU16" s="4"/>
      <c r="FVV16" s="4"/>
      <c r="FVW16" s="4"/>
      <c r="FVX16" s="4"/>
      <c r="FVY16" s="4"/>
      <c r="FVZ16" s="4"/>
      <c r="FWA16" s="4"/>
      <c r="FWB16" s="4"/>
      <c r="FWC16" s="4"/>
      <c r="FWD16" s="4"/>
      <c r="FWE16" s="4"/>
      <c r="FWF16" s="4"/>
      <c r="FWG16" s="4"/>
      <c r="FWH16" s="4"/>
      <c r="FWI16" s="4"/>
      <c r="FWJ16" s="4"/>
      <c r="FWK16" s="4"/>
      <c r="FWL16" s="4"/>
      <c r="FWM16" s="4"/>
      <c r="FWN16" s="4"/>
      <c r="FWO16" s="4"/>
      <c r="FWP16" s="4"/>
      <c r="FWQ16" s="4"/>
      <c r="FWR16" s="4"/>
      <c r="FWS16" s="4"/>
      <c r="FWT16" s="4"/>
      <c r="FWU16" s="4"/>
      <c r="FWV16" s="4"/>
      <c r="FWW16" s="4"/>
      <c r="FWX16" s="4"/>
      <c r="FWY16" s="4"/>
      <c r="FWZ16" s="4"/>
      <c r="FXA16" s="4"/>
      <c r="FXB16" s="4"/>
      <c r="FXC16" s="4"/>
      <c r="FXD16" s="4"/>
      <c r="FXE16" s="4"/>
      <c r="FXF16" s="4"/>
      <c r="FXG16" s="4"/>
      <c r="FXH16" s="4"/>
      <c r="FXI16" s="4"/>
      <c r="FXJ16" s="4"/>
      <c r="FXK16" s="4"/>
      <c r="FXL16" s="4"/>
      <c r="FXM16" s="4"/>
      <c r="FXN16" s="4"/>
      <c r="FXO16" s="4"/>
      <c r="FXP16" s="4"/>
      <c r="FXQ16" s="4"/>
      <c r="FXR16" s="4"/>
      <c r="FXS16" s="4"/>
      <c r="FXT16" s="4"/>
      <c r="FXU16" s="4"/>
      <c r="FXV16" s="4"/>
      <c r="FXW16" s="4"/>
      <c r="FXX16" s="4"/>
      <c r="FXY16" s="4"/>
      <c r="FXZ16" s="4"/>
      <c r="FYA16" s="4"/>
      <c r="FYB16" s="4"/>
      <c r="FYC16" s="4"/>
      <c r="FYD16" s="4"/>
      <c r="FYE16" s="4"/>
      <c r="FYF16" s="4"/>
      <c r="FYG16" s="4"/>
      <c r="FYH16" s="4"/>
      <c r="FYI16" s="4"/>
      <c r="FYJ16" s="4"/>
      <c r="FYK16" s="4"/>
      <c r="FYL16" s="4"/>
      <c r="FYM16" s="4"/>
      <c r="FYN16" s="4"/>
      <c r="FYO16" s="4"/>
      <c r="FYP16" s="4"/>
      <c r="FYQ16" s="4"/>
      <c r="FYR16" s="4"/>
      <c r="FYS16" s="4"/>
      <c r="FYT16" s="4"/>
      <c r="FYU16" s="4"/>
      <c r="FYV16" s="4"/>
      <c r="FYW16" s="4"/>
      <c r="FYX16" s="4"/>
      <c r="FYY16" s="4"/>
      <c r="FYZ16" s="4"/>
      <c r="FZA16" s="4"/>
      <c r="FZB16" s="4"/>
      <c r="FZC16" s="4"/>
      <c r="FZD16" s="4"/>
      <c r="FZE16" s="4"/>
      <c r="FZF16" s="4"/>
      <c r="FZG16" s="4"/>
      <c r="FZH16" s="4"/>
      <c r="FZI16" s="4"/>
      <c r="FZJ16" s="4"/>
      <c r="FZK16" s="4"/>
      <c r="FZL16" s="4"/>
      <c r="FZM16" s="4"/>
      <c r="FZN16" s="4"/>
      <c r="FZO16" s="4"/>
      <c r="FZP16" s="4"/>
      <c r="FZQ16" s="4"/>
      <c r="FZR16" s="4"/>
      <c r="FZS16" s="4"/>
      <c r="FZT16" s="4"/>
      <c r="FZU16" s="4"/>
      <c r="FZV16" s="4"/>
      <c r="FZW16" s="4"/>
      <c r="FZX16" s="4"/>
      <c r="FZY16" s="4"/>
      <c r="FZZ16" s="4"/>
      <c r="GAA16" s="4"/>
      <c r="GAB16" s="4"/>
      <c r="GAC16" s="4"/>
      <c r="GAD16" s="4"/>
      <c r="GAE16" s="4"/>
      <c r="GAF16" s="4"/>
      <c r="GAG16" s="4"/>
      <c r="GAH16" s="4"/>
      <c r="GAI16" s="4"/>
      <c r="GAJ16" s="4"/>
      <c r="GAK16" s="4"/>
      <c r="GAL16" s="4"/>
      <c r="GAM16" s="4"/>
      <c r="GAN16" s="4"/>
      <c r="GAO16" s="4"/>
      <c r="GAP16" s="4"/>
      <c r="GAQ16" s="4"/>
      <c r="GAR16" s="4"/>
      <c r="GAS16" s="4"/>
      <c r="GAT16" s="4"/>
      <c r="GAU16" s="4"/>
      <c r="GAV16" s="4"/>
      <c r="GAW16" s="4"/>
      <c r="GAX16" s="4"/>
      <c r="GAY16" s="4"/>
      <c r="GAZ16" s="4"/>
      <c r="GBA16" s="4"/>
      <c r="GBB16" s="4"/>
      <c r="GBC16" s="4"/>
      <c r="GBD16" s="4"/>
      <c r="GBE16" s="4"/>
      <c r="GBF16" s="4"/>
      <c r="GBG16" s="4"/>
      <c r="GBH16" s="4"/>
      <c r="GBI16" s="4"/>
      <c r="GBJ16" s="4"/>
      <c r="GBK16" s="4"/>
      <c r="GBL16" s="4"/>
      <c r="GBM16" s="4"/>
      <c r="GBN16" s="4"/>
      <c r="GBO16" s="4"/>
      <c r="GBP16" s="4"/>
      <c r="GBQ16" s="4"/>
      <c r="GBR16" s="4"/>
      <c r="GBS16" s="4"/>
      <c r="GBT16" s="4"/>
      <c r="GBU16" s="4"/>
      <c r="GBV16" s="4"/>
      <c r="GBW16" s="4"/>
      <c r="GBX16" s="4"/>
      <c r="GBY16" s="4"/>
      <c r="GBZ16" s="4"/>
      <c r="GCA16" s="4"/>
      <c r="GCB16" s="4"/>
      <c r="GCC16" s="4"/>
      <c r="GCD16" s="4"/>
      <c r="GCE16" s="4"/>
      <c r="GCF16" s="4"/>
      <c r="GCG16" s="4"/>
      <c r="GCH16" s="4"/>
      <c r="GCI16" s="4"/>
      <c r="GCJ16" s="4"/>
      <c r="GCK16" s="4"/>
      <c r="GCL16" s="4"/>
      <c r="GCM16" s="4"/>
      <c r="GCN16" s="4"/>
      <c r="GCO16" s="4"/>
      <c r="GCP16" s="4"/>
      <c r="GCQ16" s="4"/>
      <c r="GCR16" s="4"/>
      <c r="GCS16" s="4"/>
      <c r="GCT16" s="4"/>
      <c r="GCU16" s="4"/>
      <c r="GCV16" s="4"/>
      <c r="GCW16" s="4"/>
      <c r="GCX16" s="4"/>
      <c r="GCY16" s="4"/>
      <c r="GCZ16" s="4"/>
      <c r="GDA16" s="4"/>
      <c r="GDB16" s="4"/>
      <c r="GDC16" s="4"/>
      <c r="GDD16" s="4"/>
      <c r="GDE16" s="4"/>
      <c r="GDF16" s="4"/>
      <c r="GDG16" s="4"/>
      <c r="GDH16" s="4"/>
      <c r="GDI16" s="4"/>
      <c r="GDJ16" s="4"/>
      <c r="GDK16" s="4"/>
      <c r="GDL16" s="4"/>
      <c r="GDM16" s="4"/>
      <c r="GDN16" s="4"/>
      <c r="GDO16" s="4"/>
      <c r="GDP16" s="4"/>
      <c r="GDQ16" s="4"/>
      <c r="GDR16" s="4"/>
      <c r="GDS16" s="4"/>
      <c r="GDT16" s="4"/>
      <c r="GDU16" s="4"/>
      <c r="GDV16" s="4"/>
      <c r="GDW16" s="4"/>
      <c r="GDX16" s="4"/>
      <c r="GDY16" s="4"/>
      <c r="GDZ16" s="4"/>
      <c r="GEA16" s="4"/>
      <c r="GEB16" s="4"/>
      <c r="GEC16" s="4"/>
      <c r="GED16" s="4"/>
      <c r="GEE16" s="4"/>
      <c r="GEF16" s="4"/>
      <c r="GEG16" s="4"/>
      <c r="GEH16" s="4"/>
      <c r="GEI16" s="4"/>
      <c r="GEJ16" s="4"/>
      <c r="GEK16" s="4"/>
      <c r="GEL16" s="4"/>
      <c r="GEM16" s="4"/>
      <c r="GEN16" s="4"/>
      <c r="GEO16" s="4"/>
      <c r="GEP16" s="4"/>
      <c r="GEQ16" s="4"/>
      <c r="GER16" s="4"/>
      <c r="GES16" s="4"/>
      <c r="GET16" s="4"/>
      <c r="GEU16" s="4"/>
      <c r="GEV16" s="4"/>
      <c r="GEW16" s="4"/>
      <c r="GEX16" s="4"/>
      <c r="GEY16" s="4"/>
      <c r="GEZ16" s="4"/>
      <c r="GFA16" s="4"/>
      <c r="GFB16" s="4"/>
      <c r="GFC16" s="4"/>
      <c r="GFD16" s="4"/>
      <c r="GFE16" s="4"/>
      <c r="GFF16" s="4"/>
      <c r="GFG16" s="4"/>
      <c r="GFH16" s="4"/>
      <c r="GFI16" s="4"/>
      <c r="GFJ16" s="4"/>
      <c r="GFK16" s="4"/>
      <c r="GFL16" s="4"/>
      <c r="GFM16" s="4"/>
      <c r="GFN16" s="4"/>
      <c r="GFO16" s="4"/>
      <c r="GFP16" s="4"/>
      <c r="GFQ16" s="4"/>
      <c r="GFR16" s="4"/>
      <c r="GFS16" s="4"/>
      <c r="GFT16" s="4"/>
      <c r="GFU16" s="4"/>
      <c r="GFV16" s="4"/>
      <c r="GFW16" s="4"/>
      <c r="GFX16" s="4"/>
      <c r="GFY16" s="4"/>
      <c r="GFZ16" s="4"/>
      <c r="GGA16" s="4"/>
      <c r="GGB16" s="4"/>
      <c r="GGC16" s="4"/>
      <c r="GGD16" s="4"/>
      <c r="GGE16" s="4"/>
      <c r="GGF16" s="4"/>
      <c r="GGG16" s="4"/>
      <c r="GGH16" s="4"/>
      <c r="GGI16" s="4"/>
      <c r="GGJ16" s="4"/>
      <c r="GGK16" s="4"/>
      <c r="GGL16" s="4"/>
      <c r="GGM16" s="4"/>
      <c r="GGN16" s="4"/>
      <c r="GGO16" s="4"/>
      <c r="GGP16" s="4"/>
      <c r="GGQ16" s="4"/>
      <c r="GGR16" s="4"/>
      <c r="GGS16" s="4"/>
      <c r="GGT16" s="4"/>
      <c r="GGU16" s="4"/>
      <c r="GGV16" s="4"/>
      <c r="GGW16" s="4"/>
      <c r="GGX16" s="4"/>
      <c r="GGY16" s="4"/>
      <c r="GGZ16" s="4"/>
      <c r="GHA16" s="4"/>
      <c r="GHB16" s="4"/>
      <c r="GHC16" s="4"/>
      <c r="GHD16" s="4"/>
      <c r="GHE16" s="4"/>
      <c r="GHF16" s="4"/>
      <c r="GHG16" s="4"/>
      <c r="GHH16" s="4"/>
      <c r="GHI16" s="4"/>
      <c r="GHJ16" s="4"/>
      <c r="GHK16" s="4"/>
      <c r="GHL16" s="4"/>
      <c r="GHM16" s="4"/>
      <c r="GHN16" s="4"/>
      <c r="GHO16" s="4"/>
      <c r="GHP16" s="4"/>
      <c r="GHQ16" s="4"/>
      <c r="GHR16" s="4"/>
      <c r="GHS16" s="4"/>
      <c r="GHT16" s="4"/>
      <c r="GHU16" s="4"/>
      <c r="GHV16" s="4"/>
      <c r="GHW16" s="4"/>
      <c r="GHX16" s="4"/>
      <c r="GHY16" s="4"/>
      <c r="GHZ16" s="4"/>
      <c r="GIA16" s="4"/>
      <c r="GIB16" s="4"/>
      <c r="GIC16" s="4"/>
      <c r="GID16" s="4"/>
      <c r="GIE16" s="4"/>
      <c r="GIF16" s="4"/>
      <c r="GIG16" s="4"/>
      <c r="GIH16" s="4"/>
      <c r="GII16" s="4"/>
      <c r="GIJ16" s="4"/>
      <c r="GIK16" s="4"/>
      <c r="GIL16" s="4"/>
      <c r="GIM16" s="4"/>
      <c r="GIN16" s="4"/>
      <c r="GIO16" s="4"/>
      <c r="GIP16" s="4"/>
      <c r="GIQ16" s="4"/>
      <c r="GIR16" s="4"/>
      <c r="GIS16" s="4"/>
      <c r="GIT16" s="4"/>
      <c r="GIU16" s="4"/>
      <c r="GIV16" s="4"/>
      <c r="GIW16" s="4"/>
      <c r="GIX16" s="4"/>
      <c r="GIY16" s="4"/>
      <c r="GIZ16" s="4"/>
      <c r="GJA16" s="4"/>
      <c r="GJB16" s="4"/>
      <c r="GJC16" s="4"/>
      <c r="GJD16" s="4"/>
      <c r="GJE16" s="4"/>
      <c r="GJF16" s="4"/>
      <c r="GJG16" s="4"/>
      <c r="GJH16" s="4"/>
      <c r="GJI16" s="4"/>
      <c r="GJJ16" s="4"/>
      <c r="GJK16" s="4"/>
      <c r="GJL16" s="4"/>
      <c r="GJM16" s="4"/>
      <c r="GJN16" s="4"/>
      <c r="GJO16" s="4"/>
      <c r="GJP16" s="4"/>
      <c r="GJQ16" s="4"/>
      <c r="GJR16" s="4"/>
      <c r="GJS16" s="4"/>
      <c r="GJT16" s="4"/>
      <c r="GJU16" s="4"/>
      <c r="GJV16" s="4"/>
      <c r="GJW16" s="4"/>
      <c r="GJX16" s="4"/>
      <c r="GJY16" s="4"/>
      <c r="GJZ16" s="4"/>
      <c r="GKA16" s="4"/>
      <c r="GKB16" s="4"/>
      <c r="GKC16" s="4"/>
      <c r="GKD16" s="4"/>
      <c r="GKE16" s="4"/>
      <c r="GKF16" s="4"/>
      <c r="GKG16" s="4"/>
      <c r="GKH16" s="4"/>
      <c r="GKI16" s="4"/>
      <c r="GKJ16" s="4"/>
      <c r="GKK16" s="4"/>
      <c r="GKL16" s="4"/>
      <c r="GKM16" s="4"/>
      <c r="GKN16" s="4"/>
      <c r="GKO16" s="4"/>
      <c r="GKP16" s="4"/>
      <c r="GKQ16" s="4"/>
      <c r="GKR16" s="4"/>
      <c r="GKS16" s="4"/>
      <c r="GKT16" s="4"/>
      <c r="GKU16" s="4"/>
      <c r="GKV16" s="4"/>
      <c r="GKW16" s="4"/>
      <c r="GKX16" s="4"/>
      <c r="GKY16" s="4"/>
      <c r="GKZ16" s="4"/>
      <c r="GLA16" s="4"/>
      <c r="GLB16" s="4"/>
      <c r="GLC16" s="4"/>
      <c r="GLD16" s="4"/>
      <c r="GLE16" s="4"/>
      <c r="GLF16" s="4"/>
      <c r="GLG16" s="4"/>
      <c r="GLH16" s="4"/>
      <c r="GLI16" s="4"/>
      <c r="GLJ16" s="4"/>
      <c r="GLK16" s="4"/>
      <c r="GLL16" s="4"/>
      <c r="GLM16" s="4"/>
      <c r="GLN16" s="4"/>
      <c r="GLO16" s="4"/>
      <c r="GLP16" s="4"/>
      <c r="GLQ16" s="4"/>
      <c r="GLR16" s="4"/>
      <c r="GLS16" s="4"/>
      <c r="GLT16" s="4"/>
      <c r="GLU16" s="4"/>
      <c r="GLV16" s="4"/>
      <c r="GLW16" s="4"/>
      <c r="GLX16" s="4"/>
      <c r="GLY16" s="4"/>
      <c r="GLZ16" s="4"/>
      <c r="GMA16" s="4"/>
      <c r="GMB16" s="4"/>
      <c r="GMC16" s="4"/>
      <c r="GMD16" s="4"/>
      <c r="GME16" s="4"/>
      <c r="GMF16" s="4"/>
      <c r="GMG16" s="4"/>
      <c r="GMH16" s="4"/>
      <c r="GMI16" s="4"/>
      <c r="GMJ16" s="4"/>
      <c r="GMK16" s="4"/>
      <c r="GML16" s="4"/>
      <c r="GMM16" s="4"/>
      <c r="GMN16" s="4"/>
      <c r="GMO16" s="4"/>
      <c r="GMP16" s="4"/>
      <c r="GMQ16" s="4"/>
      <c r="GMR16" s="4"/>
      <c r="GMS16" s="4"/>
      <c r="GMT16" s="4"/>
      <c r="GMU16" s="4"/>
      <c r="GMV16" s="4"/>
      <c r="GMW16" s="4"/>
      <c r="GMX16" s="4"/>
      <c r="GMY16" s="4"/>
      <c r="GMZ16" s="4"/>
      <c r="GNA16" s="4"/>
      <c r="GNB16" s="4"/>
      <c r="GNC16" s="4"/>
      <c r="GND16" s="4"/>
      <c r="GNE16" s="4"/>
      <c r="GNF16" s="4"/>
      <c r="GNG16" s="4"/>
      <c r="GNH16" s="4"/>
      <c r="GNI16" s="4"/>
      <c r="GNJ16" s="4"/>
      <c r="GNK16" s="4"/>
      <c r="GNL16" s="4"/>
      <c r="GNM16" s="4"/>
      <c r="GNN16" s="4"/>
      <c r="GNO16" s="4"/>
      <c r="GNP16" s="4"/>
      <c r="GNQ16" s="4"/>
      <c r="GNR16" s="4"/>
      <c r="GNS16" s="4"/>
      <c r="GNT16" s="4"/>
      <c r="GNU16" s="4"/>
      <c r="GNV16" s="4"/>
      <c r="GNW16" s="4"/>
      <c r="GNX16" s="4"/>
      <c r="GNY16" s="4"/>
      <c r="GNZ16" s="4"/>
      <c r="GOA16" s="4"/>
      <c r="GOB16" s="4"/>
      <c r="GOC16" s="4"/>
      <c r="GOD16" s="4"/>
      <c r="GOE16" s="4"/>
      <c r="GOF16" s="4"/>
      <c r="GOG16" s="4"/>
      <c r="GOH16" s="4"/>
      <c r="GOI16" s="4"/>
      <c r="GOJ16" s="4"/>
      <c r="GOK16" s="4"/>
      <c r="GOL16" s="4"/>
      <c r="GOM16" s="4"/>
      <c r="GON16" s="4"/>
      <c r="GOO16" s="4"/>
      <c r="GOP16" s="4"/>
      <c r="GOQ16" s="4"/>
      <c r="GOR16" s="4"/>
      <c r="GOS16" s="4"/>
      <c r="GOT16" s="4"/>
      <c r="GOU16" s="4"/>
      <c r="GOV16" s="4"/>
      <c r="GOW16" s="4"/>
      <c r="GOX16" s="4"/>
      <c r="GOY16" s="4"/>
      <c r="GOZ16" s="4"/>
      <c r="GPA16" s="4"/>
      <c r="GPB16" s="4"/>
      <c r="GPC16" s="4"/>
      <c r="GPD16" s="4"/>
      <c r="GPE16" s="4"/>
      <c r="GPF16" s="4"/>
      <c r="GPG16" s="4"/>
      <c r="GPH16" s="4"/>
      <c r="GPI16" s="4"/>
      <c r="GPJ16" s="4"/>
      <c r="GPK16" s="4"/>
      <c r="GPL16" s="4"/>
      <c r="GPM16" s="4"/>
      <c r="GPN16" s="4"/>
      <c r="GPO16" s="4"/>
      <c r="GPP16" s="4"/>
      <c r="GPQ16" s="4"/>
      <c r="GPR16" s="4"/>
      <c r="GPS16" s="4"/>
      <c r="GPT16" s="4"/>
      <c r="GPU16" s="4"/>
      <c r="GPV16" s="4"/>
      <c r="GPW16" s="4"/>
      <c r="GPX16" s="4"/>
      <c r="GPY16" s="4"/>
      <c r="GPZ16" s="4"/>
      <c r="GQA16" s="4"/>
      <c r="GQB16" s="4"/>
      <c r="GQC16" s="4"/>
      <c r="GQD16" s="4"/>
      <c r="GQE16" s="4"/>
      <c r="GQF16" s="4"/>
      <c r="GQG16" s="4"/>
      <c r="GQH16" s="4"/>
      <c r="GQI16" s="4"/>
      <c r="GQJ16" s="4"/>
      <c r="GQK16" s="4"/>
      <c r="GQL16" s="4"/>
      <c r="GQM16" s="4"/>
      <c r="GQN16" s="4"/>
      <c r="GQO16" s="4"/>
      <c r="GQP16" s="4"/>
      <c r="GQQ16" s="4"/>
      <c r="GQR16" s="4"/>
      <c r="GQS16" s="4"/>
      <c r="GQT16" s="4"/>
      <c r="GQU16" s="4"/>
      <c r="GQV16" s="4"/>
      <c r="GQW16" s="4"/>
      <c r="GQX16" s="4"/>
      <c r="GQY16" s="4"/>
      <c r="GQZ16" s="4"/>
      <c r="GRA16" s="4"/>
      <c r="GRB16" s="4"/>
      <c r="GRC16" s="4"/>
      <c r="GRD16" s="4"/>
      <c r="GRE16" s="4"/>
      <c r="GRF16" s="4"/>
      <c r="GRG16" s="4"/>
      <c r="GRH16" s="4"/>
      <c r="GRI16" s="4"/>
      <c r="GRJ16" s="4"/>
      <c r="GRK16" s="4"/>
      <c r="GRL16" s="4"/>
      <c r="GRM16" s="4"/>
      <c r="GRN16" s="4"/>
      <c r="GRO16" s="4"/>
      <c r="GRP16" s="4"/>
      <c r="GRQ16" s="4"/>
      <c r="GRR16" s="4"/>
      <c r="GRS16" s="4"/>
      <c r="GRT16" s="4"/>
      <c r="GRU16" s="4"/>
      <c r="GRV16" s="4"/>
      <c r="GRW16" s="4"/>
      <c r="GRX16" s="4"/>
      <c r="GRY16" s="4"/>
      <c r="GRZ16" s="4"/>
      <c r="GSA16" s="4"/>
      <c r="GSB16" s="4"/>
      <c r="GSC16" s="4"/>
      <c r="GSD16" s="4"/>
      <c r="GSE16" s="4"/>
      <c r="GSF16" s="4"/>
      <c r="GSG16" s="4"/>
      <c r="GSH16" s="4"/>
      <c r="GSI16" s="4"/>
      <c r="GSJ16" s="4"/>
      <c r="GSK16" s="4"/>
      <c r="GSL16" s="4"/>
      <c r="GSM16" s="4"/>
      <c r="GSN16" s="4"/>
      <c r="GSO16" s="4"/>
      <c r="GSP16" s="4"/>
      <c r="GSQ16" s="4"/>
      <c r="GSR16" s="4"/>
      <c r="GSS16" s="4"/>
      <c r="GST16" s="4"/>
      <c r="GSU16" s="4"/>
      <c r="GSV16" s="4"/>
      <c r="GSW16" s="4"/>
      <c r="GSX16" s="4"/>
      <c r="GSY16" s="4"/>
      <c r="GSZ16" s="4"/>
      <c r="GTA16" s="4"/>
      <c r="GTB16" s="4"/>
      <c r="GTC16" s="4"/>
      <c r="GTD16" s="4"/>
      <c r="GTE16" s="4"/>
      <c r="GTF16" s="4"/>
      <c r="GTG16" s="4"/>
      <c r="GTH16" s="4"/>
      <c r="GTI16" s="4"/>
      <c r="GTJ16" s="4"/>
      <c r="GTK16" s="4"/>
      <c r="GTL16" s="4"/>
      <c r="GTM16" s="4"/>
      <c r="GTN16" s="4"/>
      <c r="GTO16" s="4"/>
      <c r="GTP16" s="4"/>
      <c r="GTQ16" s="4"/>
      <c r="GTR16" s="4"/>
      <c r="GTS16" s="4"/>
      <c r="GTT16" s="4"/>
      <c r="GTU16" s="4"/>
      <c r="GTV16" s="4"/>
      <c r="GTW16" s="4"/>
      <c r="GTX16" s="4"/>
      <c r="GTY16" s="4"/>
      <c r="GTZ16" s="4"/>
      <c r="GUA16" s="4"/>
      <c r="GUB16" s="4"/>
      <c r="GUC16" s="4"/>
      <c r="GUD16" s="4"/>
      <c r="GUE16" s="4"/>
      <c r="GUF16" s="4"/>
      <c r="GUG16" s="4"/>
      <c r="GUH16" s="4"/>
      <c r="GUI16" s="4"/>
      <c r="GUJ16" s="4"/>
      <c r="GUK16" s="4"/>
      <c r="GUL16" s="4"/>
      <c r="GUM16" s="4"/>
      <c r="GUN16" s="4"/>
      <c r="GUO16" s="4"/>
      <c r="GUP16" s="4"/>
      <c r="GUQ16" s="4"/>
      <c r="GUR16" s="4"/>
      <c r="GUS16" s="4"/>
      <c r="GUT16" s="4"/>
      <c r="GUU16" s="4"/>
      <c r="GUV16" s="4"/>
      <c r="GUW16" s="4"/>
      <c r="GUX16" s="4"/>
      <c r="GUY16" s="4"/>
      <c r="GUZ16" s="4"/>
      <c r="GVA16" s="4"/>
      <c r="GVB16" s="4"/>
      <c r="GVC16" s="4"/>
      <c r="GVD16" s="4"/>
      <c r="GVE16" s="4"/>
      <c r="GVF16" s="4"/>
      <c r="GVG16" s="4"/>
      <c r="GVH16" s="4"/>
      <c r="GVI16" s="4"/>
      <c r="GVJ16" s="4"/>
      <c r="GVK16" s="4"/>
      <c r="GVL16" s="4"/>
      <c r="GVM16" s="4"/>
      <c r="GVN16" s="4"/>
      <c r="GVO16" s="4"/>
      <c r="GVP16" s="4"/>
      <c r="GVQ16" s="4"/>
      <c r="GVR16" s="4"/>
      <c r="GVS16" s="4"/>
      <c r="GVT16" s="4"/>
      <c r="GVU16" s="4"/>
      <c r="GVV16" s="4"/>
      <c r="GVW16" s="4"/>
      <c r="GVX16" s="4"/>
      <c r="GVY16" s="4"/>
      <c r="GVZ16" s="4"/>
      <c r="GWA16" s="4"/>
      <c r="GWB16" s="4"/>
      <c r="GWC16" s="4"/>
      <c r="GWD16" s="4"/>
      <c r="GWE16" s="4"/>
      <c r="GWF16" s="4"/>
      <c r="GWG16" s="4"/>
      <c r="GWH16" s="4"/>
      <c r="GWI16" s="4"/>
      <c r="GWJ16" s="4"/>
      <c r="GWK16" s="4"/>
      <c r="GWL16" s="4"/>
      <c r="GWM16" s="4"/>
      <c r="GWN16" s="4"/>
      <c r="GWO16" s="4"/>
      <c r="GWP16" s="4"/>
      <c r="GWQ16" s="4"/>
      <c r="GWR16" s="4"/>
      <c r="GWS16" s="4"/>
      <c r="GWT16" s="4"/>
      <c r="GWU16" s="4"/>
      <c r="GWV16" s="4"/>
      <c r="GWW16" s="4"/>
      <c r="GWX16" s="4"/>
      <c r="GWY16" s="4"/>
      <c r="GWZ16" s="4"/>
      <c r="GXA16" s="4"/>
      <c r="GXB16" s="4"/>
      <c r="GXC16" s="4"/>
      <c r="GXD16" s="4"/>
      <c r="GXE16" s="4"/>
      <c r="GXF16" s="4"/>
      <c r="GXG16" s="4"/>
      <c r="GXH16" s="4"/>
      <c r="GXI16" s="4"/>
      <c r="GXJ16" s="4"/>
      <c r="GXK16" s="4"/>
      <c r="GXL16" s="4"/>
      <c r="GXM16" s="4"/>
      <c r="GXN16" s="4"/>
      <c r="GXO16" s="4"/>
      <c r="GXP16" s="4"/>
      <c r="GXQ16" s="4"/>
      <c r="GXR16" s="4"/>
      <c r="GXS16" s="4"/>
      <c r="GXT16" s="4"/>
      <c r="GXU16" s="4"/>
      <c r="GXV16" s="4"/>
      <c r="GXW16" s="4"/>
      <c r="GXX16" s="4"/>
      <c r="GXY16" s="4"/>
      <c r="GXZ16" s="4"/>
      <c r="GYA16" s="4"/>
      <c r="GYB16" s="4"/>
      <c r="GYC16" s="4"/>
      <c r="GYD16" s="4"/>
      <c r="GYE16" s="4"/>
      <c r="GYF16" s="4"/>
      <c r="GYG16" s="4"/>
      <c r="GYH16" s="4"/>
      <c r="GYI16" s="4"/>
      <c r="GYJ16" s="4"/>
      <c r="GYK16" s="4"/>
      <c r="GYL16" s="4"/>
      <c r="GYM16" s="4"/>
      <c r="GYN16" s="4"/>
      <c r="GYO16" s="4"/>
      <c r="GYP16" s="4"/>
      <c r="GYQ16" s="4"/>
      <c r="GYR16" s="4"/>
      <c r="GYS16" s="4"/>
      <c r="GYT16" s="4"/>
      <c r="GYU16" s="4"/>
      <c r="GYV16" s="4"/>
      <c r="GYW16" s="4"/>
      <c r="GYX16" s="4"/>
      <c r="GYY16" s="4"/>
      <c r="GYZ16" s="4"/>
      <c r="GZA16" s="4"/>
      <c r="GZB16" s="4"/>
      <c r="GZC16" s="4"/>
      <c r="GZD16" s="4"/>
      <c r="GZE16" s="4"/>
      <c r="GZF16" s="4"/>
      <c r="GZG16" s="4"/>
      <c r="GZH16" s="4"/>
      <c r="GZI16" s="4"/>
      <c r="GZJ16" s="4"/>
      <c r="GZK16" s="4"/>
      <c r="GZL16" s="4"/>
      <c r="GZM16" s="4"/>
      <c r="GZN16" s="4"/>
      <c r="GZO16" s="4"/>
      <c r="GZP16" s="4"/>
      <c r="GZQ16" s="4"/>
      <c r="GZR16" s="4"/>
      <c r="GZS16" s="4"/>
      <c r="GZT16" s="4"/>
      <c r="GZU16" s="4"/>
      <c r="GZV16" s="4"/>
      <c r="GZW16" s="4"/>
      <c r="GZX16" s="4"/>
      <c r="GZY16" s="4"/>
      <c r="GZZ16" s="4"/>
      <c r="HAA16" s="4"/>
      <c r="HAB16" s="4"/>
      <c r="HAC16" s="4"/>
      <c r="HAD16" s="4"/>
      <c r="HAE16" s="4"/>
      <c r="HAF16" s="4"/>
      <c r="HAG16" s="4"/>
      <c r="HAH16" s="4"/>
      <c r="HAI16" s="4"/>
      <c r="HAJ16" s="4"/>
      <c r="HAK16" s="4"/>
      <c r="HAL16" s="4"/>
      <c r="HAM16" s="4"/>
      <c r="HAN16" s="4"/>
      <c r="HAO16" s="4"/>
      <c r="HAP16" s="4"/>
      <c r="HAQ16" s="4"/>
      <c r="HAR16" s="4"/>
      <c r="HAS16" s="4"/>
      <c r="HAT16" s="4"/>
      <c r="HAU16" s="4"/>
      <c r="HAV16" s="4"/>
      <c r="HAW16" s="4"/>
      <c r="HAX16" s="4"/>
      <c r="HAY16" s="4"/>
      <c r="HAZ16" s="4"/>
      <c r="HBA16" s="4"/>
      <c r="HBB16" s="4"/>
      <c r="HBC16" s="4"/>
      <c r="HBD16" s="4"/>
      <c r="HBE16" s="4"/>
      <c r="HBF16" s="4"/>
      <c r="HBG16" s="4"/>
      <c r="HBH16" s="4"/>
      <c r="HBI16" s="4"/>
      <c r="HBJ16" s="4"/>
      <c r="HBK16" s="4"/>
      <c r="HBL16" s="4"/>
      <c r="HBM16" s="4"/>
      <c r="HBN16" s="4"/>
      <c r="HBO16" s="4"/>
      <c r="HBP16" s="4"/>
      <c r="HBQ16" s="4"/>
      <c r="HBR16" s="4"/>
      <c r="HBS16" s="4"/>
      <c r="HBT16" s="4"/>
      <c r="HBU16" s="4"/>
      <c r="HBV16" s="4"/>
      <c r="HBW16" s="4"/>
      <c r="HBX16" s="4"/>
      <c r="HBY16" s="4"/>
      <c r="HBZ16" s="4"/>
      <c r="HCA16" s="4"/>
      <c r="HCB16" s="4"/>
      <c r="HCC16" s="4"/>
      <c r="HCD16" s="4"/>
      <c r="HCE16" s="4"/>
      <c r="HCF16" s="4"/>
      <c r="HCG16" s="4"/>
      <c r="HCH16" s="4"/>
      <c r="HCI16" s="4"/>
      <c r="HCJ16" s="4"/>
      <c r="HCK16" s="4"/>
      <c r="HCL16" s="4"/>
      <c r="HCM16" s="4"/>
      <c r="HCN16" s="4"/>
      <c r="HCO16" s="4"/>
      <c r="HCP16" s="4"/>
      <c r="HCQ16" s="4"/>
      <c r="HCR16" s="4"/>
      <c r="HCS16" s="4"/>
      <c r="HCT16" s="4"/>
      <c r="HCU16" s="4"/>
      <c r="HCV16" s="4"/>
      <c r="HCW16" s="4"/>
      <c r="HCX16" s="4"/>
      <c r="HCY16" s="4"/>
      <c r="HCZ16" s="4"/>
      <c r="HDA16" s="4"/>
      <c r="HDB16" s="4"/>
      <c r="HDC16" s="4"/>
      <c r="HDD16" s="4"/>
      <c r="HDE16" s="4"/>
      <c r="HDF16" s="4"/>
      <c r="HDG16" s="4"/>
      <c r="HDH16" s="4"/>
      <c r="HDI16" s="4"/>
      <c r="HDJ16" s="4"/>
      <c r="HDK16" s="4"/>
      <c r="HDL16" s="4"/>
      <c r="HDM16" s="4"/>
      <c r="HDN16" s="4"/>
      <c r="HDO16" s="4"/>
      <c r="HDP16" s="4"/>
      <c r="HDQ16" s="4"/>
      <c r="HDR16" s="4"/>
      <c r="HDS16" s="4"/>
      <c r="HDT16" s="4"/>
      <c r="HDU16" s="4"/>
      <c r="HDV16" s="4"/>
      <c r="HDW16" s="4"/>
      <c r="HDX16" s="4"/>
      <c r="HDY16" s="4"/>
      <c r="HDZ16" s="4"/>
      <c r="HEA16" s="4"/>
      <c r="HEB16" s="4"/>
      <c r="HEC16" s="4"/>
      <c r="HED16" s="4"/>
      <c r="HEE16" s="4"/>
      <c r="HEF16" s="4"/>
      <c r="HEG16" s="4"/>
      <c r="HEH16" s="4"/>
      <c r="HEI16" s="4"/>
      <c r="HEJ16" s="4"/>
      <c r="HEK16" s="4"/>
      <c r="HEL16" s="4"/>
      <c r="HEM16" s="4"/>
      <c r="HEN16" s="4"/>
      <c r="HEO16" s="4"/>
      <c r="HEP16" s="4"/>
      <c r="HEQ16" s="4"/>
      <c r="HER16" s="4"/>
      <c r="HES16" s="4"/>
      <c r="HET16" s="4"/>
      <c r="HEU16" s="4"/>
      <c r="HEV16" s="4"/>
      <c r="HEW16" s="4"/>
      <c r="HEX16" s="4"/>
      <c r="HEY16" s="4"/>
      <c r="HEZ16" s="4"/>
      <c r="HFA16" s="4"/>
      <c r="HFB16" s="4"/>
      <c r="HFC16" s="4"/>
      <c r="HFD16" s="4"/>
      <c r="HFE16" s="4"/>
      <c r="HFF16" s="4"/>
      <c r="HFG16" s="4"/>
      <c r="HFH16" s="4"/>
      <c r="HFI16" s="4"/>
      <c r="HFJ16" s="4"/>
      <c r="HFK16" s="4"/>
      <c r="HFL16" s="4"/>
      <c r="HFM16" s="4"/>
      <c r="HFN16" s="4"/>
      <c r="HFO16" s="4"/>
      <c r="HFP16" s="4"/>
      <c r="HFQ16" s="4"/>
      <c r="HFR16" s="4"/>
      <c r="HFS16" s="4"/>
      <c r="HFT16" s="4"/>
      <c r="HFU16" s="4"/>
      <c r="HFV16" s="4"/>
      <c r="HFW16" s="4"/>
      <c r="HFX16" s="4"/>
      <c r="HFY16" s="4"/>
      <c r="HFZ16" s="4"/>
      <c r="HGA16" s="4"/>
      <c r="HGB16" s="4"/>
      <c r="HGC16" s="4"/>
      <c r="HGD16" s="4"/>
      <c r="HGE16" s="4"/>
      <c r="HGF16" s="4"/>
      <c r="HGG16" s="4"/>
      <c r="HGH16" s="4"/>
      <c r="HGI16" s="4"/>
      <c r="HGJ16" s="4"/>
      <c r="HGK16" s="4"/>
      <c r="HGL16" s="4"/>
      <c r="HGM16" s="4"/>
      <c r="HGN16" s="4"/>
      <c r="HGO16" s="4"/>
      <c r="HGP16" s="4"/>
      <c r="HGQ16" s="4"/>
      <c r="HGR16" s="4"/>
      <c r="HGS16" s="4"/>
      <c r="HGT16" s="4"/>
      <c r="HGU16" s="4"/>
      <c r="HGV16" s="4"/>
      <c r="HGW16" s="4"/>
      <c r="HGX16" s="4"/>
      <c r="HGY16" s="4"/>
      <c r="HGZ16" s="4"/>
      <c r="HHA16" s="4"/>
      <c r="HHB16" s="4"/>
      <c r="HHC16" s="4"/>
      <c r="HHD16" s="4"/>
      <c r="HHE16" s="4"/>
      <c r="HHF16" s="4"/>
      <c r="HHG16" s="4"/>
      <c r="HHH16" s="4"/>
      <c r="HHI16" s="4"/>
      <c r="HHJ16" s="4"/>
      <c r="HHK16" s="4"/>
      <c r="HHL16" s="4"/>
      <c r="HHM16" s="4"/>
      <c r="HHN16" s="4"/>
      <c r="HHO16" s="4"/>
      <c r="HHP16" s="4"/>
      <c r="HHQ16" s="4"/>
      <c r="HHR16" s="4"/>
      <c r="HHS16" s="4"/>
      <c r="HHT16" s="4"/>
      <c r="HHU16" s="4"/>
      <c r="HHV16" s="4"/>
      <c r="HHW16" s="4"/>
      <c r="HHX16" s="4"/>
      <c r="HHY16" s="4"/>
      <c r="HHZ16" s="4"/>
      <c r="HIA16" s="4"/>
      <c r="HIB16" s="4"/>
      <c r="HIC16" s="4"/>
      <c r="HID16" s="4"/>
      <c r="HIE16" s="4"/>
      <c r="HIF16" s="4"/>
      <c r="HIG16" s="4"/>
      <c r="HIH16" s="4"/>
      <c r="HII16" s="4"/>
      <c r="HIJ16" s="4"/>
      <c r="HIK16" s="4"/>
      <c r="HIL16" s="4"/>
      <c r="HIM16" s="4"/>
      <c r="HIN16" s="4"/>
      <c r="HIO16" s="4"/>
      <c r="HIP16" s="4"/>
      <c r="HIQ16" s="4"/>
      <c r="HIR16" s="4"/>
      <c r="HIS16" s="4"/>
      <c r="HIT16" s="4"/>
      <c r="HIU16" s="4"/>
      <c r="HIV16" s="4"/>
      <c r="HIW16" s="4"/>
      <c r="HIX16" s="4"/>
      <c r="HIY16" s="4"/>
      <c r="HIZ16" s="4"/>
      <c r="HJA16" s="4"/>
      <c r="HJB16" s="4"/>
      <c r="HJC16" s="4"/>
      <c r="HJD16" s="4"/>
      <c r="HJE16" s="4"/>
      <c r="HJF16" s="4"/>
      <c r="HJG16" s="4"/>
      <c r="HJH16" s="4"/>
      <c r="HJI16" s="4"/>
      <c r="HJJ16" s="4"/>
      <c r="HJK16" s="4"/>
      <c r="HJL16" s="4"/>
      <c r="HJM16" s="4"/>
      <c r="HJN16" s="4"/>
      <c r="HJO16" s="4"/>
      <c r="HJP16" s="4"/>
      <c r="HJQ16" s="4"/>
      <c r="HJR16" s="4"/>
      <c r="HJS16" s="4"/>
      <c r="HJT16" s="4"/>
      <c r="HJU16" s="4"/>
      <c r="HJV16" s="4"/>
      <c r="HJW16" s="4"/>
      <c r="HJX16" s="4"/>
      <c r="HJY16" s="4"/>
      <c r="HJZ16" s="4"/>
      <c r="HKA16" s="4"/>
      <c r="HKB16" s="4"/>
      <c r="HKC16" s="4"/>
      <c r="HKD16" s="4"/>
      <c r="HKE16" s="4"/>
      <c r="HKF16" s="4"/>
      <c r="HKG16" s="4"/>
      <c r="HKH16" s="4"/>
      <c r="HKI16" s="4"/>
      <c r="HKJ16" s="4"/>
      <c r="HKK16" s="4"/>
      <c r="HKL16" s="4"/>
      <c r="HKM16" s="4"/>
      <c r="HKN16" s="4"/>
      <c r="HKO16" s="4"/>
      <c r="HKP16" s="4"/>
      <c r="HKQ16" s="4"/>
      <c r="HKR16" s="4"/>
      <c r="HKS16" s="4"/>
      <c r="HKT16" s="4"/>
      <c r="HKU16" s="4"/>
      <c r="HKV16" s="4"/>
      <c r="HKW16" s="4"/>
      <c r="HKX16" s="4"/>
      <c r="HKY16" s="4"/>
      <c r="HKZ16" s="4"/>
      <c r="HLA16" s="4"/>
      <c r="HLB16" s="4"/>
      <c r="HLC16" s="4"/>
      <c r="HLD16" s="4"/>
      <c r="HLE16" s="4"/>
      <c r="HLF16" s="4"/>
      <c r="HLG16" s="4"/>
      <c r="HLH16" s="4"/>
      <c r="HLI16" s="4"/>
      <c r="HLJ16" s="4"/>
      <c r="HLK16" s="4"/>
      <c r="HLL16" s="4"/>
      <c r="HLM16" s="4"/>
      <c r="HLN16" s="4"/>
      <c r="HLO16" s="4"/>
      <c r="HLP16" s="4"/>
      <c r="HLQ16" s="4"/>
      <c r="HLR16" s="4"/>
      <c r="HLS16" s="4"/>
      <c r="HLT16" s="4"/>
      <c r="HLU16" s="4"/>
      <c r="HLV16" s="4"/>
      <c r="HLW16" s="4"/>
      <c r="HLX16" s="4"/>
      <c r="HLY16" s="4"/>
      <c r="HLZ16" s="4"/>
      <c r="HMA16" s="4"/>
      <c r="HMB16" s="4"/>
      <c r="HMC16" s="4"/>
      <c r="HMD16" s="4"/>
      <c r="HME16" s="4"/>
      <c r="HMF16" s="4"/>
      <c r="HMG16" s="4"/>
      <c r="HMH16" s="4"/>
      <c r="HMI16" s="4"/>
      <c r="HMJ16" s="4"/>
      <c r="HMK16" s="4"/>
      <c r="HML16" s="4"/>
      <c r="HMM16" s="4"/>
      <c r="HMN16" s="4"/>
      <c r="HMO16" s="4"/>
      <c r="HMP16" s="4"/>
      <c r="HMQ16" s="4"/>
      <c r="HMR16" s="4"/>
      <c r="HMS16" s="4"/>
      <c r="HMT16" s="4"/>
      <c r="HMU16" s="4"/>
      <c r="HMV16" s="4"/>
      <c r="HMW16" s="4"/>
      <c r="HMX16" s="4"/>
      <c r="HMY16" s="4"/>
      <c r="HMZ16" s="4"/>
      <c r="HNA16" s="4"/>
      <c r="HNB16" s="4"/>
      <c r="HNC16" s="4"/>
      <c r="HND16" s="4"/>
      <c r="HNE16" s="4"/>
      <c r="HNF16" s="4"/>
      <c r="HNG16" s="4"/>
      <c r="HNH16" s="4"/>
      <c r="HNI16" s="4"/>
      <c r="HNJ16" s="4"/>
      <c r="HNK16" s="4"/>
      <c r="HNL16" s="4"/>
      <c r="HNM16" s="4"/>
      <c r="HNN16" s="4"/>
      <c r="HNO16" s="4"/>
      <c r="HNP16" s="4"/>
      <c r="HNQ16" s="4"/>
      <c r="HNR16" s="4"/>
      <c r="HNS16" s="4"/>
      <c r="HNT16" s="4"/>
      <c r="HNU16" s="4"/>
      <c r="HNV16" s="4"/>
      <c r="HNW16" s="4"/>
      <c r="HNX16" s="4"/>
      <c r="HNY16" s="4"/>
      <c r="HNZ16" s="4"/>
      <c r="HOA16" s="4"/>
      <c r="HOB16" s="4"/>
      <c r="HOC16" s="4"/>
      <c r="HOD16" s="4"/>
      <c r="HOE16" s="4"/>
      <c r="HOF16" s="4"/>
      <c r="HOG16" s="4"/>
      <c r="HOH16" s="4"/>
      <c r="HOI16" s="4"/>
      <c r="HOJ16" s="4"/>
      <c r="HOK16" s="4"/>
      <c r="HOL16" s="4"/>
      <c r="HOM16" s="4"/>
      <c r="HON16" s="4"/>
      <c r="HOO16" s="4"/>
      <c r="HOP16" s="4"/>
      <c r="HOQ16" s="4"/>
      <c r="HOR16" s="4"/>
      <c r="HOS16" s="4"/>
      <c r="HOT16" s="4"/>
      <c r="HOU16" s="4"/>
      <c r="HOV16" s="4"/>
      <c r="HOW16" s="4"/>
      <c r="HOX16" s="4"/>
      <c r="HOY16" s="4"/>
      <c r="HOZ16" s="4"/>
      <c r="HPA16" s="4"/>
      <c r="HPB16" s="4"/>
      <c r="HPC16" s="4"/>
      <c r="HPD16" s="4"/>
      <c r="HPE16" s="4"/>
      <c r="HPF16" s="4"/>
      <c r="HPG16" s="4"/>
      <c r="HPH16" s="4"/>
      <c r="HPI16" s="4"/>
      <c r="HPJ16" s="4"/>
      <c r="HPK16" s="4"/>
      <c r="HPL16" s="4"/>
      <c r="HPM16" s="4"/>
      <c r="HPN16" s="4"/>
      <c r="HPO16" s="4"/>
      <c r="HPP16" s="4"/>
      <c r="HPQ16" s="4"/>
      <c r="HPR16" s="4"/>
      <c r="HPS16" s="4"/>
      <c r="HPT16" s="4"/>
      <c r="HPU16" s="4"/>
      <c r="HPV16" s="4"/>
      <c r="HPW16" s="4"/>
      <c r="HPX16" s="4"/>
      <c r="HPY16" s="4"/>
      <c r="HPZ16" s="4"/>
      <c r="HQA16" s="4"/>
      <c r="HQB16" s="4"/>
      <c r="HQC16" s="4"/>
      <c r="HQD16" s="4"/>
      <c r="HQE16" s="4"/>
      <c r="HQF16" s="4"/>
      <c r="HQG16" s="4"/>
      <c r="HQH16" s="4"/>
      <c r="HQI16" s="4"/>
      <c r="HQJ16" s="4"/>
      <c r="HQK16" s="4"/>
      <c r="HQL16" s="4"/>
      <c r="HQM16" s="4"/>
      <c r="HQN16" s="4"/>
      <c r="HQO16" s="4"/>
      <c r="HQP16" s="4"/>
      <c r="HQQ16" s="4"/>
      <c r="HQR16" s="4"/>
      <c r="HQS16" s="4"/>
      <c r="HQT16" s="4"/>
      <c r="HQU16" s="4"/>
      <c r="HQV16" s="4"/>
      <c r="HQW16" s="4"/>
      <c r="HQX16" s="4"/>
      <c r="HQY16" s="4"/>
      <c r="HQZ16" s="4"/>
      <c r="HRA16" s="4"/>
      <c r="HRB16" s="4"/>
      <c r="HRC16" s="4"/>
      <c r="HRD16" s="4"/>
      <c r="HRE16" s="4"/>
      <c r="HRF16" s="4"/>
      <c r="HRG16" s="4"/>
      <c r="HRH16" s="4"/>
      <c r="HRI16" s="4"/>
      <c r="HRJ16" s="4"/>
      <c r="HRK16" s="4"/>
      <c r="HRL16" s="4"/>
      <c r="HRM16" s="4"/>
      <c r="HRN16" s="4"/>
      <c r="HRO16" s="4"/>
      <c r="HRP16" s="4"/>
      <c r="HRQ16" s="4"/>
      <c r="HRR16" s="4"/>
      <c r="HRS16" s="4"/>
      <c r="HRT16" s="4"/>
      <c r="HRU16" s="4"/>
      <c r="HRV16" s="4"/>
      <c r="HRW16" s="4"/>
      <c r="HRX16" s="4"/>
      <c r="HRY16" s="4"/>
      <c r="HRZ16" s="4"/>
      <c r="HSA16" s="4"/>
      <c r="HSB16" s="4"/>
      <c r="HSC16" s="4"/>
      <c r="HSD16" s="4"/>
      <c r="HSE16" s="4"/>
      <c r="HSF16" s="4"/>
      <c r="HSG16" s="4"/>
      <c r="HSH16" s="4"/>
      <c r="HSI16" s="4"/>
      <c r="HSJ16" s="4"/>
      <c r="HSK16" s="4"/>
      <c r="HSL16" s="4"/>
      <c r="HSM16" s="4"/>
      <c r="HSN16" s="4"/>
      <c r="HSO16" s="4"/>
      <c r="HSP16" s="4"/>
      <c r="HSQ16" s="4"/>
      <c r="HSR16" s="4"/>
      <c r="HSS16" s="4"/>
      <c r="HST16" s="4"/>
      <c r="HSU16" s="4"/>
      <c r="HSV16" s="4"/>
      <c r="HSW16" s="4"/>
      <c r="HSX16" s="4"/>
      <c r="HSY16" s="4"/>
      <c r="HSZ16" s="4"/>
      <c r="HTA16" s="4"/>
      <c r="HTB16" s="4"/>
      <c r="HTC16" s="4"/>
      <c r="HTD16" s="4"/>
      <c r="HTE16" s="4"/>
      <c r="HTF16" s="4"/>
      <c r="HTG16" s="4"/>
      <c r="HTH16" s="4"/>
      <c r="HTI16" s="4"/>
      <c r="HTJ16" s="4"/>
      <c r="HTK16" s="4"/>
      <c r="HTL16" s="4"/>
      <c r="HTM16" s="4"/>
      <c r="HTN16" s="4"/>
      <c r="HTO16" s="4"/>
      <c r="HTP16" s="4"/>
      <c r="HTQ16" s="4"/>
      <c r="HTR16" s="4"/>
      <c r="HTS16" s="4"/>
      <c r="HTT16" s="4"/>
      <c r="HTU16" s="4"/>
      <c r="HTV16" s="4"/>
      <c r="HTW16" s="4"/>
      <c r="HTX16" s="4"/>
      <c r="HTY16" s="4"/>
      <c r="HTZ16" s="4"/>
      <c r="HUA16" s="4"/>
      <c r="HUB16" s="4"/>
      <c r="HUC16" s="4"/>
      <c r="HUD16" s="4"/>
      <c r="HUE16" s="4"/>
      <c r="HUF16" s="4"/>
      <c r="HUG16" s="4"/>
      <c r="HUH16" s="4"/>
      <c r="HUI16" s="4"/>
      <c r="HUJ16" s="4"/>
      <c r="HUK16" s="4"/>
      <c r="HUL16" s="4"/>
      <c r="HUM16" s="4"/>
      <c r="HUN16" s="4"/>
      <c r="HUO16" s="4"/>
      <c r="HUP16" s="4"/>
      <c r="HUQ16" s="4"/>
      <c r="HUR16" s="4"/>
      <c r="HUS16" s="4"/>
      <c r="HUT16" s="4"/>
      <c r="HUU16" s="4"/>
      <c r="HUV16" s="4"/>
      <c r="HUW16" s="4"/>
      <c r="HUX16" s="4"/>
      <c r="HUY16" s="4"/>
      <c r="HUZ16" s="4"/>
      <c r="HVA16" s="4"/>
      <c r="HVB16" s="4"/>
      <c r="HVC16" s="4"/>
      <c r="HVD16" s="4"/>
      <c r="HVE16" s="4"/>
      <c r="HVF16" s="4"/>
      <c r="HVG16" s="4"/>
      <c r="HVH16" s="4"/>
      <c r="HVI16" s="4"/>
      <c r="HVJ16" s="4"/>
      <c r="HVK16" s="4"/>
      <c r="HVL16" s="4"/>
      <c r="HVM16" s="4"/>
      <c r="HVN16" s="4"/>
      <c r="HVO16" s="4"/>
      <c r="HVP16" s="4"/>
      <c r="HVQ16" s="4"/>
      <c r="HVR16" s="4"/>
      <c r="HVS16" s="4"/>
      <c r="HVT16" s="4"/>
      <c r="HVU16" s="4"/>
      <c r="HVV16" s="4"/>
      <c r="HVW16" s="4"/>
      <c r="HVX16" s="4"/>
      <c r="HVY16" s="4"/>
      <c r="HVZ16" s="4"/>
      <c r="HWA16" s="4"/>
      <c r="HWB16" s="4"/>
      <c r="HWC16" s="4"/>
      <c r="HWD16" s="4"/>
      <c r="HWE16" s="4"/>
      <c r="HWF16" s="4"/>
      <c r="HWG16" s="4"/>
      <c r="HWH16" s="4"/>
      <c r="HWI16" s="4"/>
      <c r="HWJ16" s="4"/>
      <c r="HWK16" s="4"/>
      <c r="HWL16" s="4"/>
      <c r="HWM16" s="4"/>
      <c r="HWN16" s="4"/>
      <c r="HWO16" s="4"/>
      <c r="HWP16" s="4"/>
      <c r="HWQ16" s="4"/>
      <c r="HWR16" s="4"/>
      <c r="HWS16" s="4"/>
      <c r="HWT16" s="4"/>
      <c r="HWU16" s="4"/>
      <c r="HWV16" s="4"/>
      <c r="HWW16" s="4"/>
      <c r="HWX16" s="4"/>
      <c r="HWY16" s="4"/>
      <c r="HWZ16" s="4"/>
      <c r="HXA16" s="4"/>
      <c r="HXB16" s="4"/>
      <c r="HXC16" s="4"/>
      <c r="HXD16" s="4"/>
      <c r="HXE16" s="4"/>
      <c r="HXF16" s="4"/>
      <c r="HXG16" s="4"/>
      <c r="HXH16" s="4"/>
      <c r="HXI16" s="4"/>
      <c r="HXJ16" s="4"/>
      <c r="HXK16" s="4"/>
      <c r="HXL16" s="4"/>
      <c r="HXM16" s="4"/>
      <c r="HXN16" s="4"/>
      <c r="HXO16" s="4"/>
      <c r="HXP16" s="4"/>
      <c r="HXQ16" s="4"/>
      <c r="HXR16" s="4"/>
      <c r="HXS16" s="4"/>
      <c r="HXT16" s="4"/>
      <c r="HXU16" s="4"/>
      <c r="HXV16" s="4"/>
      <c r="HXW16" s="4"/>
      <c r="HXX16" s="4"/>
      <c r="HXY16" s="4"/>
      <c r="HXZ16" s="4"/>
      <c r="HYA16" s="4"/>
      <c r="HYB16" s="4"/>
      <c r="HYC16" s="4"/>
      <c r="HYD16" s="4"/>
      <c r="HYE16" s="4"/>
      <c r="HYF16" s="4"/>
      <c r="HYG16" s="4"/>
      <c r="HYH16" s="4"/>
      <c r="HYI16" s="4"/>
      <c r="HYJ16" s="4"/>
      <c r="HYK16" s="4"/>
      <c r="HYL16" s="4"/>
      <c r="HYM16" s="4"/>
      <c r="HYN16" s="4"/>
      <c r="HYO16" s="4"/>
      <c r="HYP16" s="4"/>
      <c r="HYQ16" s="4"/>
      <c r="HYR16" s="4"/>
      <c r="HYS16" s="4"/>
      <c r="HYT16" s="4"/>
      <c r="HYU16" s="4"/>
      <c r="HYV16" s="4"/>
      <c r="HYW16" s="4"/>
      <c r="HYX16" s="4"/>
      <c r="HYY16" s="4"/>
      <c r="HYZ16" s="4"/>
      <c r="HZA16" s="4"/>
      <c r="HZB16" s="4"/>
      <c r="HZC16" s="4"/>
      <c r="HZD16" s="4"/>
      <c r="HZE16" s="4"/>
      <c r="HZF16" s="4"/>
      <c r="HZG16" s="4"/>
      <c r="HZH16" s="4"/>
      <c r="HZI16" s="4"/>
      <c r="HZJ16" s="4"/>
      <c r="HZK16" s="4"/>
      <c r="HZL16" s="4"/>
      <c r="HZM16" s="4"/>
      <c r="HZN16" s="4"/>
      <c r="HZO16" s="4"/>
      <c r="HZP16" s="4"/>
      <c r="HZQ16" s="4"/>
      <c r="HZR16" s="4"/>
      <c r="HZS16" s="4"/>
      <c r="HZT16" s="4"/>
      <c r="HZU16" s="4"/>
      <c r="HZV16" s="4"/>
      <c r="HZW16" s="4"/>
      <c r="HZX16" s="4"/>
      <c r="HZY16" s="4"/>
      <c r="HZZ16" s="4"/>
      <c r="IAA16" s="4"/>
      <c r="IAB16" s="4"/>
      <c r="IAC16" s="4"/>
      <c r="IAD16" s="4"/>
      <c r="IAE16" s="4"/>
      <c r="IAF16" s="4"/>
      <c r="IAG16" s="4"/>
      <c r="IAH16" s="4"/>
      <c r="IAI16" s="4"/>
      <c r="IAJ16" s="4"/>
      <c r="IAK16" s="4"/>
      <c r="IAL16" s="4"/>
      <c r="IAM16" s="4"/>
      <c r="IAN16" s="4"/>
      <c r="IAO16" s="4"/>
      <c r="IAP16" s="4"/>
      <c r="IAQ16" s="4"/>
      <c r="IAR16" s="4"/>
      <c r="IAS16" s="4"/>
      <c r="IAT16" s="4"/>
      <c r="IAU16" s="4"/>
      <c r="IAV16" s="4"/>
      <c r="IAW16" s="4"/>
      <c r="IAX16" s="4"/>
      <c r="IAY16" s="4"/>
      <c r="IAZ16" s="4"/>
      <c r="IBA16" s="4"/>
      <c r="IBB16" s="4"/>
      <c r="IBC16" s="4"/>
      <c r="IBD16" s="4"/>
      <c r="IBE16" s="4"/>
      <c r="IBF16" s="4"/>
      <c r="IBG16" s="4"/>
      <c r="IBH16" s="4"/>
      <c r="IBI16" s="4"/>
      <c r="IBJ16" s="4"/>
      <c r="IBK16" s="4"/>
      <c r="IBL16" s="4"/>
      <c r="IBM16" s="4"/>
      <c r="IBN16" s="4"/>
      <c r="IBO16" s="4"/>
      <c r="IBP16" s="4"/>
      <c r="IBQ16" s="4"/>
      <c r="IBR16" s="4"/>
      <c r="IBS16" s="4"/>
      <c r="IBT16" s="4"/>
      <c r="IBU16" s="4"/>
      <c r="IBV16" s="4"/>
      <c r="IBW16" s="4"/>
      <c r="IBX16" s="4"/>
      <c r="IBY16" s="4"/>
      <c r="IBZ16" s="4"/>
      <c r="ICA16" s="4"/>
      <c r="ICB16" s="4"/>
      <c r="ICC16" s="4"/>
      <c r="ICD16" s="4"/>
      <c r="ICE16" s="4"/>
      <c r="ICF16" s="4"/>
      <c r="ICG16" s="4"/>
      <c r="ICH16" s="4"/>
      <c r="ICI16" s="4"/>
      <c r="ICJ16" s="4"/>
      <c r="ICK16" s="4"/>
      <c r="ICL16" s="4"/>
      <c r="ICM16" s="4"/>
      <c r="ICN16" s="4"/>
      <c r="ICO16" s="4"/>
      <c r="ICP16" s="4"/>
      <c r="ICQ16" s="4"/>
      <c r="ICR16" s="4"/>
      <c r="ICS16" s="4"/>
      <c r="ICT16" s="4"/>
      <c r="ICU16" s="4"/>
      <c r="ICV16" s="4"/>
      <c r="ICW16" s="4"/>
      <c r="ICX16" s="4"/>
      <c r="ICY16" s="4"/>
      <c r="ICZ16" s="4"/>
      <c r="IDA16" s="4"/>
      <c r="IDB16" s="4"/>
      <c r="IDC16" s="4"/>
      <c r="IDD16" s="4"/>
      <c r="IDE16" s="4"/>
      <c r="IDF16" s="4"/>
      <c r="IDG16" s="4"/>
      <c r="IDH16" s="4"/>
      <c r="IDI16" s="4"/>
      <c r="IDJ16" s="4"/>
      <c r="IDK16" s="4"/>
      <c r="IDL16" s="4"/>
      <c r="IDM16" s="4"/>
      <c r="IDN16" s="4"/>
      <c r="IDO16" s="4"/>
      <c r="IDP16" s="4"/>
      <c r="IDQ16" s="4"/>
      <c r="IDR16" s="4"/>
      <c r="IDS16" s="4"/>
      <c r="IDT16" s="4"/>
      <c r="IDU16" s="4"/>
      <c r="IDV16" s="4"/>
      <c r="IDW16" s="4"/>
      <c r="IDX16" s="4"/>
      <c r="IDY16" s="4"/>
      <c r="IDZ16" s="4"/>
      <c r="IEA16" s="4"/>
      <c r="IEB16" s="4"/>
      <c r="IEC16" s="4"/>
      <c r="IED16" s="4"/>
      <c r="IEE16" s="4"/>
      <c r="IEF16" s="4"/>
      <c r="IEG16" s="4"/>
      <c r="IEH16" s="4"/>
      <c r="IEI16" s="4"/>
      <c r="IEJ16" s="4"/>
      <c r="IEK16" s="4"/>
      <c r="IEL16" s="4"/>
      <c r="IEM16" s="4"/>
      <c r="IEN16" s="4"/>
      <c r="IEO16" s="4"/>
      <c r="IEP16" s="4"/>
      <c r="IEQ16" s="4"/>
      <c r="IER16" s="4"/>
      <c r="IES16" s="4"/>
      <c r="IET16" s="4"/>
      <c r="IEU16" s="4"/>
      <c r="IEV16" s="4"/>
      <c r="IEW16" s="4"/>
      <c r="IEX16" s="4"/>
      <c r="IEY16" s="4"/>
      <c r="IEZ16" s="4"/>
      <c r="IFA16" s="4"/>
      <c r="IFB16" s="4"/>
      <c r="IFC16" s="4"/>
      <c r="IFD16" s="4"/>
      <c r="IFE16" s="4"/>
      <c r="IFF16" s="4"/>
      <c r="IFG16" s="4"/>
      <c r="IFH16" s="4"/>
      <c r="IFI16" s="4"/>
      <c r="IFJ16" s="4"/>
      <c r="IFK16" s="4"/>
      <c r="IFL16" s="4"/>
      <c r="IFM16" s="4"/>
      <c r="IFN16" s="4"/>
      <c r="IFO16" s="4"/>
      <c r="IFP16" s="4"/>
      <c r="IFQ16" s="4"/>
      <c r="IFR16" s="4"/>
      <c r="IFS16" s="4"/>
      <c r="IFT16" s="4"/>
      <c r="IFU16" s="4"/>
      <c r="IFV16" s="4"/>
      <c r="IFW16" s="4"/>
      <c r="IFX16" s="4"/>
      <c r="IFY16" s="4"/>
      <c r="IFZ16" s="4"/>
      <c r="IGA16" s="4"/>
      <c r="IGB16" s="4"/>
      <c r="IGC16" s="4"/>
      <c r="IGD16" s="4"/>
      <c r="IGE16" s="4"/>
      <c r="IGF16" s="4"/>
      <c r="IGG16" s="4"/>
      <c r="IGH16" s="4"/>
      <c r="IGI16" s="4"/>
      <c r="IGJ16" s="4"/>
      <c r="IGK16" s="4"/>
      <c r="IGL16" s="4"/>
      <c r="IGM16" s="4"/>
      <c r="IGN16" s="4"/>
      <c r="IGO16" s="4"/>
      <c r="IGP16" s="4"/>
      <c r="IGQ16" s="4"/>
      <c r="IGR16" s="4"/>
      <c r="IGS16" s="4"/>
      <c r="IGT16" s="4"/>
      <c r="IGU16" s="4"/>
      <c r="IGV16" s="4"/>
      <c r="IGW16" s="4"/>
      <c r="IGX16" s="4"/>
      <c r="IGY16" s="4"/>
      <c r="IGZ16" s="4"/>
      <c r="IHA16" s="4"/>
      <c r="IHB16" s="4"/>
      <c r="IHC16" s="4"/>
      <c r="IHD16" s="4"/>
      <c r="IHE16" s="4"/>
      <c r="IHF16" s="4"/>
      <c r="IHG16" s="4"/>
      <c r="IHH16" s="4"/>
      <c r="IHI16" s="4"/>
      <c r="IHJ16" s="4"/>
      <c r="IHK16" s="4"/>
      <c r="IHL16" s="4"/>
      <c r="IHM16" s="4"/>
      <c r="IHN16" s="4"/>
      <c r="IHO16" s="4"/>
      <c r="IHP16" s="4"/>
      <c r="IHQ16" s="4"/>
      <c r="IHR16" s="4"/>
      <c r="IHS16" s="4"/>
      <c r="IHT16" s="4"/>
      <c r="IHU16" s="4"/>
      <c r="IHV16" s="4"/>
      <c r="IHW16" s="4"/>
      <c r="IHX16" s="4"/>
      <c r="IHY16" s="4"/>
      <c r="IHZ16" s="4"/>
      <c r="IIA16" s="4"/>
      <c r="IIB16" s="4"/>
      <c r="IIC16" s="4"/>
      <c r="IID16" s="4"/>
      <c r="IIE16" s="4"/>
      <c r="IIF16" s="4"/>
      <c r="IIG16" s="4"/>
      <c r="IIH16" s="4"/>
      <c r="III16" s="4"/>
      <c r="IIJ16" s="4"/>
      <c r="IIK16" s="4"/>
      <c r="IIL16" s="4"/>
      <c r="IIM16" s="4"/>
      <c r="IIN16" s="4"/>
      <c r="IIO16" s="4"/>
      <c r="IIP16" s="4"/>
      <c r="IIQ16" s="4"/>
      <c r="IIR16" s="4"/>
      <c r="IIS16" s="4"/>
      <c r="IIT16" s="4"/>
      <c r="IIU16" s="4"/>
      <c r="IIV16" s="4"/>
      <c r="IIW16" s="4"/>
      <c r="IIX16" s="4"/>
      <c r="IIY16" s="4"/>
      <c r="IIZ16" s="4"/>
      <c r="IJA16" s="4"/>
      <c r="IJB16" s="4"/>
      <c r="IJC16" s="4"/>
      <c r="IJD16" s="4"/>
      <c r="IJE16" s="4"/>
      <c r="IJF16" s="4"/>
      <c r="IJG16" s="4"/>
      <c r="IJH16" s="4"/>
      <c r="IJI16" s="4"/>
      <c r="IJJ16" s="4"/>
      <c r="IJK16" s="4"/>
      <c r="IJL16" s="4"/>
      <c r="IJM16" s="4"/>
      <c r="IJN16" s="4"/>
      <c r="IJO16" s="4"/>
      <c r="IJP16" s="4"/>
      <c r="IJQ16" s="4"/>
      <c r="IJR16" s="4"/>
      <c r="IJS16" s="4"/>
      <c r="IJT16" s="4"/>
      <c r="IJU16" s="4"/>
      <c r="IJV16" s="4"/>
      <c r="IJW16" s="4"/>
      <c r="IJX16" s="4"/>
      <c r="IJY16" s="4"/>
      <c r="IJZ16" s="4"/>
      <c r="IKA16" s="4"/>
      <c r="IKB16" s="4"/>
      <c r="IKC16" s="4"/>
      <c r="IKD16" s="4"/>
      <c r="IKE16" s="4"/>
      <c r="IKF16" s="4"/>
      <c r="IKG16" s="4"/>
      <c r="IKH16" s="4"/>
      <c r="IKI16" s="4"/>
      <c r="IKJ16" s="4"/>
      <c r="IKK16" s="4"/>
      <c r="IKL16" s="4"/>
      <c r="IKM16" s="4"/>
      <c r="IKN16" s="4"/>
      <c r="IKO16" s="4"/>
      <c r="IKP16" s="4"/>
      <c r="IKQ16" s="4"/>
      <c r="IKR16" s="4"/>
      <c r="IKS16" s="4"/>
      <c r="IKT16" s="4"/>
      <c r="IKU16" s="4"/>
      <c r="IKV16" s="4"/>
      <c r="IKW16" s="4"/>
      <c r="IKX16" s="4"/>
      <c r="IKY16" s="4"/>
      <c r="IKZ16" s="4"/>
      <c r="ILA16" s="4"/>
      <c r="ILB16" s="4"/>
      <c r="ILC16" s="4"/>
      <c r="ILD16" s="4"/>
      <c r="ILE16" s="4"/>
      <c r="ILF16" s="4"/>
      <c r="ILG16" s="4"/>
      <c r="ILH16" s="4"/>
      <c r="ILI16" s="4"/>
      <c r="ILJ16" s="4"/>
      <c r="ILK16" s="4"/>
      <c r="ILL16" s="4"/>
      <c r="ILM16" s="4"/>
      <c r="ILN16" s="4"/>
      <c r="ILO16" s="4"/>
      <c r="ILP16" s="4"/>
      <c r="ILQ16" s="4"/>
      <c r="ILR16" s="4"/>
      <c r="ILS16" s="4"/>
      <c r="ILT16" s="4"/>
      <c r="ILU16" s="4"/>
      <c r="ILV16" s="4"/>
      <c r="ILW16" s="4"/>
      <c r="ILX16" s="4"/>
      <c r="ILY16" s="4"/>
      <c r="ILZ16" s="4"/>
      <c r="IMA16" s="4"/>
      <c r="IMB16" s="4"/>
      <c r="IMC16" s="4"/>
      <c r="IMD16" s="4"/>
      <c r="IME16" s="4"/>
      <c r="IMF16" s="4"/>
      <c r="IMG16" s="4"/>
      <c r="IMH16" s="4"/>
      <c r="IMI16" s="4"/>
      <c r="IMJ16" s="4"/>
      <c r="IMK16" s="4"/>
      <c r="IML16" s="4"/>
      <c r="IMM16" s="4"/>
      <c r="IMN16" s="4"/>
      <c r="IMO16" s="4"/>
      <c r="IMP16" s="4"/>
      <c r="IMQ16" s="4"/>
      <c r="IMR16" s="4"/>
      <c r="IMS16" s="4"/>
      <c r="IMT16" s="4"/>
      <c r="IMU16" s="4"/>
      <c r="IMV16" s="4"/>
      <c r="IMW16" s="4"/>
      <c r="IMX16" s="4"/>
      <c r="IMY16" s="4"/>
      <c r="IMZ16" s="4"/>
      <c r="INA16" s="4"/>
      <c r="INB16" s="4"/>
      <c r="INC16" s="4"/>
      <c r="IND16" s="4"/>
      <c r="INE16" s="4"/>
      <c r="INF16" s="4"/>
      <c r="ING16" s="4"/>
      <c r="INH16" s="4"/>
      <c r="INI16" s="4"/>
      <c r="INJ16" s="4"/>
      <c r="INK16" s="4"/>
      <c r="INL16" s="4"/>
      <c r="INM16" s="4"/>
      <c r="INN16" s="4"/>
      <c r="INO16" s="4"/>
      <c r="INP16" s="4"/>
      <c r="INQ16" s="4"/>
      <c r="INR16" s="4"/>
      <c r="INS16" s="4"/>
      <c r="INT16" s="4"/>
      <c r="INU16" s="4"/>
      <c r="INV16" s="4"/>
      <c r="INW16" s="4"/>
      <c r="INX16" s="4"/>
      <c r="INY16" s="4"/>
      <c r="INZ16" s="4"/>
      <c r="IOA16" s="4"/>
      <c r="IOB16" s="4"/>
      <c r="IOC16" s="4"/>
      <c r="IOD16" s="4"/>
      <c r="IOE16" s="4"/>
      <c r="IOF16" s="4"/>
      <c r="IOG16" s="4"/>
      <c r="IOH16" s="4"/>
      <c r="IOI16" s="4"/>
      <c r="IOJ16" s="4"/>
      <c r="IOK16" s="4"/>
      <c r="IOL16" s="4"/>
      <c r="IOM16" s="4"/>
      <c r="ION16" s="4"/>
      <c r="IOO16" s="4"/>
      <c r="IOP16" s="4"/>
      <c r="IOQ16" s="4"/>
      <c r="IOR16" s="4"/>
      <c r="IOS16" s="4"/>
      <c r="IOT16" s="4"/>
      <c r="IOU16" s="4"/>
      <c r="IOV16" s="4"/>
      <c r="IOW16" s="4"/>
      <c r="IOX16" s="4"/>
      <c r="IOY16" s="4"/>
      <c r="IOZ16" s="4"/>
      <c r="IPA16" s="4"/>
      <c r="IPB16" s="4"/>
      <c r="IPC16" s="4"/>
      <c r="IPD16" s="4"/>
      <c r="IPE16" s="4"/>
      <c r="IPF16" s="4"/>
      <c r="IPG16" s="4"/>
      <c r="IPH16" s="4"/>
      <c r="IPI16" s="4"/>
      <c r="IPJ16" s="4"/>
      <c r="IPK16" s="4"/>
      <c r="IPL16" s="4"/>
      <c r="IPM16" s="4"/>
      <c r="IPN16" s="4"/>
      <c r="IPO16" s="4"/>
      <c r="IPP16" s="4"/>
      <c r="IPQ16" s="4"/>
      <c r="IPR16" s="4"/>
      <c r="IPS16" s="4"/>
      <c r="IPT16" s="4"/>
      <c r="IPU16" s="4"/>
      <c r="IPV16" s="4"/>
      <c r="IPW16" s="4"/>
      <c r="IPX16" s="4"/>
      <c r="IPY16" s="4"/>
      <c r="IPZ16" s="4"/>
      <c r="IQA16" s="4"/>
      <c r="IQB16" s="4"/>
      <c r="IQC16" s="4"/>
      <c r="IQD16" s="4"/>
      <c r="IQE16" s="4"/>
      <c r="IQF16" s="4"/>
      <c r="IQG16" s="4"/>
      <c r="IQH16" s="4"/>
      <c r="IQI16" s="4"/>
      <c r="IQJ16" s="4"/>
      <c r="IQK16" s="4"/>
      <c r="IQL16" s="4"/>
      <c r="IQM16" s="4"/>
      <c r="IQN16" s="4"/>
      <c r="IQO16" s="4"/>
      <c r="IQP16" s="4"/>
      <c r="IQQ16" s="4"/>
      <c r="IQR16" s="4"/>
      <c r="IQS16" s="4"/>
      <c r="IQT16" s="4"/>
      <c r="IQU16" s="4"/>
      <c r="IQV16" s="4"/>
      <c r="IQW16" s="4"/>
      <c r="IQX16" s="4"/>
      <c r="IQY16" s="4"/>
      <c r="IQZ16" s="4"/>
      <c r="IRA16" s="4"/>
      <c r="IRB16" s="4"/>
      <c r="IRC16" s="4"/>
      <c r="IRD16" s="4"/>
      <c r="IRE16" s="4"/>
      <c r="IRF16" s="4"/>
      <c r="IRG16" s="4"/>
      <c r="IRH16" s="4"/>
      <c r="IRI16" s="4"/>
      <c r="IRJ16" s="4"/>
      <c r="IRK16" s="4"/>
      <c r="IRL16" s="4"/>
      <c r="IRM16" s="4"/>
      <c r="IRN16" s="4"/>
      <c r="IRO16" s="4"/>
      <c r="IRP16" s="4"/>
      <c r="IRQ16" s="4"/>
      <c r="IRR16" s="4"/>
      <c r="IRS16" s="4"/>
      <c r="IRT16" s="4"/>
      <c r="IRU16" s="4"/>
      <c r="IRV16" s="4"/>
      <c r="IRW16" s="4"/>
      <c r="IRX16" s="4"/>
      <c r="IRY16" s="4"/>
      <c r="IRZ16" s="4"/>
      <c r="ISA16" s="4"/>
      <c r="ISB16" s="4"/>
      <c r="ISC16" s="4"/>
      <c r="ISD16" s="4"/>
      <c r="ISE16" s="4"/>
      <c r="ISF16" s="4"/>
      <c r="ISG16" s="4"/>
      <c r="ISH16" s="4"/>
      <c r="ISI16" s="4"/>
      <c r="ISJ16" s="4"/>
      <c r="ISK16" s="4"/>
      <c r="ISL16" s="4"/>
      <c r="ISM16" s="4"/>
      <c r="ISN16" s="4"/>
      <c r="ISO16" s="4"/>
      <c r="ISP16" s="4"/>
      <c r="ISQ16" s="4"/>
      <c r="ISR16" s="4"/>
      <c r="ISS16" s="4"/>
      <c r="IST16" s="4"/>
      <c r="ISU16" s="4"/>
      <c r="ISV16" s="4"/>
      <c r="ISW16" s="4"/>
      <c r="ISX16" s="4"/>
      <c r="ISY16" s="4"/>
      <c r="ISZ16" s="4"/>
      <c r="ITA16" s="4"/>
      <c r="ITB16" s="4"/>
      <c r="ITC16" s="4"/>
      <c r="ITD16" s="4"/>
      <c r="ITE16" s="4"/>
      <c r="ITF16" s="4"/>
      <c r="ITG16" s="4"/>
      <c r="ITH16" s="4"/>
      <c r="ITI16" s="4"/>
      <c r="ITJ16" s="4"/>
      <c r="ITK16" s="4"/>
      <c r="ITL16" s="4"/>
      <c r="ITM16" s="4"/>
      <c r="ITN16" s="4"/>
      <c r="ITO16" s="4"/>
      <c r="ITP16" s="4"/>
      <c r="ITQ16" s="4"/>
      <c r="ITR16" s="4"/>
      <c r="ITS16" s="4"/>
      <c r="ITT16" s="4"/>
      <c r="ITU16" s="4"/>
      <c r="ITV16" s="4"/>
      <c r="ITW16" s="4"/>
      <c r="ITX16" s="4"/>
      <c r="ITY16" s="4"/>
      <c r="ITZ16" s="4"/>
      <c r="IUA16" s="4"/>
      <c r="IUB16" s="4"/>
      <c r="IUC16" s="4"/>
      <c r="IUD16" s="4"/>
      <c r="IUE16" s="4"/>
      <c r="IUF16" s="4"/>
      <c r="IUG16" s="4"/>
      <c r="IUH16" s="4"/>
      <c r="IUI16" s="4"/>
      <c r="IUJ16" s="4"/>
      <c r="IUK16" s="4"/>
      <c r="IUL16" s="4"/>
      <c r="IUM16" s="4"/>
      <c r="IUN16" s="4"/>
      <c r="IUO16" s="4"/>
      <c r="IUP16" s="4"/>
      <c r="IUQ16" s="4"/>
      <c r="IUR16" s="4"/>
      <c r="IUS16" s="4"/>
      <c r="IUT16" s="4"/>
      <c r="IUU16" s="4"/>
      <c r="IUV16" s="4"/>
      <c r="IUW16" s="4"/>
      <c r="IUX16" s="4"/>
      <c r="IUY16" s="4"/>
      <c r="IUZ16" s="4"/>
      <c r="IVA16" s="4"/>
      <c r="IVB16" s="4"/>
      <c r="IVC16" s="4"/>
      <c r="IVD16" s="4"/>
      <c r="IVE16" s="4"/>
      <c r="IVF16" s="4"/>
      <c r="IVG16" s="4"/>
      <c r="IVH16" s="4"/>
      <c r="IVI16" s="4"/>
      <c r="IVJ16" s="4"/>
      <c r="IVK16" s="4"/>
      <c r="IVL16" s="4"/>
      <c r="IVM16" s="4"/>
      <c r="IVN16" s="4"/>
      <c r="IVO16" s="4"/>
      <c r="IVP16" s="4"/>
      <c r="IVQ16" s="4"/>
      <c r="IVR16" s="4"/>
      <c r="IVS16" s="4"/>
      <c r="IVT16" s="4"/>
      <c r="IVU16" s="4"/>
      <c r="IVV16" s="4"/>
      <c r="IVW16" s="4"/>
      <c r="IVX16" s="4"/>
      <c r="IVY16" s="4"/>
      <c r="IVZ16" s="4"/>
      <c r="IWA16" s="4"/>
      <c r="IWB16" s="4"/>
      <c r="IWC16" s="4"/>
      <c r="IWD16" s="4"/>
      <c r="IWE16" s="4"/>
      <c r="IWF16" s="4"/>
      <c r="IWG16" s="4"/>
      <c r="IWH16" s="4"/>
      <c r="IWI16" s="4"/>
      <c r="IWJ16" s="4"/>
      <c r="IWK16" s="4"/>
      <c r="IWL16" s="4"/>
      <c r="IWM16" s="4"/>
      <c r="IWN16" s="4"/>
      <c r="IWO16" s="4"/>
      <c r="IWP16" s="4"/>
      <c r="IWQ16" s="4"/>
      <c r="IWR16" s="4"/>
      <c r="IWS16" s="4"/>
      <c r="IWT16" s="4"/>
      <c r="IWU16" s="4"/>
      <c r="IWV16" s="4"/>
      <c r="IWW16" s="4"/>
      <c r="IWX16" s="4"/>
      <c r="IWY16" s="4"/>
      <c r="IWZ16" s="4"/>
      <c r="IXA16" s="4"/>
      <c r="IXB16" s="4"/>
      <c r="IXC16" s="4"/>
      <c r="IXD16" s="4"/>
      <c r="IXE16" s="4"/>
      <c r="IXF16" s="4"/>
      <c r="IXG16" s="4"/>
      <c r="IXH16" s="4"/>
      <c r="IXI16" s="4"/>
      <c r="IXJ16" s="4"/>
      <c r="IXK16" s="4"/>
      <c r="IXL16" s="4"/>
      <c r="IXM16" s="4"/>
      <c r="IXN16" s="4"/>
      <c r="IXO16" s="4"/>
      <c r="IXP16" s="4"/>
      <c r="IXQ16" s="4"/>
      <c r="IXR16" s="4"/>
      <c r="IXS16" s="4"/>
      <c r="IXT16" s="4"/>
      <c r="IXU16" s="4"/>
      <c r="IXV16" s="4"/>
      <c r="IXW16" s="4"/>
      <c r="IXX16" s="4"/>
      <c r="IXY16" s="4"/>
      <c r="IXZ16" s="4"/>
      <c r="IYA16" s="4"/>
      <c r="IYB16" s="4"/>
      <c r="IYC16" s="4"/>
      <c r="IYD16" s="4"/>
      <c r="IYE16" s="4"/>
      <c r="IYF16" s="4"/>
      <c r="IYG16" s="4"/>
      <c r="IYH16" s="4"/>
      <c r="IYI16" s="4"/>
      <c r="IYJ16" s="4"/>
      <c r="IYK16" s="4"/>
      <c r="IYL16" s="4"/>
      <c r="IYM16" s="4"/>
      <c r="IYN16" s="4"/>
      <c r="IYO16" s="4"/>
      <c r="IYP16" s="4"/>
      <c r="IYQ16" s="4"/>
      <c r="IYR16" s="4"/>
      <c r="IYS16" s="4"/>
      <c r="IYT16" s="4"/>
      <c r="IYU16" s="4"/>
      <c r="IYV16" s="4"/>
      <c r="IYW16" s="4"/>
      <c r="IYX16" s="4"/>
      <c r="IYY16" s="4"/>
      <c r="IYZ16" s="4"/>
      <c r="IZA16" s="4"/>
      <c r="IZB16" s="4"/>
      <c r="IZC16" s="4"/>
      <c r="IZD16" s="4"/>
      <c r="IZE16" s="4"/>
      <c r="IZF16" s="4"/>
      <c r="IZG16" s="4"/>
      <c r="IZH16" s="4"/>
      <c r="IZI16" s="4"/>
      <c r="IZJ16" s="4"/>
      <c r="IZK16" s="4"/>
      <c r="IZL16" s="4"/>
      <c r="IZM16" s="4"/>
      <c r="IZN16" s="4"/>
      <c r="IZO16" s="4"/>
      <c r="IZP16" s="4"/>
      <c r="IZQ16" s="4"/>
      <c r="IZR16" s="4"/>
      <c r="IZS16" s="4"/>
      <c r="IZT16" s="4"/>
      <c r="IZU16" s="4"/>
      <c r="IZV16" s="4"/>
      <c r="IZW16" s="4"/>
      <c r="IZX16" s="4"/>
      <c r="IZY16" s="4"/>
      <c r="IZZ16" s="4"/>
      <c r="JAA16" s="4"/>
      <c r="JAB16" s="4"/>
      <c r="JAC16" s="4"/>
      <c r="JAD16" s="4"/>
      <c r="JAE16" s="4"/>
      <c r="JAF16" s="4"/>
      <c r="JAG16" s="4"/>
      <c r="JAH16" s="4"/>
      <c r="JAI16" s="4"/>
      <c r="JAJ16" s="4"/>
      <c r="JAK16" s="4"/>
      <c r="JAL16" s="4"/>
      <c r="JAM16" s="4"/>
      <c r="JAN16" s="4"/>
      <c r="JAO16" s="4"/>
      <c r="JAP16" s="4"/>
      <c r="JAQ16" s="4"/>
      <c r="JAR16" s="4"/>
      <c r="JAS16" s="4"/>
      <c r="JAT16" s="4"/>
      <c r="JAU16" s="4"/>
      <c r="JAV16" s="4"/>
      <c r="JAW16" s="4"/>
      <c r="JAX16" s="4"/>
      <c r="JAY16" s="4"/>
      <c r="JAZ16" s="4"/>
      <c r="JBA16" s="4"/>
      <c r="JBB16" s="4"/>
      <c r="JBC16" s="4"/>
      <c r="JBD16" s="4"/>
      <c r="JBE16" s="4"/>
      <c r="JBF16" s="4"/>
      <c r="JBG16" s="4"/>
      <c r="JBH16" s="4"/>
      <c r="JBI16" s="4"/>
      <c r="JBJ16" s="4"/>
      <c r="JBK16" s="4"/>
      <c r="JBL16" s="4"/>
      <c r="JBM16" s="4"/>
      <c r="JBN16" s="4"/>
      <c r="JBO16" s="4"/>
      <c r="JBP16" s="4"/>
      <c r="JBQ16" s="4"/>
      <c r="JBR16" s="4"/>
      <c r="JBS16" s="4"/>
      <c r="JBT16" s="4"/>
      <c r="JBU16" s="4"/>
      <c r="JBV16" s="4"/>
      <c r="JBW16" s="4"/>
      <c r="JBX16" s="4"/>
      <c r="JBY16" s="4"/>
      <c r="JBZ16" s="4"/>
      <c r="JCA16" s="4"/>
      <c r="JCB16" s="4"/>
      <c r="JCC16" s="4"/>
      <c r="JCD16" s="4"/>
      <c r="JCE16" s="4"/>
      <c r="JCF16" s="4"/>
      <c r="JCG16" s="4"/>
      <c r="JCH16" s="4"/>
      <c r="JCI16" s="4"/>
      <c r="JCJ16" s="4"/>
      <c r="JCK16" s="4"/>
      <c r="JCL16" s="4"/>
      <c r="JCM16" s="4"/>
      <c r="JCN16" s="4"/>
      <c r="JCO16" s="4"/>
      <c r="JCP16" s="4"/>
      <c r="JCQ16" s="4"/>
      <c r="JCR16" s="4"/>
      <c r="JCS16" s="4"/>
      <c r="JCT16" s="4"/>
      <c r="JCU16" s="4"/>
      <c r="JCV16" s="4"/>
      <c r="JCW16" s="4"/>
      <c r="JCX16" s="4"/>
      <c r="JCY16" s="4"/>
      <c r="JCZ16" s="4"/>
      <c r="JDA16" s="4"/>
      <c r="JDB16" s="4"/>
      <c r="JDC16" s="4"/>
      <c r="JDD16" s="4"/>
      <c r="JDE16" s="4"/>
      <c r="JDF16" s="4"/>
      <c r="JDG16" s="4"/>
      <c r="JDH16" s="4"/>
      <c r="JDI16" s="4"/>
      <c r="JDJ16" s="4"/>
      <c r="JDK16" s="4"/>
      <c r="JDL16" s="4"/>
      <c r="JDM16" s="4"/>
      <c r="JDN16" s="4"/>
      <c r="JDO16" s="4"/>
      <c r="JDP16" s="4"/>
      <c r="JDQ16" s="4"/>
      <c r="JDR16" s="4"/>
      <c r="JDS16" s="4"/>
      <c r="JDT16" s="4"/>
      <c r="JDU16" s="4"/>
      <c r="JDV16" s="4"/>
      <c r="JDW16" s="4"/>
      <c r="JDX16" s="4"/>
      <c r="JDY16" s="4"/>
      <c r="JDZ16" s="4"/>
      <c r="JEA16" s="4"/>
      <c r="JEB16" s="4"/>
      <c r="JEC16" s="4"/>
      <c r="JED16" s="4"/>
      <c r="JEE16" s="4"/>
      <c r="JEF16" s="4"/>
      <c r="JEG16" s="4"/>
      <c r="JEH16" s="4"/>
      <c r="JEI16" s="4"/>
      <c r="JEJ16" s="4"/>
      <c r="JEK16" s="4"/>
      <c r="JEL16" s="4"/>
      <c r="JEM16" s="4"/>
      <c r="JEN16" s="4"/>
      <c r="JEO16" s="4"/>
      <c r="JEP16" s="4"/>
      <c r="JEQ16" s="4"/>
      <c r="JER16" s="4"/>
      <c r="JES16" s="4"/>
      <c r="JET16" s="4"/>
      <c r="JEU16" s="4"/>
      <c r="JEV16" s="4"/>
      <c r="JEW16" s="4"/>
      <c r="JEX16" s="4"/>
      <c r="JEY16" s="4"/>
      <c r="JEZ16" s="4"/>
      <c r="JFA16" s="4"/>
      <c r="JFB16" s="4"/>
      <c r="JFC16" s="4"/>
      <c r="JFD16" s="4"/>
      <c r="JFE16" s="4"/>
      <c r="JFF16" s="4"/>
      <c r="JFG16" s="4"/>
      <c r="JFH16" s="4"/>
      <c r="JFI16" s="4"/>
      <c r="JFJ16" s="4"/>
      <c r="JFK16" s="4"/>
      <c r="JFL16" s="4"/>
      <c r="JFM16" s="4"/>
      <c r="JFN16" s="4"/>
      <c r="JFO16" s="4"/>
      <c r="JFP16" s="4"/>
      <c r="JFQ16" s="4"/>
      <c r="JFR16" s="4"/>
      <c r="JFS16" s="4"/>
      <c r="JFT16" s="4"/>
      <c r="JFU16" s="4"/>
      <c r="JFV16" s="4"/>
      <c r="JFW16" s="4"/>
      <c r="JFX16" s="4"/>
      <c r="JFY16" s="4"/>
      <c r="JFZ16" s="4"/>
      <c r="JGA16" s="4"/>
      <c r="JGB16" s="4"/>
      <c r="JGC16" s="4"/>
      <c r="JGD16" s="4"/>
      <c r="JGE16" s="4"/>
      <c r="JGF16" s="4"/>
      <c r="JGG16" s="4"/>
      <c r="JGH16" s="4"/>
      <c r="JGI16" s="4"/>
      <c r="JGJ16" s="4"/>
      <c r="JGK16" s="4"/>
      <c r="JGL16" s="4"/>
      <c r="JGM16" s="4"/>
      <c r="JGN16" s="4"/>
      <c r="JGO16" s="4"/>
      <c r="JGP16" s="4"/>
      <c r="JGQ16" s="4"/>
      <c r="JGR16" s="4"/>
      <c r="JGS16" s="4"/>
      <c r="JGT16" s="4"/>
      <c r="JGU16" s="4"/>
      <c r="JGV16" s="4"/>
      <c r="JGW16" s="4"/>
      <c r="JGX16" s="4"/>
      <c r="JGY16" s="4"/>
      <c r="JGZ16" s="4"/>
      <c r="JHA16" s="4"/>
      <c r="JHB16" s="4"/>
      <c r="JHC16" s="4"/>
      <c r="JHD16" s="4"/>
      <c r="JHE16" s="4"/>
      <c r="JHF16" s="4"/>
      <c r="JHG16" s="4"/>
      <c r="JHH16" s="4"/>
      <c r="JHI16" s="4"/>
      <c r="JHJ16" s="4"/>
      <c r="JHK16" s="4"/>
      <c r="JHL16" s="4"/>
      <c r="JHM16" s="4"/>
      <c r="JHN16" s="4"/>
      <c r="JHO16" s="4"/>
      <c r="JHP16" s="4"/>
      <c r="JHQ16" s="4"/>
      <c r="JHR16" s="4"/>
      <c r="JHS16" s="4"/>
      <c r="JHT16" s="4"/>
      <c r="JHU16" s="4"/>
      <c r="JHV16" s="4"/>
      <c r="JHW16" s="4"/>
      <c r="JHX16" s="4"/>
      <c r="JHY16" s="4"/>
      <c r="JHZ16" s="4"/>
      <c r="JIA16" s="4"/>
      <c r="JIB16" s="4"/>
      <c r="JIC16" s="4"/>
      <c r="JID16" s="4"/>
      <c r="JIE16" s="4"/>
      <c r="JIF16" s="4"/>
      <c r="JIG16" s="4"/>
      <c r="JIH16" s="4"/>
      <c r="JII16" s="4"/>
      <c r="JIJ16" s="4"/>
      <c r="JIK16" s="4"/>
      <c r="JIL16" s="4"/>
      <c r="JIM16" s="4"/>
      <c r="JIN16" s="4"/>
      <c r="JIO16" s="4"/>
      <c r="JIP16" s="4"/>
      <c r="JIQ16" s="4"/>
      <c r="JIR16" s="4"/>
      <c r="JIS16" s="4"/>
      <c r="JIT16" s="4"/>
      <c r="JIU16" s="4"/>
      <c r="JIV16" s="4"/>
      <c r="JIW16" s="4"/>
      <c r="JIX16" s="4"/>
      <c r="JIY16" s="4"/>
      <c r="JIZ16" s="4"/>
      <c r="JJA16" s="4"/>
      <c r="JJB16" s="4"/>
      <c r="JJC16" s="4"/>
      <c r="JJD16" s="4"/>
      <c r="JJE16" s="4"/>
      <c r="JJF16" s="4"/>
      <c r="JJG16" s="4"/>
      <c r="JJH16" s="4"/>
      <c r="JJI16" s="4"/>
      <c r="JJJ16" s="4"/>
      <c r="JJK16" s="4"/>
      <c r="JJL16" s="4"/>
      <c r="JJM16" s="4"/>
      <c r="JJN16" s="4"/>
      <c r="JJO16" s="4"/>
      <c r="JJP16" s="4"/>
      <c r="JJQ16" s="4"/>
      <c r="JJR16" s="4"/>
      <c r="JJS16" s="4"/>
      <c r="JJT16" s="4"/>
      <c r="JJU16" s="4"/>
      <c r="JJV16" s="4"/>
      <c r="JJW16" s="4"/>
      <c r="JJX16" s="4"/>
      <c r="JJY16" s="4"/>
      <c r="JJZ16" s="4"/>
      <c r="JKA16" s="4"/>
      <c r="JKB16" s="4"/>
      <c r="JKC16" s="4"/>
      <c r="JKD16" s="4"/>
      <c r="JKE16" s="4"/>
      <c r="JKF16" s="4"/>
      <c r="JKG16" s="4"/>
      <c r="JKH16" s="4"/>
      <c r="JKI16" s="4"/>
      <c r="JKJ16" s="4"/>
      <c r="JKK16" s="4"/>
      <c r="JKL16" s="4"/>
      <c r="JKM16" s="4"/>
      <c r="JKN16" s="4"/>
      <c r="JKO16" s="4"/>
      <c r="JKP16" s="4"/>
      <c r="JKQ16" s="4"/>
      <c r="JKR16" s="4"/>
      <c r="JKS16" s="4"/>
      <c r="JKT16" s="4"/>
      <c r="JKU16" s="4"/>
      <c r="JKV16" s="4"/>
      <c r="JKW16" s="4"/>
      <c r="JKX16" s="4"/>
      <c r="JKY16" s="4"/>
      <c r="JKZ16" s="4"/>
      <c r="JLA16" s="4"/>
      <c r="JLB16" s="4"/>
      <c r="JLC16" s="4"/>
      <c r="JLD16" s="4"/>
      <c r="JLE16" s="4"/>
      <c r="JLF16" s="4"/>
      <c r="JLG16" s="4"/>
      <c r="JLH16" s="4"/>
      <c r="JLI16" s="4"/>
      <c r="JLJ16" s="4"/>
      <c r="JLK16" s="4"/>
      <c r="JLL16" s="4"/>
      <c r="JLM16" s="4"/>
      <c r="JLN16" s="4"/>
      <c r="JLO16" s="4"/>
      <c r="JLP16" s="4"/>
      <c r="JLQ16" s="4"/>
      <c r="JLR16" s="4"/>
      <c r="JLS16" s="4"/>
      <c r="JLT16" s="4"/>
      <c r="JLU16" s="4"/>
      <c r="JLV16" s="4"/>
      <c r="JLW16" s="4"/>
      <c r="JLX16" s="4"/>
      <c r="JLY16" s="4"/>
      <c r="JLZ16" s="4"/>
      <c r="JMA16" s="4"/>
      <c r="JMB16" s="4"/>
      <c r="JMC16" s="4"/>
      <c r="JMD16" s="4"/>
      <c r="JME16" s="4"/>
      <c r="JMF16" s="4"/>
      <c r="JMG16" s="4"/>
      <c r="JMH16" s="4"/>
      <c r="JMI16" s="4"/>
      <c r="JMJ16" s="4"/>
      <c r="JMK16" s="4"/>
      <c r="JML16" s="4"/>
      <c r="JMM16" s="4"/>
      <c r="JMN16" s="4"/>
      <c r="JMO16" s="4"/>
      <c r="JMP16" s="4"/>
      <c r="JMQ16" s="4"/>
      <c r="JMR16" s="4"/>
      <c r="JMS16" s="4"/>
      <c r="JMT16" s="4"/>
      <c r="JMU16" s="4"/>
      <c r="JMV16" s="4"/>
      <c r="JMW16" s="4"/>
      <c r="JMX16" s="4"/>
      <c r="JMY16" s="4"/>
      <c r="JMZ16" s="4"/>
      <c r="JNA16" s="4"/>
      <c r="JNB16" s="4"/>
      <c r="JNC16" s="4"/>
      <c r="JND16" s="4"/>
      <c r="JNE16" s="4"/>
      <c r="JNF16" s="4"/>
      <c r="JNG16" s="4"/>
      <c r="JNH16" s="4"/>
      <c r="JNI16" s="4"/>
      <c r="JNJ16" s="4"/>
      <c r="JNK16" s="4"/>
      <c r="JNL16" s="4"/>
      <c r="JNM16" s="4"/>
      <c r="JNN16" s="4"/>
      <c r="JNO16" s="4"/>
      <c r="JNP16" s="4"/>
      <c r="JNQ16" s="4"/>
      <c r="JNR16" s="4"/>
      <c r="JNS16" s="4"/>
      <c r="JNT16" s="4"/>
      <c r="JNU16" s="4"/>
      <c r="JNV16" s="4"/>
      <c r="JNW16" s="4"/>
      <c r="JNX16" s="4"/>
      <c r="JNY16" s="4"/>
      <c r="JNZ16" s="4"/>
      <c r="JOA16" s="4"/>
      <c r="JOB16" s="4"/>
      <c r="JOC16" s="4"/>
      <c r="JOD16" s="4"/>
      <c r="JOE16" s="4"/>
      <c r="JOF16" s="4"/>
      <c r="JOG16" s="4"/>
      <c r="JOH16" s="4"/>
      <c r="JOI16" s="4"/>
      <c r="JOJ16" s="4"/>
      <c r="JOK16" s="4"/>
      <c r="JOL16" s="4"/>
      <c r="JOM16" s="4"/>
      <c r="JON16" s="4"/>
      <c r="JOO16" s="4"/>
      <c r="JOP16" s="4"/>
      <c r="JOQ16" s="4"/>
      <c r="JOR16" s="4"/>
      <c r="JOS16" s="4"/>
      <c r="JOT16" s="4"/>
      <c r="JOU16" s="4"/>
      <c r="JOV16" s="4"/>
      <c r="JOW16" s="4"/>
      <c r="JOX16" s="4"/>
      <c r="JOY16" s="4"/>
      <c r="JOZ16" s="4"/>
      <c r="JPA16" s="4"/>
      <c r="JPB16" s="4"/>
      <c r="JPC16" s="4"/>
      <c r="JPD16" s="4"/>
      <c r="JPE16" s="4"/>
      <c r="JPF16" s="4"/>
      <c r="JPG16" s="4"/>
      <c r="JPH16" s="4"/>
      <c r="JPI16" s="4"/>
      <c r="JPJ16" s="4"/>
      <c r="JPK16" s="4"/>
      <c r="JPL16" s="4"/>
      <c r="JPM16" s="4"/>
      <c r="JPN16" s="4"/>
      <c r="JPO16" s="4"/>
      <c r="JPP16" s="4"/>
      <c r="JPQ16" s="4"/>
      <c r="JPR16" s="4"/>
      <c r="JPS16" s="4"/>
      <c r="JPT16" s="4"/>
      <c r="JPU16" s="4"/>
      <c r="JPV16" s="4"/>
      <c r="JPW16" s="4"/>
      <c r="JPX16" s="4"/>
      <c r="JPY16" s="4"/>
      <c r="JPZ16" s="4"/>
      <c r="JQA16" s="4"/>
      <c r="JQB16" s="4"/>
      <c r="JQC16" s="4"/>
      <c r="JQD16" s="4"/>
      <c r="JQE16" s="4"/>
      <c r="JQF16" s="4"/>
      <c r="JQG16" s="4"/>
      <c r="JQH16" s="4"/>
      <c r="JQI16" s="4"/>
      <c r="JQJ16" s="4"/>
      <c r="JQK16" s="4"/>
      <c r="JQL16" s="4"/>
      <c r="JQM16" s="4"/>
      <c r="JQN16" s="4"/>
      <c r="JQO16" s="4"/>
      <c r="JQP16" s="4"/>
      <c r="JQQ16" s="4"/>
      <c r="JQR16" s="4"/>
      <c r="JQS16" s="4"/>
      <c r="JQT16" s="4"/>
      <c r="JQU16" s="4"/>
      <c r="JQV16" s="4"/>
      <c r="JQW16" s="4"/>
      <c r="JQX16" s="4"/>
      <c r="JQY16" s="4"/>
      <c r="JQZ16" s="4"/>
      <c r="JRA16" s="4"/>
      <c r="JRB16" s="4"/>
      <c r="JRC16" s="4"/>
      <c r="JRD16" s="4"/>
      <c r="JRE16" s="4"/>
      <c r="JRF16" s="4"/>
      <c r="JRG16" s="4"/>
      <c r="JRH16" s="4"/>
      <c r="JRI16" s="4"/>
      <c r="JRJ16" s="4"/>
      <c r="JRK16" s="4"/>
      <c r="JRL16" s="4"/>
      <c r="JRM16" s="4"/>
      <c r="JRN16" s="4"/>
      <c r="JRO16" s="4"/>
      <c r="JRP16" s="4"/>
      <c r="JRQ16" s="4"/>
      <c r="JRR16" s="4"/>
      <c r="JRS16" s="4"/>
      <c r="JRT16" s="4"/>
      <c r="JRU16" s="4"/>
      <c r="JRV16" s="4"/>
      <c r="JRW16" s="4"/>
      <c r="JRX16" s="4"/>
      <c r="JRY16" s="4"/>
      <c r="JRZ16" s="4"/>
      <c r="JSA16" s="4"/>
      <c r="JSB16" s="4"/>
      <c r="JSC16" s="4"/>
      <c r="JSD16" s="4"/>
      <c r="JSE16" s="4"/>
      <c r="JSF16" s="4"/>
      <c r="JSG16" s="4"/>
      <c r="JSH16" s="4"/>
      <c r="JSI16" s="4"/>
      <c r="JSJ16" s="4"/>
      <c r="JSK16" s="4"/>
      <c r="JSL16" s="4"/>
      <c r="JSM16" s="4"/>
      <c r="JSN16" s="4"/>
      <c r="JSO16" s="4"/>
      <c r="JSP16" s="4"/>
      <c r="JSQ16" s="4"/>
      <c r="JSR16" s="4"/>
      <c r="JSS16" s="4"/>
      <c r="JST16" s="4"/>
      <c r="JSU16" s="4"/>
      <c r="JSV16" s="4"/>
      <c r="JSW16" s="4"/>
      <c r="JSX16" s="4"/>
      <c r="JSY16" s="4"/>
      <c r="JSZ16" s="4"/>
      <c r="JTA16" s="4"/>
      <c r="JTB16" s="4"/>
      <c r="JTC16" s="4"/>
      <c r="JTD16" s="4"/>
      <c r="JTE16" s="4"/>
      <c r="JTF16" s="4"/>
      <c r="JTG16" s="4"/>
      <c r="JTH16" s="4"/>
      <c r="JTI16" s="4"/>
      <c r="JTJ16" s="4"/>
      <c r="JTK16" s="4"/>
      <c r="JTL16" s="4"/>
      <c r="JTM16" s="4"/>
      <c r="JTN16" s="4"/>
      <c r="JTO16" s="4"/>
      <c r="JTP16" s="4"/>
      <c r="JTQ16" s="4"/>
      <c r="JTR16" s="4"/>
      <c r="JTS16" s="4"/>
      <c r="JTT16" s="4"/>
      <c r="JTU16" s="4"/>
      <c r="JTV16" s="4"/>
      <c r="JTW16" s="4"/>
      <c r="JTX16" s="4"/>
      <c r="JTY16" s="4"/>
      <c r="JTZ16" s="4"/>
      <c r="JUA16" s="4"/>
      <c r="JUB16" s="4"/>
      <c r="JUC16" s="4"/>
      <c r="JUD16" s="4"/>
      <c r="JUE16" s="4"/>
      <c r="JUF16" s="4"/>
      <c r="JUG16" s="4"/>
      <c r="JUH16" s="4"/>
      <c r="JUI16" s="4"/>
      <c r="JUJ16" s="4"/>
      <c r="JUK16" s="4"/>
      <c r="JUL16" s="4"/>
      <c r="JUM16" s="4"/>
      <c r="JUN16" s="4"/>
      <c r="JUO16" s="4"/>
      <c r="JUP16" s="4"/>
      <c r="JUQ16" s="4"/>
      <c r="JUR16" s="4"/>
      <c r="JUS16" s="4"/>
      <c r="JUT16" s="4"/>
      <c r="JUU16" s="4"/>
      <c r="JUV16" s="4"/>
      <c r="JUW16" s="4"/>
      <c r="JUX16" s="4"/>
      <c r="JUY16" s="4"/>
      <c r="JUZ16" s="4"/>
      <c r="JVA16" s="4"/>
      <c r="JVB16" s="4"/>
      <c r="JVC16" s="4"/>
      <c r="JVD16" s="4"/>
      <c r="JVE16" s="4"/>
      <c r="JVF16" s="4"/>
      <c r="JVG16" s="4"/>
      <c r="JVH16" s="4"/>
      <c r="JVI16" s="4"/>
      <c r="JVJ16" s="4"/>
      <c r="JVK16" s="4"/>
      <c r="JVL16" s="4"/>
      <c r="JVM16" s="4"/>
      <c r="JVN16" s="4"/>
      <c r="JVO16" s="4"/>
      <c r="JVP16" s="4"/>
      <c r="JVQ16" s="4"/>
      <c r="JVR16" s="4"/>
      <c r="JVS16" s="4"/>
      <c r="JVT16" s="4"/>
      <c r="JVU16" s="4"/>
      <c r="JVV16" s="4"/>
      <c r="JVW16" s="4"/>
      <c r="JVX16" s="4"/>
      <c r="JVY16" s="4"/>
      <c r="JVZ16" s="4"/>
      <c r="JWA16" s="4"/>
      <c r="JWB16" s="4"/>
      <c r="JWC16" s="4"/>
      <c r="JWD16" s="4"/>
      <c r="JWE16" s="4"/>
      <c r="JWF16" s="4"/>
      <c r="JWG16" s="4"/>
      <c r="JWH16" s="4"/>
      <c r="JWI16" s="4"/>
      <c r="JWJ16" s="4"/>
      <c r="JWK16" s="4"/>
      <c r="JWL16" s="4"/>
      <c r="JWM16" s="4"/>
      <c r="JWN16" s="4"/>
      <c r="JWO16" s="4"/>
      <c r="JWP16" s="4"/>
      <c r="JWQ16" s="4"/>
      <c r="JWR16" s="4"/>
      <c r="JWS16" s="4"/>
      <c r="JWT16" s="4"/>
      <c r="JWU16" s="4"/>
      <c r="JWV16" s="4"/>
      <c r="JWW16" s="4"/>
      <c r="JWX16" s="4"/>
      <c r="JWY16" s="4"/>
      <c r="JWZ16" s="4"/>
      <c r="JXA16" s="4"/>
      <c r="JXB16" s="4"/>
      <c r="JXC16" s="4"/>
      <c r="JXD16" s="4"/>
      <c r="JXE16" s="4"/>
      <c r="JXF16" s="4"/>
      <c r="JXG16" s="4"/>
      <c r="JXH16" s="4"/>
      <c r="JXI16" s="4"/>
      <c r="JXJ16" s="4"/>
      <c r="JXK16" s="4"/>
      <c r="JXL16" s="4"/>
      <c r="JXM16" s="4"/>
      <c r="JXN16" s="4"/>
      <c r="JXO16" s="4"/>
      <c r="JXP16" s="4"/>
      <c r="JXQ16" s="4"/>
      <c r="JXR16" s="4"/>
      <c r="JXS16" s="4"/>
      <c r="JXT16" s="4"/>
      <c r="JXU16" s="4"/>
      <c r="JXV16" s="4"/>
      <c r="JXW16" s="4"/>
      <c r="JXX16" s="4"/>
      <c r="JXY16" s="4"/>
      <c r="JXZ16" s="4"/>
      <c r="JYA16" s="4"/>
      <c r="JYB16" s="4"/>
      <c r="JYC16" s="4"/>
      <c r="JYD16" s="4"/>
      <c r="JYE16" s="4"/>
      <c r="JYF16" s="4"/>
      <c r="JYG16" s="4"/>
      <c r="JYH16" s="4"/>
      <c r="JYI16" s="4"/>
      <c r="JYJ16" s="4"/>
      <c r="JYK16" s="4"/>
      <c r="JYL16" s="4"/>
      <c r="JYM16" s="4"/>
      <c r="JYN16" s="4"/>
      <c r="JYO16" s="4"/>
      <c r="JYP16" s="4"/>
      <c r="JYQ16" s="4"/>
      <c r="JYR16" s="4"/>
      <c r="JYS16" s="4"/>
      <c r="JYT16" s="4"/>
      <c r="JYU16" s="4"/>
      <c r="JYV16" s="4"/>
      <c r="JYW16" s="4"/>
      <c r="JYX16" s="4"/>
      <c r="JYY16" s="4"/>
      <c r="JYZ16" s="4"/>
      <c r="JZA16" s="4"/>
      <c r="JZB16" s="4"/>
      <c r="JZC16" s="4"/>
      <c r="JZD16" s="4"/>
      <c r="JZE16" s="4"/>
      <c r="JZF16" s="4"/>
      <c r="JZG16" s="4"/>
      <c r="JZH16" s="4"/>
      <c r="JZI16" s="4"/>
      <c r="JZJ16" s="4"/>
      <c r="JZK16" s="4"/>
      <c r="JZL16" s="4"/>
      <c r="JZM16" s="4"/>
      <c r="JZN16" s="4"/>
      <c r="JZO16" s="4"/>
      <c r="JZP16" s="4"/>
      <c r="JZQ16" s="4"/>
      <c r="JZR16" s="4"/>
      <c r="JZS16" s="4"/>
      <c r="JZT16" s="4"/>
      <c r="JZU16" s="4"/>
      <c r="JZV16" s="4"/>
      <c r="JZW16" s="4"/>
      <c r="JZX16" s="4"/>
      <c r="JZY16" s="4"/>
      <c r="JZZ16" s="4"/>
      <c r="KAA16" s="4"/>
      <c r="KAB16" s="4"/>
      <c r="KAC16" s="4"/>
      <c r="KAD16" s="4"/>
      <c r="KAE16" s="4"/>
      <c r="KAF16" s="4"/>
      <c r="KAG16" s="4"/>
      <c r="KAH16" s="4"/>
      <c r="KAI16" s="4"/>
      <c r="KAJ16" s="4"/>
      <c r="KAK16" s="4"/>
      <c r="KAL16" s="4"/>
      <c r="KAM16" s="4"/>
      <c r="KAN16" s="4"/>
      <c r="KAO16" s="4"/>
      <c r="KAP16" s="4"/>
      <c r="KAQ16" s="4"/>
      <c r="KAR16" s="4"/>
      <c r="KAS16" s="4"/>
      <c r="KAT16" s="4"/>
      <c r="KAU16" s="4"/>
      <c r="KAV16" s="4"/>
      <c r="KAW16" s="4"/>
      <c r="KAX16" s="4"/>
      <c r="KAY16" s="4"/>
      <c r="KAZ16" s="4"/>
      <c r="KBA16" s="4"/>
      <c r="KBB16" s="4"/>
      <c r="KBC16" s="4"/>
      <c r="KBD16" s="4"/>
      <c r="KBE16" s="4"/>
      <c r="KBF16" s="4"/>
      <c r="KBG16" s="4"/>
      <c r="KBH16" s="4"/>
      <c r="KBI16" s="4"/>
      <c r="KBJ16" s="4"/>
      <c r="KBK16" s="4"/>
      <c r="KBL16" s="4"/>
      <c r="KBM16" s="4"/>
      <c r="KBN16" s="4"/>
      <c r="KBO16" s="4"/>
      <c r="KBP16" s="4"/>
      <c r="KBQ16" s="4"/>
      <c r="KBR16" s="4"/>
      <c r="KBS16" s="4"/>
      <c r="KBT16" s="4"/>
      <c r="KBU16" s="4"/>
      <c r="KBV16" s="4"/>
      <c r="KBW16" s="4"/>
      <c r="KBX16" s="4"/>
      <c r="KBY16" s="4"/>
      <c r="KBZ16" s="4"/>
      <c r="KCA16" s="4"/>
      <c r="KCB16" s="4"/>
      <c r="KCC16" s="4"/>
      <c r="KCD16" s="4"/>
      <c r="KCE16" s="4"/>
      <c r="KCF16" s="4"/>
      <c r="KCG16" s="4"/>
      <c r="KCH16" s="4"/>
      <c r="KCI16" s="4"/>
      <c r="KCJ16" s="4"/>
      <c r="KCK16" s="4"/>
      <c r="KCL16" s="4"/>
      <c r="KCM16" s="4"/>
      <c r="KCN16" s="4"/>
      <c r="KCO16" s="4"/>
      <c r="KCP16" s="4"/>
      <c r="KCQ16" s="4"/>
      <c r="KCR16" s="4"/>
      <c r="KCS16" s="4"/>
      <c r="KCT16" s="4"/>
      <c r="KCU16" s="4"/>
      <c r="KCV16" s="4"/>
      <c r="KCW16" s="4"/>
      <c r="KCX16" s="4"/>
      <c r="KCY16" s="4"/>
      <c r="KCZ16" s="4"/>
      <c r="KDA16" s="4"/>
      <c r="KDB16" s="4"/>
      <c r="KDC16" s="4"/>
      <c r="KDD16" s="4"/>
      <c r="KDE16" s="4"/>
      <c r="KDF16" s="4"/>
      <c r="KDG16" s="4"/>
      <c r="KDH16" s="4"/>
      <c r="KDI16" s="4"/>
      <c r="KDJ16" s="4"/>
      <c r="KDK16" s="4"/>
      <c r="KDL16" s="4"/>
      <c r="KDM16" s="4"/>
      <c r="KDN16" s="4"/>
      <c r="KDO16" s="4"/>
      <c r="KDP16" s="4"/>
      <c r="KDQ16" s="4"/>
      <c r="KDR16" s="4"/>
      <c r="KDS16" s="4"/>
      <c r="KDT16" s="4"/>
      <c r="KDU16" s="4"/>
      <c r="KDV16" s="4"/>
      <c r="KDW16" s="4"/>
      <c r="KDX16" s="4"/>
      <c r="KDY16" s="4"/>
      <c r="KDZ16" s="4"/>
      <c r="KEA16" s="4"/>
      <c r="KEB16" s="4"/>
      <c r="KEC16" s="4"/>
      <c r="KED16" s="4"/>
      <c r="KEE16" s="4"/>
      <c r="KEF16" s="4"/>
      <c r="KEG16" s="4"/>
      <c r="KEH16" s="4"/>
      <c r="KEI16" s="4"/>
      <c r="KEJ16" s="4"/>
      <c r="KEK16" s="4"/>
      <c r="KEL16" s="4"/>
      <c r="KEM16" s="4"/>
      <c r="KEN16" s="4"/>
      <c r="KEO16" s="4"/>
      <c r="KEP16" s="4"/>
      <c r="KEQ16" s="4"/>
      <c r="KER16" s="4"/>
      <c r="KES16" s="4"/>
      <c r="KET16" s="4"/>
      <c r="KEU16" s="4"/>
      <c r="KEV16" s="4"/>
      <c r="KEW16" s="4"/>
      <c r="KEX16" s="4"/>
      <c r="KEY16" s="4"/>
      <c r="KEZ16" s="4"/>
      <c r="KFA16" s="4"/>
      <c r="KFB16" s="4"/>
      <c r="KFC16" s="4"/>
      <c r="KFD16" s="4"/>
      <c r="KFE16" s="4"/>
      <c r="KFF16" s="4"/>
      <c r="KFG16" s="4"/>
      <c r="KFH16" s="4"/>
      <c r="KFI16" s="4"/>
      <c r="KFJ16" s="4"/>
      <c r="KFK16" s="4"/>
      <c r="KFL16" s="4"/>
      <c r="KFM16" s="4"/>
      <c r="KFN16" s="4"/>
      <c r="KFO16" s="4"/>
      <c r="KFP16" s="4"/>
      <c r="KFQ16" s="4"/>
      <c r="KFR16" s="4"/>
      <c r="KFS16" s="4"/>
      <c r="KFT16" s="4"/>
      <c r="KFU16" s="4"/>
      <c r="KFV16" s="4"/>
      <c r="KFW16" s="4"/>
      <c r="KFX16" s="4"/>
      <c r="KFY16" s="4"/>
      <c r="KFZ16" s="4"/>
      <c r="KGA16" s="4"/>
      <c r="KGB16" s="4"/>
      <c r="KGC16" s="4"/>
      <c r="KGD16" s="4"/>
      <c r="KGE16" s="4"/>
      <c r="KGF16" s="4"/>
      <c r="KGG16" s="4"/>
      <c r="KGH16" s="4"/>
      <c r="KGI16" s="4"/>
      <c r="KGJ16" s="4"/>
      <c r="KGK16" s="4"/>
      <c r="KGL16" s="4"/>
      <c r="KGM16" s="4"/>
      <c r="KGN16" s="4"/>
      <c r="KGO16" s="4"/>
      <c r="KGP16" s="4"/>
      <c r="KGQ16" s="4"/>
      <c r="KGR16" s="4"/>
      <c r="KGS16" s="4"/>
      <c r="KGT16" s="4"/>
      <c r="KGU16" s="4"/>
      <c r="KGV16" s="4"/>
      <c r="KGW16" s="4"/>
      <c r="KGX16" s="4"/>
      <c r="KGY16" s="4"/>
      <c r="KGZ16" s="4"/>
      <c r="KHA16" s="4"/>
      <c r="KHB16" s="4"/>
      <c r="KHC16" s="4"/>
      <c r="KHD16" s="4"/>
      <c r="KHE16" s="4"/>
      <c r="KHF16" s="4"/>
      <c r="KHG16" s="4"/>
      <c r="KHH16" s="4"/>
      <c r="KHI16" s="4"/>
      <c r="KHJ16" s="4"/>
      <c r="KHK16" s="4"/>
      <c r="KHL16" s="4"/>
      <c r="KHM16" s="4"/>
      <c r="KHN16" s="4"/>
      <c r="KHO16" s="4"/>
      <c r="KHP16" s="4"/>
      <c r="KHQ16" s="4"/>
      <c r="KHR16" s="4"/>
      <c r="KHS16" s="4"/>
      <c r="KHT16" s="4"/>
      <c r="KHU16" s="4"/>
      <c r="KHV16" s="4"/>
      <c r="KHW16" s="4"/>
      <c r="KHX16" s="4"/>
      <c r="KHY16" s="4"/>
      <c r="KHZ16" s="4"/>
      <c r="KIA16" s="4"/>
      <c r="KIB16" s="4"/>
      <c r="KIC16" s="4"/>
      <c r="KID16" s="4"/>
      <c r="KIE16" s="4"/>
      <c r="KIF16" s="4"/>
      <c r="KIG16" s="4"/>
      <c r="KIH16" s="4"/>
      <c r="KII16" s="4"/>
      <c r="KIJ16" s="4"/>
      <c r="KIK16" s="4"/>
      <c r="KIL16" s="4"/>
      <c r="KIM16" s="4"/>
      <c r="KIN16" s="4"/>
      <c r="KIO16" s="4"/>
      <c r="KIP16" s="4"/>
      <c r="KIQ16" s="4"/>
      <c r="KIR16" s="4"/>
      <c r="KIS16" s="4"/>
      <c r="KIT16" s="4"/>
      <c r="KIU16" s="4"/>
      <c r="KIV16" s="4"/>
      <c r="KIW16" s="4"/>
      <c r="KIX16" s="4"/>
      <c r="KIY16" s="4"/>
      <c r="KIZ16" s="4"/>
      <c r="KJA16" s="4"/>
      <c r="KJB16" s="4"/>
      <c r="KJC16" s="4"/>
      <c r="KJD16" s="4"/>
      <c r="KJE16" s="4"/>
      <c r="KJF16" s="4"/>
      <c r="KJG16" s="4"/>
      <c r="KJH16" s="4"/>
      <c r="KJI16" s="4"/>
      <c r="KJJ16" s="4"/>
      <c r="KJK16" s="4"/>
      <c r="KJL16" s="4"/>
      <c r="KJM16" s="4"/>
      <c r="KJN16" s="4"/>
      <c r="KJO16" s="4"/>
      <c r="KJP16" s="4"/>
      <c r="KJQ16" s="4"/>
      <c r="KJR16" s="4"/>
      <c r="KJS16" s="4"/>
      <c r="KJT16" s="4"/>
      <c r="KJU16" s="4"/>
      <c r="KJV16" s="4"/>
      <c r="KJW16" s="4"/>
      <c r="KJX16" s="4"/>
      <c r="KJY16" s="4"/>
      <c r="KJZ16" s="4"/>
      <c r="KKA16" s="4"/>
      <c r="KKB16" s="4"/>
      <c r="KKC16" s="4"/>
      <c r="KKD16" s="4"/>
      <c r="KKE16" s="4"/>
      <c r="KKF16" s="4"/>
      <c r="KKG16" s="4"/>
      <c r="KKH16" s="4"/>
      <c r="KKI16" s="4"/>
      <c r="KKJ16" s="4"/>
      <c r="KKK16" s="4"/>
      <c r="KKL16" s="4"/>
      <c r="KKM16" s="4"/>
      <c r="KKN16" s="4"/>
      <c r="KKO16" s="4"/>
      <c r="KKP16" s="4"/>
      <c r="KKQ16" s="4"/>
      <c r="KKR16" s="4"/>
      <c r="KKS16" s="4"/>
      <c r="KKT16" s="4"/>
      <c r="KKU16" s="4"/>
      <c r="KKV16" s="4"/>
      <c r="KKW16" s="4"/>
      <c r="KKX16" s="4"/>
      <c r="KKY16" s="4"/>
      <c r="KKZ16" s="4"/>
      <c r="KLA16" s="4"/>
      <c r="KLB16" s="4"/>
      <c r="KLC16" s="4"/>
      <c r="KLD16" s="4"/>
      <c r="KLE16" s="4"/>
      <c r="KLF16" s="4"/>
      <c r="KLG16" s="4"/>
      <c r="KLH16" s="4"/>
      <c r="KLI16" s="4"/>
      <c r="KLJ16" s="4"/>
      <c r="KLK16" s="4"/>
      <c r="KLL16" s="4"/>
      <c r="KLM16" s="4"/>
      <c r="KLN16" s="4"/>
      <c r="KLO16" s="4"/>
      <c r="KLP16" s="4"/>
      <c r="KLQ16" s="4"/>
      <c r="KLR16" s="4"/>
      <c r="KLS16" s="4"/>
      <c r="KLT16" s="4"/>
      <c r="KLU16" s="4"/>
      <c r="KLV16" s="4"/>
      <c r="KLW16" s="4"/>
      <c r="KLX16" s="4"/>
      <c r="KLY16" s="4"/>
      <c r="KLZ16" s="4"/>
      <c r="KMA16" s="4"/>
      <c r="KMB16" s="4"/>
      <c r="KMC16" s="4"/>
      <c r="KMD16" s="4"/>
      <c r="KME16" s="4"/>
      <c r="KMF16" s="4"/>
      <c r="KMG16" s="4"/>
      <c r="KMH16" s="4"/>
      <c r="KMI16" s="4"/>
      <c r="KMJ16" s="4"/>
      <c r="KMK16" s="4"/>
      <c r="KML16" s="4"/>
      <c r="KMM16" s="4"/>
      <c r="KMN16" s="4"/>
      <c r="KMO16" s="4"/>
      <c r="KMP16" s="4"/>
      <c r="KMQ16" s="4"/>
      <c r="KMR16" s="4"/>
      <c r="KMS16" s="4"/>
      <c r="KMT16" s="4"/>
      <c r="KMU16" s="4"/>
      <c r="KMV16" s="4"/>
      <c r="KMW16" s="4"/>
      <c r="KMX16" s="4"/>
      <c r="KMY16" s="4"/>
      <c r="KMZ16" s="4"/>
      <c r="KNA16" s="4"/>
      <c r="KNB16" s="4"/>
      <c r="KNC16" s="4"/>
      <c r="KND16" s="4"/>
      <c r="KNE16" s="4"/>
      <c r="KNF16" s="4"/>
      <c r="KNG16" s="4"/>
      <c r="KNH16" s="4"/>
      <c r="KNI16" s="4"/>
      <c r="KNJ16" s="4"/>
      <c r="KNK16" s="4"/>
      <c r="KNL16" s="4"/>
      <c r="KNM16" s="4"/>
      <c r="KNN16" s="4"/>
      <c r="KNO16" s="4"/>
      <c r="KNP16" s="4"/>
      <c r="KNQ16" s="4"/>
      <c r="KNR16" s="4"/>
      <c r="KNS16" s="4"/>
      <c r="KNT16" s="4"/>
      <c r="KNU16" s="4"/>
      <c r="KNV16" s="4"/>
      <c r="KNW16" s="4"/>
      <c r="KNX16" s="4"/>
      <c r="KNY16" s="4"/>
      <c r="KNZ16" s="4"/>
      <c r="KOA16" s="4"/>
      <c r="KOB16" s="4"/>
      <c r="KOC16" s="4"/>
      <c r="KOD16" s="4"/>
      <c r="KOE16" s="4"/>
      <c r="KOF16" s="4"/>
      <c r="KOG16" s="4"/>
      <c r="KOH16" s="4"/>
      <c r="KOI16" s="4"/>
      <c r="KOJ16" s="4"/>
      <c r="KOK16" s="4"/>
      <c r="KOL16" s="4"/>
      <c r="KOM16" s="4"/>
      <c r="KON16" s="4"/>
      <c r="KOO16" s="4"/>
      <c r="KOP16" s="4"/>
      <c r="KOQ16" s="4"/>
      <c r="KOR16" s="4"/>
      <c r="KOS16" s="4"/>
      <c r="KOT16" s="4"/>
      <c r="KOU16" s="4"/>
      <c r="KOV16" s="4"/>
      <c r="KOW16" s="4"/>
      <c r="KOX16" s="4"/>
      <c r="KOY16" s="4"/>
      <c r="KOZ16" s="4"/>
      <c r="KPA16" s="4"/>
      <c r="KPB16" s="4"/>
      <c r="KPC16" s="4"/>
      <c r="KPD16" s="4"/>
      <c r="KPE16" s="4"/>
      <c r="KPF16" s="4"/>
      <c r="KPG16" s="4"/>
      <c r="KPH16" s="4"/>
      <c r="KPI16" s="4"/>
      <c r="KPJ16" s="4"/>
      <c r="KPK16" s="4"/>
      <c r="KPL16" s="4"/>
      <c r="KPM16" s="4"/>
      <c r="KPN16" s="4"/>
      <c r="KPO16" s="4"/>
      <c r="KPP16" s="4"/>
      <c r="KPQ16" s="4"/>
      <c r="KPR16" s="4"/>
      <c r="KPS16" s="4"/>
      <c r="KPT16" s="4"/>
      <c r="KPU16" s="4"/>
      <c r="KPV16" s="4"/>
      <c r="KPW16" s="4"/>
      <c r="KPX16" s="4"/>
      <c r="KPY16" s="4"/>
      <c r="KPZ16" s="4"/>
      <c r="KQA16" s="4"/>
      <c r="KQB16" s="4"/>
      <c r="KQC16" s="4"/>
      <c r="KQD16" s="4"/>
      <c r="KQE16" s="4"/>
      <c r="KQF16" s="4"/>
      <c r="KQG16" s="4"/>
      <c r="KQH16" s="4"/>
      <c r="KQI16" s="4"/>
      <c r="KQJ16" s="4"/>
      <c r="KQK16" s="4"/>
      <c r="KQL16" s="4"/>
      <c r="KQM16" s="4"/>
      <c r="KQN16" s="4"/>
      <c r="KQO16" s="4"/>
      <c r="KQP16" s="4"/>
      <c r="KQQ16" s="4"/>
      <c r="KQR16" s="4"/>
      <c r="KQS16" s="4"/>
      <c r="KQT16" s="4"/>
      <c r="KQU16" s="4"/>
      <c r="KQV16" s="4"/>
      <c r="KQW16" s="4"/>
      <c r="KQX16" s="4"/>
      <c r="KQY16" s="4"/>
      <c r="KQZ16" s="4"/>
      <c r="KRA16" s="4"/>
      <c r="KRB16" s="4"/>
      <c r="KRC16" s="4"/>
      <c r="KRD16" s="4"/>
      <c r="KRE16" s="4"/>
      <c r="KRF16" s="4"/>
      <c r="KRG16" s="4"/>
      <c r="KRH16" s="4"/>
      <c r="KRI16" s="4"/>
      <c r="KRJ16" s="4"/>
      <c r="KRK16" s="4"/>
      <c r="KRL16" s="4"/>
      <c r="KRM16" s="4"/>
      <c r="KRN16" s="4"/>
      <c r="KRO16" s="4"/>
      <c r="KRP16" s="4"/>
      <c r="KRQ16" s="4"/>
      <c r="KRR16" s="4"/>
      <c r="KRS16" s="4"/>
      <c r="KRT16" s="4"/>
      <c r="KRU16" s="4"/>
      <c r="KRV16" s="4"/>
      <c r="KRW16" s="4"/>
      <c r="KRX16" s="4"/>
      <c r="KRY16" s="4"/>
      <c r="KRZ16" s="4"/>
      <c r="KSA16" s="4"/>
      <c r="KSB16" s="4"/>
      <c r="KSC16" s="4"/>
      <c r="KSD16" s="4"/>
      <c r="KSE16" s="4"/>
      <c r="KSF16" s="4"/>
      <c r="KSG16" s="4"/>
      <c r="KSH16" s="4"/>
      <c r="KSI16" s="4"/>
      <c r="KSJ16" s="4"/>
      <c r="KSK16" s="4"/>
      <c r="KSL16" s="4"/>
      <c r="KSM16" s="4"/>
      <c r="KSN16" s="4"/>
      <c r="KSO16" s="4"/>
      <c r="KSP16" s="4"/>
      <c r="KSQ16" s="4"/>
      <c r="KSR16" s="4"/>
      <c r="KSS16" s="4"/>
      <c r="KST16" s="4"/>
      <c r="KSU16" s="4"/>
      <c r="KSV16" s="4"/>
      <c r="KSW16" s="4"/>
      <c r="KSX16" s="4"/>
      <c r="KSY16" s="4"/>
      <c r="KSZ16" s="4"/>
      <c r="KTA16" s="4"/>
      <c r="KTB16" s="4"/>
      <c r="KTC16" s="4"/>
      <c r="KTD16" s="4"/>
      <c r="KTE16" s="4"/>
      <c r="KTF16" s="4"/>
      <c r="KTG16" s="4"/>
      <c r="KTH16" s="4"/>
      <c r="KTI16" s="4"/>
      <c r="KTJ16" s="4"/>
      <c r="KTK16" s="4"/>
      <c r="KTL16" s="4"/>
      <c r="KTM16" s="4"/>
      <c r="KTN16" s="4"/>
      <c r="KTO16" s="4"/>
      <c r="KTP16" s="4"/>
      <c r="KTQ16" s="4"/>
      <c r="KTR16" s="4"/>
      <c r="KTS16" s="4"/>
      <c r="KTT16" s="4"/>
      <c r="KTU16" s="4"/>
      <c r="KTV16" s="4"/>
      <c r="KTW16" s="4"/>
      <c r="KTX16" s="4"/>
      <c r="KTY16" s="4"/>
      <c r="KTZ16" s="4"/>
      <c r="KUA16" s="4"/>
      <c r="KUB16" s="4"/>
      <c r="KUC16" s="4"/>
      <c r="KUD16" s="4"/>
      <c r="KUE16" s="4"/>
      <c r="KUF16" s="4"/>
      <c r="KUG16" s="4"/>
      <c r="KUH16" s="4"/>
      <c r="KUI16" s="4"/>
      <c r="KUJ16" s="4"/>
      <c r="KUK16" s="4"/>
      <c r="KUL16" s="4"/>
      <c r="KUM16" s="4"/>
      <c r="KUN16" s="4"/>
      <c r="KUO16" s="4"/>
      <c r="KUP16" s="4"/>
      <c r="KUQ16" s="4"/>
      <c r="KUR16" s="4"/>
      <c r="KUS16" s="4"/>
      <c r="KUT16" s="4"/>
      <c r="KUU16" s="4"/>
      <c r="KUV16" s="4"/>
      <c r="KUW16" s="4"/>
      <c r="KUX16" s="4"/>
      <c r="KUY16" s="4"/>
      <c r="KUZ16" s="4"/>
      <c r="KVA16" s="4"/>
      <c r="KVB16" s="4"/>
      <c r="KVC16" s="4"/>
      <c r="KVD16" s="4"/>
      <c r="KVE16" s="4"/>
      <c r="KVF16" s="4"/>
      <c r="KVG16" s="4"/>
      <c r="KVH16" s="4"/>
      <c r="KVI16" s="4"/>
      <c r="KVJ16" s="4"/>
      <c r="KVK16" s="4"/>
      <c r="KVL16" s="4"/>
      <c r="KVM16" s="4"/>
      <c r="KVN16" s="4"/>
      <c r="KVO16" s="4"/>
      <c r="KVP16" s="4"/>
      <c r="KVQ16" s="4"/>
      <c r="KVR16" s="4"/>
      <c r="KVS16" s="4"/>
      <c r="KVT16" s="4"/>
      <c r="KVU16" s="4"/>
      <c r="KVV16" s="4"/>
      <c r="KVW16" s="4"/>
      <c r="KVX16" s="4"/>
      <c r="KVY16" s="4"/>
      <c r="KVZ16" s="4"/>
      <c r="KWA16" s="4"/>
      <c r="KWB16" s="4"/>
      <c r="KWC16" s="4"/>
      <c r="KWD16" s="4"/>
      <c r="KWE16" s="4"/>
      <c r="KWF16" s="4"/>
      <c r="KWG16" s="4"/>
      <c r="KWH16" s="4"/>
      <c r="KWI16" s="4"/>
      <c r="KWJ16" s="4"/>
      <c r="KWK16" s="4"/>
      <c r="KWL16" s="4"/>
      <c r="KWM16" s="4"/>
      <c r="KWN16" s="4"/>
      <c r="KWO16" s="4"/>
      <c r="KWP16" s="4"/>
      <c r="KWQ16" s="4"/>
      <c r="KWR16" s="4"/>
      <c r="KWS16" s="4"/>
      <c r="KWT16" s="4"/>
      <c r="KWU16" s="4"/>
      <c r="KWV16" s="4"/>
      <c r="KWW16" s="4"/>
      <c r="KWX16" s="4"/>
      <c r="KWY16" s="4"/>
      <c r="KWZ16" s="4"/>
      <c r="KXA16" s="4"/>
      <c r="KXB16" s="4"/>
      <c r="KXC16" s="4"/>
      <c r="KXD16" s="4"/>
      <c r="KXE16" s="4"/>
      <c r="KXF16" s="4"/>
      <c r="KXG16" s="4"/>
      <c r="KXH16" s="4"/>
      <c r="KXI16" s="4"/>
      <c r="KXJ16" s="4"/>
      <c r="KXK16" s="4"/>
      <c r="KXL16" s="4"/>
      <c r="KXM16" s="4"/>
      <c r="KXN16" s="4"/>
      <c r="KXO16" s="4"/>
      <c r="KXP16" s="4"/>
      <c r="KXQ16" s="4"/>
      <c r="KXR16" s="4"/>
      <c r="KXS16" s="4"/>
      <c r="KXT16" s="4"/>
      <c r="KXU16" s="4"/>
      <c r="KXV16" s="4"/>
      <c r="KXW16" s="4"/>
      <c r="KXX16" s="4"/>
      <c r="KXY16" s="4"/>
      <c r="KXZ16" s="4"/>
      <c r="KYA16" s="4"/>
      <c r="KYB16" s="4"/>
      <c r="KYC16" s="4"/>
      <c r="KYD16" s="4"/>
      <c r="KYE16" s="4"/>
      <c r="KYF16" s="4"/>
      <c r="KYG16" s="4"/>
      <c r="KYH16" s="4"/>
      <c r="KYI16" s="4"/>
      <c r="KYJ16" s="4"/>
      <c r="KYK16" s="4"/>
      <c r="KYL16" s="4"/>
      <c r="KYM16" s="4"/>
      <c r="KYN16" s="4"/>
      <c r="KYO16" s="4"/>
      <c r="KYP16" s="4"/>
      <c r="KYQ16" s="4"/>
      <c r="KYR16" s="4"/>
      <c r="KYS16" s="4"/>
      <c r="KYT16" s="4"/>
      <c r="KYU16" s="4"/>
      <c r="KYV16" s="4"/>
      <c r="KYW16" s="4"/>
      <c r="KYX16" s="4"/>
      <c r="KYY16" s="4"/>
      <c r="KYZ16" s="4"/>
      <c r="KZA16" s="4"/>
      <c r="KZB16" s="4"/>
      <c r="KZC16" s="4"/>
      <c r="KZD16" s="4"/>
      <c r="KZE16" s="4"/>
      <c r="KZF16" s="4"/>
      <c r="KZG16" s="4"/>
      <c r="KZH16" s="4"/>
      <c r="KZI16" s="4"/>
      <c r="KZJ16" s="4"/>
      <c r="KZK16" s="4"/>
      <c r="KZL16" s="4"/>
      <c r="KZM16" s="4"/>
      <c r="KZN16" s="4"/>
      <c r="KZO16" s="4"/>
      <c r="KZP16" s="4"/>
      <c r="KZQ16" s="4"/>
      <c r="KZR16" s="4"/>
      <c r="KZS16" s="4"/>
      <c r="KZT16" s="4"/>
      <c r="KZU16" s="4"/>
      <c r="KZV16" s="4"/>
      <c r="KZW16" s="4"/>
      <c r="KZX16" s="4"/>
      <c r="KZY16" s="4"/>
      <c r="KZZ16" s="4"/>
      <c r="LAA16" s="4"/>
      <c r="LAB16" s="4"/>
      <c r="LAC16" s="4"/>
      <c r="LAD16" s="4"/>
      <c r="LAE16" s="4"/>
      <c r="LAF16" s="4"/>
      <c r="LAG16" s="4"/>
      <c r="LAH16" s="4"/>
      <c r="LAI16" s="4"/>
      <c r="LAJ16" s="4"/>
      <c r="LAK16" s="4"/>
      <c r="LAL16" s="4"/>
      <c r="LAM16" s="4"/>
      <c r="LAN16" s="4"/>
      <c r="LAO16" s="4"/>
      <c r="LAP16" s="4"/>
      <c r="LAQ16" s="4"/>
      <c r="LAR16" s="4"/>
      <c r="LAS16" s="4"/>
      <c r="LAT16" s="4"/>
      <c r="LAU16" s="4"/>
      <c r="LAV16" s="4"/>
      <c r="LAW16" s="4"/>
      <c r="LAX16" s="4"/>
      <c r="LAY16" s="4"/>
      <c r="LAZ16" s="4"/>
      <c r="LBA16" s="4"/>
      <c r="LBB16" s="4"/>
      <c r="LBC16" s="4"/>
      <c r="LBD16" s="4"/>
      <c r="LBE16" s="4"/>
      <c r="LBF16" s="4"/>
      <c r="LBG16" s="4"/>
      <c r="LBH16" s="4"/>
      <c r="LBI16" s="4"/>
      <c r="LBJ16" s="4"/>
      <c r="LBK16" s="4"/>
      <c r="LBL16" s="4"/>
      <c r="LBM16" s="4"/>
      <c r="LBN16" s="4"/>
      <c r="LBO16" s="4"/>
      <c r="LBP16" s="4"/>
      <c r="LBQ16" s="4"/>
      <c r="LBR16" s="4"/>
      <c r="LBS16" s="4"/>
      <c r="LBT16" s="4"/>
      <c r="LBU16" s="4"/>
      <c r="LBV16" s="4"/>
      <c r="LBW16" s="4"/>
      <c r="LBX16" s="4"/>
      <c r="LBY16" s="4"/>
      <c r="LBZ16" s="4"/>
      <c r="LCA16" s="4"/>
      <c r="LCB16" s="4"/>
      <c r="LCC16" s="4"/>
      <c r="LCD16" s="4"/>
      <c r="LCE16" s="4"/>
      <c r="LCF16" s="4"/>
      <c r="LCG16" s="4"/>
      <c r="LCH16" s="4"/>
      <c r="LCI16" s="4"/>
      <c r="LCJ16" s="4"/>
      <c r="LCK16" s="4"/>
      <c r="LCL16" s="4"/>
      <c r="LCM16" s="4"/>
      <c r="LCN16" s="4"/>
      <c r="LCO16" s="4"/>
      <c r="LCP16" s="4"/>
      <c r="LCQ16" s="4"/>
      <c r="LCR16" s="4"/>
      <c r="LCS16" s="4"/>
      <c r="LCT16" s="4"/>
      <c r="LCU16" s="4"/>
      <c r="LCV16" s="4"/>
      <c r="LCW16" s="4"/>
      <c r="LCX16" s="4"/>
      <c r="LCY16" s="4"/>
      <c r="LCZ16" s="4"/>
      <c r="LDA16" s="4"/>
      <c r="LDB16" s="4"/>
      <c r="LDC16" s="4"/>
      <c r="LDD16" s="4"/>
      <c r="LDE16" s="4"/>
      <c r="LDF16" s="4"/>
      <c r="LDG16" s="4"/>
      <c r="LDH16" s="4"/>
      <c r="LDI16" s="4"/>
      <c r="LDJ16" s="4"/>
      <c r="LDK16" s="4"/>
      <c r="LDL16" s="4"/>
      <c r="LDM16" s="4"/>
      <c r="LDN16" s="4"/>
      <c r="LDO16" s="4"/>
      <c r="LDP16" s="4"/>
      <c r="LDQ16" s="4"/>
      <c r="LDR16" s="4"/>
      <c r="LDS16" s="4"/>
      <c r="LDT16" s="4"/>
      <c r="LDU16" s="4"/>
      <c r="LDV16" s="4"/>
      <c r="LDW16" s="4"/>
      <c r="LDX16" s="4"/>
      <c r="LDY16" s="4"/>
      <c r="LDZ16" s="4"/>
      <c r="LEA16" s="4"/>
      <c r="LEB16" s="4"/>
      <c r="LEC16" s="4"/>
      <c r="LED16" s="4"/>
      <c r="LEE16" s="4"/>
      <c r="LEF16" s="4"/>
      <c r="LEG16" s="4"/>
      <c r="LEH16" s="4"/>
      <c r="LEI16" s="4"/>
      <c r="LEJ16" s="4"/>
      <c r="LEK16" s="4"/>
      <c r="LEL16" s="4"/>
      <c r="LEM16" s="4"/>
      <c r="LEN16" s="4"/>
      <c r="LEO16" s="4"/>
      <c r="LEP16" s="4"/>
      <c r="LEQ16" s="4"/>
      <c r="LER16" s="4"/>
      <c r="LES16" s="4"/>
      <c r="LET16" s="4"/>
      <c r="LEU16" s="4"/>
      <c r="LEV16" s="4"/>
      <c r="LEW16" s="4"/>
      <c r="LEX16" s="4"/>
      <c r="LEY16" s="4"/>
      <c r="LEZ16" s="4"/>
      <c r="LFA16" s="4"/>
      <c r="LFB16" s="4"/>
      <c r="LFC16" s="4"/>
      <c r="LFD16" s="4"/>
      <c r="LFE16" s="4"/>
      <c r="LFF16" s="4"/>
      <c r="LFG16" s="4"/>
      <c r="LFH16" s="4"/>
      <c r="LFI16" s="4"/>
      <c r="LFJ16" s="4"/>
      <c r="LFK16" s="4"/>
      <c r="LFL16" s="4"/>
      <c r="LFM16" s="4"/>
      <c r="LFN16" s="4"/>
      <c r="LFO16" s="4"/>
      <c r="LFP16" s="4"/>
      <c r="LFQ16" s="4"/>
      <c r="LFR16" s="4"/>
      <c r="LFS16" s="4"/>
      <c r="LFT16" s="4"/>
      <c r="LFU16" s="4"/>
      <c r="LFV16" s="4"/>
      <c r="LFW16" s="4"/>
      <c r="LFX16" s="4"/>
      <c r="LFY16" s="4"/>
      <c r="LFZ16" s="4"/>
      <c r="LGA16" s="4"/>
      <c r="LGB16" s="4"/>
      <c r="LGC16" s="4"/>
      <c r="LGD16" s="4"/>
      <c r="LGE16" s="4"/>
      <c r="LGF16" s="4"/>
      <c r="LGG16" s="4"/>
      <c r="LGH16" s="4"/>
      <c r="LGI16" s="4"/>
      <c r="LGJ16" s="4"/>
      <c r="LGK16" s="4"/>
      <c r="LGL16" s="4"/>
      <c r="LGM16" s="4"/>
      <c r="LGN16" s="4"/>
      <c r="LGO16" s="4"/>
      <c r="LGP16" s="4"/>
      <c r="LGQ16" s="4"/>
      <c r="LGR16" s="4"/>
      <c r="LGS16" s="4"/>
      <c r="LGT16" s="4"/>
      <c r="LGU16" s="4"/>
      <c r="LGV16" s="4"/>
      <c r="LGW16" s="4"/>
      <c r="LGX16" s="4"/>
      <c r="LGY16" s="4"/>
      <c r="LGZ16" s="4"/>
      <c r="LHA16" s="4"/>
      <c r="LHB16" s="4"/>
      <c r="LHC16" s="4"/>
      <c r="LHD16" s="4"/>
      <c r="LHE16" s="4"/>
      <c r="LHF16" s="4"/>
      <c r="LHG16" s="4"/>
      <c r="LHH16" s="4"/>
      <c r="LHI16" s="4"/>
      <c r="LHJ16" s="4"/>
      <c r="LHK16" s="4"/>
      <c r="LHL16" s="4"/>
      <c r="LHM16" s="4"/>
      <c r="LHN16" s="4"/>
      <c r="LHO16" s="4"/>
      <c r="LHP16" s="4"/>
      <c r="LHQ16" s="4"/>
      <c r="LHR16" s="4"/>
      <c r="LHS16" s="4"/>
      <c r="LHT16" s="4"/>
      <c r="LHU16" s="4"/>
      <c r="LHV16" s="4"/>
      <c r="LHW16" s="4"/>
      <c r="LHX16" s="4"/>
      <c r="LHY16" s="4"/>
      <c r="LHZ16" s="4"/>
      <c r="LIA16" s="4"/>
      <c r="LIB16" s="4"/>
      <c r="LIC16" s="4"/>
      <c r="LID16" s="4"/>
      <c r="LIE16" s="4"/>
      <c r="LIF16" s="4"/>
      <c r="LIG16" s="4"/>
      <c r="LIH16" s="4"/>
      <c r="LII16" s="4"/>
      <c r="LIJ16" s="4"/>
      <c r="LIK16" s="4"/>
      <c r="LIL16" s="4"/>
      <c r="LIM16" s="4"/>
      <c r="LIN16" s="4"/>
      <c r="LIO16" s="4"/>
      <c r="LIP16" s="4"/>
      <c r="LIQ16" s="4"/>
      <c r="LIR16" s="4"/>
      <c r="LIS16" s="4"/>
      <c r="LIT16" s="4"/>
      <c r="LIU16" s="4"/>
      <c r="LIV16" s="4"/>
      <c r="LIW16" s="4"/>
      <c r="LIX16" s="4"/>
      <c r="LIY16" s="4"/>
      <c r="LIZ16" s="4"/>
      <c r="LJA16" s="4"/>
      <c r="LJB16" s="4"/>
      <c r="LJC16" s="4"/>
      <c r="LJD16" s="4"/>
      <c r="LJE16" s="4"/>
      <c r="LJF16" s="4"/>
      <c r="LJG16" s="4"/>
      <c r="LJH16" s="4"/>
      <c r="LJI16" s="4"/>
      <c r="LJJ16" s="4"/>
      <c r="LJK16" s="4"/>
      <c r="LJL16" s="4"/>
      <c r="LJM16" s="4"/>
      <c r="LJN16" s="4"/>
      <c r="LJO16" s="4"/>
      <c r="LJP16" s="4"/>
      <c r="LJQ16" s="4"/>
      <c r="LJR16" s="4"/>
      <c r="LJS16" s="4"/>
      <c r="LJT16" s="4"/>
      <c r="LJU16" s="4"/>
      <c r="LJV16" s="4"/>
      <c r="LJW16" s="4"/>
      <c r="LJX16" s="4"/>
      <c r="LJY16" s="4"/>
      <c r="LJZ16" s="4"/>
      <c r="LKA16" s="4"/>
      <c r="LKB16" s="4"/>
      <c r="LKC16" s="4"/>
      <c r="LKD16" s="4"/>
      <c r="LKE16" s="4"/>
      <c r="LKF16" s="4"/>
      <c r="LKG16" s="4"/>
      <c r="LKH16" s="4"/>
      <c r="LKI16" s="4"/>
      <c r="LKJ16" s="4"/>
      <c r="LKK16" s="4"/>
      <c r="LKL16" s="4"/>
      <c r="LKM16" s="4"/>
      <c r="LKN16" s="4"/>
      <c r="LKO16" s="4"/>
      <c r="LKP16" s="4"/>
      <c r="LKQ16" s="4"/>
      <c r="LKR16" s="4"/>
      <c r="LKS16" s="4"/>
      <c r="LKT16" s="4"/>
      <c r="LKU16" s="4"/>
      <c r="LKV16" s="4"/>
      <c r="LKW16" s="4"/>
      <c r="LKX16" s="4"/>
      <c r="LKY16" s="4"/>
      <c r="LKZ16" s="4"/>
      <c r="LLA16" s="4"/>
      <c r="LLB16" s="4"/>
      <c r="LLC16" s="4"/>
      <c r="LLD16" s="4"/>
      <c r="LLE16" s="4"/>
      <c r="LLF16" s="4"/>
      <c r="LLG16" s="4"/>
      <c r="LLH16" s="4"/>
      <c r="LLI16" s="4"/>
      <c r="LLJ16" s="4"/>
      <c r="LLK16" s="4"/>
      <c r="LLL16" s="4"/>
      <c r="LLM16" s="4"/>
      <c r="LLN16" s="4"/>
      <c r="LLO16" s="4"/>
      <c r="LLP16" s="4"/>
      <c r="LLQ16" s="4"/>
      <c r="LLR16" s="4"/>
      <c r="LLS16" s="4"/>
      <c r="LLT16" s="4"/>
      <c r="LLU16" s="4"/>
      <c r="LLV16" s="4"/>
      <c r="LLW16" s="4"/>
      <c r="LLX16" s="4"/>
      <c r="LLY16" s="4"/>
      <c r="LLZ16" s="4"/>
      <c r="LMA16" s="4"/>
      <c r="LMB16" s="4"/>
      <c r="LMC16" s="4"/>
      <c r="LMD16" s="4"/>
      <c r="LME16" s="4"/>
      <c r="LMF16" s="4"/>
      <c r="LMG16" s="4"/>
      <c r="LMH16" s="4"/>
      <c r="LMI16" s="4"/>
      <c r="LMJ16" s="4"/>
      <c r="LMK16" s="4"/>
      <c r="LML16" s="4"/>
      <c r="LMM16" s="4"/>
      <c r="LMN16" s="4"/>
      <c r="LMO16" s="4"/>
      <c r="LMP16" s="4"/>
      <c r="LMQ16" s="4"/>
      <c r="LMR16" s="4"/>
      <c r="LMS16" s="4"/>
      <c r="LMT16" s="4"/>
      <c r="LMU16" s="4"/>
      <c r="LMV16" s="4"/>
      <c r="LMW16" s="4"/>
      <c r="LMX16" s="4"/>
      <c r="LMY16" s="4"/>
      <c r="LMZ16" s="4"/>
      <c r="LNA16" s="4"/>
      <c r="LNB16" s="4"/>
      <c r="LNC16" s="4"/>
      <c r="LND16" s="4"/>
      <c r="LNE16" s="4"/>
      <c r="LNF16" s="4"/>
      <c r="LNG16" s="4"/>
      <c r="LNH16" s="4"/>
      <c r="LNI16" s="4"/>
      <c r="LNJ16" s="4"/>
      <c r="LNK16" s="4"/>
      <c r="LNL16" s="4"/>
      <c r="LNM16" s="4"/>
      <c r="LNN16" s="4"/>
      <c r="LNO16" s="4"/>
      <c r="LNP16" s="4"/>
      <c r="LNQ16" s="4"/>
      <c r="LNR16" s="4"/>
      <c r="LNS16" s="4"/>
      <c r="LNT16" s="4"/>
      <c r="LNU16" s="4"/>
      <c r="LNV16" s="4"/>
      <c r="LNW16" s="4"/>
      <c r="LNX16" s="4"/>
      <c r="LNY16" s="4"/>
      <c r="LNZ16" s="4"/>
      <c r="LOA16" s="4"/>
      <c r="LOB16" s="4"/>
      <c r="LOC16" s="4"/>
      <c r="LOD16" s="4"/>
      <c r="LOE16" s="4"/>
      <c r="LOF16" s="4"/>
      <c r="LOG16" s="4"/>
      <c r="LOH16" s="4"/>
      <c r="LOI16" s="4"/>
      <c r="LOJ16" s="4"/>
      <c r="LOK16" s="4"/>
      <c r="LOL16" s="4"/>
      <c r="LOM16" s="4"/>
      <c r="LON16" s="4"/>
      <c r="LOO16" s="4"/>
      <c r="LOP16" s="4"/>
      <c r="LOQ16" s="4"/>
      <c r="LOR16" s="4"/>
      <c r="LOS16" s="4"/>
      <c r="LOT16" s="4"/>
      <c r="LOU16" s="4"/>
      <c r="LOV16" s="4"/>
      <c r="LOW16" s="4"/>
      <c r="LOX16" s="4"/>
      <c r="LOY16" s="4"/>
      <c r="LOZ16" s="4"/>
      <c r="LPA16" s="4"/>
      <c r="LPB16" s="4"/>
      <c r="LPC16" s="4"/>
      <c r="LPD16" s="4"/>
      <c r="LPE16" s="4"/>
      <c r="LPF16" s="4"/>
      <c r="LPG16" s="4"/>
      <c r="LPH16" s="4"/>
      <c r="LPI16" s="4"/>
      <c r="LPJ16" s="4"/>
      <c r="LPK16" s="4"/>
      <c r="LPL16" s="4"/>
      <c r="LPM16" s="4"/>
      <c r="LPN16" s="4"/>
      <c r="LPO16" s="4"/>
      <c r="LPP16" s="4"/>
      <c r="LPQ16" s="4"/>
      <c r="LPR16" s="4"/>
      <c r="LPS16" s="4"/>
      <c r="LPT16" s="4"/>
      <c r="LPU16" s="4"/>
      <c r="LPV16" s="4"/>
      <c r="LPW16" s="4"/>
      <c r="LPX16" s="4"/>
      <c r="LPY16" s="4"/>
      <c r="LPZ16" s="4"/>
      <c r="LQA16" s="4"/>
      <c r="LQB16" s="4"/>
      <c r="LQC16" s="4"/>
      <c r="LQD16" s="4"/>
      <c r="LQE16" s="4"/>
      <c r="LQF16" s="4"/>
      <c r="LQG16" s="4"/>
      <c r="LQH16" s="4"/>
      <c r="LQI16" s="4"/>
      <c r="LQJ16" s="4"/>
      <c r="LQK16" s="4"/>
      <c r="LQL16" s="4"/>
      <c r="LQM16" s="4"/>
      <c r="LQN16" s="4"/>
      <c r="LQO16" s="4"/>
      <c r="LQP16" s="4"/>
      <c r="LQQ16" s="4"/>
      <c r="LQR16" s="4"/>
      <c r="LQS16" s="4"/>
      <c r="LQT16" s="4"/>
      <c r="LQU16" s="4"/>
      <c r="LQV16" s="4"/>
      <c r="LQW16" s="4"/>
      <c r="LQX16" s="4"/>
      <c r="LQY16" s="4"/>
      <c r="LQZ16" s="4"/>
      <c r="LRA16" s="4"/>
      <c r="LRB16" s="4"/>
      <c r="LRC16" s="4"/>
      <c r="LRD16" s="4"/>
      <c r="LRE16" s="4"/>
      <c r="LRF16" s="4"/>
      <c r="LRG16" s="4"/>
      <c r="LRH16" s="4"/>
      <c r="LRI16" s="4"/>
      <c r="LRJ16" s="4"/>
      <c r="LRK16" s="4"/>
      <c r="LRL16" s="4"/>
      <c r="LRM16" s="4"/>
      <c r="LRN16" s="4"/>
      <c r="LRO16" s="4"/>
      <c r="LRP16" s="4"/>
      <c r="LRQ16" s="4"/>
      <c r="LRR16" s="4"/>
      <c r="LRS16" s="4"/>
      <c r="LRT16" s="4"/>
      <c r="LRU16" s="4"/>
      <c r="LRV16" s="4"/>
      <c r="LRW16" s="4"/>
      <c r="LRX16" s="4"/>
      <c r="LRY16" s="4"/>
      <c r="LRZ16" s="4"/>
      <c r="LSA16" s="4"/>
      <c r="LSB16" s="4"/>
      <c r="LSC16" s="4"/>
      <c r="LSD16" s="4"/>
      <c r="LSE16" s="4"/>
      <c r="LSF16" s="4"/>
      <c r="LSG16" s="4"/>
      <c r="LSH16" s="4"/>
      <c r="LSI16" s="4"/>
      <c r="LSJ16" s="4"/>
      <c r="LSK16" s="4"/>
      <c r="LSL16" s="4"/>
      <c r="LSM16" s="4"/>
      <c r="LSN16" s="4"/>
      <c r="LSO16" s="4"/>
      <c r="LSP16" s="4"/>
      <c r="LSQ16" s="4"/>
      <c r="LSR16" s="4"/>
      <c r="LSS16" s="4"/>
      <c r="LST16" s="4"/>
      <c r="LSU16" s="4"/>
      <c r="LSV16" s="4"/>
      <c r="LSW16" s="4"/>
      <c r="LSX16" s="4"/>
      <c r="LSY16" s="4"/>
      <c r="LSZ16" s="4"/>
      <c r="LTA16" s="4"/>
      <c r="LTB16" s="4"/>
      <c r="LTC16" s="4"/>
      <c r="LTD16" s="4"/>
      <c r="LTE16" s="4"/>
      <c r="LTF16" s="4"/>
      <c r="LTG16" s="4"/>
      <c r="LTH16" s="4"/>
      <c r="LTI16" s="4"/>
      <c r="LTJ16" s="4"/>
      <c r="LTK16" s="4"/>
      <c r="LTL16" s="4"/>
      <c r="LTM16" s="4"/>
      <c r="LTN16" s="4"/>
      <c r="LTO16" s="4"/>
      <c r="LTP16" s="4"/>
      <c r="LTQ16" s="4"/>
      <c r="LTR16" s="4"/>
      <c r="LTS16" s="4"/>
      <c r="LTT16" s="4"/>
      <c r="LTU16" s="4"/>
      <c r="LTV16" s="4"/>
      <c r="LTW16" s="4"/>
      <c r="LTX16" s="4"/>
      <c r="LTY16" s="4"/>
      <c r="LTZ16" s="4"/>
      <c r="LUA16" s="4"/>
      <c r="LUB16" s="4"/>
      <c r="LUC16" s="4"/>
      <c r="LUD16" s="4"/>
      <c r="LUE16" s="4"/>
      <c r="LUF16" s="4"/>
      <c r="LUG16" s="4"/>
      <c r="LUH16" s="4"/>
      <c r="LUI16" s="4"/>
      <c r="LUJ16" s="4"/>
      <c r="LUK16" s="4"/>
      <c r="LUL16" s="4"/>
      <c r="LUM16" s="4"/>
      <c r="LUN16" s="4"/>
      <c r="LUO16" s="4"/>
      <c r="LUP16" s="4"/>
      <c r="LUQ16" s="4"/>
      <c r="LUR16" s="4"/>
      <c r="LUS16" s="4"/>
      <c r="LUT16" s="4"/>
      <c r="LUU16" s="4"/>
      <c r="LUV16" s="4"/>
      <c r="LUW16" s="4"/>
      <c r="LUX16" s="4"/>
      <c r="LUY16" s="4"/>
      <c r="LUZ16" s="4"/>
      <c r="LVA16" s="4"/>
      <c r="LVB16" s="4"/>
      <c r="LVC16" s="4"/>
      <c r="LVD16" s="4"/>
      <c r="LVE16" s="4"/>
      <c r="LVF16" s="4"/>
      <c r="LVG16" s="4"/>
      <c r="LVH16" s="4"/>
      <c r="LVI16" s="4"/>
      <c r="LVJ16" s="4"/>
      <c r="LVK16" s="4"/>
      <c r="LVL16" s="4"/>
      <c r="LVM16" s="4"/>
      <c r="LVN16" s="4"/>
      <c r="LVO16" s="4"/>
      <c r="LVP16" s="4"/>
      <c r="LVQ16" s="4"/>
      <c r="LVR16" s="4"/>
      <c r="LVS16" s="4"/>
      <c r="LVT16" s="4"/>
      <c r="LVU16" s="4"/>
      <c r="LVV16" s="4"/>
      <c r="LVW16" s="4"/>
      <c r="LVX16" s="4"/>
      <c r="LVY16" s="4"/>
      <c r="LVZ16" s="4"/>
      <c r="LWA16" s="4"/>
      <c r="LWB16" s="4"/>
      <c r="LWC16" s="4"/>
      <c r="LWD16" s="4"/>
      <c r="LWE16" s="4"/>
      <c r="LWF16" s="4"/>
      <c r="LWG16" s="4"/>
      <c r="LWH16" s="4"/>
      <c r="LWI16" s="4"/>
      <c r="LWJ16" s="4"/>
      <c r="LWK16" s="4"/>
      <c r="LWL16" s="4"/>
      <c r="LWM16" s="4"/>
      <c r="LWN16" s="4"/>
      <c r="LWO16" s="4"/>
      <c r="LWP16" s="4"/>
      <c r="LWQ16" s="4"/>
      <c r="LWR16" s="4"/>
      <c r="LWS16" s="4"/>
      <c r="LWT16" s="4"/>
      <c r="LWU16" s="4"/>
      <c r="LWV16" s="4"/>
      <c r="LWW16" s="4"/>
      <c r="LWX16" s="4"/>
      <c r="LWY16" s="4"/>
      <c r="LWZ16" s="4"/>
      <c r="LXA16" s="4"/>
      <c r="LXB16" s="4"/>
      <c r="LXC16" s="4"/>
      <c r="LXD16" s="4"/>
      <c r="LXE16" s="4"/>
      <c r="LXF16" s="4"/>
      <c r="LXG16" s="4"/>
      <c r="LXH16" s="4"/>
      <c r="LXI16" s="4"/>
      <c r="LXJ16" s="4"/>
      <c r="LXK16" s="4"/>
      <c r="LXL16" s="4"/>
      <c r="LXM16" s="4"/>
      <c r="LXN16" s="4"/>
      <c r="LXO16" s="4"/>
      <c r="LXP16" s="4"/>
      <c r="LXQ16" s="4"/>
      <c r="LXR16" s="4"/>
      <c r="LXS16" s="4"/>
      <c r="LXT16" s="4"/>
      <c r="LXU16" s="4"/>
      <c r="LXV16" s="4"/>
      <c r="LXW16" s="4"/>
      <c r="LXX16" s="4"/>
      <c r="LXY16" s="4"/>
      <c r="LXZ16" s="4"/>
      <c r="LYA16" s="4"/>
      <c r="LYB16" s="4"/>
      <c r="LYC16" s="4"/>
      <c r="LYD16" s="4"/>
      <c r="LYE16" s="4"/>
      <c r="LYF16" s="4"/>
      <c r="LYG16" s="4"/>
      <c r="LYH16" s="4"/>
      <c r="LYI16" s="4"/>
      <c r="LYJ16" s="4"/>
      <c r="LYK16" s="4"/>
      <c r="LYL16" s="4"/>
      <c r="LYM16" s="4"/>
      <c r="LYN16" s="4"/>
      <c r="LYO16" s="4"/>
      <c r="LYP16" s="4"/>
      <c r="LYQ16" s="4"/>
      <c r="LYR16" s="4"/>
      <c r="LYS16" s="4"/>
      <c r="LYT16" s="4"/>
      <c r="LYU16" s="4"/>
      <c r="LYV16" s="4"/>
      <c r="LYW16" s="4"/>
      <c r="LYX16" s="4"/>
      <c r="LYY16" s="4"/>
      <c r="LYZ16" s="4"/>
      <c r="LZA16" s="4"/>
      <c r="LZB16" s="4"/>
      <c r="LZC16" s="4"/>
      <c r="LZD16" s="4"/>
      <c r="LZE16" s="4"/>
      <c r="LZF16" s="4"/>
      <c r="LZG16" s="4"/>
      <c r="LZH16" s="4"/>
      <c r="LZI16" s="4"/>
      <c r="LZJ16" s="4"/>
      <c r="LZK16" s="4"/>
      <c r="LZL16" s="4"/>
      <c r="LZM16" s="4"/>
      <c r="LZN16" s="4"/>
      <c r="LZO16" s="4"/>
      <c r="LZP16" s="4"/>
      <c r="LZQ16" s="4"/>
      <c r="LZR16" s="4"/>
      <c r="LZS16" s="4"/>
      <c r="LZT16" s="4"/>
      <c r="LZU16" s="4"/>
      <c r="LZV16" s="4"/>
      <c r="LZW16" s="4"/>
      <c r="LZX16" s="4"/>
      <c r="LZY16" s="4"/>
      <c r="LZZ16" s="4"/>
      <c r="MAA16" s="4"/>
      <c r="MAB16" s="4"/>
      <c r="MAC16" s="4"/>
      <c r="MAD16" s="4"/>
      <c r="MAE16" s="4"/>
      <c r="MAF16" s="4"/>
      <c r="MAG16" s="4"/>
      <c r="MAH16" s="4"/>
      <c r="MAI16" s="4"/>
      <c r="MAJ16" s="4"/>
      <c r="MAK16" s="4"/>
      <c r="MAL16" s="4"/>
      <c r="MAM16" s="4"/>
      <c r="MAN16" s="4"/>
      <c r="MAO16" s="4"/>
      <c r="MAP16" s="4"/>
      <c r="MAQ16" s="4"/>
      <c r="MAR16" s="4"/>
      <c r="MAS16" s="4"/>
      <c r="MAT16" s="4"/>
      <c r="MAU16" s="4"/>
      <c r="MAV16" s="4"/>
      <c r="MAW16" s="4"/>
      <c r="MAX16" s="4"/>
      <c r="MAY16" s="4"/>
      <c r="MAZ16" s="4"/>
      <c r="MBA16" s="4"/>
      <c r="MBB16" s="4"/>
      <c r="MBC16" s="4"/>
      <c r="MBD16" s="4"/>
      <c r="MBE16" s="4"/>
      <c r="MBF16" s="4"/>
      <c r="MBG16" s="4"/>
      <c r="MBH16" s="4"/>
      <c r="MBI16" s="4"/>
      <c r="MBJ16" s="4"/>
      <c r="MBK16" s="4"/>
      <c r="MBL16" s="4"/>
      <c r="MBM16" s="4"/>
      <c r="MBN16" s="4"/>
      <c r="MBO16" s="4"/>
      <c r="MBP16" s="4"/>
      <c r="MBQ16" s="4"/>
      <c r="MBR16" s="4"/>
      <c r="MBS16" s="4"/>
      <c r="MBT16" s="4"/>
      <c r="MBU16" s="4"/>
      <c r="MBV16" s="4"/>
      <c r="MBW16" s="4"/>
      <c r="MBX16" s="4"/>
      <c r="MBY16" s="4"/>
      <c r="MBZ16" s="4"/>
      <c r="MCA16" s="4"/>
      <c r="MCB16" s="4"/>
      <c r="MCC16" s="4"/>
      <c r="MCD16" s="4"/>
      <c r="MCE16" s="4"/>
      <c r="MCF16" s="4"/>
      <c r="MCG16" s="4"/>
      <c r="MCH16" s="4"/>
      <c r="MCI16" s="4"/>
      <c r="MCJ16" s="4"/>
      <c r="MCK16" s="4"/>
      <c r="MCL16" s="4"/>
      <c r="MCM16" s="4"/>
      <c r="MCN16" s="4"/>
      <c r="MCO16" s="4"/>
      <c r="MCP16" s="4"/>
      <c r="MCQ16" s="4"/>
      <c r="MCR16" s="4"/>
      <c r="MCS16" s="4"/>
      <c r="MCT16" s="4"/>
      <c r="MCU16" s="4"/>
      <c r="MCV16" s="4"/>
      <c r="MCW16" s="4"/>
      <c r="MCX16" s="4"/>
      <c r="MCY16" s="4"/>
      <c r="MCZ16" s="4"/>
      <c r="MDA16" s="4"/>
      <c r="MDB16" s="4"/>
      <c r="MDC16" s="4"/>
      <c r="MDD16" s="4"/>
      <c r="MDE16" s="4"/>
      <c r="MDF16" s="4"/>
      <c r="MDG16" s="4"/>
      <c r="MDH16" s="4"/>
      <c r="MDI16" s="4"/>
      <c r="MDJ16" s="4"/>
      <c r="MDK16" s="4"/>
      <c r="MDL16" s="4"/>
      <c r="MDM16" s="4"/>
      <c r="MDN16" s="4"/>
      <c r="MDO16" s="4"/>
      <c r="MDP16" s="4"/>
      <c r="MDQ16" s="4"/>
      <c r="MDR16" s="4"/>
      <c r="MDS16" s="4"/>
      <c r="MDT16" s="4"/>
      <c r="MDU16" s="4"/>
      <c r="MDV16" s="4"/>
      <c r="MDW16" s="4"/>
      <c r="MDX16" s="4"/>
      <c r="MDY16" s="4"/>
      <c r="MDZ16" s="4"/>
      <c r="MEA16" s="4"/>
      <c r="MEB16" s="4"/>
      <c r="MEC16" s="4"/>
      <c r="MED16" s="4"/>
      <c r="MEE16" s="4"/>
      <c r="MEF16" s="4"/>
      <c r="MEG16" s="4"/>
      <c r="MEH16" s="4"/>
      <c r="MEI16" s="4"/>
      <c r="MEJ16" s="4"/>
      <c r="MEK16" s="4"/>
      <c r="MEL16" s="4"/>
      <c r="MEM16" s="4"/>
      <c r="MEN16" s="4"/>
      <c r="MEO16" s="4"/>
      <c r="MEP16" s="4"/>
      <c r="MEQ16" s="4"/>
      <c r="MER16" s="4"/>
      <c r="MES16" s="4"/>
      <c r="MET16" s="4"/>
      <c r="MEU16" s="4"/>
      <c r="MEV16" s="4"/>
      <c r="MEW16" s="4"/>
      <c r="MEX16" s="4"/>
      <c r="MEY16" s="4"/>
      <c r="MEZ16" s="4"/>
      <c r="MFA16" s="4"/>
      <c r="MFB16" s="4"/>
      <c r="MFC16" s="4"/>
      <c r="MFD16" s="4"/>
      <c r="MFE16" s="4"/>
      <c r="MFF16" s="4"/>
      <c r="MFG16" s="4"/>
      <c r="MFH16" s="4"/>
      <c r="MFI16" s="4"/>
      <c r="MFJ16" s="4"/>
      <c r="MFK16" s="4"/>
      <c r="MFL16" s="4"/>
      <c r="MFM16" s="4"/>
      <c r="MFN16" s="4"/>
      <c r="MFO16" s="4"/>
      <c r="MFP16" s="4"/>
      <c r="MFQ16" s="4"/>
      <c r="MFR16" s="4"/>
      <c r="MFS16" s="4"/>
      <c r="MFT16" s="4"/>
      <c r="MFU16" s="4"/>
      <c r="MFV16" s="4"/>
      <c r="MFW16" s="4"/>
      <c r="MFX16" s="4"/>
      <c r="MFY16" s="4"/>
      <c r="MFZ16" s="4"/>
      <c r="MGA16" s="4"/>
      <c r="MGB16" s="4"/>
      <c r="MGC16" s="4"/>
      <c r="MGD16" s="4"/>
      <c r="MGE16" s="4"/>
      <c r="MGF16" s="4"/>
      <c r="MGG16" s="4"/>
      <c r="MGH16" s="4"/>
      <c r="MGI16" s="4"/>
      <c r="MGJ16" s="4"/>
      <c r="MGK16" s="4"/>
      <c r="MGL16" s="4"/>
      <c r="MGM16" s="4"/>
      <c r="MGN16" s="4"/>
      <c r="MGO16" s="4"/>
      <c r="MGP16" s="4"/>
      <c r="MGQ16" s="4"/>
      <c r="MGR16" s="4"/>
      <c r="MGS16" s="4"/>
      <c r="MGT16" s="4"/>
      <c r="MGU16" s="4"/>
      <c r="MGV16" s="4"/>
      <c r="MGW16" s="4"/>
      <c r="MGX16" s="4"/>
      <c r="MGY16" s="4"/>
      <c r="MGZ16" s="4"/>
      <c r="MHA16" s="4"/>
      <c r="MHB16" s="4"/>
      <c r="MHC16" s="4"/>
      <c r="MHD16" s="4"/>
      <c r="MHE16" s="4"/>
      <c r="MHF16" s="4"/>
      <c r="MHG16" s="4"/>
      <c r="MHH16" s="4"/>
      <c r="MHI16" s="4"/>
      <c r="MHJ16" s="4"/>
      <c r="MHK16" s="4"/>
      <c r="MHL16" s="4"/>
      <c r="MHM16" s="4"/>
      <c r="MHN16" s="4"/>
      <c r="MHO16" s="4"/>
      <c r="MHP16" s="4"/>
      <c r="MHQ16" s="4"/>
      <c r="MHR16" s="4"/>
      <c r="MHS16" s="4"/>
      <c r="MHT16" s="4"/>
      <c r="MHU16" s="4"/>
      <c r="MHV16" s="4"/>
      <c r="MHW16" s="4"/>
      <c r="MHX16" s="4"/>
      <c r="MHY16" s="4"/>
      <c r="MHZ16" s="4"/>
      <c r="MIA16" s="4"/>
      <c r="MIB16" s="4"/>
      <c r="MIC16" s="4"/>
      <c r="MID16" s="4"/>
      <c r="MIE16" s="4"/>
      <c r="MIF16" s="4"/>
      <c r="MIG16" s="4"/>
      <c r="MIH16" s="4"/>
      <c r="MII16" s="4"/>
      <c r="MIJ16" s="4"/>
      <c r="MIK16" s="4"/>
      <c r="MIL16" s="4"/>
      <c r="MIM16" s="4"/>
      <c r="MIN16" s="4"/>
      <c r="MIO16" s="4"/>
      <c r="MIP16" s="4"/>
      <c r="MIQ16" s="4"/>
      <c r="MIR16" s="4"/>
      <c r="MIS16" s="4"/>
      <c r="MIT16" s="4"/>
      <c r="MIU16" s="4"/>
      <c r="MIV16" s="4"/>
      <c r="MIW16" s="4"/>
      <c r="MIX16" s="4"/>
      <c r="MIY16" s="4"/>
      <c r="MIZ16" s="4"/>
      <c r="MJA16" s="4"/>
      <c r="MJB16" s="4"/>
      <c r="MJC16" s="4"/>
      <c r="MJD16" s="4"/>
      <c r="MJE16" s="4"/>
      <c r="MJF16" s="4"/>
      <c r="MJG16" s="4"/>
      <c r="MJH16" s="4"/>
      <c r="MJI16" s="4"/>
      <c r="MJJ16" s="4"/>
      <c r="MJK16" s="4"/>
      <c r="MJL16" s="4"/>
      <c r="MJM16" s="4"/>
      <c r="MJN16" s="4"/>
      <c r="MJO16" s="4"/>
      <c r="MJP16" s="4"/>
      <c r="MJQ16" s="4"/>
      <c r="MJR16" s="4"/>
      <c r="MJS16" s="4"/>
      <c r="MJT16" s="4"/>
      <c r="MJU16" s="4"/>
      <c r="MJV16" s="4"/>
      <c r="MJW16" s="4"/>
      <c r="MJX16" s="4"/>
      <c r="MJY16" s="4"/>
      <c r="MJZ16" s="4"/>
      <c r="MKA16" s="4"/>
      <c r="MKB16" s="4"/>
      <c r="MKC16" s="4"/>
      <c r="MKD16" s="4"/>
      <c r="MKE16" s="4"/>
      <c r="MKF16" s="4"/>
      <c r="MKG16" s="4"/>
      <c r="MKH16" s="4"/>
      <c r="MKI16" s="4"/>
      <c r="MKJ16" s="4"/>
      <c r="MKK16" s="4"/>
      <c r="MKL16" s="4"/>
      <c r="MKM16" s="4"/>
      <c r="MKN16" s="4"/>
      <c r="MKO16" s="4"/>
      <c r="MKP16" s="4"/>
      <c r="MKQ16" s="4"/>
      <c r="MKR16" s="4"/>
      <c r="MKS16" s="4"/>
      <c r="MKT16" s="4"/>
      <c r="MKU16" s="4"/>
      <c r="MKV16" s="4"/>
      <c r="MKW16" s="4"/>
      <c r="MKX16" s="4"/>
      <c r="MKY16" s="4"/>
      <c r="MKZ16" s="4"/>
      <c r="MLA16" s="4"/>
      <c r="MLB16" s="4"/>
      <c r="MLC16" s="4"/>
      <c r="MLD16" s="4"/>
      <c r="MLE16" s="4"/>
      <c r="MLF16" s="4"/>
      <c r="MLG16" s="4"/>
      <c r="MLH16" s="4"/>
      <c r="MLI16" s="4"/>
      <c r="MLJ16" s="4"/>
      <c r="MLK16" s="4"/>
      <c r="MLL16" s="4"/>
      <c r="MLM16" s="4"/>
      <c r="MLN16" s="4"/>
      <c r="MLO16" s="4"/>
      <c r="MLP16" s="4"/>
      <c r="MLQ16" s="4"/>
      <c r="MLR16" s="4"/>
      <c r="MLS16" s="4"/>
      <c r="MLT16" s="4"/>
      <c r="MLU16" s="4"/>
      <c r="MLV16" s="4"/>
      <c r="MLW16" s="4"/>
      <c r="MLX16" s="4"/>
      <c r="MLY16" s="4"/>
      <c r="MLZ16" s="4"/>
      <c r="MMA16" s="4"/>
      <c r="MMB16" s="4"/>
      <c r="MMC16" s="4"/>
      <c r="MMD16" s="4"/>
      <c r="MME16" s="4"/>
      <c r="MMF16" s="4"/>
      <c r="MMG16" s="4"/>
      <c r="MMH16" s="4"/>
      <c r="MMI16" s="4"/>
      <c r="MMJ16" s="4"/>
      <c r="MMK16" s="4"/>
      <c r="MML16" s="4"/>
      <c r="MMM16" s="4"/>
      <c r="MMN16" s="4"/>
      <c r="MMO16" s="4"/>
      <c r="MMP16" s="4"/>
      <c r="MMQ16" s="4"/>
      <c r="MMR16" s="4"/>
      <c r="MMS16" s="4"/>
      <c r="MMT16" s="4"/>
      <c r="MMU16" s="4"/>
      <c r="MMV16" s="4"/>
      <c r="MMW16" s="4"/>
      <c r="MMX16" s="4"/>
      <c r="MMY16" s="4"/>
      <c r="MMZ16" s="4"/>
      <c r="MNA16" s="4"/>
      <c r="MNB16" s="4"/>
      <c r="MNC16" s="4"/>
      <c r="MND16" s="4"/>
      <c r="MNE16" s="4"/>
      <c r="MNF16" s="4"/>
      <c r="MNG16" s="4"/>
      <c r="MNH16" s="4"/>
      <c r="MNI16" s="4"/>
      <c r="MNJ16" s="4"/>
      <c r="MNK16" s="4"/>
      <c r="MNL16" s="4"/>
      <c r="MNM16" s="4"/>
      <c r="MNN16" s="4"/>
      <c r="MNO16" s="4"/>
      <c r="MNP16" s="4"/>
      <c r="MNQ16" s="4"/>
      <c r="MNR16" s="4"/>
      <c r="MNS16" s="4"/>
      <c r="MNT16" s="4"/>
      <c r="MNU16" s="4"/>
      <c r="MNV16" s="4"/>
      <c r="MNW16" s="4"/>
      <c r="MNX16" s="4"/>
      <c r="MNY16" s="4"/>
      <c r="MNZ16" s="4"/>
      <c r="MOA16" s="4"/>
      <c r="MOB16" s="4"/>
      <c r="MOC16" s="4"/>
      <c r="MOD16" s="4"/>
      <c r="MOE16" s="4"/>
      <c r="MOF16" s="4"/>
      <c r="MOG16" s="4"/>
      <c r="MOH16" s="4"/>
      <c r="MOI16" s="4"/>
      <c r="MOJ16" s="4"/>
      <c r="MOK16" s="4"/>
      <c r="MOL16" s="4"/>
      <c r="MOM16" s="4"/>
      <c r="MON16" s="4"/>
      <c r="MOO16" s="4"/>
      <c r="MOP16" s="4"/>
      <c r="MOQ16" s="4"/>
      <c r="MOR16" s="4"/>
      <c r="MOS16" s="4"/>
      <c r="MOT16" s="4"/>
      <c r="MOU16" s="4"/>
      <c r="MOV16" s="4"/>
      <c r="MOW16" s="4"/>
      <c r="MOX16" s="4"/>
      <c r="MOY16" s="4"/>
      <c r="MOZ16" s="4"/>
      <c r="MPA16" s="4"/>
      <c r="MPB16" s="4"/>
      <c r="MPC16" s="4"/>
      <c r="MPD16" s="4"/>
      <c r="MPE16" s="4"/>
      <c r="MPF16" s="4"/>
      <c r="MPG16" s="4"/>
      <c r="MPH16" s="4"/>
      <c r="MPI16" s="4"/>
      <c r="MPJ16" s="4"/>
      <c r="MPK16" s="4"/>
      <c r="MPL16" s="4"/>
      <c r="MPM16" s="4"/>
      <c r="MPN16" s="4"/>
      <c r="MPO16" s="4"/>
      <c r="MPP16" s="4"/>
      <c r="MPQ16" s="4"/>
      <c r="MPR16" s="4"/>
      <c r="MPS16" s="4"/>
      <c r="MPT16" s="4"/>
      <c r="MPU16" s="4"/>
      <c r="MPV16" s="4"/>
      <c r="MPW16" s="4"/>
      <c r="MPX16" s="4"/>
      <c r="MPY16" s="4"/>
      <c r="MPZ16" s="4"/>
      <c r="MQA16" s="4"/>
      <c r="MQB16" s="4"/>
      <c r="MQC16" s="4"/>
      <c r="MQD16" s="4"/>
      <c r="MQE16" s="4"/>
      <c r="MQF16" s="4"/>
      <c r="MQG16" s="4"/>
      <c r="MQH16" s="4"/>
      <c r="MQI16" s="4"/>
      <c r="MQJ16" s="4"/>
      <c r="MQK16" s="4"/>
      <c r="MQL16" s="4"/>
      <c r="MQM16" s="4"/>
      <c r="MQN16" s="4"/>
      <c r="MQO16" s="4"/>
      <c r="MQP16" s="4"/>
      <c r="MQQ16" s="4"/>
      <c r="MQR16" s="4"/>
      <c r="MQS16" s="4"/>
      <c r="MQT16" s="4"/>
      <c r="MQU16" s="4"/>
      <c r="MQV16" s="4"/>
      <c r="MQW16" s="4"/>
      <c r="MQX16" s="4"/>
      <c r="MQY16" s="4"/>
      <c r="MQZ16" s="4"/>
      <c r="MRA16" s="4"/>
      <c r="MRB16" s="4"/>
      <c r="MRC16" s="4"/>
      <c r="MRD16" s="4"/>
      <c r="MRE16" s="4"/>
      <c r="MRF16" s="4"/>
      <c r="MRG16" s="4"/>
      <c r="MRH16" s="4"/>
      <c r="MRI16" s="4"/>
      <c r="MRJ16" s="4"/>
      <c r="MRK16" s="4"/>
      <c r="MRL16" s="4"/>
      <c r="MRM16" s="4"/>
      <c r="MRN16" s="4"/>
      <c r="MRO16" s="4"/>
      <c r="MRP16" s="4"/>
      <c r="MRQ16" s="4"/>
      <c r="MRR16" s="4"/>
      <c r="MRS16" s="4"/>
      <c r="MRT16" s="4"/>
      <c r="MRU16" s="4"/>
      <c r="MRV16" s="4"/>
      <c r="MRW16" s="4"/>
      <c r="MRX16" s="4"/>
      <c r="MRY16" s="4"/>
      <c r="MRZ16" s="4"/>
      <c r="MSA16" s="4"/>
      <c r="MSB16" s="4"/>
      <c r="MSC16" s="4"/>
      <c r="MSD16" s="4"/>
      <c r="MSE16" s="4"/>
      <c r="MSF16" s="4"/>
      <c r="MSG16" s="4"/>
      <c r="MSH16" s="4"/>
      <c r="MSI16" s="4"/>
      <c r="MSJ16" s="4"/>
      <c r="MSK16" s="4"/>
      <c r="MSL16" s="4"/>
      <c r="MSM16" s="4"/>
      <c r="MSN16" s="4"/>
      <c r="MSO16" s="4"/>
      <c r="MSP16" s="4"/>
      <c r="MSQ16" s="4"/>
      <c r="MSR16" s="4"/>
      <c r="MSS16" s="4"/>
      <c r="MST16" s="4"/>
      <c r="MSU16" s="4"/>
      <c r="MSV16" s="4"/>
      <c r="MSW16" s="4"/>
      <c r="MSX16" s="4"/>
      <c r="MSY16" s="4"/>
      <c r="MSZ16" s="4"/>
      <c r="MTA16" s="4"/>
      <c r="MTB16" s="4"/>
      <c r="MTC16" s="4"/>
      <c r="MTD16" s="4"/>
      <c r="MTE16" s="4"/>
      <c r="MTF16" s="4"/>
      <c r="MTG16" s="4"/>
      <c r="MTH16" s="4"/>
      <c r="MTI16" s="4"/>
      <c r="MTJ16" s="4"/>
      <c r="MTK16" s="4"/>
      <c r="MTL16" s="4"/>
      <c r="MTM16" s="4"/>
      <c r="MTN16" s="4"/>
      <c r="MTO16" s="4"/>
      <c r="MTP16" s="4"/>
      <c r="MTQ16" s="4"/>
      <c r="MTR16" s="4"/>
      <c r="MTS16" s="4"/>
      <c r="MTT16" s="4"/>
      <c r="MTU16" s="4"/>
      <c r="MTV16" s="4"/>
      <c r="MTW16" s="4"/>
      <c r="MTX16" s="4"/>
      <c r="MTY16" s="4"/>
      <c r="MTZ16" s="4"/>
      <c r="MUA16" s="4"/>
      <c r="MUB16" s="4"/>
      <c r="MUC16" s="4"/>
      <c r="MUD16" s="4"/>
      <c r="MUE16" s="4"/>
      <c r="MUF16" s="4"/>
      <c r="MUG16" s="4"/>
      <c r="MUH16" s="4"/>
      <c r="MUI16" s="4"/>
      <c r="MUJ16" s="4"/>
      <c r="MUK16" s="4"/>
      <c r="MUL16" s="4"/>
      <c r="MUM16" s="4"/>
      <c r="MUN16" s="4"/>
      <c r="MUO16" s="4"/>
      <c r="MUP16" s="4"/>
      <c r="MUQ16" s="4"/>
      <c r="MUR16" s="4"/>
      <c r="MUS16" s="4"/>
      <c r="MUT16" s="4"/>
      <c r="MUU16" s="4"/>
      <c r="MUV16" s="4"/>
      <c r="MUW16" s="4"/>
      <c r="MUX16" s="4"/>
      <c r="MUY16" s="4"/>
      <c r="MUZ16" s="4"/>
      <c r="MVA16" s="4"/>
      <c r="MVB16" s="4"/>
      <c r="MVC16" s="4"/>
      <c r="MVD16" s="4"/>
      <c r="MVE16" s="4"/>
      <c r="MVF16" s="4"/>
      <c r="MVG16" s="4"/>
      <c r="MVH16" s="4"/>
      <c r="MVI16" s="4"/>
      <c r="MVJ16" s="4"/>
      <c r="MVK16" s="4"/>
      <c r="MVL16" s="4"/>
      <c r="MVM16" s="4"/>
      <c r="MVN16" s="4"/>
      <c r="MVO16" s="4"/>
      <c r="MVP16" s="4"/>
      <c r="MVQ16" s="4"/>
      <c r="MVR16" s="4"/>
      <c r="MVS16" s="4"/>
      <c r="MVT16" s="4"/>
      <c r="MVU16" s="4"/>
      <c r="MVV16" s="4"/>
      <c r="MVW16" s="4"/>
      <c r="MVX16" s="4"/>
      <c r="MVY16" s="4"/>
      <c r="MVZ16" s="4"/>
      <c r="MWA16" s="4"/>
      <c r="MWB16" s="4"/>
      <c r="MWC16" s="4"/>
      <c r="MWD16" s="4"/>
      <c r="MWE16" s="4"/>
      <c r="MWF16" s="4"/>
      <c r="MWG16" s="4"/>
      <c r="MWH16" s="4"/>
      <c r="MWI16" s="4"/>
      <c r="MWJ16" s="4"/>
      <c r="MWK16" s="4"/>
      <c r="MWL16" s="4"/>
      <c r="MWM16" s="4"/>
      <c r="MWN16" s="4"/>
      <c r="MWO16" s="4"/>
      <c r="MWP16" s="4"/>
      <c r="MWQ16" s="4"/>
      <c r="MWR16" s="4"/>
      <c r="MWS16" s="4"/>
      <c r="MWT16" s="4"/>
      <c r="MWU16" s="4"/>
      <c r="MWV16" s="4"/>
      <c r="MWW16" s="4"/>
      <c r="MWX16" s="4"/>
      <c r="MWY16" s="4"/>
      <c r="MWZ16" s="4"/>
      <c r="MXA16" s="4"/>
      <c r="MXB16" s="4"/>
      <c r="MXC16" s="4"/>
      <c r="MXD16" s="4"/>
      <c r="MXE16" s="4"/>
      <c r="MXF16" s="4"/>
      <c r="MXG16" s="4"/>
      <c r="MXH16" s="4"/>
      <c r="MXI16" s="4"/>
      <c r="MXJ16" s="4"/>
      <c r="MXK16" s="4"/>
      <c r="MXL16" s="4"/>
      <c r="MXM16" s="4"/>
      <c r="MXN16" s="4"/>
      <c r="MXO16" s="4"/>
      <c r="MXP16" s="4"/>
      <c r="MXQ16" s="4"/>
      <c r="MXR16" s="4"/>
      <c r="MXS16" s="4"/>
      <c r="MXT16" s="4"/>
      <c r="MXU16" s="4"/>
      <c r="MXV16" s="4"/>
      <c r="MXW16" s="4"/>
      <c r="MXX16" s="4"/>
      <c r="MXY16" s="4"/>
      <c r="MXZ16" s="4"/>
      <c r="MYA16" s="4"/>
      <c r="MYB16" s="4"/>
      <c r="MYC16" s="4"/>
      <c r="MYD16" s="4"/>
      <c r="MYE16" s="4"/>
      <c r="MYF16" s="4"/>
      <c r="MYG16" s="4"/>
      <c r="MYH16" s="4"/>
      <c r="MYI16" s="4"/>
      <c r="MYJ16" s="4"/>
      <c r="MYK16" s="4"/>
      <c r="MYL16" s="4"/>
      <c r="MYM16" s="4"/>
      <c r="MYN16" s="4"/>
      <c r="MYO16" s="4"/>
      <c r="MYP16" s="4"/>
      <c r="MYQ16" s="4"/>
      <c r="MYR16" s="4"/>
      <c r="MYS16" s="4"/>
      <c r="MYT16" s="4"/>
      <c r="MYU16" s="4"/>
      <c r="MYV16" s="4"/>
      <c r="MYW16" s="4"/>
      <c r="MYX16" s="4"/>
      <c r="MYY16" s="4"/>
      <c r="MYZ16" s="4"/>
      <c r="MZA16" s="4"/>
      <c r="MZB16" s="4"/>
      <c r="MZC16" s="4"/>
      <c r="MZD16" s="4"/>
      <c r="MZE16" s="4"/>
      <c r="MZF16" s="4"/>
      <c r="MZG16" s="4"/>
      <c r="MZH16" s="4"/>
      <c r="MZI16" s="4"/>
      <c r="MZJ16" s="4"/>
      <c r="MZK16" s="4"/>
      <c r="MZL16" s="4"/>
      <c r="MZM16" s="4"/>
      <c r="MZN16" s="4"/>
      <c r="MZO16" s="4"/>
      <c r="MZP16" s="4"/>
      <c r="MZQ16" s="4"/>
      <c r="MZR16" s="4"/>
      <c r="MZS16" s="4"/>
      <c r="MZT16" s="4"/>
      <c r="MZU16" s="4"/>
      <c r="MZV16" s="4"/>
      <c r="MZW16" s="4"/>
      <c r="MZX16" s="4"/>
      <c r="MZY16" s="4"/>
      <c r="MZZ16" s="4"/>
      <c r="NAA16" s="4"/>
      <c r="NAB16" s="4"/>
      <c r="NAC16" s="4"/>
      <c r="NAD16" s="4"/>
      <c r="NAE16" s="4"/>
      <c r="NAF16" s="4"/>
      <c r="NAG16" s="4"/>
      <c r="NAH16" s="4"/>
      <c r="NAI16" s="4"/>
      <c r="NAJ16" s="4"/>
      <c r="NAK16" s="4"/>
      <c r="NAL16" s="4"/>
      <c r="NAM16" s="4"/>
      <c r="NAN16" s="4"/>
      <c r="NAO16" s="4"/>
      <c r="NAP16" s="4"/>
      <c r="NAQ16" s="4"/>
      <c r="NAR16" s="4"/>
      <c r="NAS16" s="4"/>
      <c r="NAT16" s="4"/>
      <c r="NAU16" s="4"/>
      <c r="NAV16" s="4"/>
      <c r="NAW16" s="4"/>
      <c r="NAX16" s="4"/>
      <c r="NAY16" s="4"/>
      <c r="NAZ16" s="4"/>
      <c r="NBA16" s="4"/>
      <c r="NBB16" s="4"/>
      <c r="NBC16" s="4"/>
      <c r="NBD16" s="4"/>
      <c r="NBE16" s="4"/>
      <c r="NBF16" s="4"/>
      <c r="NBG16" s="4"/>
      <c r="NBH16" s="4"/>
      <c r="NBI16" s="4"/>
      <c r="NBJ16" s="4"/>
      <c r="NBK16" s="4"/>
      <c r="NBL16" s="4"/>
      <c r="NBM16" s="4"/>
      <c r="NBN16" s="4"/>
      <c r="NBO16" s="4"/>
      <c r="NBP16" s="4"/>
      <c r="NBQ16" s="4"/>
      <c r="NBR16" s="4"/>
      <c r="NBS16" s="4"/>
      <c r="NBT16" s="4"/>
      <c r="NBU16" s="4"/>
      <c r="NBV16" s="4"/>
      <c r="NBW16" s="4"/>
      <c r="NBX16" s="4"/>
      <c r="NBY16" s="4"/>
      <c r="NBZ16" s="4"/>
      <c r="NCA16" s="4"/>
      <c r="NCB16" s="4"/>
      <c r="NCC16" s="4"/>
      <c r="NCD16" s="4"/>
      <c r="NCE16" s="4"/>
      <c r="NCF16" s="4"/>
      <c r="NCG16" s="4"/>
      <c r="NCH16" s="4"/>
      <c r="NCI16" s="4"/>
      <c r="NCJ16" s="4"/>
      <c r="NCK16" s="4"/>
      <c r="NCL16" s="4"/>
      <c r="NCM16" s="4"/>
      <c r="NCN16" s="4"/>
      <c r="NCO16" s="4"/>
      <c r="NCP16" s="4"/>
      <c r="NCQ16" s="4"/>
      <c r="NCR16" s="4"/>
      <c r="NCS16" s="4"/>
      <c r="NCT16" s="4"/>
      <c r="NCU16" s="4"/>
      <c r="NCV16" s="4"/>
      <c r="NCW16" s="4"/>
      <c r="NCX16" s="4"/>
      <c r="NCY16" s="4"/>
      <c r="NCZ16" s="4"/>
      <c r="NDA16" s="4"/>
      <c r="NDB16" s="4"/>
      <c r="NDC16" s="4"/>
      <c r="NDD16" s="4"/>
      <c r="NDE16" s="4"/>
      <c r="NDF16" s="4"/>
      <c r="NDG16" s="4"/>
      <c r="NDH16" s="4"/>
      <c r="NDI16" s="4"/>
      <c r="NDJ16" s="4"/>
      <c r="NDK16" s="4"/>
      <c r="NDL16" s="4"/>
      <c r="NDM16" s="4"/>
      <c r="NDN16" s="4"/>
      <c r="NDO16" s="4"/>
      <c r="NDP16" s="4"/>
      <c r="NDQ16" s="4"/>
      <c r="NDR16" s="4"/>
      <c r="NDS16" s="4"/>
      <c r="NDT16" s="4"/>
      <c r="NDU16" s="4"/>
      <c r="NDV16" s="4"/>
      <c r="NDW16" s="4"/>
      <c r="NDX16" s="4"/>
      <c r="NDY16" s="4"/>
      <c r="NDZ16" s="4"/>
      <c r="NEA16" s="4"/>
      <c r="NEB16" s="4"/>
      <c r="NEC16" s="4"/>
      <c r="NED16" s="4"/>
      <c r="NEE16" s="4"/>
      <c r="NEF16" s="4"/>
      <c r="NEG16" s="4"/>
      <c r="NEH16" s="4"/>
      <c r="NEI16" s="4"/>
      <c r="NEJ16" s="4"/>
      <c r="NEK16" s="4"/>
      <c r="NEL16" s="4"/>
      <c r="NEM16" s="4"/>
      <c r="NEN16" s="4"/>
      <c r="NEO16" s="4"/>
      <c r="NEP16" s="4"/>
      <c r="NEQ16" s="4"/>
      <c r="NER16" s="4"/>
      <c r="NES16" s="4"/>
      <c r="NET16" s="4"/>
      <c r="NEU16" s="4"/>
      <c r="NEV16" s="4"/>
      <c r="NEW16" s="4"/>
      <c r="NEX16" s="4"/>
      <c r="NEY16" s="4"/>
      <c r="NEZ16" s="4"/>
      <c r="NFA16" s="4"/>
      <c r="NFB16" s="4"/>
      <c r="NFC16" s="4"/>
      <c r="NFD16" s="4"/>
      <c r="NFE16" s="4"/>
      <c r="NFF16" s="4"/>
      <c r="NFG16" s="4"/>
      <c r="NFH16" s="4"/>
      <c r="NFI16" s="4"/>
      <c r="NFJ16" s="4"/>
      <c r="NFK16" s="4"/>
      <c r="NFL16" s="4"/>
      <c r="NFM16" s="4"/>
      <c r="NFN16" s="4"/>
      <c r="NFO16" s="4"/>
      <c r="NFP16" s="4"/>
      <c r="NFQ16" s="4"/>
      <c r="NFR16" s="4"/>
      <c r="NFS16" s="4"/>
      <c r="NFT16" s="4"/>
      <c r="NFU16" s="4"/>
      <c r="NFV16" s="4"/>
      <c r="NFW16" s="4"/>
      <c r="NFX16" s="4"/>
      <c r="NFY16" s="4"/>
      <c r="NFZ16" s="4"/>
      <c r="NGA16" s="4"/>
      <c r="NGB16" s="4"/>
      <c r="NGC16" s="4"/>
      <c r="NGD16" s="4"/>
      <c r="NGE16" s="4"/>
      <c r="NGF16" s="4"/>
      <c r="NGG16" s="4"/>
      <c r="NGH16" s="4"/>
      <c r="NGI16" s="4"/>
      <c r="NGJ16" s="4"/>
      <c r="NGK16" s="4"/>
      <c r="NGL16" s="4"/>
      <c r="NGM16" s="4"/>
      <c r="NGN16" s="4"/>
      <c r="NGO16" s="4"/>
      <c r="NGP16" s="4"/>
      <c r="NGQ16" s="4"/>
      <c r="NGR16" s="4"/>
      <c r="NGS16" s="4"/>
      <c r="NGT16" s="4"/>
      <c r="NGU16" s="4"/>
      <c r="NGV16" s="4"/>
      <c r="NGW16" s="4"/>
      <c r="NGX16" s="4"/>
      <c r="NGY16" s="4"/>
      <c r="NGZ16" s="4"/>
      <c r="NHA16" s="4"/>
      <c r="NHB16" s="4"/>
      <c r="NHC16" s="4"/>
      <c r="NHD16" s="4"/>
      <c r="NHE16" s="4"/>
      <c r="NHF16" s="4"/>
      <c r="NHG16" s="4"/>
      <c r="NHH16" s="4"/>
      <c r="NHI16" s="4"/>
      <c r="NHJ16" s="4"/>
      <c r="NHK16" s="4"/>
      <c r="NHL16" s="4"/>
      <c r="NHM16" s="4"/>
      <c r="NHN16" s="4"/>
      <c r="NHO16" s="4"/>
      <c r="NHP16" s="4"/>
      <c r="NHQ16" s="4"/>
      <c r="NHR16" s="4"/>
      <c r="NHS16" s="4"/>
      <c r="NHT16" s="4"/>
      <c r="NHU16" s="4"/>
      <c r="NHV16" s="4"/>
      <c r="NHW16" s="4"/>
      <c r="NHX16" s="4"/>
      <c r="NHY16" s="4"/>
      <c r="NHZ16" s="4"/>
      <c r="NIA16" s="4"/>
      <c r="NIB16" s="4"/>
      <c r="NIC16" s="4"/>
      <c r="NID16" s="4"/>
      <c r="NIE16" s="4"/>
      <c r="NIF16" s="4"/>
      <c r="NIG16" s="4"/>
      <c r="NIH16" s="4"/>
      <c r="NII16" s="4"/>
      <c r="NIJ16" s="4"/>
      <c r="NIK16" s="4"/>
      <c r="NIL16" s="4"/>
      <c r="NIM16" s="4"/>
      <c r="NIN16" s="4"/>
      <c r="NIO16" s="4"/>
      <c r="NIP16" s="4"/>
      <c r="NIQ16" s="4"/>
      <c r="NIR16" s="4"/>
      <c r="NIS16" s="4"/>
      <c r="NIT16" s="4"/>
      <c r="NIU16" s="4"/>
      <c r="NIV16" s="4"/>
      <c r="NIW16" s="4"/>
      <c r="NIX16" s="4"/>
      <c r="NIY16" s="4"/>
      <c r="NIZ16" s="4"/>
      <c r="NJA16" s="4"/>
      <c r="NJB16" s="4"/>
      <c r="NJC16" s="4"/>
      <c r="NJD16" s="4"/>
      <c r="NJE16" s="4"/>
      <c r="NJF16" s="4"/>
      <c r="NJG16" s="4"/>
      <c r="NJH16" s="4"/>
      <c r="NJI16" s="4"/>
      <c r="NJJ16" s="4"/>
      <c r="NJK16" s="4"/>
      <c r="NJL16" s="4"/>
      <c r="NJM16" s="4"/>
      <c r="NJN16" s="4"/>
      <c r="NJO16" s="4"/>
      <c r="NJP16" s="4"/>
      <c r="NJQ16" s="4"/>
      <c r="NJR16" s="4"/>
      <c r="NJS16" s="4"/>
      <c r="NJT16" s="4"/>
      <c r="NJU16" s="4"/>
      <c r="NJV16" s="4"/>
      <c r="NJW16" s="4"/>
      <c r="NJX16" s="4"/>
      <c r="NJY16" s="4"/>
      <c r="NJZ16" s="4"/>
      <c r="NKA16" s="4"/>
      <c r="NKB16" s="4"/>
      <c r="NKC16" s="4"/>
      <c r="NKD16" s="4"/>
      <c r="NKE16" s="4"/>
      <c r="NKF16" s="4"/>
      <c r="NKG16" s="4"/>
      <c r="NKH16" s="4"/>
      <c r="NKI16" s="4"/>
      <c r="NKJ16" s="4"/>
      <c r="NKK16" s="4"/>
      <c r="NKL16" s="4"/>
      <c r="NKM16" s="4"/>
      <c r="NKN16" s="4"/>
      <c r="NKO16" s="4"/>
      <c r="NKP16" s="4"/>
      <c r="NKQ16" s="4"/>
      <c r="NKR16" s="4"/>
      <c r="NKS16" s="4"/>
      <c r="NKT16" s="4"/>
      <c r="NKU16" s="4"/>
      <c r="NKV16" s="4"/>
      <c r="NKW16" s="4"/>
      <c r="NKX16" s="4"/>
      <c r="NKY16" s="4"/>
      <c r="NKZ16" s="4"/>
      <c r="NLA16" s="4"/>
      <c r="NLB16" s="4"/>
      <c r="NLC16" s="4"/>
      <c r="NLD16" s="4"/>
      <c r="NLE16" s="4"/>
      <c r="NLF16" s="4"/>
      <c r="NLG16" s="4"/>
      <c r="NLH16" s="4"/>
      <c r="NLI16" s="4"/>
      <c r="NLJ16" s="4"/>
      <c r="NLK16" s="4"/>
      <c r="NLL16" s="4"/>
      <c r="NLM16" s="4"/>
      <c r="NLN16" s="4"/>
      <c r="NLO16" s="4"/>
      <c r="NLP16" s="4"/>
      <c r="NLQ16" s="4"/>
      <c r="NLR16" s="4"/>
      <c r="NLS16" s="4"/>
      <c r="NLT16" s="4"/>
      <c r="NLU16" s="4"/>
      <c r="NLV16" s="4"/>
      <c r="NLW16" s="4"/>
      <c r="NLX16" s="4"/>
      <c r="NLY16" s="4"/>
      <c r="NLZ16" s="4"/>
      <c r="NMA16" s="4"/>
      <c r="NMB16" s="4"/>
      <c r="NMC16" s="4"/>
      <c r="NMD16" s="4"/>
      <c r="NME16" s="4"/>
      <c r="NMF16" s="4"/>
      <c r="NMG16" s="4"/>
      <c r="NMH16" s="4"/>
      <c r="NMI16" s="4"/>
      <c r="NMJ16" s="4"/>
      <c r="NMK16" s="4"/>
      <c r="NML16" s="4"/>
      <c r="NMM16" s="4"/>
      <c r="NMN16" s="4"/>
      <c r="NMO16" s="4"/>
      <c r="NMP16" s="4"/>
      <c r="NMQ16" s="4"/>
      <c r="NMR16" s="4"/>
      <c r="NMS16" s="4"/>
      <c r="NMT16" s="4"/>
      <c r="NMU16" s="4"/>
      <c r="NMV16" s="4"/>
      <c r="NMW16" s="4"/>
      <c r="NMX16" s="4"/>
      <c r="NMY16" s="4"/>
      <c r="NMZ16" s="4"/>
      <c r="NNA16" s="4"/>
      <c r="NNB16" s="4"/>
      <c r="NNC16" s="4"/>
      <c r="NND16" s="4"/>
      <c r="NNE16" s="4"/>
      <c r="NNF16" s="4"/>
      <c r="NNG16" s="4"/>
      <c r="NNH16" s="4"/>
      <c r="NNI16" s="4"/>
      <c r="NNJ16" s="4"/>
      <c r="NNK16" s="4"/>
      <c r="NNL16" s="4"/>
      <c r="NNM16" s="4"/>
      <c r="NNN16" s="4"/>
      <c r="NNO16" s="4"/>
      <c r="NNP16" s="4"/>
      <c r="NNQ16" s="4"/>
      <c r="NNR16" s="4"/>
      <c r="NNS16" s="4"/>
      <c r="NNT16" s="4"/>
      <c r="NNU16" s="4"/>
      <c r="NNV16" s="4"/>
      <c r="NNW16" s="4"/>
      <c r="NNX16" s="4"/>
      <c r="NNY16" s="4"/>
      <c r="NNZ16" s="4"/>
      <c r="NOA16" s="4"/>
      <c r="NOB16" s="4"/>
      <c r="NOC16" s="4"/>
      <c r="NOD16" s="4"/>
      <c r="NOE16" s="4"/>
      <c r="NOF16" s="4"/>
      <c r="NOG16" s="4"/>
      <c r="NOH16" s="4"/>
      <c r="NOI16" s="4"/>
      <c r="NOJ16" s="4"/>
      <c r="NOK16" s="4"/>
      <c r="NOL16" s="4"/>
      <c r="NOM16" s="4"/>
      <c r="NON16" s="4"/>
      <c r="NOO16" s="4"/>
      <c r="NOP16" s="4"/>
      <c r="NOQ16" s="4"/>
      <c r="NOR16" s="4"/>
      <c r="NOS16" s="4"/>
      <c r="NOT16" s="4"/>
      <c r="NOU16" s="4"/>
      <c r="NOV16" s="4"/>
      <c r="NOW16" s="4"/>
      <c r="NOX16" s="4"/>
      <c r="NOY16" s="4"/>
      <c r="NOZ16" s="4"/>
      <c r="NPA16" s="4"/>
      <c r="NPB16" s="4"/>
      <c r="NPC16" s="4"/>
      <c r="NPD16" s="4"/>
      <c r="NPE16" s="4"/>
      <c r="NPF16" s="4"/>
      <c r="NPG16" s="4"/>
      <c r="NPH16" s="4"/>
      <c r="NPI16" s="4"/>
      <c r="NPJ16" s="4"/>
      <c r="NPK16" s="4"/>
      <c r="NPL16" s="4"/>
      <c r="NPM16" s="4"/>
      <c r="NPN16" s="4"/>
      <c r="NPO16" s="4"/>
      <c r="NPP16" s="4"/>
      <c r="NPQ16" s="4"/>
      <c r="NPR16" s="4"/>
      <c r="NPS16" s="4"/>
      <c r="NPT16" s="4"/>
      <c r="NPU16" s="4"/>
      <c r="NPV16" s="4"/>
      <c r="NPW16" s="4"/>
      <c r="NPX16" s="4"/>
      <c r="NPY16" s="4"/>
      <c r="NPZ16" s="4"/>
      <c r="NQA16" s="4"/>
      <c r="NQB16" s="4"/>
      <c r="NQC16" s="4"/>
      <c r="NQD16" s="4"/>
      <c r="NQE16" s="4"/>
      <c r="NQF16" s="4"/>
      <c r="NQG16" s="4"/>
      <c r="NQH16" s="4"/>
      <c r="NQI16" s="4"/>
      <c r="NQJ16" s="4"/>
      <c r="NQK16" s="4"/>
      <c r="NQL16" s="4"/>
      <c r="NQM16" s="4"/>
      <c r="NQN16" s="4"/>
      <c r="NQO16" s="4"/>
      <c r="NQP16" s="4"/>
      <c r="NQQ16" s="4"/>
      <c r="NQR16" s="4"/>
      <c r="NQS16" s="4"/>
      <c r="NQT16" s="4"/>
      <c r="NQU16" s="4"/>
      <c r="NQV16" s="4"/>
      <c r="NQW16" s="4"/>
      <c r="NQX16" s="4"/>
      <c r="NQY16" s="4"/>
      <c r="NQZ16" s="4"/>
      <c r="NRA16" s="4"/>
      <c r="NRB16" s="4"/>
      <c r="NRC16" s="4"/>
      <c r="NRD16" s="4"/>
      <c r="NRE16" s="4"/>
      <c r="NRF16" s="4"/>
      <c r="NRG16" s="4"/>
      <c r="NRH16" s="4"/>
      <c r="NRI16" s="4"/>
      <c r="NRJ16" s="4"/>
      <c r="NRK16" s="4"/>
      <c r="NRL16" s="4"/>
      <c r="NRM16" s="4"/>
      <c r="NRN16" s="4"/>
      <c r="NRO16" s="4"/>
      <c r="NRP16" s="4"/>
      <c r="NRQ16" s="4"/>
      <c r="NRR16" s="4"/>
      <c r="NRS16" s="4"/>
      <c r="NRT16" s="4"/>
      <c r="NRU16" s="4"/>
      <c r="NRV16" s="4"/>
      <c r="NRW16" s="4"/>
      <c r="NRX16" s="4"/>
      <c r="NRY16" s="4"/>
      <c r="NRZ16" s="4"/>
      <c r="NSA16" s="4"/>
      <c r="NSB16" s="4"/>
      <c r="NSC16" s="4"/>
      <c r="NSD16" s="4"/>
      <c r="NSE16" s="4"/>
      <c r="NSF16" s="4"/>
      <c r="NSG16" s="4"/>
      <c r="NSH16" s="4"/>
      <c r="NSI16" s="4"/>
      <c r="NSJ16" s="4"/>
      <c r="NSK16" s="4"/>
      <c r="NSL16" s="4"/>
      <c r="NSM16" s="4"/>
      <c r="NSN16" s="4"/>
      <c r="NSO16" s="4"/>
      <c r="NSP16" s="4"/>
      <c r="NSQ16" s="4"/>
      <c r="NSR16" s="4"/>
      <c r="NSS16" s="4"/>
      <c r="NST16" s="4"/>
      <c r="NSU16" s="4"/>
      <c r="NSV16" s="4"/>
      <c r="NSW16" s="4"/>
      <c r="NSX16" s="4"/>
      <c r="NSY16" s="4"/>
      <c r="NSZ16" s="4"/>
      <c r="NTA16" s="4"/>
      <c r="NTB16" s="4"/>
      <c r="NTC16" s="4"/>
      <c r="NTD16" s="4"/>
      <c r="NTE16" s="4"/>
      <c r="NTF16" s="4"/>
      <c r="NTG16" s="4"/>
      <c r="NTH16" s="4"/>
      <c r="NTI16" s="4"/>
      <c r="NTJ16" s="4"/>
      <c r="NTK16" s="4"/>
      <c r="NTL16" s="4"/>
      <c r="NTM16" s="4"/>
      <c r="NTN16" s="4"/>
      <c r="NTO16" s="4"/>
      <c r="NTP16" s="4"/>
      <c r="NTQ16" s="4"/>
      <c r="NTR16" s="4"/>
      <c r="NTS16" s="4"/>
      <c r="NTT16" s="4"/>
      <c r="NTU16" s="4"/>
      <c r="NTV16" s="4"/>
      <c r="NTW16" s="4"/>
      <c r="NTX16" s="4"/>
      <c r="NTY16" s="4"/>
      <c r="NTZ16" s="4"/>
      <c r="NUA16" s="4"/>
      <c r="NUB16" s="4"/>
      <c r="NUC16" s="4"/>
      <c r="NUD16" s="4"/>
      <c r="NUE16" s="4"/>
      <c r="NUF16" s="4"/>
      <c r="NUG16" s="4"/>
      <c r="NUH16" s="4"/>
      <c r="NUI16" s="4"/>
      <c r="NUJ16" s="4"/>
      <c r="NUK16" s="4"/>
      <c r="NUL16" s="4"/>
      <c r="NUM16" s="4"/>
      <c r="NUN16" s="4"/>
      <c r="NUO16" s="4"/>
      <c r="NUP16" s="4"/>
      <c r="NUQ16" s="4"/>
      <c r="NUR16" s="4"/>
      <c r="NUS16" s="4"/>
      <c r="NUT16" s="4"/>
      <c r="NUU16" s="4"/>
      <c r="NUV16" s="4"/>
      <c r="NUW16" s="4"/>
      <c r="NUX16" s="4"/>
      <c r="NUY16" s="4"/>
      <c r="NUZ16" s="4"/>
      <c r="NVA16" s="4"/>
      <c r="NVB16" s="4"/>
      <c r="NVC16" s="4"/>
      <c r="NVD16" s="4"/>
      <c r="NVE16" s="4"/>
      <c r="NVF16" s="4"/>
      <c r="NVG16" s="4"/>
      <c r="NVH16" s="4"/>
      <c r="NVI16" s="4"/>
      <c r="NVJ16" s="4"/>
      <c r="NVK16" s="4"/>
      <c r="NVL16" s="4"/>
      <c r="NVM16" s="4"/>
      <c r="NVN16" s="4"/>
      <c r="NVO16" s="4"/>
      <c r="NVP16" s="4"/>
      <c r="NVQ16" s="4"/>
      <c r="NVR16" s="4"/>
      <c r="NVS16" s="4"/>
      <c r="NVT16" s="4"/>
      <c r="NVU16" s="4"/>
      <c r="NVV16" s="4"/>
      <c r="NVW16" s="4"/>
      <c r="NVX16" s="4"/>
      <c r="NVY16" s="4"/>
      <c r="NVZ16" s="4"/>
      <c r="NWA16" s="4"/>
      <c r="NWB16" s="4"/>
      <c r="NWC16" s="4"/>
      <c r="NWD16" s="4"/>
      <c r="NWE16" s="4"/>
      <c r="NWF16" s="4"/>
      <c r="NWG16" s="4"/>
      <c r="NWH16" s="4"/>
      <c r="NWI16" s="4"/>
      <c r="NWJ16" s="4"/>
      <c r="NWK16" s="4"/>
      <c r="NWL16" s="4"/>
      <c r="NWM16" s="4"/>
      <c r="NWN16" s="4"/>
      <c r="NWO16" s="4"/>
      <c r="NWP16" s="4"/>
      <c r="NWQ16" s="4"/>
      <c r="NWR16" s="4"/>
      <c r="NWS16" s="4"/>
      <c r="NWT16" s="4"/>
      <c r="NWU16" s="4"/>
      <c r="NWV16" s="4"/>
      <c r="NWW16" s="4"/>
      <c r="NWX16" s="4"/>
      <c r="NWY16" s="4"/>
      <c r="NWZ16" s="4"/>
      <c r="NXA16" s="4"/>
      <c r="NXB16" s="4"/>
      <c r="NXC16" s="4"/>
      <c r="NXD16" s="4"/>
      <c r="NXE16" s="4"/>
      <c r="NXF16" s="4"/>
      <c r="NXG16" s="4"/>
      <c r="NXH16" s="4"/>
      <c r="NXI16" s="4"/>
      <c r="NXJ16" s="4"/>
      <c r="NXK16" s="4"/>
      <c r="NXL16" s="4"/>
      <c r="NXM16" s="4"/>
      <c r="NXN16" s="4"/>
      <c r="NXO16" s="4"/>
      <c r="NXP16" s="4"/>
      <c r="NXQ16" s="4"/>
      <c r="NXR16" s="4"/>
      <c r="NXS16" s="4"/>
      <c r="NXT16" s="4"/>
      <c r="NXU16" s="4"/>
      <c r="NXV16" s="4"/>
      <c r="NXW16" s="4"/>
      <c r="NXX16" s="4"/>
      <c r="NXY16" s="4"/>
      <c r="NXZ16" s="4"/>
      <c r="NYA16" s="4"/>
      <c r="NYB16" s="4"/>
      <c r="NYC16" s="4"/>
      <c r="NYD16" s="4"/>
      <c r="NYE16" s="4"/>
      <c r="NYF16" s="4"/>
      <c r="NYG16" s="4"/>
      <c r="NYH16" s="4"/>
      <c r="NYI16" s="4"/>
      <c r="NYJ16" s="4"/>
      <c r="NYK16" s="4"/>
      <c r="NYL16" s="4"/>
      <c r="NYM16" s="4"/>
      <c r="NYN16" s="4"/>
      <c r="NYO16" s="4"/>
      <c r="NYP16" s="4"/>
      <c r="NYQ16" s="4"/>
      <c r="NYR16" s="4"/>
      <c r="NYS16" s="4"/>
      <c r="NYT16" s="4"/>
      <c r="NYU16" s="4"/>
      <c r="NYV16" s="4"/>
      <c r="NYW16" s="4"/>
      <c r="NYX16" s="4"/>
      <c r="NYY16" s="4"/>
      <c r="NYZ16" s="4"/>
      <c r="NZA16" s="4"/>
      <c r="NZB16" s="4"/>
      <c r="NZC16" s="4"/>
      <c r="NZD16" s="4"/>
      <c r="NZE16" s="4"/>
      <c r="NZF16" s="4"/>
      <c r="NZG16" s="4"/>
      <c r="NZH16" s="4"/>
      <c r="NZI16" s="4"/>
      <c r="NZJ16" s="4"/>
      <c r="NZK16" s="4"/>
      <c r="NZL16" s="4"/>
      <c r="NZM16" s="4"/>
      <c r="NZN16" s="4"/>
      <c r="NZO16" s="4"/>
      <c r="NZP16" s="4"/>
      <c r="NZQ16" s="4"/>
      <c r="NZR16" s="4"/>
      <c r="NZS16" s="4"/>
      <c r="NZT16" s="4"/>
      <c r="NZU16" s="4"/>
      <c r="NZV16" s="4"/>
      <c r="NZW16" s="4"/>
      <c r="NZX16" s="4"/>
      <c r="NZY16" s="4"/>
      <c r="NZZ16" s="4"/>
      <c r="OAA16" s="4"/>
      <c r="OAB16" s="4"/>
      <c r="OAC16" s="4"/>
      <c r="OAD16" s="4"/>
      <c r="OAE16" s="4"/>
      <c r="OAF16" s="4"/>
      <c r="OAG16" s="4"/>
      <c r="OAH16" s="4"/>
      <c r="OAI16" s="4"/>
      <c r="OAJ16" s="4"/>
      <c r="OAK16" s="4"/>
      <c r="OAL16" s="4"/>
      <c r="OAM16" s="4"/>
      <c r="OAN16" s="4"/>
      <c r="OAO16" s="4"/>
      <c r="OAP16" s="4"/>
      <c r="OAQ16" s="4"/>
      <c r="OAR16" s="4"/>
      <c r="OAS16" s="4"/>
      <c r="OAT16" s="4"/>
      <c r="OAU16" s="4"/>
      <c r="OAV16" s="4"/>
      <c r="OAW16" s="4"/>
      <c r="OAX16" s="4"/>
      <c r="OAY16" s="4"/>
      <c r="OAZ16" s="4"/>
      <c r="OBA16" s="4"/>
      <c r="OBB16" s="4"/>
      <c r="OBC16" s="4"/>
      <c r="OBD16" s="4"/>
      <c r="OBE16" s="4"/>
      <c r="OBF16" s="4"/>
      <c r="OBG16" s="4"/>
      <c r="OBH16" s="4"/>
      <c r="OBI16" s="4"/>
      <c r="OBJ16" s="4"/>
      <c r="OBK16" s="4"/>
      <c r="OBL16" s="4"/>
      <c r="OBM16" s="4"/>
      <c r="OBN16" s="4"/>
      <c r="OBO16" s="4"/>
      <c r="OBP16" s="4"/>
      <c r="OBQ16" s="4"/>
      <c r="OBR16" s="4"/>
      <c r="OBS16" s="4"/>
      <c r="OBT16" s="4"/>
      <c r="OBU16" s="4"/>
      <c r="OBV16" s="4"/>
      <c r="OBW16" s="4"/>
      <c r="OBX16" s="4"/>
      <c r="OBY16" s="4"/>
      <c r="OBZ16" s="4"/>
      <c r="OCA16" s="4"/>
      <c r="OCB16" s="4"/>
      <c r="OCC16" s="4"/>
      <c r="OCD16" s="4"/>
      <c r="OCE16" s="4"/>
      <c r="OCF16" s="4"/>
      <c r="OCG16" s="4"/>
      <c r="OCH16" s="4"/>
      <c r="OCI16" s="4"/>
      <c r="OCJ16" s="4"/>
      <c r="OCK16" s="4"/>
      <c r="OCL16" s="4"/>
      <c r="OCM16" s="4"/>
      <c r="OCN16" s="4"/>
      <c r="OCO16" s="4"/>
      <c r="OCP16" s="4"/>
      <c r="OCQ16" s="4"/>
      <c r="OCR16" s="4"/>
      <c r="OCS16" s="4"/>
      <c r="OCT16" s="4"/>
      <c r="OCU16" s="4"/>
      <c r="OCV16" s="4"/>
      <c r="OCW16" s="4"/>
      <c r="OCX16" s="4"/>
      <c r="OCY16" s="4"/>
      <c r="OCZ16" s="4"/>
      <c r="ODA16" s="4"/>
      <c r="ODB16" s="4"/>
      <c r="ODC16" s="4"/>
      <c r="ODD16" s="4"/>
      <c r="ODE16" s="4"/>
      <c r="ODF16" s="4"/>
      <c r="ODG16" s="4"/>
      <c r="ODH16" s="4"/>
      <c r="ODI16" s="4"/>
      <c r="ODJ16" s="4"/>
      <c r="ODK16" s="4"/>
      <c r="ODL16" s="4"/>
      <c r="ODM16" s="4"/>
      <c r="ODN16" s="4"/>
      <c r="ODO16" s="4"/>
      <c r="ODP16" s="4"/>
      <c r="ODQ16" s="4"/>
      <c r="ODR16" s="4"/>
      <c r="ODS16" s="4"/>
      <c r="ODT16" s="4"/>
      <c r="ODU16" s="4"/>
      <c r="ODV16" s="4"/>
      <c r="ODW16" s="4"/>
      <c r="ODX16" s="4"/>
      <c r="ODY16" s="4"/>
      <c r="ODZ16" s="4"/>
      <c r="OEA16" s="4"/>
      <c r="OEB16" s="4"/>
      <c r="OEC16" s="4"/>
      <c r="OED16" s="4"/>
      <c r="OEE16" s="4"/>
      <c r="OEF16" s="4"/>
      <c r="OEG16" s="4"/>
      <c r="OEH16" s="4"/>
      <c r="OEI16" s="4"/>
      <c r="OEJ16" s="4"/>
      <c r="OEK16" s="4"/>
      <c r="OEL16" s="4"/>
      <c r="OEM16" s="4"/>
      <c r="OEN16" s="4"/>
      <c r="OEO16" s="4"/>
      <c r="OEP16" s="4"/>
      <c r="OEQ16" s="4"/>
      <c r="OER16" s="4"/>
      <c r="OES16" s="4"/>
      <c r="OET16" s="4"/>
      <c r="OEU16" s="4"/>
      <c r="OEV16" s="4"/>
      <c r="OEW16" s="4"/>
      <c r="OEX16" s="4"/>
      <c r="OEY16" s="4"/>
      <c r="OEZ16" s="4"/>
      <c r="OFA16" s="4"/>
      <c r="OFB16" s="4"/>
      <c r="OFC16" s="4"/>
      <c r="OFD16" s="4"/>
      <c r="OFE16" s="4"/>
      <c r="OFF16" s="4"/>
      <c r="OFG16" s="4"/>
      <c r="OFH16" s="4"/>
      <c r="OFI16" s="4"/>
      <c r="OFJ16" s="4"/>
      <c r="OFK16" s="4"/>
      <c r="OFL16" s="4"/>
      <c r="OFM16" s="4"/>
      <c r="OFN16" s="4"/>
      <c r="OFO16" s="4"/>
      <c r="OFP16" s="4"/>
      <c r="OFQ16" s="4"/>
      <c r="OFR16" s="4"/>
      <c r="OFS16" s="4"/>
      <c r="OFT16" s="4"/>
      <c r="OFU16" s="4"/>
      <c r="OFV16" s="4"/>
      <c r="OFW16" s="4"/>
      <c r="OFX16" s="4"/>
      <c r="OFY16" s="4"/>
      <c r="OFZ16" s="4"/>
      <c r="OGA16" s="4"/>
      <c r="OGB16" s="4"/>
      <c r="OGC16" s="4"/>
      <c r="OGD16" s="4"/>
      <c r="OGE16" s="4"/>
      <c r="OGF16" s="4"/>
      <c r="OGG16" s="4"/>
      <c r="OGH16" s="4"/>
      <c r="OGI16" s="4"/>
      <c r="OGJ16" s="4"/>
      <c r="OGK16" s="4"/>
      <c r="OGL16" s="4"/>
      <c r="OGM16" s="4"/>
      <c r="OGN16" s="4"/>
      <c r="OGO16" s="4"/>
      <c r="OGP16" s="4"/>
      <c r="OGQ16" s="4"/>
      <c r="OGR16" s="4"/>
      <c r="OGS16" s="4"/>
      <c r="OGT16" s="4"/>
      <c r="OGU16" s="4"/>
      <c r="OGV16" s="4"/>
      <c r="OGW16" s="4"/>
      <c r="OGX16" s="4"/>
      <c r="OGY16" s="4"/>
      <c r="OGZ16" s="4"/>
      <c r="OHA16" s="4"/>
      <c r="OHB16" s="4"/>
      <c r="OHC16" s="4"/>
      <c r="OHD16" s="4"/>
      <c r="OHE16" s="4"/>
      <c r="OHF16" s="4"/>
      <c r="OHG16" s="4"/>
      <c r="OHH16" s="4"/>
      <c r="OHI16" s="4"/>
      <c r="OHJ16" s="4"/>
      <c r="OHK16" s="4"/>
      <c r="OHL16" s="4"/>
      <c r="OHM16" s="4"/>
      <c r="OHN16" s="4"/>
      <c r="OHO16" s="4"/>
      <c r="OHP16" s="4"/>
      <c r="OHQ16" s="4"/>
      <c r="OHR16" s="4"/>
      <c r="OHS16" s="4"/>
      <c r="OHT16" s="4"/>
      <c r="OHU16" s="4"/>
      <c r="OHV16" s="4"/>
      <c r="OHW16" s="4"/>
      <c r="OHX16" s="4"/>
      <c r="OHY16" s="4"/>
      <c r="OHZ16" s="4"/>
      <c r="OIA16" s="4"/>
      <c r="OIB16" s="4"/>
      <c r="OIC16" s="4"/>
      <c r="OID16" s="4"/>
      <c r="OIE16" s="4"/>
      <c r="OIF16" s="4"/>
      <c r="OIG16" s="4"/>
      <c r="OIH16" s="4"/>
      <c r="OII16" s="4"/>
      <c r="OIJ16" s="4"/>
      <c r="OIK16" s="4"/>
      <c r="OIL16" s="4"/>
      <c r="OIM16" s="4"/>
      <c r="OIN16" s="4"/>
      <c r="OIO16" s="4"/>
      <c r="OIP16" s="4"/>
      <c r="OIQ16" s="4"/>
      <c r="OIR16" s="4"/>
      <c r="OIS16" s="4"/>
      <c r="OIT16" s="4"/>
      <c r="OIU16" s="4"/>
      <c r="OIV16" s="4"/>
      <c r="OIW16" s="4"/>
      <c r="OIX16" s="4"/>
      <c r="OIY16" s="4"/>
      <c r="OIZ16" s="4"/>
      <c r="OJA16" s="4"/>
      <c r="OJB16" s="4"/>
      <c r="OJC16" s="4"/>
      <c r="OJD16" s="4"/>
      <c r="OJE16" s="4"/>
      <c r="OJF16" s="4"/>
      <c r="OJG16" s="4"/>
      <c r="OJH16" s="4"/>
      <c r="OJI16" s="4"/>
      <c r="OJJ16" s="4"/>
      <c r="OJK16" s="4"/>
      <c r="OJL16" s="4"/>
      <c r="OJM16" s="4"/>
      <c r="OJN16" s="4"/>
      <c r="OJO16" s="4"/>
      <c r="OJP16" s="4"/>
      <c r="OJQ16" s="4"/>
      <c r="OJR16" s="4"/>
      <c r="OJS16" s="4"/>
      <c r="OJT16" s="4"/>
      <c r="OJU16" s="4"/>
      <c r="OJV16" s="4"/>
      <c r="OJW16" s="4"/>
      <c r="OJX16" s="4"/>
      <c r="OJY16" s="4"/>
      <c r="OJZ16" s="4"/>
      <c r="OKA16" s="4"/>
      <c r="OKB16" s="4"/>
      <c r="OKC16" s="4"/>
      <c r="OKD16" s="4"/>
      <c r="OKE16" s="4"/>
      <c r="OKF16" s="4"/>
      <c r="OKG16" s="4"/>
      <c r="OKH16" s="4"/>
      <c r="OKI16" s="4"/>
      <c r="OKJ16" s="4"/>
      <c r="OKK16" s="4"/>
      <c r="OKL16" s="4"/>
      <c r="OKM16" s="4"/>
      <c r="OKN16" s="4"/>
      <c r="OKO16" s="4"/>
      <c r="OKP16" s="4"/>
      <c r="OKQ16" s="4"/>
      <c r="OKR16" s="4"/>
      <c r="OKS16" s="4"/>
      <c r="OKT16" s="4"/>
      <c r="OKU16" s="4"/>
      <c r="OKV16" s="4"/>
      <c r="OKW16" s="4"/>
      <c r="OKX16" s="4"/>
      <c r="OKY16" s="4"/>
      <c r="OKZ16" s="4"/>
      <c r="OLA16" s="4"/>
      <c r="OLB16" s="4"/>
      <c r="OLC16" s="4"/>
      <c r="OLD16" s="4"/>
      <c r="OLE16" s="4"/>
      <c r="OLF16" s="4"/>
      <c r="OLG16" s="4"/>
      <c r="OLH16" s="4"/>
      <c r="OLI16" s="4"/>
      <c r="OLJ16" s="4"/>
      <c r="OLK16" s="4"/>
      <c r="OLL16" s="4"/>
      <c r="OLM16" s="4"/>
      <c r="OLN16" s="4"/>
      <c r="OLO16" s="4"/>
      <c r="OLP16" s="4"/>
      <c r="OLQ16" s="4"/>
      <c r="OLR16" s="4"/>
      <c r="OLS16" s="4"/>
      <c r="OLT16" s="4"/>
      <c r="OLU16" s="4"/>
      <c r="OLV16" s="4"/>
      <c r="OLW16" s="4"/>
      <c r="OLX16" s="4"/>
      <c r="OLY16" s="4"/>
      <c r="OLZ16" s="4"/>
      <c r="OMA16" s="4"/>
      <c r="OMB16" s="4"/>
      <c r="OMC16" s="4"/>
      <c r="OMD16" s="4"/>
      <c r="OME16" s="4"/>
      <c r="OMF16" s="4"/>
      <c r="OMG16" s="4"/>
      <c r="OMH16" s="4"/>
      <c r="OMI16" s="4"/>
      <c r="OMJ16" s="4"/>
      <c r="OMK16" s="4"/>
      <c r="OML16" s="4"/>
      <c r="OMM16" s="4"/>
      <c r="OMN16" s="4"/>
      <c r="OMO16" s="4"/>
      <c r="OMP16" s="4"/>
      <c r="OMQ16" s="4"/>
      <c r="OMR16" s="4"/>
      <c r="OMS16" s="4"/>
      <c r="OMT16" s="4"/>
      <c r="OMU16" s="4"/>
      <c r="OMV16" s="4"/>
      <c r="OMW16" s="4"/>
      <c r="OMX16" s="4"/>
      <c r="OMY16" s="4"/>
      <c r="OMZ16" s="4"/>
      <c r="ONA16" s="4"/>
      <c r="ONB16" s="4"/>
      <c r="ONC16" s="4"/>
      <c r="OND16" s="4"/>
      <c r="ONE16" s="4"/>
      <c r="ONF16" s="4"/>
      <c r="ONG16" s="4"/>
      <c r="ONH16" s="4"/>
      <c r="ONI16" s="4"/>
      <c r="ONJ16" s="4"/>
      <c r="ONK16" s="4"/>
      <c r="ONL16" s="4"/>
      <c r="ONM16" s="4"/>
      <c r="ONN16" s="4"/>
      <c r="ONO16" s="4"/>
      <c r="ONP16" s="4"/>
      <c r="ONQ16" s="4"/>
      <c r="ONR16" s="4"/>
      <c r="ONS16" s="4"/>
      <c r="ONT16" s="4"/>
      <c r="ONU16" s="4"/>
      <c r="ONV16" s="4"/>
      <c r="ONW16" s="4"/>
      <c r="ONX16" s="4"/>
      <c r="ONY16" s="4"/>
      <c r="ONZ16" s="4"/>
      <c r="OOA16" s="4"/>
      <c r="OOB16" s="4"/>
      <c r="OOC16" s="4"/>
      <c r="OOD16" s="4"/>
      <c r="OOE16" s="4"/>
      <c r="OOF16" s="4"/>
      <c r="OOG16" s="4"/>
      <c r="OOH16" s="4"/>
      <c r="OOI16" s="4"/>
      <c r="OOJ16" s="4"/>
      <c r="OOK16" s="4"/>
      <c r="OOL16" s="4"/>
      <c r="OOM16" s="4"/>
      <c r="OON16" s="4"/>
      <c r="OOO16" s="4"/>
      <c r="OOP16" s="4"/>
      <c r="OOQ16" s="4"/>
      <c r="OOR16" s="4"/>
      <c r="OOS16" s="4"/>
      <c r="OOT16" s="4"/>
      <c r="OOU16" s="4"/>
      <c r="OOV16" s="4"/>
      <c r="OOW16" s="4"/>
      <c r="OOX16" s="4"/>
      <c r="OOY16" s="4"/>
      <c r="OOZ16" s="4"/>
      <c r="OPA16" s="4"/>
      <c r="OPB16" s="4"/>
      <c r="OPC16" s="4"/>
      <c r="OPD16" s="4"/>
      <c r="OPE16" s="4"/>
      <c r="OPF16" s="4"/>
      <c r="OPG16" s="4"/>
      <c r="OPH16" s="4"/>
      <c r="OPI16" s="4"/>
      <c r="OPJ16" s="4"/>
      <c r="OPK16" s="4"/>
      <c r="OPL16" s="4"/>
      <c r="OPM16" s="4"/>
      <c r="OPN16" s="4"/>
      <c r="OPO16" s="4"/>
      <c r="OPP16" s="4"/>
      <c r="OPQ16" s="4"/>
      <c r="OPR16" s="4"/>
      <c r="OPS16" s="4"/>
      <c r="OPT16" s="4"/>
      <c r="OPU16" s="4"/>
      <c r="OPV16" s="4"/>
      <c r="OPW16" s="4"/>
      <c r="OPX16" s="4"/>
      <c r="OPY16" s="4"/>
      <c r="OPZ16" s="4"/>
      <c r="OQA16" s="4"/>
      <c r="OQB16" s="4"/>
      <c r="OQC16" s="4"/>
      <c r="OQD16" s="4"/>
      <c r="OQE16" s="4"/>
      <c r="OQF16" s="4"/>
      <c r="OQG16" s="4"/>
      <c r="OQH16" s="4"/>
      <c r="OQI16" s="4"/>
      <c r="OQJ16" s="4"/>
      <c r="OQK16" s="4"/>
      <c r="OQL16" s="4"/>
      <c r="OQM16" s="4"/>
      <c r="OQN16" s="4"/>
      <c r="OQO16" s="4"/>
      <c r="OQP16" s="4"/>
      <c r="OQQ16" s="4"/>
      <c r="OQR16" s="4"/>
      <c r="OQS16" s="4"/>
      <c r="OQT16" s="4"/>
      <c r="OQU16" s="4"/>
      <c r="OQV16" s="4"/>
      <c r="OQW16" s="4"/>
      <c r="OQX16" s="4"/>
      <c r="OQY16" s="4"/>
      <c r="OQZ16" s="4"/>
      <c r="ORA16" s="4"/>
      <c r="ORB16" s="4"/>
      <c r="ORC16" s="4"/>
      <c r="ORD16" s="4"/>
      <c r="ORE16" s="4"/>
      <c r="ORF16" s="4"/>
      <c r="ORG16" s="4"/>
      <c r="ORH16" s="4"/>
      <c r="ORI16" s="4"/>
      <c r="ORJ16" s="4"/>
      <c r="ORK16" s="4"/>
      <c r="ORL16" s="4"/>
      <c r="ORM16" s="4"/>
      <c r="ORN16" s="4"/>
      <c r="ORO16" s="4"/>
      <c r="ORP16" s="4"/>
      <c r="ORQ16" s="4"/>
      <c r="ORR16" s="4"/>
      <c r="ORS16" s="4"/>
      <c r="ORT16" s="4"/>
      <c r="ORU16" s="4"/>
      <c r="ORV16" s="4"/>
      <c r="ORW16" s="4"/>
      <c r="ORX16" s="4"/>
      <c r="ORY16" s="4"/>
      <c r="ORZ16" s="4"/>
      <c r="OSA16" s="4"/>
      <c r="OSB16" s="4"/>
      <c r="OSC16" s="4"/>
      <c r="OSD16" s="4"/>
      <c r="OSE16" s="4"/>
      <c r="OSF16" s="4"/>
      <c r="OSG16" s="4"/>
      <c r="OSH16" s="4"/>
      <c r="OSI16" s="4"/>
      <c r="OSJ16" s="4"/>
      <c r="OSK16" s="4"/>
      <c r="OSL16" s="4"/>
      <c r="OSM16" s="4"/>
      <c r="OSN16" s="4"/>
      <c r="OSO16" s="4"/>
      <c r="OSP16" s="4"/>
      <c r="OSQ16" s="4"/>
      <c r="OSR16" s="4"/>
      <c r="OSS16" s="4"/>
      <c r="OST16" s="4"/>
      <c r="OSU16" s="4"/>
      <c r="OSV16" s="4"/>
      <c r="OSW16" s="4"/>
      <c r="OSX16" s="4"/>
      <c r="OSY16" s="4"/>
      <c r="OSZ16" s="4"/>
      <c r="OTA16" s="4"/>
      <c r="OTB16" s="4"/>
      <c r="OTC16" s="4"/>
      <c r="OTD16" s="4"/>
      <c r="OTE16" s="4"/>
      <c r="OTF16" s="4"/>
      <c r="OTG16" s="4"/>
      <c r="OTH16" s="4"/>
      <c r="OTI16" s="4"/>
      <c r="OTJ16" s="4"/>
      <c r="OTK16" s="4"/>
      <c r="OTL16" s="4"/>
      <c r="OTM16" s="4"/>
      <c r="OTN16" s="4"/>
      <c r="OTO16" s="4"/>
      <c r="OTP16" s="4"/>
      <c r="OTQ16" s="4"/>
      <c r="OTR16" s="4"/>
      <c r="OTS16" s="4"/>
      <c r="OTT16" s="4"/>
      <c r="OTU16" s="4"/>
      <c r="OTV16" s="4"/>
      <c r="OTW16" s="4"/>
      <c r="OTX16" s="4"/>
      <c r="OTY16" s="4"/>
      <c r="OTZ16" s="4"/>
      <c r="OUA16" s="4"/>
      <c r="OUB16" s="4"/>
      <c r="OUC16" s="4"/>
      <c r="OUD16" s="4"/>
      <c r="OUE16" s="4"/>
      <c r="OUF16" s="4"/>
      <c r="OUG16" s="4"/>
      <c r="OUH16" s="4"/>
      <c r="OUI16" s="4"/>
      <c r="OUJ16" s="4"/>
      <c r="OUK16" s="4"/>
      <c r="OUL16" s="4"/>
      <c r="OUM16" s="4"/>
      <c r="OUN16" s="4"/>
      <c r="OUO16" s="4"/>
      <c r="OUP16" s="4"/>
      <c r="OUQ16" s="4"/>
      <c r="OUR16" s="4"/>
      <c r="OUS16" s="4"/>
      <c r="OUT16" s="4"/>
      <c r="OUU16" s="4"/>
      <c r="OUV16" s="4"/>
      <c r="OUW16" s="4"/>
      <c r="OUX16" s="4"/>
      <c r="OUY16" s="4"/>
      <c r="OUZ16" s="4"/>
      <c r="OVA16" s="4"/>
      <c r="OVB16" s="4"/>
      <c r="OVC16" s="4"/>
      <c r="OVD16" s="4"/>
      <c r="OVE16" s="4"/>
      <c r="OVF16" s="4"/>
      <c r="OVG16" s="4"/>
      <c r="OVH16" s="4"/>
      <c r="OVI16" s="4"/>
      <c r="OVJ16" s="4"/>
      <c r="OVK16" s="4"/>
      <c r="OVL16" s="4"/>
      <c r="OVM16" s="4"/>
      <c r="OVN16" s="4"/>
      <c r="OVO16" s="4"/>
      <c r="OVP16" s="4"/>
      <c r="OVQ16" s="4"/>
      <c r="OVR16" s="4"/>
      <c r="OVS16" s="4"/>
      <c r="OVT16" s="4"/>
      <c r="OVU16" s="4"/>
      <c r="OVV16" s="4"/>
      <c r="OVW16" s="4"/>
      <c r="OVX16" s="4"/>
      <c r="OVY16" s="4"/>
      <c r="OVZ16" s="4"/>
      <c r="OWA16" s="4"/>
      <c r="OWB16" s="4"/>
      <c r="OWC16" s="4"/>
      <c r="OWD16" s="4"/>
      <c r="OWE16" s="4"/>
      <c r="OWF16" s="4"/>
      <c r="OWG16" s="4"/>
      <c r="OWH16" s="4"/>
      <c r="OWI16" s="4"/>
      <c r="OWJ16" s="4"/>
      <c r="OWK16" s="4"/>
      <c r="OWL16" s="4"/>
      <c r="OWM16" s="4"/>
      <c r="OWN16" s="4"/>
      <c r="OWO16" s="4"/>
      <c r="OWP16" s="4"/>
      <c r="OWQ16" s="4"/>
      <c r="OWR16" s="4"/>
      <c r="OWS16" s="4"/>
      <c r="OWT16" s="4"/>
      <c r="OWU16" s="4"/>
      <c r="OWV16" s="4"/>
      <c r="OWW16" s="4"/>
      <c r="OWX16" s="4"/>
      <c r="OWY16" s="4"/>
      <c r="OWZ16" s="4"/>
      <c r="OXA16" s="4"/>
      <c r="OXB16" s="4"/>
      <c r="OXC16" s="4"/>
      <c r="OXD16" s="4"/>
      <c r="OXE16" s="4"/>
      <c r="OXF16" s="4"/>
      <c r="OXG16" s="4"/>
      <c r="OXH16" s="4"/>
      <c r="OXI16" s="4"/>
      <c r="OXJ16" s="4"/>
      <c r="OXK16" s="4"/>
      <c r="OXL16" s="4"/>
      <c r="OXM16" s="4"/>
      <c r="OXN16" s="4"/>
      <c r="OXO16" s="4"/>
      <c r="OXP16" s="4"/>
      <c r="OXQ16" s="4"/>
      <c r="OXR16" s="4"/>
      <c r="OXS16" s="4"/>
      <c r="OXT16" s="4"/>
      <c r="OXU16" s="4"/>
      <c r="OXV16" s="4"/>
      <c r="OXW16" s="4"/>
      <c r="OXX16" s="4"/>
      <c r="OXY16" s="4"/>
      <c r="OXZ16" s="4"/>
      <c r="OYA16" s="4"/>
      <c r="OYB16" s="4"/>
      <c r="OYC16" s="4"/>
      <c r="OYD16" s="4"/>
      <c r="OYE16" s="4"/>
      <c r="OYF16" s="4"/>
      <c r="OYG16" s="4"/>
      <c r="OYH16" s="4"/>
      <c r="OYI16" s="4"/>
      <c r="OYJ16" s="4"/>
      <c r="OYK16" s="4"/>
      <c r="OYL16" s="4"/>
      <c r="OYM16" s="4"/>
      <c r="OYN16" s="4"/>
      <c r="OYO16" s="4"/>
      <c r="OYP16" s="4"/>
      <c r="OYQ16" s="4"/>
      <c r="OYR16" s="4"/>
      <c r="OYS16" s="4"/>
      <c r="OYT16" s="4"/>
      <c r="OYU16" s="4"/>
      <c r="OYV16" s="4"/>
      <c r="OYW16" s="4"/>
      <c r="OYX16" s="4"/>
      <c r="OYY16" s="4"/>
      <c r="OYZ16" s="4"/>
      <c r="OZA16" s="4"/>
      <c r="OZB16" s="4"/>
      <c r="OZC16" s="4"/>
      <c r="OZD16" s="4"/>
      <c r="OZE16" s="4"/>
      <c r="OZF16" s="4"/>
      <c r="OZG16" s="4"/>
      <c r="OZH16" s="4"/>
      <c r="OZI16" s="4"/>
      <c r="OZJ16" s="4"/>
      <c r="OZK16" s="4"/>
      <c r="OZL16" s="4"/>
      <c r="OZM16" s="4"/>
      <c r="OZN16" s="4"/>
      <c r="OZO16" s="4"/>
      <c r="OZP16" s="4"/>
      <c r="OZQ16" s="4"/>
      <c r="OZR16" s="4"/>
      <c r="OZS16" s="4"/>
      <c r="OZT16" s="4"/>
      <c r="OZU16" s="4"/>
      <c r="OZV16" s="4"/>
      <c r="OZW16" s="4"/>
      <c r="OZX16" s="4"/>
      <c r="OZY16" s="4"/>
      <c r="OZZ16" s="4"/>
      <c r="PAA16" s="4"/>
      <c r="PAB16" s="4"/>
      <c r="PAC16" s="4"/>
      <c r="PAD16" s="4"/>
      <c r="PAE16" s="4"/>
      <c r="PAF16" s="4"/>
      <c r="PAG16" s="4"/>
      <c r="PAH16" s="4"/>
      <c r="PAI16" s="4"/>
      <c r="PAJ16" s="4"/>
      <c r="PAK16" s="4"/>
      <c r="PAL16" s="4"/>
      <c r="PAM16" s="4"/>
      <c r="PAN16" s="4"/>
      <c r="PAO16" s="4"/>
      <c r="PAP16" s="4"/>
      <c r="PAQ16" s="4"/>
      <c r="PAR16" s="4"/>
      <c r="PAS16" s="4"/>
      <c r="PAT16" s="4"/>
      <c r="PAU16" s="4"/>
      <c r="PAV16" s="4"/>
      <c r="PAW16" s="4"/>
      <c r="PAX16" s="4"/>
      <c r="PAY16" s="4"/>
      <c r="PAZ16" s="4"/>
      <c r="PBA16" s="4"/>
      <c r="PBB16" s="4"/>
      <c r="PBC16" s="4"/>
      <c r="PBD16" s="4"/>
      <c r="PBE16" s="4"/>
      <c r="PBF16" s="4"/>
      <c r="PBG16" s="4"/>
      <c r="PBH16" s="4"/>
      <c r="PBI16" s="4"/>
      <c r="PBJ16" s="4"/>
      <c r="PBK16" s="4"/>
      <c r="PBL16" s="4"/>
      <c r="PBM16" s="4"/>
      <c r="PBN16" s="4"/>
      <c r="PBO16" s="4"/>
      <c r="PBP16" s="4"/>
      <c r="PBQ16" s="4"/>
      <c r="PBR16" s="4"/>
      <c r="PBS16" s="4"/>
      <c r="PBT16" s="4"/>
      <c r="PBU16" s="4"/>
      <c r="PBV16" s="4"/>
      <c r="PBW16" s="4"/>
      <c r="PBX16" s="4"/>
      <c r="PBY16" s="4"/>
      <c r="PBZ16" s="4"/>
      <c r="PCA16" s="4"/>
      <c r="PCB16" s="4"/>
      <c r="PCC16" s="4"/>
      <c r="PCD16" s="4"/>
      <c r="PCE16" s="4"/>
      <c r="PCF16" s="4"/>
      <c r="PCG16" s="4"/>
      <c r="PCH16" s="4"/>
      <c r="PCI16" s="4"/>
      <c r="PCJ16" s="4"/>
      <c r="PCK16" s="4"/>
      <c r="PCL16" s="4"/>
      <c r="PCM16" s="4"/>
      <c r="PCN16" s="4"/>
      <c r="PCO16" s="4"/>
      <c r="PCP16" s="4"/>
      <c r="PCQ16" s="4"/>
      <c r="PCR16" s="4"/>
      <c r="PCS16" s="4"/>
      <c r="PCT16" s="4"/>
      <c r="PCU16" s="4"/>
      <c r="PCV16" s="4"/>
      <c r="PCW16" s="4"/>
      <c r="PCX16" s="4"/>
      <c r="PCY16" s="4"/>
      <c r="PCZ16" s="4"/>
      <c r="PDA16" s="4"/>
      <c r="PDB16" s="4"/>
      <c r="PDC16" s="4"/>
      <c r="PDD16" s="4"/>
      <c r="PDE16" s="4"/>
      <c r="PDF16" s="4"/>
      <c r="PDG16" s="4"/>
      <c r="PDH16" s="4"/>
      <c r="PDI16" s="4"/>
      <c r="PDJ16" s="4"/>
      <c r="PDK16" s="4"/>
      <c r="PDL16" s="4"/>
      <c r="PDM16" s="4"/>
      <c r="PDN16" s="4"/>
      <c r="PDO16" s="4"/>
      <c r="PDP16" s="4"/>
      <c r="PDQ16" s="4"/>
      <c r="PDR16" s="4"/>
      <c r="PDS16" s="4"/>
      <c r="PDT16" s="4"/>
      <c r="PDU16" s="4"/>
      <c r="PDV16" s="4"/>
      <c r="PDW16" s="4"/>
      <c r="PDX16" s="4"/>
      <c r="PDY16" s="4"/>
      <c r="PDZ16" s="4"/>
      <c r="PEA16" s="4"/>
      <c r="PEB16" s="4"/>
      <c r="PEC16" s="4"/>
      <c r="PED16" s="4"/>
      <c r="PEE16" s="4"/>
      <c r="PEF16" s="4"/>
      <c r="PEG16" s="4"/>
      <c r="PEH16" s="4"/>
      <c r="PEI16" s="4"/>
      <c r="PEJ16" s="4"/>
      <c r="PEK16" s="4"/>
      <c r="PEL16" s="4"/>
      <c r="PEM16" s="4"/>
      <c r="PEN16" s="4"/>
      <c r="PEO16" s="4"/>
      <c r="PEP16" s="4"/>
      <c r="PEQ16" s="4"/>
      <c r="PER16" s="4"/>
      <c r="PES16" s="4"/>
      <c r="PET16" s="4"/>
      <c r="PEU16" s="4"/>
      <c r="PEV16" s="4"/>
      <c r="PEW16" s="4"/>
      <c r="PEX16" s="4"/>
      <c r="PEY16" s="4"/>
      <c r="PEZ16" s="4"/>
      <c r="PFA16" s="4"/>
      <c r="PFB16" s="4"/>
      <c r="PFC16" s="4"/>
      <c r="PFD16" s="4"/>
      <c r="PFE16" s="4"/>
      <c r="PFF16" s="4"/>
      <c r="PFG16" s="4"/>
      <c r="PFH16" s="4"/>
      <c r="PFI16" s="4"/>
      <c r="PFJ16" s="4"/>
      <c r="PFK16" s="4"/>
      <c r="PFL16" s="4"/>
      <c r="PFM16" s="4"/>
      <c r="PFN16" s="4"/>
      <c r="PFO16" s="4"/>
      <c r="PFP16" s="4"/>
      <c r="PFQ16" s="4"/>
      <c r="PFR16" s="4"/>
      <c r="PFS16" s="4"/>
      <c r="PFT16" s="4"/>
      <c r="PFU16" s="4"/>
      <c r="PFV16" s="4"/>
      <c r="PFW16" s="4"/>
      <c r="PFX16" s="4"/>
      <c r="PFY16" s="4"/>
      <c r="PFZ16" s="4"/>
      <c r="PGA16" s="4"/>
      <c r="PGB16" s="4"/>
      <c r="PGC16" s="4"/>
      <c r="PGD16" s="4"/>
      <c r="PGE16" s="4"/>
      <c r="PGF16" s="4"/>
      <c r="PGG16" s="4"/>
      <c r="PGH16" s="4"/>
      <c r="PGI16" s="4"/>
      <c r="PGJ16" s="4"/>
      <c r="PGK16" s="4"/>
      <c r="PGL16" s="4"/>
      <c r="PGM16" s="4"/>
      <c r="PGN16" s="4"/>
      <c r="PGO16" s="4"/>
      <c r="PGP16" s="4"/>
      <c r="PGQ16" s="4"/>
      <c r="PGR16" s="4"/>
      <c r="PGS16" s="4"/>
      <c r="PGT16" s="4"/>
      <c r="PGU16" s="4"/>
      <c r="PGV16" s="4"/>
      <c r="PGW16" s="4"/>
      <c r="PGX16" s="4"/>
      <c r="PGY16" s="4"/>
      <c r="PGZ16" s="4"/>
      <c r="PHA16" s="4"/>
      <c r="PHB16" s="4"/>
      <c r="PHC16" s="4"/>
      <c r="PHD16" s="4"/>
      <c r="PHE16" s="4"/>
      <c r="PHF16" s="4"/>
      <c r="PHG16" s="4"/>
      <c r="PHH16" s="4"/>
      <c r="PHI16" s="4"/>
      <c r="PHJ16" s="4"/>
      <c r="PHK16" s="4"/>
      <c r="PHL16" s="4"/>
      <c r="PHM16" s="4"/>
      <c r="PHN16" s="4"/>
      <c r="PHO16" s="4"/>
      <c r="PHP16" s="4"/>
      <c r="PHQ16" s="4"/>
      <c r="PHR16" s="4"/>
      <c r="PHS16" s="4"/>
      <c r="PHT16" s="4"/>
      <c r="PHU16" s="4"/>
      <c r="PHV16" s="4"/>
      <c r="PHW16" s="4"/>
      <c r="PHX16" s="4"/>
      <c r="PHY16" s="4"/>
      <c r="PHZ16" s="4"/>
      <c r="PIA16" s="4"/>
      <c r="PIB16" s="4"/>
      <c r="PIC16" s="4"/>
      <c r="PID16" s="4"/>
      <c r="PIE16" s="4"/>
      <c r="PIF16" s="4"/>
      <c r="PIG16" s="4"/>
      <c r="PIH16" s="4"/>
      <c r="PII16" s="4"/>
      <c r="PIJ16" s="4"/>
      <c r="PIK16" s="4"/>
      <c r="PIL16" s="4"/>
      <c r="PIM16" s="4"/>
      <c r="PIN16" s="4"/>
      <c r="PIO16" s="4"/>
      <c r="PIP16" s="4"/>
      <c r="PIQ16" s="4"/>
      <c r="PIR16" s="4"/>
      <c r="PIS16" s="4"/>
      <c r="PIT16" s="4"/>
      <c r="PIU16" s="4"/>
      <c r="PIV16" s="4"/>
      <c r="PIW16" s="4"/>
      <c r="PIX16" s="4"/>
      <c r="PIY16" s="4"/>
      <c r="PIZ16" s="4"/>
      <c r="PJA16" s="4"/>
      <c r="PJB16" s="4"/>
      <c r="PJC16" s="4"/>
      <c r="PJD16" s="4"/>
      <c r="PJE16" s="4"/>
      <c r="PJF16" s="4"/>
      <c r="PJG16" s="4"/>
      <c r="PJH16" s="4"/>
      <c r="PJI16" s="4"/>
      <c r="PJJ16" s="4"/>
      <c r="PJK16" s="4"/>
      <c r="PJL16" s="4"/>
      <c r="PJM16" s="4"/>
      <c r="PJN16" s="4"/>
      <c r="PJO16" s="4"/>
      <c r="PJP16" s="4"/>
      <c r="PJQ16" s="4"/>
      <c r="PJR16" s="4"/>
      <c r="PJS16" s="4"/>
      <c r="PJT16" s="4"/>
      <c r="PJU16" s="4"/>
      <c r="PJV16" s="4"/>
      <c r="PJW16" s="4"/>
      <c r="PJX16" s="4"/>
      <c r="PJY16" s="4"/>
      <c r="PJZ16" s="4"/>
      <c r="PKA16" s="4"/>
      <c r="PKB16" s="4"/>
      <c r="PKC16" s="4"/>
      <c r="PKD16" s="4"/>
      <c r="PKE16" s="4"/>
      <c r="PKF16" s="4"/>
      <c r="PKG16" s="4"/>
      <c r="PKH16" s="4"/>
      <c r="PKI16" s="4"/>
      <c r="PKJ16" s="4"/>
      <c r="PKK16" s="4"/>
      <c r="PKL16" s="4"/>
      <c r="PKM16" s="4"/>
      <c r="PKN16" s="4"/>
      <c r="PKO16" s="4"/>
      <c r="PKP16" s="4"/>
      <c r="PKQ16" s="4"/>
      <c r="PKR16" s="4"/>
      <c r="PKS16" s="4"/>
      <c r="PKT16" s="4"/>
      <c r="PKU16" s="4"/>
      <c r="PKV16" s="4"/>
      <c r="PKW16" s="4"/>
      <c r="PKX16" s="4"/>
      <c r="PKY16" s="4"/>
      <c r="PKZ16" s="4"/>
      <c r="PLA16" s="4"/>
      <c r="PLB16" s="4"/>
      <c r="PLC16" s="4"/>
      <c r="PLD16" s="4"/>
      <c r="PLE16" s="4"/>
      <c r="PLF16" s="4"/>
      <c r="PLG16" s="4"/>
      <c r="PLH16" s="4"/>
      <c r="PLI16" s="4"/>
      <c r="PLJ16" s="4"/>
      <c r="PLK16" s="4"/>
      <c r="PLL16" s="4"/>
      <c r="PLM16" s="4"/>
      <c r="PLN16" s="4"/>
      <c r="PLO16" s="4"/>
      <c r="PLP16" s="4"/>
      <c r="PLQ16" s="4"/>
      <c r="PLR16" s="4"/>
      <c r="PLS16" s="4"/>
      <c r="PLT16" s="4"/>
      <c r="PLU16" s="4"/>
      <c r="PLV16" s="4"/>
      <c r="PLW16" s="4"/>
      <c r="PLX16" s="4"/>
      <c r="PLY16" s="4"/>
      <c r="PLZ16" s="4"/>
      <c r="PMA16" s="4"/>
      <c r="PMB16" s="4"/>
      <c r="PMC16" s="4"/>
      <c r="PMD16" s="4"/>
      <c r="PME16" s="4"/>
      <c r="PMF16" s="4"/>
      <c r="PMG16" s="4"/>
      <c r="PMH16" s="4"/>
      <c r="PMI16" s="4"/>
      <c r="PMJ16" s="4"/>
      <c r="PMK16" s="4"/>
      <c r="PML16" s="4"/>
      <c r="PMM16" s="4"/>
      <c r="PMN16" s="4"/>
      <c r="PMO16" s="4"/>
      <c r="PMP16" s="4"/>
      <c r="PMQ16" s="4"/>
      <c r="PMR16" s="4"/>
      <c r="PMS16" s="4"/>
      <c r="PMT16" s="4"/>
      <c r="PMU16" s="4"/>
      <c r="PMV16" s="4"/>
      <c r="PMW16" s="4"/>
      <c r="PMX16" s="4"/>
      <c r="PMY16" s="4"/>
      <c r="PMZ16" s="4"/>
      <c r="PNA16" s="4"/>
      <c r="PNB16" s="4"/>
      <c r="PNC16" s="4"/>
      <c r="PND16" s="4"/>
      <c r="PNE16" s="4"/>
      <c r="PNF16" s="4"/>
      <c r="PNG16" s="4"/>
      <c r="PNH16" s="4"/>
      <c r="PNI16" s="4"/>
      <c r="PNJ16" s="4"/>
      <c r="PNK16" s="4"/>
      <c r="PNL16" s="4"/>
      <c r="PNM16" s="4"/>
      <c r="PNN16" s="4"/>
      <c r="PNO16" s="4"/>
      <c r="PNP16" s="4"/>
      <c r="PNQ16" s="4"/>
      <c r="PNR16" s="4"/>
      <c r="PNS16" s="4"/>
      <c r="PNT16" s="4"/>
      <c r="PNU16" s="4"/>
      <c r="PNV16" s="4"/>
      <c r="PNW16" s="4"/>
      <c r="PNX16" s="4"/>
      <c r="PNY16" s="4"/>
      <c r="PNZ16" s="4"/>
      <c r="POA16" s="4"/>
      <c r="POB16" s="4"/>
      <c r="POC16" s="4"/>
      <c r="POD16" s="4"/>
      <c r="POE16" s="4"/>
      <c r="POF16" s="4"/>
      <c r="POG16" s="4"/>
      <c r="POH16" s="4"/>
      <c r="POI16" s="4"/>
      <c r="POJ16" s="4"/>
      <c r="POK16" s="4"/>
      <c r="POL16" s="4"/>
      <c r="POM16" s="4"/>
      <c r="PON16" s="4"/>
      <c r="POO16" s="4"/>
      <c r="POP16" s="4"/>
      <c r="POQ16" s="4"/>
      <c r="POR16" s="4"/>
      <c r="POS16" s="4"/>
      <c r="POT16" s="4"/>
      <c r="POU16" s="4"/>
      <c r="POV16" s="4"/>
      <c r="POW16" s="4"/>
      <c r="POX16" s="4"/>
      <c r="POY16" s="4"/>
      <c r="POZ16" s="4"/>
      <c r="PPA16" s="4"/>
      <c r="PPB16" s="4"/>
      <c r="PPC16" s="4"/>
      <c r="PPD16" s="4"/>
      <c r="PPE16" s="4"/>
      <c r="PPF16" s="4"/>
      <c r="PPG16" s="4"/>
      <c r="PPH16" s="4"/>
      <c r="PPI16" s="4"/>
      <c r="PPJ16" s="4"/>
      <c r="PPK16" s="4"/>
      <c r="PPL16" s="4"/>
      <c r="PPM16" s="4"/>
      <c r="PPN16" s="4"/>
      <c r="PPO16" s="4"/>
      <c r="PPP16" s="4"/>
      <c r="PPQ16" s="4"/>
      <c r="PPR16" s="4"/>
      <c r="PPS16" s="4"/>
      <c r="PPT16" s="4"/>
      <c r="PPU16" s="4"/>
      <c r="PPV16" s="4"/>
      <c r="PPW16" s="4"/>
      <c r="PPX16" s="4"/>
      <c r="PPY16" s="4"/>
      <c r="PPZ16" s="4"/>
      <c r="PQA16" s="4"/>
      <c r="PQB16" s="4"/>
      <c r="PQC16" s="4"/>
      <c r="PQD16" s="4"/>
      <c r="PQE16" s="4"/>
      <c r="PQF16" s="4"/>
      <c r="PQG16" s="4"/>
      <c r="PQH16" s="4"/>
      <c r="PQI16" s="4"/>
      <c r="PQJ16" s="4"/>
      <c r="PQK16" s="4"/>
      <c r="PQL16" s="4"/>
      <c r="PQM16" s="4"/>
      <c r="PQN16" s="4"/>
      <c r="PQO16" s="4"/>
      <c r="PQP16" s="4"/>
      <c r="PQQ16" s="4"/>
      <c r="PQR16" s="4"/>
      <c r="PQS16" s="4"/>
      <c r="PQT16" s="4"/>
      <c r="PQU16" s="4"/>
      <c r="PQV16" s="4"/>
      <c r="PQW16" s="4"/>
      <c r="PQX16" s="4"/>
      <c r="PQY16" s="4"/>
      <c r="PQZ16" s="4"/>
      <c r="PRA16" s="4"/>
      <c r="PRB16" s="4"/>
      <c r="PRC16" s="4"/>
      <c r="PRD16" s="4"/>
      <c r="PRE16" s="4"/>
      <c r="PRF16" s="4"/>
      <c r="PRG16" s="4"/>
      <c r="PRH16" s="4"/>
      <c r="PRI16" s="4"/>
      <c r="PRJ16" s="4"/>
      <c r="PRK16" s="4"/>
      <c r="PRL16" s="4"/>
      <c r="PRM16" s="4"/>
      <c r="PRN16" s="4"/>
      <c r="PRO16" s="4"/>
      <c r="PRP16" s="4"/>
      <c r="PRQ16" s="4"/>
      <c r="PRR16" s="4"/>
      <c r="PRS16" s="4"/>
      <c r="PRT16" s="4"/>
      <c r="PRU16" s="4"/>
      <c r="PRV16" s="4"/>
      <c r="PRW16" s="4"/>
      <c r="PRX16" s="4"/>
      <c r="PRY16" s="4"/>
      <c r="PRZ16" s="4"/>
      <c r="PSA16" s="4"/>
      <c r="PSB16" s="4"/>
      <c r="PSC16" s="4"/>
      <c r="PSD16" s="4"/>
      <c r="PSE16" s="4"/>
      <c r="PSF16" s="4"/>
      <c r="PSG16" s="4"/>
      <c r="PSH16" s="4"/>
      <c r="PSI16" s="4"/>
      <c r="PSJ16" s="4"/>
      <c r="PSK16" s="4"/>
      <c r="PSL16" s="4"/>
      <c r="PSM16" s="4"/>
      <c r="PSN16" s="4"/>
      <c r="PSO16" s="4"/>
      <c r="PSP16" s="4"/>
      <c r="PSQ16" s="4"/>
      <c r="PSR16" s="4"/>
      <c r="PSS16" s="4"/>
      <c r="PST16" s="4"/>
      <c r="PSU16" s="4"/>
      <c r="PSV16" s="4"/>
      <c r="PSW16" s="4"/>
      <c r="PSX16" s="4"/>
      <c r="PSY16" s="4"/>
      <c r="PSZ16" s="4"/>
      <c r="PTA16" s="4"/>
      <c r="PTB16" s="4"/>
      <c r="PTC16" s="4"/>
      <c r="PTD16" s="4"/>
      <c r="PTE16" s="4"/>
      <c r="PTF16" s="4"/>
      <c r="PTG16" s="4"/>
      <c r="PTH16" s="4"/>
      <c r="PTI16" s="4"/>
      <c r="PTJ16" s="4"/>
      <c r="PTK16" s="4"/>
      <c r="PTL16" s="4"/>
      <c r="PTM16" s="4"/>
      <c r="PTN16" s="4"/>
      <c r="PTO16" s="4"/>
      <c r="PTP16" s="4"/>
      <c r="PTQ16" s="4"/>
      <c r="PTR16" s="4"/>
      <c r="PTS16" s="4"/>
      <c r="PTT16" s="4"/>
      <c r="PTU16" s="4"/>
      <c r="PTV16" s="4"/>
      <c r="PTW16" s="4"/>
      <c r="PTX16" s="4"/>
      <c r="PTY16" s="4"/>
      <c r="PTZ16" s="4"/>
      <c r="PUA16" s="4"/>
      <c r="PUB16" s="4"/>
      <c r="PUC16" s="4"/>
      <c r="PUD16" s="4"/>
      <c r="PUE16" s="4"/>
      <c r="PUF16" s="4"/>
      <c r="PUG16" s="4"/>
      <c r="PUH16" s="4"/>
      <c r="PUI16" s="4"/>
      <c r="PUJ16" s="4"/>
      <c r="PUK16" s="4"/>
      <c r="PUL16" s="4"/>
      <c r="PUM16" s="4"/>
      <c r="PUN16" s="4"/>
      <c r="PUO16" s="4"/>
      <c r="PUP16" s="4"/>
      <c r="PUQ16" s="4"/>
      <c r="PUR16" s="4"/>
      <c r="PUS16" s="4"/>
      <c r="PUT16" s="4"/>
      <c r="PUU16" s="4"/>
      <c r="PUV16" s="4"/>
      <c r="PUW16" s="4"/>
      <c r="PUX16" s="4"/>
      <c r="PUY16" s="4"/>
      <c r="PUZ16" s="4"/>
      <c r="PVA16" s="4"/>
      <c r="PVB16" s="4"/>
      <c r="PVC16" s="4"/>
      <c r="PVD16" s="4"/>
      <c r="PVE16" s="4"/>
      <c r="PVF16" s="4"/>
      <c r="PVG16" s="4"/>
      <c r="PVH16" s="4"/>
      <c r="PVI16" s="4"/>
      <c r="PVJ16" s="4"/>
      <c r="PVK16" s="4"/>
      <c r="PVL16" s="4"/>
      <c r="PVM16" s="4"/>
      <c r="PVN16" s="4"/>
      <c r="PVO16" s="4"/>
      <c r="PVP16" s="4"/>
      <c r="PVQ16" s="4"/>
      <c r="PVR16" s="4"/>
      <c r="PVS16" s="4"/>
      <c r="PVT16" s="4"/>
      <c r="PVU16" s="4"/>
      <c r="PVV16" s="4"/>
      <c r="PVW16" s="4"/>
      <c r="PVX16" s="4"/>
      <c r="PVY16" s="4"/>
      <c r="PVZ16" s="4"/>
      <c r="PWA16" s="4"/>
      <c r="PWB16" s="4"/>
      <c r="PWC16" s="4"/>
      <c r="PWD16" s="4"/>
      <c r="PWE16" s="4"/>
      <c r="PWF16" s="4"/>
      <c r="PWG16" s="4"/>
      <c r="PWH16" s="4"/>
      <c r="PWI16" s="4"/>
      <c r="PWJ16" s="4"/>
      <c r="PWK16" s="4"/>
      <c r="PWL16" s="4"/>
      <c r="PWM16" s="4"/>
      <c r="PWN16" s="4"/>
      <c r="PWO16" s="4"/>
      <c r="PWP16" s="4"/>
      <c r="PWQ16" s="4"/>
      <c r="PWR16" s="4"/>
      <c r="PWS16" s="4"/>
      <c r="PWT16" s="4"/>
      <c r="PWU16" s="4"/>
      <c r="PWV16" s="4"/>
      <c r="PWW16" s="4"/>
      <c r="PWX16" s="4"/>
      <c r="PWY16" s="4"/>
      <c r="PWZ16" s="4"/>
      <c r="PXA16" s="4"/>
      <c r="PXB16" s="4"/>
      <c r="PXC16" s="4"/>
      <c r="PXD16" s="4"/>
      <c r="PXE16" s="4"/>
      <c r="PXF16" s="4"/>
      <c r="PXG16" s="4"/>
      <c r="PXH16" s="4"/>
      <c r="PXI16" s="4"/>
      <c r="PXJ16" s="4"/>
      <c r="PXK16" s="4"/>
      <c r="PXL16" s="4"/>
      <c r="PXM16" s="4"/>
      <c r="PXN16" s="4"/>
      <c r="PXO16" s="4"/>
      <c r="PXP16" s="4"/>
      <c r="PXQ16" s="4"/>
      <c r="PXR16" s="4"/>
      <c r="PXS16" s="4"/>
      <c r="PXT16" s="4"/>
      <c r="PXU16" s="4"/>
      <c r="PXV16" s="4"/>
      <c r="PXW16" s="4"/>
      <c r="PXX16" s="4"/>
      <c r="PXY16" s="4"/>
      <c r="PXZ16" s="4"/>
      <c r="PYA16" s="4"/>
      <c r="PYB16" s="4"/>
      <c r="PYC16" s="4"/>
      <c r="PYD16" s="4"/>
      <c r="PYE16" s="4"/>
      <c r="PYF16" s="4"/>
      <c r="PYG16" s="4"/>
      <c r="PYH16" s="4"/>
      <c r="PYI16" s="4"/>
      <c r="PYJ16" s="4"/>
      <c r="PYK16" s="4"/>
      <c r="PYL16" s="4"/>
      <c r="PYM16" s="4"/>
      <c r="PYN16" s="4"/>
      <c r="PYO16" s="4"/>
      <c r="PYP16" s="4"/>
      <c r="PYQ16" s="4"/>
      <c r="PYR16" s="4"/>
      <c r="PYS16" s="4"/>
      <c r="PYT16" s="4"/>
      <c r="PYU16" s="4"/>
      <c r="PYV16" s="4"/>
      <c r="PYW16" s="4"/>
      <c r="PYX16" s="4"/>
      <c r="PYY16" s="4"/>
      <c r="PYZ16" s="4"/>
      <c r="PZA16" s="4"/>
      <c r="PZB16" s="4"/>
      <c r="PZC16" s="4"/>
      <c r="PZD16" s="4"/>
      <c r="PZE16" s="4"/>
      <c r="PZF16" s="4"/>
      <c r="PZG16" s="4"/>
      <c r="PZH16" s="4"/>
      <c r="PZI16" s="4"/>
      <c r="PZJ16" s="4"/>
      <c r="PZK16" s="4"/>
      <c r="PZL16" s="4"/>
      <c r="PZM16" s="4"/>
      <c r="PZN16" s="4"/>
      <c r="PZO16" s="4"/>
      <c r="PZP16" s="4"/>
      <c r="PZQ16" s="4"/>
      <c r="PZR16" s="4"/>
      <c r="PZS16" s="4"/>
      <c r="PZT16" s="4"/>
      <c r="PZU16" s="4"/>
      <c r="PZV16" s="4"/>
      <c r="PZW16" s="4"/>
      <c r="PZX16" s="4"/>
      <c r="PZY16" s="4"/>
      <c r="PZZ16" s="4"/>
      <c r="QAA16" s="4"/>
      <c r="QAB16" s="4"/>
      <c r="QAC16" s="4"/>
      <c r="QAD16" s="4"/>
      <c r="QAE16" s="4"/>
      <c r="QAF16" s="4"/>
      <c r="QAG16" s="4"/>
      <c r="QAH16" s="4"/>
      <c r="QAI16" s="4"/>
      <c r="QAJ16" s="4"/>
      <c r="QAK16" s="4"/>
      <c r="QAL16" s="4"/>
      <c r="QAM16" s="4"/>
      <c r="QAN16" s="4"/>
      <c r="QAO16" s="4"/>
      <c r="QAP16" s="4"/>
      <c r="QAQ16" s="4"/>
      <c r="QAR16" s="4"/>
      <c r="QAS16" s="4"/>
      <c r="QAT16" s="4"/>
      <c r="QAU16" s="4"/>
      <c r="QAV16" s="4"/>
      <c r="QAW16" s="4"/>
      <c r="QAX16" s="4"/>
      <c r="QAY16" s="4"/>
      <c r="QAZ16" s="4"/>
      <c r="QBA16" s="4"/>
      <c r="QBB16" s="4"/>
      <c r="QBC16" s="4"/>
      <c r="QBD16" s="4"/>
      <c r="QBE16" s="4"/>
      <c r="QBF16" s="4"/>
      <c r="QBG16" s="4"/>
      <c r="QBH16" s="4"/>
      <c r="QBI16" s="4"/>
      <c r="QBJ16" s="4"/>
      <c r="QBK16" s="4"/>
      <c r="QBL16" s="4"/>
      <c r="QBM16" s="4"/>
      <c r="QBN16" s="4"/>
      <c r="QBO16" s="4"/>
      <c r="QBP16" s="4"/>
      <c r="QBQ16" s="4"/>
      <c r="QBR16" s="4"/>
      <c r="QBS16" s="4"/>
      <c r="QBT16" s="4"/>
      <c r="QBU16" s="4"/>
      <c r="QBV16" s="4"/>
      <c r="QBW16" s="4"/>
      <c r="QBX16" s="4"/>
      <c r="QBY16" s="4"/>
      <c r="QBZ16" s="4"/>
      <c r="QCA16" s="4"/>
      <c r="QCB16" s="4"/>
      <c r="QCC16" s="4"/>
      <c r="QCD16" s="4"/>
      <c r="QCE16" s="4"/>
      <c r="QCF16" s="4"/>
      <c r="QCG16" s="4"/>
      <c r="QCH16" s="4"/>
      <c r="QCI16" s="4"/>
      <c r="QCJ16" s="4"/>
      <c r="QCK16" s="4"/>
      <c r="QCL16" s="4"/>
      <c r="QCM16" s="4"/>
      <c r="QCN16" s="4"/>
      <c r="QCO16" s="4"/>
      <c r="QCP16" s="4"/>
      <c r="QCQ16" s="4"/>
      <c r="QCR16" s="4"/>
      <c r="QCS16" s="4"/>
      <c r="QCT16" s="4"/>
      <c r="QCU16" s="4"/>
      <c r="QCV16" s="4"/>
      <c r="QCW16" s="4"/>
      <c r="QCX16" s="4"/>
      <c r="QCY16" s="4"/>
      <c r="QCZ16" s="4"/>
      <c r="QDA16" s="4"/>
      <c r="QDB16" s="4"/>
      <c r="QDC16" s="4"/>
      <c r="QDD16" s="4"/>
      <c r="QDE16" s="4"/>
      <c r="QDF16" s="4"/>
      <c r="QDG16" s="4"/>
      <c r="QDH16" s="4"/>
      <c r="QDI16" s="4"/>
      <c r="QDJ16" s="4"/>
      <c r="QDK16" s="4"/>
      <c r="QDL16" s="4"/>
      <c r="QDM16" s="4"/>
      <c r="QDN16" s="4"/>
      <c r="QDO16" s="4"/>
      <c r="QDP16" s="4"/>
      <c r="QDQ16" s="4"/>
      <c r="QDR16" s="4"/>
      <c r="QDS16" s="4"/>
      <c r="QDT16" s="4"/>
      <c r="QDU16" s="4"/>
      <c r="QDV16" s="4"/>
      <c r="QDW16" s="4"/>
      <c r="QDX16" s="4"/>
      <c r="QDY16" s="4"/>
      <c r="QDZ16" s="4"/>
      <c r="QEA16" s="4"/>
      <c r="QEB16" s="4"/>
      <c r="QEC16" s="4"/>
      <c r="QED16" s="4"/>
      <c r="QEE16" s="4"/>
      <c r="QEF16" s="4"/>
      <c r="QEG16" s="4"/>
      <c r="QEH16" s="4"/>
      <c r="QEI16" s="4"/>
      <c r="QEJ16" s="4"/>
      <c r="QEK16" s="4"/>
      <c r="QEL16" s="4"/>
      <c r="QEM16" s="4"/>
      <c r="QEN16" s="4"/>
      <c r="QEO16" s="4"/>
      <c r="QEP16" s="4"/>
      <c r="QEQ16" s="4"/>
      <c r="QER16" s="4"/>
      <c r="QES16" s="4"/>
      <c r="QET16" s="4"/>
      <c r="QEU16" s="4"/>
      <c r="QEV16" s="4"/>
      <c r="QEW16" s="4"/>
      <c r="QEX16" s="4"/>
      <c r="QEY16" s="4"/>
      <c r="QEZ16" s="4"/>
      <c r="QFA16" s="4"/>
      <c r="QFB16" s="4"/>
      <c r="QFC16" s="4"/>
      <c r="QFD16" s="4"/>
      <c r="QFE16" s="4"/>
      <c r="QFF16" s="4"/>
      <c r="QFG16" s="4"/>
      <c r="QFH16" s="4"/>
      <c r="QFI16" s="4"/>
      <c r="QFJ16" s="4"/>
      <c r="QFK16" s="4"/>
      <c r="QFL16" s="4"/>
      <c r="QFM16" s="4"/>
      <c r="QFN16" s="4"/>
      <c r="QFO16" s="4"/>
      <c r="QFP16" s="4"/>
      <c r="QFQ16" s="4"/>
      <c r="QFR16" s="4"/>
      <c r="QFS16" s="4"/>
      <c r="QFT16" s="4"/>
      <c r="QFU16" s="4"/>
      <c r="QFV16" s="4"/>
      <c r="QFW16" s="4"/>
      <c r="QFX16" s="4"/>
      <c r="QFY16" s="4"/>
      <c r="QFZ16" s="4"/>
      <c r="QGA16" s="4"/>
      <c r="QGB16" s="4"/>
      <c r="QGC16" s="4"/>
      <c r="QGD16" s="4"/>
      <c r="QGE16" s="4"/>
      <c r="QGF16" s="4"/>
      <c r="QGG16" s="4"/>
      <c r="QGH16" s="4"/>
      <c r="QGI16" s="4"/>
      <c r="QGJ16" s="4"/>
      <c r="QGK16" s="4"/>
      <c r="QGL16" s="4"/>
      <c r="QGM16" s="4"/>
      <c r="QGN16" s="4"/>
      <c r="QGO16" s="4"/>
      <c r="QGP16" s="4"/>
      <c r="QGQ16" s="4"/>
      <c r="QGR16" s="4"/>
      <c r="QGS16" s="4"/>
      <c r="QGT16" s="4"/>
      <c r="QGU16" s="4"/>
      <c r="QGV16" s="4"/>
      <c r="QGW16" s="4"/>
      <c r="QGX16" s="4"/>
      <c r="QGY16" s="4"/>
      <c r="QGZ16" s="4"/>
      <c r="QHA16" s="4"/>
      <c r="QHB16" s="4"/>
      <c r="QHC16" s="4"/>
      <c r="QHD16" s="4"/>
      <c r="QHE16" s="4"/>
      <c r="QHF16" s="4"/>
      <c r="QHG16" s="4"/>
      <c r="QHH16" s="4"/>
      <c r="QHI16" s="4"/>
      <c r="QHJ16" s="4"/>
      <c r="QHK16" s="4"/>
      <c r="QHL16" s="4"/>
      <c r="QHM16" s="4"/>
      <c r="QHN16" s="4"/>
      <c r="QHO16" s="4"/>
      <c r="QHP16" s="4"/>
      <c r="QHQ16" s="4"/>
      <c r="QHR16" s="4"/>
      <c r="QHS16" s="4"/>
      <c r="QHT16" s="4"/>
      <c r="QHU16" s="4"/>
      <c r="QHV16" s="4"/>
      <c r="QHW16" s="4"/>
      <c r="QHX16" s="4"/>
      <c r="QHY16" s="4"/>
      <c r="QHZ16" s="4"/>
      <c r="QIA16" s="4"/>
      <c r="QIB16" s="4"/>
      <c r="QIC16" s="4"/>
      <c r="QID16" s="4"/>
      <c r="QIE16" s="4"/>
      <c r="QIF16" s="4"/>
      <c r="QIG16" s="4"/>
      <c r="QIH16" s="4"/>
      <c r="QII16" s="4"/>
      <c r="QIJ16" s="4"/>
      <c r="QIK16" s="4"/>
      <c r="QIL16" s="4"/>
      <c r="QIM16" s="4"/>
      <c r="QIN16" s="4"/>
      <c r="QIO16" s="4"/>
      <c r="QIP16" s="4"/>
      <c r="QIQ16" s="4"/>
      <c r="QIR16" s="4"/>
      <c r="QIS16" s="4"/>
      <c r="QIT16" s="4"/>
      <c r="QIU16" s="4"/>
      <c r="QIV16" s="4"/>
      <c r="QIW16" s="4"/>
      <c r="QIX16" s="4"/>
      <c r="QIY16" s="4"/>
      <c r="QIZ16" s="4"/>
      <c r="QJA16" s="4"/>
      <c r="QJB16" s="4"/>
      <c r="QJC16" s="4"/>
      <c r="QJD16" s="4"/>
      <c r="QJE16" s="4"/>
      <c r="QJF16" s="4"/>
      <c r="QJG16" s="4"/>
      <c r="QJH16" s="4"/>
      <c r="QJI16" s="4"/>
      <c r="QJJ16" s="4"/>
      <c r="QJK16" s="4"/>
      <c r="QJL16" s="4"/>
      <c r="QJM16" s="4"/>
      <c r="QJN16" s="4"/>
      <c r="QJO16" s="4"/>
      <c r="QJP16" s="4"/>
      <c r="QJQ16" s="4"/>
      <c r="QJR16" s="4"/>
      <c r="QJS16" s="4"/>
      <c r="QJT16" s="4"/>
      <c r="QJU16" s="4"/>
      <c r="QJV16" s="4"/>
      <c r="QJW16" s="4"/>
      <c r="QJX16" s="4"/>
      <c r="QJY16" s="4"/>
      <c r="QJZ16" s="4"/>
      <c r="QKA16" s="4"/>
      <c r="QKB16" s="4"/>
      <c r="QKC16" s="4"/>
      <c r="QKD16" s="4"/>
      <c r="QKE16" s="4"/>
      <c r="QKF16" s="4"/>
      <c r="QKG16" s="4"/>
      <c r="QKH16" s="4"/>
      <c r="QKI16" s="4"/>
      <c r="QKJ16" s="4"/>
      <c r="QKK16" s="4"/>
      <c r="QKL16" s="4"/>
      <c r="QKM16" s="4"/>
      <c r="QKN16" s="4"/>
      <c r="QKO16" s="4"/>
      <c r="QKP16" s="4"/>
      <c r="QKQ16" s="4"/>
      <c r="QKR16" s="4"/>
      <c r="QKS16" s="4"/>
      <c r="QKT16" s="4"/>
      <c r="QKU16" s="4"/>
      <c r="QKV16" s="4"/>
      <c r="QKW16" s="4"/>
      <c r="QKX16" s="4"/>
      <c r="QKY16" s="4"/>
      <c r="QKZ16" s="4"/>
      <c r="QLA16" s="4"/>
      <c r="QLB16" s="4"/>
      <c r="QLC16" s="4"/>
      <c r="QLD16" s="4"/>
      <c r="QLE16" s="4"/>
      <c r="QLF16" s="4"/>
      <c r="QLG16" s="4"/>
      <c r="QLH16" s="4"/>
      <c r="QLI16" s="4"/>
      <c r="QLJ16" s="4"/>
      <c r="QLK16" s="4"/>
      <c r="QLL16" s="4"/>
      <c r="QLM16" s="4"/>
      <c r="QLN16" s="4"/>
      <c r="QLO16" s="4"/>
      <c r="QLP16" s="4"/>
      <c r="QLQ16" s="4"/>
      <c r="QLR16" s="4"/>
      <c r="QLS16" s="4"/>
      <c r="QLT16" s="4"/>
      <c r="QLU16" s="4"/>
      <c r="QLV16" s="4"/>
      <c r="QLW16" s="4"/>
      <c r="QLX16" s="4"/>
      <c r="QLY16" s="4"/>
      <c r="QLZ16" s="4"/>
      <c r="QMA16" s="4"/>
      <c r="QMB16" s="4"/>
      <c r="QMC16" s="4"/>
      <c r="QMD16" s="4"/>
      <c r="QME16" s="4"/>
      <c r="QMF16" s="4"/>
      <c r="QMG16" s="4"/>
      <c r="QMH16" s="4"/>
      <c r="QMI16" s="4"/>
      <c r="QMJ16" s="4"/>
      <c r="QMK16" s="4"/>
      <c r="QML16" s="4"/>
      <c r="QMM16" s="4"/>
      <c r="QMN16" s="4"/>
      <c r="QMO16" s="4"/>
      <c r="QMP16" s="4"/>
      <c r="QMQ16" s="4"/>
      <c r="QMR16" s="4"/>
      <c r="QMS16" s="4"/>
      <c r="QMT16" s="4"/>
      <c r="QMU16" s="4"/>
      <c r="QMV16" s="4"/>
      <c r="QMW16" s="4"/>
      <c r="QMX16" s="4"/>
      <c r="QMY16" s="4"/>
      <c r="QMZ16" s="4"/>
      <c r="QNA16" s="4"/>
      <c r="QNB16" s="4"/>
      <c r="QNC16" s="4"/>
      <c r="QND16" s="4"/>
      <c r="QNE16" s="4"/>
      <c r="QNF16" s="4"/>
      <c r="QNG16" s="4"/>
      <c r="QNH16" s="4"/>
      <c r="QNI16" s="4"/>
      <c r="QNJ16" s="4"/>
      <c r="QNK16" s="4"/>
      <c r="QNL16" s="4"/>
      <c r="QNM16" s="4"/>
      <c r="QNN16" s="4"/>
      <c r="QNO16" s="4"/>
      <c r="QNP16" s="4"/>
      <c r="QNQ16" s="4"/>
      <c r="QNR16" s="4"/>
      <c r="QNS16" s="4"/>
      <c r="QNT16" s="4"/>
      <c r="QNU16" s="4"/>
      <c r="QNV16" s="4"/>
      <c r="QNW16" s="4"/>
      <c r="QNX16" s="4"/>
      <c r="QNY16" s="4"/>
      <c r="QNZ16" s="4"/>
      <c r="QOA16" s="4"/>
      <c r="QOB16" s="4"/>
      <c r="QOC16" s="4"/>
      <c r="QOD16" s="4"/>
      <c r="QOE16" s="4"/>
      <c r="QOF16" s="4"/>
      <c r="QOG16" s="4"/>
      <c r="QOH16" s="4"/>
      <c r="QOI16" s="4"/>
      <c r="QOJ16" s="4"/>
      <c r="QOK16" s="4"/>
      <c r="QOL16" s="4"/>
      <c r="QOM16" s="4"/>
      <c r="QON16" s="4"/>
      <c r="QOO16" s="4"/>
      <c r="QOP16" s="4"/>
      <c r="QOQ16" s="4"/>
      <c r="QOR16" s="4"/>
      <c r="QOS16" s="4"/>
      <c r="QOT16" s="4"/>
      <c r="QOU16" s="4"/>
      <c r="QOV16" s="4"/>
      <c r="QOW16" s="4"/>
      <c r="QOX16" s="4"/>
      <c r="QOY16" s="4"/>
      <c r="QOZ16" s="4"/>
      <c r="QPA16" s="4"/>
      <c r="QPB16" s="4"/>
      <c r="QPC16" s="4"/>
      <c r="QPD16" s="4"/>
      <c r="QPE16" s="4"/>
      <c r="QPF16" s="4"/>
      <c r="QPG16" s="4"/>
      <c r="QPH16" s="4"/>
      <c r="QPI16" s="4"/>
      <c r="QPJ16" s="4"/>
      <c r="QPK16" s="4"/>
      <c r="QPL16" s="4"/>
      <c r="QPM16" s="4"/>
      <c r="QPN16" s="4"/>
      <c r="QPO16" s="4"/>
      <c r="QPP16" s="4"/>
      <c r="QPQ16" s="4"/>
      <c r="QPR16" s="4"/>
      <c r="QPS16" s="4"/>
      <c r="QPT16" s="4"/>
      <c r="QPU16" s="4"/>
      <c r="QPV16" s="4"/>
      <c r="QPW16" s="4"/>
      <c r="QPX16" s="4"/>
      <c r="QPY16" s="4"/>
      <c r="QPZ16" s="4"/>
      <c r="QQA16" s="4"/>
      <c r="QQB16" s="4"/>
      <c r="QQC16" s="4"/>
      <c r="QQD16" s="4"/>
      <c r="QQE16" s="4"/>
      <c r="QQF16" s="4"/>
      <c r="QQG16" s="4"/>
      <c r="QQH16" s="4"/>
      <c r="QQI16" s="4"/>
      <c r="QQJ16" s="4"/>
      <c r="QQK16" s="4"/>
      <c r="QQL16" s="4"/>
      <c r="QQM16" s="4"/>
      <c r="QQN16" s="4"/>
      <c r="QQO16" s="4"/>
      <c r="QQP16" s="4"/>
      <c r="QQQ16" s="4"/>
      <c r="QQR16" s="4"/>
      <c r="QQS16" s="4"/>
      <c r="QQT16" s="4"/>
      <c r="QQU16" s="4"/>
      <c r="QQV16" s="4"/>
      <c r="QQW16" s="4"/>
      <c r="QQX16" s="4"/>
      <c r="QQY16" s="4"/>
      <c r="QQZ16" s="4"/>
      <c r="QRA16" s="4"/>
      <c r="QRB16" s="4"/>
      <c r="QRC16" s="4"/>
      <c r="QRD16" s="4"/>
      <c r="QRE16" s="4"/>
      <c r="QRF16" s="4"/>
      <c r="QRG16" s="4"/>
      <c r="QRH16" s="4"/>
      <c r="QRI16" s="4"/>
      <c r="QRJ16" s="4"/>
      <c r="QRK16" s="4"/>
      <c r="QRL16" s="4"/>
      <c r="QRM16" s="4"/>
      <c r="QRN16" s="4"/>
      <c r="QRO16" s="4"/>
      <c r="QRP16" s="4"/>
      <c r="QRQ16" s="4"/>
      <c r="QRR16" s="4"/>
      <c r="QRS16" s="4"/>
      <c r="QRT16" s="4"/>
      <c r="QRU16" s="4"/>
      <c r="QRV16" s="4"/>
      <c r="QRW16" s="4"/>
      <c r="QRX16" s="4"/>
      <c r="QRY16" s="4"/>
      <c r="QRZ16" s="4"/>
      <c r="QSA16" s="4"/>
      <c r="QSB16" s="4"/>
      <c r="QSC16" s="4"/>
      <c r="QSD16" s="4"/>
      <c r="QSE16" s="4"/>
      <c r="QSF16" s="4"/>
      <c r="QSG16" s="4"/>
      <c r="QSH16" s="4"/>
      <c r="QSI16" s="4"/>
      <c r="QSJ16" s="4"/>
      <c r="QSK16" s="4"/>
      <c r="QSL16" s="4"/>
      <c r="QSM16" s="4"/>
      <c r="QSN16" s="4"/>
      <c r="QSO16" s="4"/>
      <c r="QSP16" s="4"/>
      <c r="QSQ16" s="4"/>
      <c r="QSR16" s="4"/>
      <c r="QSS16" s="4"/>
      <c r="QST16" s="4"/>
      <c r="QSU16" s="4"/>
      <c r="QSV16" s="4"/>
      <c r="QSW16" s="4"/>
      <c r="QSX16" s="4"/>
      <c r="QSY16" s="4"/>
      <c r="QSZ16" s="4"/>
      <c r="QTA16" s="4"/>
      <c r="QTB16" s="4"/>
      <c r="QTC16" s="4"/>
      <c r="QTD16" s="4"/>
      <c r="QTE16" s="4"/>
      <c r="QTF16" s="4"/>
      <c r="QTG16" s="4"/>
      <c r="QTH16" s="4"/>
      <c r="QTI16" s="4"/>
      <c r="QTJ16" s="4"/>
      <c r="QTK16" s="4"/>
      <c r="QTL16" s="4"/>
      <c r="QTM16" s="4"/>
      <c r="QTN16" s="4"/>
      <c r="QTO16" s="4"/>
      <c r="QTP16" s="4"/>
      <c r="QTQ16" s="4"/>
      <c r="QTR16" s="4"/>
      <c r="QTS16" s="4"/>
      <c r="QTT16" s="4"/>
      <c r="QTU16" s="4"/>
      <c r="QTV16" s="4"/>
      <c r="QTW16" s="4"/>
      <c r="QTX16" s="4"/>
      <c r="QTY16" s="4"/>
      <c r="QTZ16" s="4"/>
      <c r="QUA16" s="4"/>
      <c r="QUB16" s="4"/>
      <c r="QUC16" s="4"/>
      <c r="QUD16" s="4"/>
      <c r="QUE16" s="4"/>
      <c r="QUF16" s="4"/>
      <c r="QUG16" s="4"/>
      <c r="QUH16" s="4"/>
      <c r="QUI16" s="4"/>
      <c r="QUJ16" s="4"/>
      <c r="QUK16" s="4"/>
      <c r="QUL16" s="4"/>
      <c r="QUM16" s="4"/>
      <c r="QUN16" s="4"/>
      <c r="QUO16" s="4"/>
      <c r="QUP16" s="4"/>
      <c r="QUQ16" s="4"/>
      <c r="QUR16" s="4"/>
      <c r="QUS16" s="4"/>
      <c r="QUT16" s="4"/>
      <c r="QUU16" s="4"/>
      <c r="QUV16" s="4"/>
      <c r="QUW16" s="4"/>
      <c r="QUX16" s="4"/>
      <c r="QUY16" s="4"/>
      <c r="QUZ16" s="4"/>
      <c r="QVA16" s="4"/>
      <c r="QVB16" s="4"/>
      <c r="QVC16" s="4"/>
      <c r="QVD16" s="4"/>
      <c r="QVE16" s="4"/>
      <c r="QVF16" s="4"/>
      <c r="QVG16" s="4"/>
      <c r="QVH16" s="4"/>
      <c r="QVI16" s="4"/>
      <c r="QVJ16" s="4"/>
      <c r="QVK16" s="4"/>
      <c r="QVL16" s="4"/>
      <c r="QVM16" s="4"/>
      <c r="QVN16" s="4"/>
      <c r="QVO16" s="4"/>
      <c r="QVP16" s="4"/>
      <c r="QVQ16" s="4"/>
      <c r="QVR16" s="4"/>
      <c r="QVS16" s="4"/>
      <c r="QVT16" s="4"/>
      <c r="QVU16" s="4"/>
      <c r="QVV16" s="4"/>
      <c r="QVW16" s="4"/>
      <c r="QVX16" s="4"/>
      <c r="QVY16" s="4"/>
      <c r="QVZ16" s="4"/>
      <c r="QWA16" s="4"/>
      <c r="QWB16" s="4"/>
      <c r="QWC16" s="4"/>
      <c r="QWD16" s="4"/>
      <c r="QWE16" s="4"/>
      <c r="QWF16" s="4"/>
      <c r="QWG16" s="4"/>
      <c r="QWH16" s="4"/>
      <c r="QWI16" s="4"/>
      <c r="QWJ16" s="4"/>
      <c r="QWK16" s="4"/>
      <c r="QWL16" s="4"/>
      <c r="QWM16" s="4"/>
      <c r="QWN16" s="4"/>
      <c r="QWO16" s="4"/>
      <c r="QWP16" s="4"/>
      <c r="QWQ16" s="4"/>
      <c r="QWR16" s="4"/>
      <c r="QWS16" s="4"/>
      <c r="QWT16" s="4"/>
      <c r="QWU16" s="4"/>
      <c r="QWV16" s="4"/>
      <c r="QWW16" s="4"/>
      <c r="QWX16" s="4"/>
      <c r="QWY16" s="4"/>
      <c r="QWZ16" s="4"/>
      <c r="QXA16" s="4"/>
      <c r="QXB16" s="4"/>
      <c r="QXC16" s="4"/>
      <c r="QXD16" s="4"/>
      <c r="QXE16" s="4"/>
      <c r="QXF16" s="4"/>
      <c r="QXG16" s="4"/>
      <c r="QXH16" s="4"/>
      <c r="QXI16" s="4"/>
      <c r="QXJ16" s="4"/>
      <c r="QXK16" s="4"/>
      <c r="QXL16" s="4"/>
      <c r="QXM16" s="4"/>
      <c r="QXN16" s="4"/>
      <c r="QXO16" s="4"/>
      <c r="QXP16" s="4"/>
      <c r="QXQ16" s="4"/>
      <c r="QXR16" s="4"/>
      <c r="QXS16" s="4"/>
      <c r="QXT16" s="4"/>
      <c r="QXU16" s="4"/>
      <c r="QXV16" s="4"/>
      <c r="QXW16" s="4"/>
      <c r="QXX16" s="4"/>
      <c r="QXY16" s="4"/>
      <c r="QXZ16" s="4"/>
      <c r="QYA16" s="4"/>
      <c r="QYB16" s="4"/>
      <c r="QYC16" s="4"/>
      <c r="QYD16" s="4"/>
      <c r="QYE16" s="4"/>
      <c r="QYF16" s="4"/>
      <c r="QYG16" s="4"/>
      <c r="QYH16" s="4"/>
      <c r="QYI16" s="4"/>
      <c r="QYJ16" s="4"/>
      <c r="QYK16" s="4"/>
      <c r="QYL16" s="4"/>
      <c r="QYM16" s="4"/>
      <c r="QYN16" s="4"/>
      <c r="QYO16" s="4"/>
      <c r="QYP16" s="4"/>
      <c r="QYQ16" s="4"/>
      <c r="QYR16" s="4"/>
      <c r="QYS16" s="4"/>
      <c r="QYT16" s="4"/>
      <c r="QYU16" s="4"/>
      <c r="QYV16" s="4"/>
      <c r="QYW16" s="4"/>
      <c r="QYX16" s="4"/>
      <c r="QYY16" s="4"/>
      <c r="QYZ16" s="4"/>
      <c r="QZA16" s="4"/>
      <c r="QZB16" s="4"/>
      <c r="QZC16" s="4"/>
      <c r="QZD16" s="4"/>
      <c r="QZE16" s="4"/>
      <c r="QZF16" s="4"/>
      <c r="QZG16" s="4"/>
      <c r="QZH16" s="4"/>
      <c r="QZI16" s="4"/>
      <c r="QZJ16" s="4"/>
      <c r="QZK16" s="4"/>
      <c r="QZL16" s="4"/>
      <c r="QZM16" s="4"/>
      <c r="QZN16" s="4"/>
      <c r="QZO16" s="4"/>
      <c r="QZP16" s="4"/>
      <c r="QZQ16" s="4"/>
      <c r="QZR16" s="4"/>
      <c r="QZS16" s="4"/>
      <c r="QZT16" s="4"/>
      <c r="QZU16" s="4"/>
      <c r="QZV16" s="4"/>
      <c r="QZW16" s="4"/>
      <c r="QZX16" s="4"/>
      <c r="QZY16" s="4"/>
      <c r="QZZ16" s="4"/>
      <c r="RAA16" s="4"/>
      <c r="RAB16" s="4"/>
      <c r="RAC16" s="4"/>
      <c r="RAD16" s="4"/>
      <c r="RAE16" s="4"/>
      <c r="RAF16" s="4"/>
      <c r="RAG16" s="4"/>
      <c r="RAH16" s="4"/>
      <c r="RAI16" s="4"/>
      <c r="RAJ16" s="4"/>
      <c r="RAK16" s="4"/>
      <c r="RAL16" s="4"/>
      <c r="RAM16" s="4"/>
      <c r="RAN16" s="4"/>
      <c r="RAO16" s="4"/>
      <c r="RAP16" s="4"/>
      <c r="RAQ16" s="4"/>
      <c r="RAR16" s="4"/>
      <c r="RAS16" s="4"/>
      <c r="RAT16" s="4"/>
      <c r="RAU16" s="4"/>
      <c r="RAV16" s="4"/>
      <c r="RAW16" s="4"/>
      <c r="RAX16" s="4"/>
      <c r="RAY16" s="4"/>
      <c r="RAZ16" s="4"/>
      <c r="RBA16" s="4"/>
      <c r="RBB16" s="4"/>
      <c r="RBC16" s="4"/>
      <c r="RBD16" s="4"/>
      <c r="RBE16" s="4"/>
      <c r="RBF16" s="4"/>
      <c r="RBG16" s="4"/>
      <c r="RBH16" s="4"/>
      <c r="RBI16" s="4"/>
      <c r="RBJ16" s="4"/>
      <c r="RBK16" s="4"/>
      <c r="RBL16" s="4"/>
      <c r="RBM16" s="4"/>
      <c r="RBN16" s="4"/>
      <c r="RBO16" s="4"/>
      <c r="RBP16" s="4"/>
      <c r="RBQ16" s="4"/>
      <c r="RBR16" s="4"/>
      <c r="RBS16" s="4"/>
      <c r="RBT16" s="4"/>
      <c r="RBU16" s="4"/>
      <c r="RBV16" s="4"/>
      <c r="RBW16" s="4"/>
      <c r="RBX16" s="4"/>
      <c r="RBY16" s="4"/>
      <c r="RBZ16" s="4"/>
      <c r="RCA16" s="4"/>
      <c r="RCB16" s="4"/>
      <c r="RCC16" s="4"/>
      <c r="RCD16" s="4"/>
      <c r="RCE16" s="4"/>
      <c r="RCF16" s="4"/>
      <c r="RCG16" s="4"/>
      <c r="RCH16" s="4"/>
      <c r="RCI16" s="4"/>
      <c r="RCJ16" s="4"/>
      <c r="RCK16" s="4"/>
      <c r="RCL16" s="4"/>
      <c r="RCM16" s="4"/>
      <c r="RCN16" s="4"/>
      <c r="RCO16" s="4"/>
      <c r="RCP16" s="4"/>
      <c r="RCQ16" s="4"/>
      <c r="RCR16" s="4"/>
      <c r="RCS16" s="4"/>
      <c r="RCT16" s="4"/>
      <c r="RCU16" s="4"/>
      <c r="RCV16" s="4"/>
      <c r="RCW16" s="4"/>
      <c r="RCX16" s="4"/>
      <c r="RCY16" s="4"/>
      <c r="RCZ16" s="4"/>
      <c r="RDA16" s="4"/>
      <c r="RDB16" s="4"/>
      <c r="RDC16" s="4"/>
      <c r="RDD16" s="4"/>
      <c r="RDE16" s="4"/>
      <c r="RDF16" s="4"/>
      <c r="RDG16" s="4"/>
      <c r="RDH16" s="4"/>
      <c r="RDI16" s="4"/>
      <c r="RDJ16" s="4"/>
      <c r="RDK16" s="4"/>
      <c r="RDL16" s="4"/>
      <c r="RDM16" s="4"/>
      <c r="RDN16" s="4"/>
      <c r="RDO16" s="4"/>
      <c r="RDP16" s="4"/>
      <c r="RDQ16" s="4"/>
      <c r="RDR16" s="4"/>
      <c r="RDS16" s="4"/>
      <c r="RDT16" s="4"/>
      <c r="RDU16" s="4"/>
      <c r="RDV16" s="4"/>
      <c r="RDW16" s="4"/>
      <c r="RDX16" s="4"/>
      <c r="RDY16" s="4"/>
      <c r="RDZ16" s="4"/>
      <c r="REA16" s="4"/>
      <c r="REB16" s="4"/>
      <c r="REC16" s="4"/>
      <c r="RED16" s="4"/>
      <c r="REE16" s="4"/>
      <c r="REF16" s="4"/>
      <c r="REG16" s="4"/>
      <c r="REH16" s="4"/>
      <c r="REI16" s="4"/>
      <c r="REJ16" s="4"/>
      <c r="REK16" s="4"/>
      <c r="REL16" s="4"/>
      <c r="REM16" s="4"/>
      <c r="REN16" s="4"/>
      <c r="REO16" s="4"/>
      <c r="REP16" s="4"/>
      <c r="REQ16" s="4"/>
      <c r="RER16" s="4"/>
      <c r="RES16" s="4"/>
      <c r="RET16" s="4"/>
      <c r="REU16" s="4"/>
      <c r="REV16" s="4"/>
      <c r="REW16" s="4"/>
      <c r="REX16" s="4"/>
      <c r="REY16" s="4"/>
      <c r="REZ16" s="4"/>
      <c r="RFA16" s="4"/>
      <c r="RFB16" s="4"/>
      <c r="RFC16" s="4"/>
      <c r="RFD16" s="4"/>
      <c r="RFE16" s="4"/>
      <c r="RFF16" s="4"/>
      <c r="RFG16" s="4"/>
      <c r="RFH16" s="4"/>
      <c r="RFI16" s="4"/>
      <c r="RFJ16" s="4"/>
      <c r="RFK16" s="4"/>
      <c r="RFL16" s="4"/>
      <c r="RFM16" s="4"/>
      <c r="RFN16" s="4"/>
      <c r="RFO16" s="4"/>
      <c r="RFP16" s="4"/>
      <c r="RFQ16" s="4"/>
      <c r="RFR16" s="4"/>
      <c r="RFS16" s="4"/>
      <c r="RFT16" s="4"/>
      <c r="RFU16" s="4"/>
      <c r="RFV16" s="4"/>
      <c r="RFW16" s="4"/>
      <c r="RFX16" s="4"/>
      <c r="RFY16" s="4"/>
      <c r="RFZ16" s="4"/>
      <c r="RGA16" s="4"/>
      <c r="RGB16" s="4"/>
      <c r="RGC16" s="4"/>
      <c r="RGD16" s="4"/>
      <c r="RGE16" s="4"/>
      <c r="RGF16" s="4"/>
      <c r="RGG16" s="4"/>
      <c r="RGH16" s="4"/>
      <c r="RGI16" s="4"/>
      <c r="RGJ16" s="4"/>
      <c r="RGK16" s="4"/>
      <c r="RGL16" s="4"/>
      <c r="RGM16" s="4"/>
      <c r="RGN16" s="4"/>
      <c r="RGO16" s="4"/>
      <c r="RGP16" s="4"/>
      <c r="RGQ16" s="4"/>
      <c r="RGR16" s="4"/>
      <c r="RGS16" s="4"/>
      <c r="RGT16" s="4"/>
      <c r="RGU16" s="4"/>
      <c r="RGV16" s="4"/>
      <c r="RGW16" s="4"/>
      <c r="RGX16" s="4"/>
      <c r="RGY16" s="4"/>
      <c r="RGZ16" s="4"/>
      <c r="RHA16" s="4"/>
      <c r="RHB16" s="4"/>
      <c r="RHC16" s="4"/>
      <c r="RHD16" s="4"/>
      <c r="RHE16" s="4"/>
      <c r="RHF16" s="4"/>
      <c r="RHG16" s="4"/>
      <c r="RHH16" s="4"/>
      <c r="RHI16" s="4"/>
      <c r="RHJ16" s="4"/>
      <c r="RHK16" s="4"/>
      <c r="RHL16" s="4"/>
      <c r="RHM16" s="4"/>
      <c r="RHN16" s="4"/>
      <c r="RHO16" s="4"/>
      <c r="RHP16" s="4"/>
      <c r="RHQ16" s="4"/>
      <c r="RHR16" s="4"/>
      <c r="RHS16" s="4"/>
      <c r="RHT16" s="4"/>
      <c r="RHU16" s="4"/>
      <c r="RHV16" s="4"/>
      <c r="RHW16" s="4"/>
      <c r="RHX16" s="4"/>
      <c r="RHY16" s="4"/>
      <c r="RHZ16" s="4"/>
      <c r="RIA16" s="4"/>
      <c r="RIB16" s="4"/>
      <c r="RIC16" s="4"/>
      <c r="RID16" s="4"/>
      <c r="RIE16" s="4"/>
      <c r="RIF16" s="4"/>
      <c r="RIG16" s="4"/>
      <c r="RIH16" s="4"/>
      <c r="RII16" s="4"/>
      <c r="RIJ16" s="4"/>
      <c r="RIK16" s="4"/>
      <c r="RIL16" s="4"/>
      <c r="RIM16" s="4"/>
      <c r="RIN16" s="4"/>
      <c r="RIO16" s="4"/>
      <c r="RIP16" s="4"/>
      <c r="RIQ16" s="4"/>
      <c r="RIR16" s="4"/>
      <c r="RIS16" s="4"/>
      <c r="RIT16" s="4"/>
      <c r="RIU16" s="4"/>
      <c r="RIV16" s="4"/>
      <c r="RIW16" s="4"/>
      <c r="RIX16" s="4"/>
      <c r="RIY16" s="4"/>
      <c r="RIZ16" s="4"/>
      <c r="RJA16" s="4"/>
      <c r="RJB16" s="4"/>
      <c r="RJC16" s="4"/>
      <c r="RJD16" s="4"/>
      <c r="RJE16" s="4"/>
      <c r="RJF16" s="4"/>
      <c r="RJG16" s="4"/>
      <c r="RJH16" s="4"/>
      <c r="RJI16" s="4"/>
      <c r="RJJ16" s="4"/>
      <c r="RJK16" s="4"/>
      <c r="RJL16" s="4"/>
      <c r="RJM16" s="4"/>
      <c r="RJN16" s="4"/>
      <c r="RJO16" s="4"/>
      <c r="RJP16" s="4"/>
      <c r="RJQ16" s="4"/>
      <c r="RJR16" s="4"/>
      <c r="RJS16" s="4"/>
      <c r="RJT16" s="4"/>
      <c r="RJU16" s="4"/>
      <c r="RJV16" s="4"/>
      <c r="RJW16" s="4"/>
      <c r="RJX16" s="4"/>
      <c r="RJY16" s="4"/>
      <c r="RJZ16" s="4"/>
      <c r="RKA16" s="4"/>
      <c r="RKB16" s="4"/>
      <c r="RKC16" s="4"/>
      <c r="RKD16" s="4"/>
      <c r="RKE16" s="4"/>
      <c r="RKF16" s="4"/>
      <c r="RKG16" s="4"/>
      <c r="RKH16" s="4"/>
      <c r="RKI16" s="4"/>
      <c r="RKJ16" s="4"/>
      <c r="RKK16" s="4"/>
      <c r="RKL16" s="4"/>
      <c r="RKM16" s="4"/>
      <c r="RKN16" s="4"/>
      <c r="RKO16" s="4"/>
      <c r="RKP16" s="4"/>
      <c r="RKQ16" s="4"/>
      <c r="RKR16" s="4"/>
      <c r="RKS16" s="4"/>
      <c r="RKT16" s="4"/>
      <c r="RKU16" s="4"/>
      <c r="RKV16" s="4"/>
      <c r="RKW16" s="4"/>
      <c r="RKX16" s="4"/>
      <c r="RKY16" s="4"/>
      <c r="RKZ16" s="4"/>
      <c r="RLA16" s="4"/>
      <c r="RLB16" s="4"/>
      <c r="RLC16" s="4"/>
      <c r="RLD16" s="4"/>
      <c r="RLE16" s="4"/>
      <c r="RLF16" s="4"/>
      <c r="RLG16" s="4"/>
      <c r="RLH16" s="4"/>
      <c r="RLI16" s="4"/>
      <c r="RLJ16" s="4"/>
      <c r="RLK16" s="4"/>
      <c r="RLL16" s="4"/>
      <c r="RLM16" s="4"/>
      <c r="RLN16" s="4"/>
      <c r="RLO16" s="4"/>
      <c r="RLP16" s="4"/>
      <c r="RLQ16" s="4"/>
      <c r="RLR16" s="4"/>
      <c r="RLS16" s="4"/>
      <c r="RLT16" s="4"/>
      <c r="RLU16" s="4"/>
      <c r="RLV16" s="4"/>
      <c r="RLW16" s="4"/>
      <c r="RLX16" s="4"/>
      <c r="RLY16" s="4"/>
      <c r="RLZ16" s="4"/>
      <c r="RMA16" s="4"/>
      <c r="RMB16" s="4"/>
      <c r="RMC16" s="4"/>
      <c r="RMD16" s="4"/>
      <c r="RME16" s="4"/>
      <c r="RMF16" s="4"/>
      <c r="RMG16" s="4"/>
      <c r="RMH16" s="4"/>
      <c r="RMI16" s="4"/>
      <c r="RMJ16" s="4"/>
      <c r="RMK16" s="4"/>
      <c r="RML16" s="4"/>
      <c r="RMM16" s="4"/>
      <c r="RMN16" s="4"/>
      <c r="RMO16" s="4"/>
      <c r="RMP16" s="4"/>
      <c r="RMQ16" s="4"/>
      <c r="RMR16" s="4"/>
      <c r="RMS16" s="4"/>
      <c r="RMT16" s="4"/>
      <c r="RMU16" s="4"/>
      <c r="RMV16" s="4"/>
      <c r="RMW16" s="4"/>
      <c r="RMX16" s="4"/>
      <c r="RMY16" s="4"/>
      <c r="RMZ16" s="4"/>
      <c r="RNA16" s="4"/>
      <c r="RNB16" s="4"/>
      <c r="RNC16" s="4"/>
      <c r="RND16" s="4"/>
      <c r="RNE16" s="4"/>
      <c r="RNF16" s="4"/>
      <c r="RNG16" s="4"/>
      <c r="RNH16" s="4"/>
      <c r="RNI16" s="4"/>
      <c r="RNJ16" s="4"/>
      <c r="RNK16" s="4"/>
      <c r="RNL16" s="4"/>
      <c r="RNM16" s="4"/>
      <c r="RNN16" s="4"/>
      <c r="RNO16" s="4"/>
      <c r="RNP16" s="4"/>
      <c r="RNQ16" s="4"/>
      <c r="RNR16" s="4"/>
      <c r="RNS16" s="4"/>
      <c r="RNT16" s="4"/>
      <c r="RNU16" s="4"/>
      <c r="RNV16" s="4"/>
      <c r="RNW16" s="4"/>
      <c r="RNX16" s="4"/>
      <c r="RNY16" s="4"/>
      <c r="RNZ16" s="4"/>
      <c r="ROA16" s="4"/>
      <c r="ROB16" s="4"/>
      <c r="ROC16" s="4"/>
      <c r="ROD16" s="4"/>
      <c r="ROE16" s="4"/>
      <c r="ROF16" s="4"/>
      <c r="ROG16" s="4"/>
      <c r="ROH16" s="4"/>
      <c r="ROI16" s="4"/>
      <c r="ROJ16" s="4"/>
      <c r="ROK16" s="4"/>
      <c r="ROL16" s="4"/>
      <c r="ROM16" s="4"/>
      <c r="RON16" s="4"/>
      <c r="ROO16" s="4"/>
      <c r="ROP16" s="4"/>
      <c r="ROQ16" s="4"/>
      <c r="ROR16" s="4"/>
      <c r="ROS16" s="4"/>
      <c r="ROT16" s="4"/>
      <c r="ROU16" s="4"/>
      <c r="ROV16" s="4"/>
      <c r="ROW16" s="4"/>
      <c r="ROX16" s="4"/>
      <c r="ROY16" s="4"/>
      <c r="ROZ16" s="4"/>
      <c r="RPA16" s="4"/>
      <c r="RPB16" s="4"/>
      <c r="RPC16" s="4"/>
      <c r="RPD16" s="4"/>
      <c r="RPE16" s="4"/>
      <c r="RPF16" s="4"/>
      <c r="RPG16" s="4"/>
      <c r="RPH16" s="4"/>
      <c r="RPI16" s="4"/>
      <c r="RPJ16" s="4"/>
      <c r="RPK16" s="4"/>
      <c r="RPL16" s="4"/>
      <c r="RPM16" s="4"/>
      <c r="RPN16" s="4"/>
      <c r="RPO16" s="4"/>
      <c r="RPP16" s="4"/>
      <c r="RPQ16" s="4"/>
      <c r="RPR16" s="4"/>
      <c r="RPS16" s="4"/>
      <c r="RPT16" s="4"/>
      <c r="RPU16" s="4"/>
      <c r="RPV16" s="4"/>
      <c r="RPW16" s="4"/>
      <c r="RPX16" s="4"/>
      <c r="RPY16" s="4"/>
      <c r="RPZ16" s="4"/>
      <c r="RQA16" s="4"/>
      <c r="RQB16" s="4"/>
      <c r="RQC16" s="4"/>
      <c r="RQD16" s="4"/>
      <c r="RQE16" s="4"/>
      <c r="RQF16" s="4"/>
      <c r="RQG16" s="4"/>
      <c r="RQH16" s="4"/>
      <c r="RQI16" s="4"/>
      <c r="RQJ16" s="4"/>
      <c r="RQK16" s="4"/>
      <c r="RQL16" s="4"/>
      <c r="RQM16" s="4"/>
      <c r="RQN16" s="4"/>
      <c r="RQO16" s="4"/>
      <c r="RQP16" s="4"/>
      <c r="RQQ16" s="4"/>
      <c r="RQR16" s="4"/>
      <c r="RQS16" s="4"/>
      <c r="RQT16" s="4"/>
      <c r="RQU16" s="4"/>
      <c r="RQV16" s="4"/>
      <c r="RQW16" s="4"/>
      <c r="RQX16" s="4"/>
      <c r="RQY16" s="4"/>
      <c r="RQZ16" s="4"/>
      <c r="RRA16" s="4"/>
      <c r="RRB16" s="4"/>
      <c r="RRC16" s="4"/>
      <c r="RRD16" s="4"/>
      <c r="RRE16" s="4"/>
      <c r="RRF16" s="4"/>
      <c r="RRG16" s="4"/>
      <c r="RRH16" s="4"/>
      <c r="RRI16" s="4"/>
      <c r="RRJ16" s="4"/>
      <c r="RRK16" s="4"/>
      <c r="RRL16" s="4"/>
      <c r="RRM16" s="4"/>
      <c r="RRN16" s="4"/>
      <c r="RRO16" s="4"/>
      <c r="RRP16" s="4"/>
      <c r="RRQ16" s="4"/>
      <c r="RRR16" s="4"/>
      <c r="RRS16" s="4"/>
      <c r="RRT16" s="4"/>
      <c r="RRU16" s="4"/>
      <c r="RRV16" s="4"/>
      <c r="RRW16" s="4"/>
      <c r="RRX16" s="4"/>
      <c r="RRY16" s="4"/>
      <c r="RRZ16" s="4"/>
      <c r="RSA16" s="4"/>
      <c r="RSB16" s="4"/>
      <c r="RSC16" s="4"/>
      <c r="RSD16" s="4"/>
      <c r="RSE16" s="4"/>
      <c r="RSF16" s="4"/>
      <c r="RSG16" s="4"/>
      <c r="RSH16" s="4"/>
      <c r="RSI16" s="4"/>
      <c r="RSJ16" s="4"/>
      <c r="RSK16" s="4"/>
      <c r="RSL16" s="4"/>
      <c r="RSM16" s="4"/>
      <c r="RSN16" s="4"/>
      <c r="RSO16" s="4"/>
      <c r="RSP16" s="4"/>
      <c r="RSQ16" s="4"/>
      <c r="RSR16" s="4"/>
      <c r="RSS16" s="4"/>
      <c r="RST16" s="4"/>
      <c r="RSU16" s="4"/>
      <c r="RSV16" s="4"/>
      <c r="RSW16" s="4"/>
      <c r="RSX16" s="4"/>
      <c r="RSY16" s="4"/>
      <c r="RSZ16" s="4"/>
      <c r="RTA16" s="4"/>
      <c r="RTB16" s="4"/>
      <c r="RTC16" s="4"/>
      <c r="RTD16" s="4"/>
      <c r="RTE16" s="4"/>
      <c r="RTF16" s="4"/>
      <c r="RTG16" s="4"/>
      <c r="RTH16" s="4"/>
      <c r="RTI16" s="4"/>
      <c r="RTJ16" s="4"/>
      <c r="RTK16" s="4"/>
      <c r="RTL16" s="4"/>
      <c r="RTM16" s="4"/>
      <c r="RTN16" s="4"/>
      <c r="RTO16" s="4"/>
      <c r="RTP16" s="4"/>
      <c r="RTQ16" s="4"/>
      <c r="RTR16" s="4"/>
      <c r="RTS16" s="4"/>
      <c r="RTT16" s="4"/>
      <c r="RTU16" s="4"/>
      <c r="RTV16" s="4"/>
      <c r="RTW16" s="4"/>
      <c r="RTX16" s="4"/>
      <c r="RTY16" s="4"/>
      <c r="RTZ16" s="4"/>
      <c r="RUA16" s="4"/>
      <c r="RUB16" s="4"/>
      <c r="RUC16" s="4"/>
      <c r="RUD16" s="4"/>
      <c r="RUE16" s="4"/>
      <c r="RUF16" s="4"/>
      <c r="RUG16" s="4"/>
      <c r="RUH16" s="4"/>
      <c r="RUI16" s="4"/>
      <c r="RUJ16" s="4"/>
      <c r="RUK16" s="4"/>
      <c r="RUL16" s="4"/>
      <c r="RUM16" s="4"/>
      <c r="RUN16" s="4"/>
      <c r="RUO16" s="4"/>
      <c r="RUP16" s="4"/>
      <c r="RUQ16" s="4"/>
      <c r="RUR16" s="4"/>
      <c r="RUS16" s="4"/>
      <c r="RUT16" s="4"/>
      <c r="RUU16" s="4"/>
      <c r="RUV16" s="4"/>
      <c r="RUW16" s="4"/>
      <c r="RUX16" s="4"/>
      <c r="RUY16" s="4"/>
      <c r="RUZ16" s="4"/>
      <c r="RVA16" s="4"/>
      <c r="RVB16" s="4"/>
      <c r="RVC16" s="4"/>
      <c r="RVD16" s="4"/>
      <c r="RVE16" s="4"/>
      <c r="RVF16" s="4"/>
      <c r="RVG16" s="4"/>
      <c r="RVH16" s="4"/>
      <c r="RVI16" s="4"/>
      <c r="RVJ16" s="4"/>
      <c r="RVK16" s="4"/>
      <c r="RVL16" s="4"/>
      <c r="RVM16" s="4"/>
      <c r="RVN16" s="4"/>
      <c r="RVO16" s="4"/>
      <c r="RVP16" s="4"/>
      <c r="RVQ16" s="4"/>
      <c r="RVR16" s="4"/>
      <c r="RVS16" s="4"/>
      <c r="RVT16" s="4"/>
      <c r="RVU16" s="4"/>
      <c r="RVV16" s="4"/>
      <c r="RVW16" s="4"/>
      <c r="RVX16" s="4"/>
      <c r="RVY16" s="4"/>
      <c r="RVZ16" s="4"/>
      <c r="RWA16" s="4"/>
      <c r="RWB16" s="4"/>
      <c r="RWC16" s="4"/>
      <c r="RWD16" s="4"/>
      <c r="RWE16" s="4"/>
      <c r="RWF16" s="4"/>
      <c r="RWG16" s="4"/>
      <c r="RWH16" s="4"/>
      <c r="RWI16" s="4"/>
      <c r="RWJ16" s="4"/>
      <c r="RWK16" s="4"/>
      <c r="RWL16" s="4"/>
      <c r="RWM16" s="4"/>
      <c r="RWN16" s="4"/>
      <c r="RWO16" s="4"/>
      <c r="RWP16" s="4"/>
      <c r="RWQ16" s="4"/>
      <c r="RWR16" s="4"/>
      <c r="RWS16" s="4"/>
      <c r="RWT16" s="4"/>
      <c r="RWU16" s="4"/>
      <c r="RWV16" s="4"/>
      <c r="RWW16" s="4"/>
      <c r="RWX16" s="4"/>
      <c r="RWY16" s="4"/>
      <c r="RWZ16" s="4"/>
      <c r="RXA16" s="4"/>
      <c r="RXB16" s="4"/>
      <c r="RXC16" s="4"/>
      <c r="RXD16" s="4"/>
      <c r="RXE16" s="4"/>
      <c r="RXF16" s="4"/>
      <c r="RXG16" s="4"/>
      <c r="RXH16" s="4"/>
      <c r="RXI16" s="4"/>
      <c r="RXJ16" s="4"/>
      <c r="RXK16" s="4"/>
      <c r="RXL16" s="4"/>
      <c r="RXM16" s="4"/>
      <c r="RXN16" s="4"/>
      <c r="RXO16" s="4"/>
      <c r="RXP16" s="4"/>
      <c r="RXQ16" s="4"/>
      <c r="RXR16" s="4"/>
      <c r="RXS16" s="4"/>
      <c r="RXT16" s="4"/>
      <c r="RXU16" s="4"/>
      <c r="RXV16" s="4"/>
      <c r="RXW16" s="4"/>
      <c r="RXX16" s="4"/>
      <c r="RXY16" s="4"/>
      <c r="RXZ16" s="4"/>
      <c r="RYA16" s="4"/>
      <c r="RYB16" s="4"/>
      <c r="RYC16" s="4"/>
      <c r="RYD16" s="4"/>
      <c r="RYE16" s="4"/>
      <c r="RYF16" s="4"/>
      <c r="RYG16" s="4"/>
      <c r="RYH16" s="4"/>
      <c r="RYI16" s="4"/>
      <c r="RYJ16" s="4"/>
      <c r="RYK16" s="4"/>
      <c r="RYL16" s="4"/>
      <c r="RYM16" s="4"/>
      <c r="RYN16" s="4"/>
      <c r="RYO16" s="4"/>
      <c r="RYP16" s="4"/>
      <c r="RYQ16" s="4"/>
      <c r="RYR16" s="4"/>
      <c r="RYS16" s="4"/>
      <c r="RYT16" s="4"/>
      <c r="RYU16" s="4"/>
      <c r="RYV16" s="4"/>
      <c r="RYW16" s="4"/>
      <c r="RYX16" s="4"/>
      <c r="RYY16" s="4"/>
      <c r="RYZ16" s="4"/>
      <c r="RZA16" s="4"/>
      <c r="RZB16" s="4"/>
      <c r="RZC16" s="4"/>
      <c r="RZD16" s="4"/>
      <c r="RZE16" s="4"/>
      <c r="RZF16" s="4"/>
      <c r="RZG16" s="4"/>
      <c r="RZH16" s="4"/>
      <c r="RZI16" s="4"/>
      <c r="RZJ16" s="4"/>
      <c r="RZK16" s="4"/>
      <c r="RZL16" s="4"/>
      <c r="RZM16" s="4"/>
      <c r="RZN16" s="4"/>
      <c r="RZO16" s="4"/>
      <c r="RZP16" s="4"/>
      <c r="RZQ16" s="4"/>
      <c r="RZR16" s="4"/>
      <c r="RZS16" s="4"/>
      <c r="RZT16" s="4"/>
      <c r="RZU16" s="4"/>
      <c r="RZV16" s="4"/>
      <c r="RZW16" s="4"/>
      <c r="RZX16" s="4"/>
      <c r="RZY16" s="4"/>
      <c r="RZZ16" s="4"/>
      <c r="SAA16" s="4"/>
      <c r="SAB16" s="4"/>
      <c r="SAC16" s="4"/>
      <c r="SAD16" s="4"/>
      <c r="SAE16" s="4"/>
      <c r="SAF16" s="4"/>
      <c r="SAG16" s="4"/>
      <c r="SAH16" s="4"/>
      <c r="SAI16" s="4"/>
      <c r="SAJ16" s="4"/>
      <c r="SAK16" s="4"/>
      <c r="SAL16" s="4"/>
      <c r="SAM16" s="4"/>
      <c r="SAN16" s="4"/>
      <c r="SAO16" s="4"/>
      <c r="SAP16" s="4"/>
      <c r="SAQ16" s="4"/>
      <c r="SAR16" s="4"/>
      <c r="SAS16" s="4"/>
      <c r="SAT16" s="4"/>
      <c r="SAU16" s="4"/>
      <c r="SAV16" s="4"/>
      <c r="SAW16" s="4"/>
      <c r="SAX16" s="4"/>
      <c r="SAY16" s="4"/>
      <c r="SAZ16" s="4"/>
      <c r="SBA16" s="4"/>
      <c r="SBB16" s="4"/>
      <c r="SBC16" s="4"/>
      <c r="SBD16" s="4"/>
      <c r="SBE16" s="4"/>
      <c r="SBF16" s="4"/>
      <c r="SBG16" s="4"/>
      <c r="SBH16" s="4"/>
      <c r="SBI16" s="4"/>
      <c r="SBJ16" s="4"/>
      <c r="SBK16" s="4"/>
      <c r="SBL16" s="4"/>
      <c r="SBM16" s="4"/>
      <c r="SBN16" s="4"/>
      <c r="SBO16" s="4"/>
      <c r="SBP16" s="4"/>
      <c r="SBQ16" s="4"/>
      <c r="SBR16" s="4"/>
      <c r="SBS16" s="4"/>
      <c r="SBT16" s="4"/>
      <c r="SBU16" s="4"/>
      <c r="SBV16" s="4"/>
      <c r="SBW16" s="4"/>
      <c r="SBX16" s="4"/>
      <c r="SBY16" s="4"/>
      <c r="SBZ16" s="4"/>
      <c r="SCA16" s="4"/>
      <c r="SCB16" s="4"/>
      <c r="SCC16" s="4"/>
      <c r="SCD16" s="4"/>
      <c r="SCE16" s="4"/>
      <c r="SCF16" s="4"/>
      <c r="SCG16" s="4"/>
      <c r="SCH16" s="4"/>
      <c r="SCI16" s="4"/>
      <c r="SCJ16" s="4"/>
      <c r="SCK16" s="4"/>
      <c r="SCL16" s="4"/>
      <c r="SCM16" s="4"/>
      <c r="SCN16" s="4"/>
      <c r="SCO16" s="4"/>
      <c r="SCP16" s="4"/>
      <c r="SCQ16" s="4"/>
      <c r="SCR16" s="4"/>
      <c r="SCS16" s="4"/>
      <c r="SCT16" s="4"/>
      <c r="SCU16" s="4"/>
      <c r="SCV16" s="4"/>
      <c r="SCW16" s="4"/>
      <c r="SCX16" s="4"/>
      <c r="SCY16" s="4"/>
      <c r="SCZ16" s="4"/>
      <c r="SDA16" s="4"/>
      <c r="SDB16" s="4"/>
      <c r="SDC16" s="4"/>
      <c r="SDD16" s="4"/>
      <c r="SDE16" s="4"/>
      <c r="SDF16" s="4"/>
      <c r="SDG16" s="4"/>
      <c r="SDH16" s="4"/>
      <c r="SDI16" s="4"/>
      <c r="SDJ16" s="4"/>
      <c r="SDK16" s="4"/>
      <c r="SDL16" s="4"/>
      <c r="SDM16" s="4"/>
      <c r="SDN16" s="4"/>
      <c r="SDO16" s="4"/>
      <c r="SDP16" s="4"/>
      <c r="SDQ16" s="4"/>
      <c r="SDR16" s="4"/>
      <c r="SDS16" s="4"/>
      <c r="SDT16" s="4"/>
      <c r="SDU16" s="4"/>
      <c r="SDV16" s="4"/>
      <c r="SDW16" s="4"/>
      <c r="SDX16" s="4"/>
      <c r="SDY16" s="4"/>
      <c r="SDZ16" s="4"/>
      <c r="SEA16" s="4"/>
      <c r="SEB16" s="4"/>
      <c r="SEC16" s="4"/>
      <c r="SED16" s="4"/>
      <c r="SEE16" s="4"/>
      <c r="SEF16" s="4"/>
      <c r="SEG16" s="4"/>
      <c r="SEH16" s="4"/>
      <c r="SEI16" s="4"/>
      <c r="SEJ16" s="4"/>
      <c r="SEK16" s="4"/>
      <c r="SEL16" s="4"/>
      <c r="SEM16" s="4"/>
      <c r="SEN16" s="4"/>
      <c r="SEO16" s="4"/>
      <c r="SEP16" s="4"/>
      <c r="SEQ16" s="4"/>
      <c r="SER16" s="4"/>
      <c r="SES16" s="4"/>
      <c r="SET16" s="4"/>
      <c r="SEU16" s="4"/>
      <c r="SEV16" s="4"/>
      <c r="SEW16" s="4"/>
      <c r="SEX16" s="4"/>
      <c r="SEY16" s="4"/>
      <c r="SEZ16" s="4"/>
      <c r="SFA16" s="4"/>
      <c r="SFB16" s="4"/>
      <c r="SFC16" s="4"/>
      <c r="SFD16" s="4"/>
      <c r="SFE16" s="4"/>
      <c r="SFF16" s="4"/>
      <c r="SFG16" s="4"/>
      <c r="SFH16" s="4"/>
      <c r="SFI16" s="4"/>
      <c r="SFJ16" s="4"/>
      <c r="SFK16" s="4"/>
      <c r="SFL16" s="4"/>
      <c r="SFM16" s="4"/>
      <c r="SFN16" s="4"/>
      <c r="SFO16" s="4"/>
      <c r="SFP16" s="4"/>
      <c r="SFQ16" s="4"/>
      <c r="SFR16" s="4"/>
      <c r="SFS16" s="4"/>
      <c r="SFT16" s="4"/>
      <c r="SFU16" s="4"/>
      <c r="SFV16" s="4"/>
      <c r="SFW16" s="4"/>
      <c r="SFX16" s="4"/>
      <c r="SFY16" s="4"/>
      <c r="SFZ16" s="4"/>
      <c r="SGA16" s="4"/>
      <c r="SGB16" s="4"/>
      <c r="SGC16" s="4"/>
      <c r="SGD16" s="4"/>
      <c r="SGE16" s="4"/>
      <c r="SGF16" s="4"/>
      <c r="SGG16" s="4"/>
      <c r="SGH16" s="4"/>
      <c r="SGI16" s="4"/>
      <c r="SGJ16" s="4"/>
      <c r="SGK16" s="4"/>
      <c r="SGL16" s="4"/>
      <c r="SGM16" s="4"/>
      <c r="SGN16" s="4"/>
      <c r="SGO16" s="4"/>
      <c r="SGP16" s="4"/>
      <c r="SGQ16" s="4"/>
      <c r="SGR16" s="4"/>
      <c r="SGS16" s="4"/>
      <c r="SGT16" s="4"/>
      <c r="SGU16" s="4"/>
      <c r="SGV16" s="4"/>
      <c r="SGW16" s="4"/>
      <c r="SGX16" s="4"/>
      <c r="SGY16" s="4"/>
      <c r="SGZ16" s="4"/>
      <c r="SHA16" s="4"/>
      <c r="SHB16" s="4"/>
      <c r="SHC16" s="4"/>
      <c r="SHD16" s="4"/>
      <c r="SHE16" s="4"/>
      <c r="SHF16" s="4"/>
      <c r="SHG16" s="4"/>
      <c r="SHH16" s="4"/>
      <c r="SHI16" s="4"/>
      <c r="SHJ16" s="4"/>
      <c r="SHK16" s="4"/>
      <c r="SHL16" s="4"/>
      <c r="SHM16" s="4"/>
      <c r="SHN16" s="4"/>
      <c r="SHO16" s="4"/>
      <c r="SHP16" s="4"/>
      <c r="SHQ16" s="4"/>
      <c r="SHR16" s="4"/>
      <c r="SHS16" s="4"/>
      <c r="SHT16" s="4"/>
      <c r="SHU16" s="4"/>
      <c r="SHV16" s="4"/>
      <c r="SHW16" s="4"/>
      <c r="SHX16" s="4"/>
      <c r="SHY16" s="4"/>
      <c r="SHZ16" s="4"/>
      <c r="SIA16" s="4"/>
      <c r="SIB16" s="4"/>
      <c r="SIC16" s="4"/>
      <c r="SID16" s="4"/>
      <c r="SIE16" s="4"/>
      <c r="SIF16" s="4"/>
      <c r="SIG16" s="4"/>
      <c r="SIH16" s="4"/>
      <c r="SII16" s="4"/>
      <c r="SIJ16" s="4"/>
      <c r="SIK16" s="4"/>
      <c r="SIL16" s="4"/>
      <c r="SIM16" s="4"/>
      <c r="SIN16" s="4"/>
      <c r="SIO16" s="4"/>
      <c r="SIP16" s="4"/>
      <c r="SIQ16" s="4"/>
      <c r="SIR16" s="4"/>
      <c r="SIS16" s="4"/>
      <c r="SIT16" s="4"/>
      <c r="SIU16" s="4"/>
      <c r="SIV16" s="4"/>
      <c r="SIW16" s="4"/>
      <c r="SIX16" s="4"/>
      <c r="SIY16" s="4"/>
      <c r="SIZ16" s="4"/>
      <c r="SJA16" s="4"/>
      <c r="SJB16" s="4"/>
      <c r="SJC16" s="4"/>
      <c r="SJD16" s="4"/>
      <c r="SJE16" s="4"/>
      <c r="SJF16" s="4"/>
      <c r="SJG16" s="4"/>
      <c r="SJH16" s="4"/>
      <c r="SJI16" s="4"/>
      <c r="SJJ16" s="4"/>
      <c r="SJK16" s="4"/>
      <c r="SJL16" s="4"/>
      <c r="SJM16" s="4"/>
      <c r="SJN16" s="4"/>
      <c r="SJO16" s="4"/>
      <c r="SJP16" s="4"/>
      <c r="SJQ16" s="4"/>
      <c r="SJR16" s="4"/>
      <c r="SJS16" s="4"/>
      <c r="SJT16" s="4"/>
      <c r="SJU16" s="4"/>
      <c r="SJV16" s="4"/>
      <c r="SJW16" s="4"/>
      <c r="SJX16" s="4"/>
      <c r="SJY16" s="4"/>
      <c r="SJZ16" s="4"/>
      <c r="SKA16" s="4"/>
      <c r="SKB16" s="4"/>
      <c r="SKC16" s="4"/>
      <c r="SKD16" s="4"/>
      <c r="SKE16" s="4"/>
      <c r="SKF16" s="4"/>
      <c r="SKG16" s="4"/>
      <c r="SKH16" s="4"/>
      <c r="SKI16" s="4"/>
      <c r="SKJ16" s="4"/>
      <c r="SKK16" s="4"/>
      <c r="SKL16" s="4"/>
      <c r="SKM16" s="4"/>
      <c r="SKN16" s="4"/>
      <c r="SKO16" s="4"/>
      <c r="SKP16" s="4"/>
      <c r="SKQ16" s="4"/>
      <c r="SKR16" s="4"/>
      <c r="SKS16" s="4"/>
      <c r="SKT16" s="4"/>
      <c r="SKU16" s="4"/>
      <c r="SKV16" s="4"/>
      <c r="SKW16" s="4"/>
      <c r="SKX16" s="4"/>
      <c r="SKY16" s="4"/>
      <c r="SKZ16" s="4"/>
      <c r="SLA16" s="4"/>
      <c r="SLB16" s="4"/>
      <c r="SLC16" s="4"/>
      <c r="SLD16" s="4"/>
      <c r="SLE16" s="4"/>
      <c r="SLF16" s="4"/>
      <c r="SLG16" s="4"/>
      <c r="SLH16" s="4"/>
      <c r="SLI16" s="4"/>
      <c r="SLJ16" s="4"/>
      <c r="SLK16" s="4"/>
      <c r="SLL16" s="4"/>
      <c r="SLM16" s="4"/>
      <c r="SLN16" s="4"/>
      <c r="SLO16" s="4"/>
      <c r="SLP16" s="4"/>
      <c r="SLQ16" s="4"/>
      <c r="SLR16" s="4"/>
      <c r="SLS16" s="4"/>
      <c r="SLT16" s="4"/>
      <c r="SLU16" s="4"/>
      <c r="SLV16" s="4"/>
      <c r="SLW16" s="4"/>
      <c r="SLX16" s="4"/>
      <c r="SLY16" s="4"/>
      <c r="SLZ16" s="4"/>
      <c r="SMA16" s="4"/>
      <c r="SMB16" s="4"/>
      <c r="SMC16" s="4"/>
      <c r="SMD16" s="4"/>
      <c r="SME16" s="4"/>
      <c r="SMF16" s="4"/>
      <c r="SMG16" s="4"/>
      <c r="SMH16" s="4"/>
      <c r="SMI16" s="4"/>
      <c r="SMJ16" s="4"/>
      <c r="SMK16" s="4"/>
      <c r="SML16" s="4"/>
      <c r="SMM16" s="4"/>
      <c r="SMN16" s="4"/>
      <c r="SMO16" s="4"/>
      <c r="SMP16" s="4"/>
      <c r="SMQ16" s="4"/>
      <c r="SMR16" s="4"/>
      <c r="SMS16" s="4"/>
      <c r="SMT16" s="4"/>
      <c r="SMU16" s="4"/>
      <c r="SMV16" s="4"/>
      <c r="SMW16" s="4"/>
      <c r="SMX16" s="4"/>
      <c r="SMY16" s="4"/>
      <c r="SMZ16" s="4"/>
      <c r="SNA16" s="4"/>
      <c r="SNB16" s="4"/>
      <c r="SNC16" s="4"/>
      <c r="SND16" s="4"/>
      <c r="SNE16" s="4"/>
      <c r="SNF16" s="4"/>
      <c r="SNG16" s="4"/>
      <c r="SNH16" s="4"/>
      <c r="SNI16" s="4"/>
      <c r="SNJ16" s="4"/>
      <c r="SNK16" s="4"/>
      <c r="SNL16" s="4"/>
      <c r="SNM16" s="4"/>
      <c r="SNN16" s="4"/>
      <c r="SNO16" s="4"/>
      <c r="SNP16" s="4"/>
      <c r="SNQ16" s="4"/>
      <c r="SNR16" s="4"/>
      <c r="SNS16" s="4"/>
      <c r="SNT16" s="4"/>
      <c r="SNU16" s="4"/>
      <c r="SNV16" s="4"/>
      <c r="SNW16" s="4"/>
      <c r="SNX16" s="4"/>
      <c r="SNY16" s="4"/>
      <c r="SNZ16" s="4"/>
      <c r="SOA16" s="4"/>
      <c r="SOB16" s="4"/>
      <c r="SOC16" s="4"/>
      <c r="SOD16" s="4"/>
      <c r="SOE16" s="4"/>
      <c r="SOF16" s="4"/>
      <c r="SOG16" s="4"/>
      <c r="SOH16" s="4"/>
      <c r="SOI16" s="4"/>
      <c r="SOJ16" s="4"/>
      <c r="SOK16" s="4"/>
      <c r="SOL16" s="4"/>
      <c r="SOM16" s="4"/>
      <c r="SON16" s="4"/>
      <c r="SOO16" s="4"/>
      <c r="SOP16" s="4"/>
      <c r="SOQ16" s="4"/>
      <c r="SOR16" s="4"/>
      <c r="SOS16" s="4"/>
      <c r="SOT16" s="4"/>
      <c r="SOU16" s="4"/>
      <c r="SOV16" s="4"/>
      <c r="SOW16" s="4"/>
      <c r="SOX16" s="4"/>
      <c r="SOY16" s="4"/>
      <c r="SOZ16" s="4"/>
      <c r="SPA16" s="4"/>
      <c r="SPB16" s="4"/>
      <c r="SPC16" s="4"/>
      <c r="SPD16" s="4"/>
      <c r="SPE16" s="4"/>
      <c r="SPF16" s="4"/>
      <c r="SPG16" s="4"/>
      <c r="SPH16" s="4"/>
      <c r="SPI16" s="4"/>
      <c r="SPJ16" s="4"/>
      <c r="SPK16" s="4"/>
      <c r="SPL16" s="4"/>
      <c r="SPM16" s="4"/>
      <c r="SPN16" s="4"/>
      <c r="SPO16" s="4"/>
      <c r="SPP16" s="4"/>
      <c r="SPQ16" s="4"/>
      <c r="SPR16" s="4"/>
      <c r="SPS16" s="4"/>
      <c r="SPT16" s="4"/>
      <c r="SPU16" s="4"/>
      <c r="SPV16" s="4"/>
      <c r="SPW16" s="4"/>
      <c r="SPX16" s="4"/>
      <c r="SPY16" s="4"/>
      <c r="SPZ16" s="4"/>
      <c r="SQA16" s="4"/>
      <c r="SQB16" s="4"/>
      <c r="SQC16" s="4"/>
      <c r="SQD16" s="4"/>
      <c r="SQE16" s="4"/>
      <c r="SQF16" s="4"/>
      <c r="SQG16" s="4"/>
      <c r="SQH16" s="4"/>
      <c r="SQI16" s="4"/>
      <c r="SQJ16" s="4"/>
      <c r="SQK16" s="4"/>
      <c r="SQL16" s="4"/>
      <c r="SQM16" s="4"/>
      <c r="SQN16" s="4"/>
      <c r="SQO16" s="4"/>
      <c r="SQP16" s="4"/>
      <c r="SQQ16" s="4"/>
      <c r="SQR16" s="4"/>
      <c r="SQS16" s="4"/>
      <c r="SQT16" s="4"/>
      <c r="SQU16" s="4"/>
      <c r="SQV16" s="4"/>
      <c r="SQW16" s="4"/>
      <c r="SQX16" s="4"/>
      <c r="SQY16" s="4"/>
      <c r="SQZ16" s="4"/>
      <c r="SRA16" s="4"/>
      <c r="SRB16" s="4"/>
      <c r="SRC16" s="4"/>
      <c r="SRD16" s="4"/>
      <c r="SRE16" s="4"/>
      <c r="SRF16" s="4"/>
      <c r="SRG16" s="4"/>
      <c r="SRH16" s="4"/>
      <c r="SRI16" s="4"/>
      <c r="SRJ16" s="4"/>
      <c r="SRK16" s="4"/>
      <c r="SRL16" s="4"/>
      <c r="SRM16" s="4"/>
      <c r="SRN16" s="4"/>
      <c r="SRO16" s="4"/>
      <c r="SRP16" s="4"/>
      <c r="SRQ16" s="4"/>
      <c r="SRR16" s="4"/>
      <c r="SRS16" s="4"/>
      <c r="SRT16" s="4"/>
      <c r="SRU16" s="4"/>
      <c r="SRV16" s="4"/>
      <c r="SRW16" s="4"/>
      <c r="SRX16" s="4"/>
      <c r="SRY16" s="4"/>
      <c r="SRZ16" s="4"/>
      <c r="SSA16" s="4"/>
      <c r="SSB16" s="4"/>
      <c r="SSC16" s="4"/>
      <c r="SSD16" s="4"/>
      <c r="SSE16" s="4"/>
      <c r="SSF16" s="4"/>
      <c r="SSG16" s="4"/>
      <c r="SSH16" s="4"/>
      <c r="SSI16" s="4"/>
      <c r="SSJ16" s="4"/>
      <c r="SSK16" s="4"/>
      <c r="SSL16" s="4"/>
      <c r="SSM16" s="4"/>
      <c r="SSN16" s="4"/>
      <c r="SSO16" s="4"/>
      <c r="SSP16" s="4"/>
      <c r="SSQ16" s="4"/>
      <c r="SSR16" s="4"/>
      <c r="SSS16" s="4"/>
      <c r="SST16" s="4"/>
      <c r="SSU16" s="4"/>
      <c r="SSV16" s="4"/>
      <c r="SSW16" s="4"/>
      <c r="SSX16" s="4"/>
      <c r="SSY16" s="4"/>
      <c r="SSZ16" s="4"/>
      <c r="STA16" s="4"/>
      <c r="STB16" s="4"/>
      <c r="STC16" s="4"/>
      <c r="STD16" s="4"/>
      <c r="STE16" s="4"/>
      <c r="STF16" s="4"/>
      <c r="STG16" s="4"/>
      <c r="STH16" s="4"/>
      <c r="STI16" s="4"/>
      <c r="STJ16" s="4"/>
      <c r="STK16" s="4"/>
      <c r="STL16" s="4"/>
      <c r="STM16" s="4"/>
      <c r="STN16" s="4"/>
      <c r="STO16" s="4"/>
      <c r="STP16" s="4"/>
      <c r="STQ16" s="4"/>
      <c r="STR16" s="4"/>
      <c r="STS16" s="4"/>
      <c r="STT16" s="4"/>
      <c r="STU16" s="4"/>
      <c r="STV16" s="4"/>
      <c r="STW16" s="4"/>
      <c r="STX16" s="4"/>
      <c r="STY16" s="4"/>
      <c r="STZ16" s="4"/>
      <c r="SUA16" s="4"/>
      <c r="SUB16" s="4"/>
      <c r="SUC16" s="4"/>
      <c r="SUD16" s="4"/>
      <c r="SUE16" s="4"/>
      <c r="SUF16" s="4"/>
      <c r="SUG16" s="4"/>
      <c r="SUH16" s="4"/>
      <c r="SUI16" s="4"/>
      <c r="SUJ16" s="4"/>
      <c r="SUK16" s="4"/>
      <c r="SUL16" s="4"/>
      <c r="SUM16" s="4"/>
      <c r="SUN16" s="4"/>
      <c r="SUO16" s="4"/>
      <c r="SUP16" s="4"/>
      <c r="SUQ16" s="4"/>
      <c r="SUR16" s="4"/>
      <c r="SUS16" s="4"/>
      <c r="SUT16" s="4"/>
      <c r="SUU16" s="4"/>
      <c r="SUV16" s="4"/>
      <c r="SUW16" s="4"/>
      <c r="SUX16" s="4"/>
      <c r="SUY16" s="4"/>
      <c r="SUZ16" s="4"/>
      <c r="SVA16" s="4"/>
      <c r="SVB16" s="4"/>
      <c r="SVC16" s="4"/>
      <c r="SVD16" s="4"/>
      <c r="SVE16" s="4"/>
      <c r="SVF16" s="4"/>
      <c r="SVG16" s="4"/>
      <c r="SVH16" s="4"/>
      <c r="SVI16" s="4"/>
      <c r="SVJ16" s="4"/>
      <c r="SVK16" s="4"/>
      <c r="SVL16" s="4"/>
      <c r="SVM16" s="4"/>
      <c r="SVN16" s="4"/>
      <c r="SVO16" s="4"/>
      <c r="SVP16" s="4"/>
      <c r="SVQ16" s="4"/>
      <c r="SVR16" s="4"/>
      <c r="SVS16" s="4"/>
      <c r="SVT16" s="4"/>
      <c r="SVU16" s="4"/>
      <c r="SVV16" s="4"/>
      <c r="SVW16" s="4"/>
      <c r="SVX16" s="4"/>
      <c r="SVY16" s="4"/>
      <c r="SVZ16" s="4"/>
      <c r="SWA16" s="4"/>
      <c r="SWB16" s="4"/>
      <c r="SWC16" s="4"/>
      <c r="SWD16" s="4"/>
      <c r="SWE16" s="4"/>
      <c r="SWF16" s="4"/>
      <c r="SWG16" s="4"/>
      <c r="SWH16" s="4"/>
      <c r="SWI16" s="4"/>
      <c r="SWJ16" s="4"/>
      <c r="SWK16" s="4"/>
      <c r="SWL16" s="4"/>
      <c r="SWM16" s="4"/>
      <c r="SWN16" s="4"/>
      <c r="SWO16" s="4"/>
      <c r="SWP16" s="4"/>
      <c r="SWQ16" s="4"/>
      <c r="SWR16" s="4"/>
      <c r="SWS16" s="4"/>
      <c r="SWT16" s="4"/>
      <c r="SWU16" s="4"/>
      <c r="SWV16" s="4"/>
      <c r="SWW16" s="4"/>
      <c r="SWX16" s="4"/>
      <c r="SWY16" s="4"/>
      <c r="SWZ16" s="4"/>
      <c r="SXA16" s="4"/>
      <c r="SXB16" s="4"/>
      <c r="SXC16" s="4"/>
      <c r="SXD16" s="4"/>
      <c r="SXE16" s="4"/>
      <c r="SXF16" s="4"/>
      <c r="SXG16" s="4"/>
      <c r="SXH16" s="4"/>
      <c r="SXI16" s="4"/>
      <c r="SXJ16" s="4"/>
      <c r="SXK16" s="4"/>
      <c r="SXL16" s="4"/>
      <c r="SXM16" s="4"/>
      <c r="SXN16" s="4"/>
      <c r="SXO16" s="4"/>
      <c r="SXP16" s="4"/>
      <c r="SXQ16" s="4"/>
      <c r="SXR16" s="4"/>
      <c r="SXS16" s="4"/>
      <c r="SXT16" s="4"/>
      <c r="SXU16" s="4"/>
      <c r="SXV16" s="4"/>
      <c r="SXW16" s="4"/>
      <c r="SXX16" s="4"/>
      <c r="SXY16" s="4"/>
      <c r="SXZ16" s="4"/>
      <c r="SYA16" s="4"/>
      <c r="SYB16" s="4"/>
      <c r="SYC16" s="4"/>
      <c r="SYD16" s="4"/>
      <c r="SYE16" s="4"/>
      <c r="SYF16" s="4"/>
      <c r="SYG16" s="4"/>
      <c r="SYH16" s="4"/>
      <c r="SYI16" s="4"/>
      <c r="SYJ16" s="4"/>
      <c r="SYK16" s="4"/>
      <c r="SYL16" s="4"/>
      <c r="SYM16" s="4"/>
      <c r="SYN16" s="4"/>
      <c r="SYO16" s="4"/>
      <c r="SYP16" s="4"/>
      <c r="SYQ16" s="4"/>
      <c r="SYR16" s="4"/>
      <c r="SYS16" s="4"/>
      <c r="SYT16" s="4"/>
      <c r="SYU16" s="4"/>
      <c r="SYV16" s="4"/>
      <c r="SYW16" s="4"/>
      <c r="SYX16" s="4"/>
      <c r="SYY16" s="4"/>
      <c r="SYZ16" s="4"/>
      <c r="SZA16" s="4"/>
      <c r="SZB16" s="4"/>
      <c r="SZC16" s="4"/>
      <c r="SZD16" s="4"/>
      <c r="SZE16" s="4"/>
      <c r="SZF16" s="4"/>
      <c r="SZG16" s="4"/>
      <c r="SZH16" s="4"/>
      <c r="SZI16" s="4"/>
      <c r="SZJ16" s="4"/>
      <c r="SZK16" s="4"/>
      <c r="SZL16" s="4"/>
      <c r="SZM16" s="4"/>
      <c r="SZN16" s="4"/>
      <c r="SZO16" s="4"/>
      <c r="SZP16" s="4"/>
      <c r="SZQ16" s="4"/>
      <c r="SZR16" s="4"/>
      <c r="SZS16" s="4"/>
      <c r="SZT16" s="4"/>
      <c r="SZU16" s="4"/>
      <c r="SZV16" s="4"/>
      <c r="SZW16" s="4"/>
      <c r="SZX16" s="4"/>
      <c r="SZY16" s="4"/>
      <c r="SZZ16" s="4"/>
      <c r="TAA16" s="4"/>
      <c r="TAB16" s="4"/>
      <c r="TAC16" s="4"/>
      <c r="TAD16" s="4"/>
      <c r="TAE16" s="4"/>
      <c r="TAF16" s="4"/>
      <c r="TAG16" s="4"/>
      <c r="TAH16" s="4"/>
      <c r="TAI16" s="4"/>
      <c r="TAJ16" s="4"/>
      <c r="TAK16" s="4"/>
      <c r="TAL16" s="4"/>
      <c r="TAM16" s="4"/>
      <c r="TAN16" s="4"/>
      <c r="TAO16" s="4"/>
      <c r="TAP16" s="4"/>
      <c r="TAQ16" s="4"/>
      <c r="TAR16" s="4"/>
      <c r="TAS16" s="4"/>
      <c r="TAT16" s="4"/>
      <c r="TAU16" s="4"/>
      <c r="TAV16" s="4"/>
      <c r="TAW16" s="4"/>
      <c r="TAX16" s="4"/>
      <c r="TAY16" s="4"/>
      <c r="TAZ16" s="4"/>
      <c r="TBA16" s="4"/>
      <c r="TBB16" s="4"/>
      <c r="TBC16" s="4"/>
      <c r="TBD16" s="4"/>
      <c r="TBE16" s="4"/>
      <c r="TBF16" s="4"/>
      <c r="TBG16" s="4"/>
      <c r="TBH16" s="4"/>
      <c r="TBI16" s="4"/>
      <c r="TBJ16" s="4"/>
      <c r="TBK16" s="4"/>
      <c r="TBL16" s="4"/>
      <c r="TBM16" s="4"/>
      <c r="TBN16" s="4"/>
      <c r="TBO16" s="4"/>
      <c r="TBP16" s="4"/>
      <c r="TBQ16" s="4"/>
      <c r="TBR16" s="4"/>
      <c r="TBS16" s="4"/>
      <c r="TBT16" s="4"/>
      <c r="TBU16" s="4"/>
      <c r="TBV16" s="4"/>
      <c r="TBW16" s="4"/>
      <c r="TBX16" s="4"/>
      <c r="TBY16" s="4"/>
      <c r="TBZ16" s="4"/>
      <c r="TCA16" s="4"/>
      <c r="TCB16" s="4"/>
      <c r="TCC16" s="4"/>
      <c r="TCD16" s="4"/>
      <c r="TCE16" s="4"/>
      <c r="TCF16" s="4"/>
      <c r="TCG16" s="4"/>
      <c r="TCH16" s="4"/>
      <c r="TCI16" s="4"/>
      <c r="TCJ16" s="4"/>
      <c r="TCK16" s="4"/>
      <c r="TCL16" s="4"/>
      <c r="TCM16" s="4"/>
      <c r="TCN16" s="4"/>
      <c r="TCO16" s="4"/>
      <c r="TCP16" s="4"/>
      <c r="TCQ16" s="4"/>
      <c r="TCR16" s="4"/>
      <c r="TCS16" s="4"/>
      <c r="TCT16" s="4"/>
      <c r="TCU16" s="4"/>
      <c r="TCV16" s="4"/>
      <c r="TCW16" s="4"/>
      <c r="TCX16" s="4"/>
      <c r="TCY16" s="4"/>
      <c r="TCZ16" s="4"/>
      <c r="TDA16" s="4"/>
      <c r="TDB16" s="4"/>
      <c r="TDC16" s="4"/>
      <c r="TDD16" s="4"/>
      <c r="TDE16" s="4"/>
      <c r="TDF16" s="4"/>
      <c r="TDG16" s="4"/>
      <c r="TDH16" s="4"/>
      <c r="TDI16" s="4"/>
      <c r="TDJ16" s="4"/>
      <c r="TDK16" s="4"/>
      <c r="TDL16" s="4"/>
      <c r="TDM16" s="4"/>
      <c r="TDN16" s="4"/>
      <c r="TDO16" s="4"/>
      <c r="TDP16" s="4"/>
      <c r="TDQ16" s="4"/>
      <c r="TDR16" s="4"/>
      <c r="TDS16" s="4"/>
      <c r="TDT16" s="4"/>
      <c r="TDU16" s="4"/>
      <c r="TDV16" s="4"/>
      <c r="TDW16" s="4"/>
      <c r="TDX16" s="4"/>
      <c r="TDY16" s="4"/>
      <c r="TDZ16" s="4"/>
      <c r="TEA16" s="4"/>
      <c r="TEB16" s="4"/>
      <c r="TEC16" s="4"/>
      <c r="TED16" s="4"/>
      <c r="TEE16" s="4"/>
      <c r="TEF16" s="4"/>
      <c r="TEG16" s="4"/>
      <c r="TEH16" s="4"/>
      <c r="TEI16" s="4"/>
      <c r="TEJ16" s="4"/>
      <c r="TEK16" s="4"/>
      <c r="TEL16" s="4"/>
      <c r="TEM16" s="4"/>
      <c r="TEN16" s="4"/>
      <c r="TEO16" s="4"/>
      <c r="TEP16" s="4"/>
      <c r="TEQ16" s="4"/>
      <c r="TER16" s="4"/>
      <c r="TES16" s="4"/>
      <c r="TET16" s="4"/>
      <c r="TEU16" s="4"/>
      <c r="TEV16" s="4"/>
      <c r="TEW16" s="4"/>
      <c r="TEX16" s="4"/>
      <c r="TEY16" s="4"/>
      <c r="TEZ16" s="4"/>
      <c r="TFA16" s="4"/>
      <c r="TFB16" s="4"/>
      <c r="TFC16" s="4"/>
      <c r="TFD16" s="4"/>
      <c r="TFE16" s="4"/>
      <c r="TFF16" s="4"/>
      <c r="TFG16" s="4"/>
      <c r="TFH16" s="4"/>
      <c r="TFI16" s="4"/>
      <c r="TFJ16" s="4"/>
      <c r="TFK16" s="4"/>
      <c r="TFL16" s="4"/>
      <c r="TFM16" s="4"/>
      <c r="TFN16" s="4"/>
      <c r="TFO16" s="4"/>
      <c r="TFP16" s="4"/>
      <c r="TFQ16" s="4"/>
      <c r="TFR16" s="4"/>
      <c r="TFS16" s="4"/>
      <c r="TFT16" s="4"/>
      <c r="TFU16" s="4"/>
      <c r="TFV16" s="4"/>
      <c r="TFW16" s="4"/>
      <c r="TFX16" s="4"/>
      <c r="TFY16" s="4"/>
      <c r="TFZ16" s="4"/>
      <c r="TGA16" s="4"/>
      <c r="TGB16" s="4"/>
      <c r="TGC16" s="4"/>
      <c r="TGD16" s="4"/>
      <c r="TGE16" s="4"/>
      <c r="TGF16" s="4"/>
      <c r="TGG16" s="4"/>
      <c r="TGH16" s="4"/>
      <c r="TGI16" s="4"/>
      <c r="TGJ16" s="4"/>
      <c r="TGK16" s="4"/>
      <c r="TGL16" s="4"/>
      <c r="TGM16" s="4"/>
      <c r="TGN16" s="4"/>
      <c r="TGO16" s="4"/>
      <c r="TGP16" s="4"/>
      <c r="TGQ16" s="4"/>
      <c r="TGR16" s="4"/>
      <c r="TGS16" s="4"/>
      <c r="TGT16" s="4"/>
      <c r="TGU16" s="4"/>
      <c r="TGV16" s="4"/>
      <c r="TGW16" s="4"/>
      <c r="TGX16" s="4"/>
      <c r="TGY16" s="4"/>
      <c r="TGZ16" s="4"/>
      <c r="THA16" s="4"/>
      <c r="THB16" s="4"/>
      <c r="THC16" s="4"/>
      <c r="THD16" s="4"/>
      <c r="THE16" s="4"/>
      <c r="THF16" s="4"/>
      <c r="THG16" s="4"/>
      <c r="THH16" s="4"/>
      <c r="THI16" s="4"/>
      <c r="THJ16" s="4"/>
      <c r="THK16" s="4"/>
      <c r="THL16" s="4"/>
      <c r="THM16" s="4"/>
      <c r="THN16" s="4"/>
      <c r="THO16" s="4"/>
      <c r="THP16" s="4"/>
      <c r="THQ16" s="4"/>
      <c r="THR16" s="4"/>
      <c r="THS16" s="4"/>
      <c r="THT16" s="4"/>
      <c r="THU16" s="4"/>
      <c r="THV16" s="4"/>
      <c r="THW16" s="4"/>
      <c r="THX16" s="4"/>
      <c r="THY16" s="4"/>
      <c r="THZ16" s="4"/>
      <c r="TIA16" s="4"/>
      <c r="TIB16" s="4"/>
      <c r="TIC16" s="4"/>
      <c r="TID16" s="4"/>
      <c r="TIE16" s="4"/>
      <c r="TIF16" s="4"/>
      <c r="TIG16" s="4"/>
      <c r="TIH16" s="4"/>
      <c r="TII16" s="4"/>
      <c r="TIJ16" s="4"/>
      <c r="TIK16" s="4"/>
      <c r="TIL16" s="4"/>
      <c r="TIM16" s="4"/>
      <c r="TIN16" s="4"/>
      <c r="TIO16" s="4"/>
      <c r="TIP16" s="4"/>
      <c r="TIQ16" s="4"/>
      <c r="TIR16" s="4"/>
      <c r="TIS16" s="4"/>
      <c r="TIT16" s="4"/>
      <c r="TIU16" s="4"/>
      <c r="TIV16" s="4"/>
      <c r="TIW16" s="4"/>
      <c r="TIX16" s="4"/>
      <c r="TIY16" s="4"/>
      <c r="TIZ16" s="4"/>
      <c r="TJA16" s="4"/>
      <c r="TJB16" s="4"/>
      <c r="TJC16" s="4"/>
      <c r="TJD16" s="4"/>
      <c r="TJE16" s="4"/>
      <c r="TJF16" s="4"/>
      <c r="TJG16" s="4"/>
      <c r="TJH16" s="4"/>
      <c r="TJI16" s="4"/>
      <c r="TJJ16" s="4"/>
      <c r="TJK16" s="4"/>
      <c r="TJL16" s="4"/>
      <c r="TJM16" s="4"/>
      <c r="TJN16" s="4"/>
      <c r="TJO16" s="4"/>
      <c r="TJP16" s="4"/>
      <c r="TJQ16" s="4"/>
      <c r="TJR16" s="4"/>
      <c r="TJS16" s="4"/>
      <c r="TJT16" s="4"/>
      <c r="TJU16" s="4"/>
      <c r="TJV16" s="4"/>
      <c r="TJW16" s="4"/>
      <c r="TJX16" s="4"/>
      <c r="TJY16" s="4"/>
      <c r="TJZ16" s="4"/>
      <c r="TKA16" s="4"/>
      <c r="TKB16" s="4"/>
      <c r="TKC16" s="4"/>
      <c r="TKD16" s="4"/>
      <c r="TKE16" s="4"/>
      <c r="TKF16" s="4"/>
      <c r="TKG16" s="4"/>
      <c r="TKH16" s="4"/>
      <c r="TKI16" s="4"/>
      <c r="TKJ16" s="4"/>
      <c r="TKK16" s="4"/>
      <c r="TKL16" s="4"/>
      <c r="TKM16" s="4"/>
      <c r="TKN16" s="4"/>
      <c r="TKO16" s="4"/>
      <c r="TKP16" s="4"/>
      <c r="TKQ16" s="4"/>
      <c r="TKR16" s="4"/>
      <c r="TKS16" s="4"/>
      <c r="TKT16" s="4"/>
      <c r="TKU16" s="4"/>
      <c r="TKV16" s="4"/>
      <c r="TKW16" s="4"/>
      <c r="TKX16" s="4"/>
      <c r="TKY16" s="4"/>
      <c r="TKZ16" s="4"/>
      <c r="TLA16" s="4"/>
      <c r="TLB16" s="4"/>
      <c r="TLC16" s="4"/>
      <c r="TLD16" s="4"/>
      <c r="TLE16" s="4"/>
      <c r="TLF16" s="4"/>
      <c r="TLG16" s="4"/>
      <c r="TLH16" s="4"/>
      <c r="TLI16" s="4"/>
      <c r="TLJ16" s="4"/>
      <c r="TLK16" s="4"/>
      <c r="TLL16" s="4"/>
      <c r="TLM16" s="4"/>
      <c r="TLN16" s="4"/>
      <c r="TLO16" s="4"/>
      <c r="TLP16" s="4"/>
      <c r="TLQ16" s="4"/>
      <c r="TLR16" s="4"/>
      <c r="TLS16" s="4"/>
      <c r="TLT16" s="4"/>
      <c r="TLU16" s="4"/>
      <c r="TLV16" s="4"/>
      <c r="TLW16" s="4"/>
      <c r="TLX16" s="4"/>
      <c r="TLY16" s="4"/>
      <c r="TLZ16" s="4"/>
      <c r="TMA16" s="4"/>
      <c r="TMB16" s="4"/>
      <c r="TMC16" s="4"/>
      <c r="TMD16" s="4"/>
      <c r="TME16" s="4"/>
      <c r="TMF16" s="4"/>
      <c r="TMG16" s="4"/>
      <c r="TMH16" s="4"/>
      <c r="TMI16" s="4"/>
      <c r="TMJ16" s="4"/>
      <c r="TMK16" s="4"/>
      <c r="TML16" s="4"/>
      <c r="TMM16" s="4"/>
      <c r="TMN16" s="4"/>
      <c r="TMO16" s="4"/>
      <c r="TMP16" s="4"/>
      <c r="TMQ16" s="4"/>
      <c r="TMR16" s="4"/>
      <c r="TMS16" s="4"/>
      <c r="TMT16" s="4"/>
      <c r="TMU16" s="4"/>
      <c r="TMV16" s="4"/>
      <c r="TMW16" s="4"/>
      <c r="TMX16" s="4"/>
      <c r="TMY16" s="4"/>
      <c r="TMZ16" s="4"/>
      <c r="TNA16" s="4"/>
      <c r="TNB16" s="4"/>
      <c r="TNC16" s="4"/>
      <c r="TND16" s="4"/>
      <c r="TNE16" s="4"/>
      <c r="TNF16" s="4"/>
      <c r="TNG16" s="4"/>
      <c r="TNH16" s="4"/>
      <c r="TNI16" s="4"/>
      <c r="TNJ16" s="4"/>
      <c r="TNK16" s="4"/>
      <c r="TNL16" s="4"/>
      <c r="TNM16" s="4"/>
      <c r="TNN16" s="4"/>
      <c r="TNO16" s="4"/>
      <c r="TNP16" s="4"/>
      <c r="TNQ16" s="4"/>
      <c r="TNR16" s="4"/>
      <c r="TNS16" s="4"/>
      <c r="TNT16" s="4"/>
      <c r="TNU16" s="4"/>
      <c r="TNV16" s="4"/>
      <c r="TNW16" s="4"/>
      <c r="TNX16" s="4"/>
      <c r="TNY16" s="4"/>
      <c r="TNZ16" s="4"/>
      <c r="TOA16" s="4"/>
      <c r="TOB16" s="4"/>
      <c r="TOC16" s="4"/>
      <c r="TOD16" s="4"/>
      <c r="TOE16" s="4"/>
      <c r="TOF16" s="4"/>
      <c r="TOG16" s="4"/>
      <c r="TOH16" s="4"/>
      <c r="TOI16" s="4"/>
      <c r="TOJ16" s="4"/>
      <c r="TOK16" s="4"/>
      <c r="TOL16" s="4"/>
      <c r="TOM16" s="4"/>
      <c r="TON16" s="4"/>
      <c r="TOO16" s="4"/>
      <c r="TOP16" s="4"/>
      <c r="TOQ16" s="4"/>
      <c r="TOR16" s="4"/>
      <c r="TOS16" s="4"/>
      <c r="TOT16" s="4"/>
      <c r="TOU16" s="4"/>
      <c r="TOV16" s="4"/>
      <c r="TOW16" s="4"/>
      <c r="TOX16" s="4"/>
      <c r="TOY16" s="4"/>
      <c r="TOZ16" s="4"/>
      <c r="TPA16" s="4"/>
      <c r="TPB16" s="4"/>
      <c r="TPC16" s="4"/>
      <c r="TPD16" s="4"/>
      <c r="TPE16" s="4"/>
      <c r="TPF16" s="4"/>
      <c r="TPG16" s="4"/>
      <c r="TPH16" s="4"/>
      <c r="TPI16" s="4"/>
      <c r="TPJ16" s="4"/>
      <c r="TPK16" s="4"/>
      <c r="TPL16" s="4"/>
      <c r="TPM16" s="4"/>
      <c r="TPN16" s="4"/>
      <c r="TPO16" s="4"/>
      <c r="TPP16" s="4"/>
      <c r="TPQ16" s="4"/>
      <c r="TPR16" s="4"/>
      <c r="TPS16" s="4"/>
      <c r="TPT16" s="4"/>
      <c r="TPU16" s="4"/>
      <c r="TPV16" s="4"/>
      <c r="TPW16" s="4"/>
      <c r="TPX16" s="4"/>
      <c r="TPY16" s="4"/>
      <c r="TPZ16" s="4"/>
      <c r="TQA16" s="4"/>
      <c r="TQB16" s="4"/>
      <c r="TQC16" s="4"/>
      <c r="TQD16" s="4"/>
      <c r="TQE16" s="4"/>
      <c r="TQF16" s="4"/>
      <c r="TQG16" s="4"/>
      <c r="TQH16" s="4"/>
      <c r="TQI16" s="4"/>
      <c r="TQJ16" s="4"/>
      <c r="TQK16" s="4"/>
      <c r="TQL16" s="4"/>
      <c r="TQM16" s="4"/>
      <c r="TQN16" s="4"/>
      <c r="TQO16" s="4"/>
      <c r="TQP16" s="4"/>
      <c r="TQQ16" s="4"/>
      <c r="TQR16" s="4"/>
      <c r="TQS16" s="4"/>
      <c r="TQT16" s="4"/>
      <c r="TQU16" s="4"/>
      <c r="TQV16" s="4"/>
      <c r="TQW16" s="4"/>
      <c r="TQX16" s="4"/>
      <c r="TQY16" s="4"/>
      <c r="TQZ16" s="4"/>
      <c r="TRA16" s="4"/>
      <c r="TRB16" s="4"/>
      <c r="TRC16" s="4"/>
      <c r="TRD16" s="4"/>
      <c r="TRE16" s="4"/>
      <c r="TRF16" s="4"/>
      <c r="TRG16" s="4"/>
      <c r="TRH16" s="4"/>
      <c r="TRI16" s="4"/>
      <c r="TRJ16" s="4"/>
      <c r="TRK16" s="4"/>
      <c r="TRL16" s="4"/>
      <c r="TRM16" s="4"/>
      <c r="TRN16" s="4"/>
      <c r="TRO16" s="4"/>
      <c r="TRP16" s="4"/>
      <c r="TRQ16" s="4"/>
      <c r="TRR16" s="4"/>
      <c r="TRS16" s="4"/>
      <c r="TRT16" s="4"/>
      <c r="TRU16" s="4"/>
      <c r="TRV16" s="4"/>
      <c r="TRW16" s="4"/>
      <c r="TRX16" s="4"/>
      <c r="TRY16" s="4"/>
      <c r="TRZ16" s="4"/>
      <c r="TSA16" s="4"/>
      <c r="TSB16" s="4"/>
      <c r="TSC16" s="4"/>
      <c r="TSD16" s="4"/>
      <c r="TSE16" s="4"/>
      <c r="TSF16" s="4"/>
      <c r="TSG16" s="4"/>
      <c r="TSH16" s="4"/>
      <c r="TSI16" s="4"/>
      <c r="TSJ16" s="4"/>
      <c r="TSK16" s="4"/>
      <c r="TSL16" s="4"/>
      <c r="TSM16" s="4"/>
      <c r="TSN16" s="4"/>
      <c r="TSO16" s="4"/>
      <c r="TSP16" s="4"/>
      <c r="TSQ16" s="4"/>
      <c r="TSR16" s="4"/>
      <c r="TSS16" s="4"/>
      <c r="TST16" s="4"/>
      <c r="TSU16" s="4"/>
      <c r="TSV16" s="4"/>
      <c r="TSW16" s="4"/>
      <c r="TSX16" s="4"/>
      <c r="TSY16" s="4"/>
      <c r="TSZ16" s="4"/>
      <c r="TTA16" s="4"/>
      <c r="TTB16" s="4"/>
      <c r="TTC16" s="4"/>
      <c r="TTD16" s="4"/>
      <c r="TTE16" s="4"/>
      <c r="TTF16" s="4"/>
      <c r="TTG16" s="4"/>
      <c r="TTH16" s="4"/>
      <c r="TTI16" s="4"/>
      <c r="TTJ16" s="4"/>
      <c r="TTK16" s="4"/>
      <c r="TTL16" s="4"/>
      <c r="TTM16" s="4"/>
      <c r="TTN16" s="4"/>
      <c r="TTO16" s="4"/>
      <c r="TTP16" s="4"/>
      <c r="TTQ16" s="4"/>
      <c r="TTR16" s="4"/>
      <c r="TTS16" s="4"/>
      <c r="TTT16" s="4"/>
      <c r="TTU16" s="4"/>
      <c r="TTV16" s="4"/>
      <c r="TTW16" s="4"/>
      <c r="TTX16" s="4"/>
      <c r="TTY16" s="4"/>
      <c r="TTZ16" s="4"/>
      <c r="TUA16" s="4"/>
      <c r="TUB16" s="4"/>
      <c r="TUC16" s="4"/>
      <c r="TUD16" s="4"/>
      <c r="TUE16" s="4"/>
      <c r="TUF16" s="4"/>
      <c r="TUG16" s="4"/>
      <c r="TUH16" s="4"/>
      <c r="TUI16" s="4"/>
      <c r="TUJ16" s="4"/>
      <c r="TUK16" s="4"/>
      <c r="TUL16" s="4"/>
      <c r="TUM16" s="4"/>
      <c r="TUN16" s="4"/>
      <c r="TUO16" s="4"/>
      <c r="TUP16" s="4"/>
      <c r="TUQ16" s="4"/>
      <c r="TUR16" s="4"/>
      <c r="TUS16" s="4"/>
      <c r="TUT16" s="4"/>
      <c r="TUU16" s="4"/>
      <c r="TUV16" s="4"/>
      <c r="TUW16" s="4"/>
      <c r="TUX16" s="4"/>
      <c r="TUY16" s="4"/>
      <c r="TUZ16" s="4"/>
      <c r="TVA16" s="4"/>
      <c r="TVB16" s="4"/>
      <c r="TVC16" s="4"/>
      <c r="TVD16" s="4"/>
      <c r="TVE16" s="4"/>
      <c r="TVF16" s="4"/>
      <c r="TVG16" s="4"/>
      <c r="TVH16" s="4"/>
      <c r="TVI16" s="4"/>
      <c r="TVJ16" s="4"/>
      <c r="TVK16" s="4"/>
      <c r="TVL16" s="4"/>
      <c r="TVM16" s="4"/>
      <c r="TVN16" s="4"/>
      <c r="TVO16" s="4"/>
      <c r="TVP16" s="4"/>
      <c r="TVQ16" s="4"/>
      <c r="TVR16" s="4"/>
      <c r="TVS16" s="4"/>
      <c r="TVT16" s="4"/>
      <c r="TVU16" s="4"/>
      <c r="TVV16" s="4"/>
      <c r="TVW16" s="4"/>
      <c r="TVX16" s="4"/>
      <c r="TVY16" s="4"/>
      <c r="TVZ16" s="4"/>
      <c r="TWA16" s="4"/>
      <c r="TWB16" s="4"/>
      <c r="TWC16" s="4"/>
      <c r="TWD16" s="4"/>
      <c r="TWE16" s="4"/>
      <c r="TWF16" s="4"/>
      <c r="TWG16" s="4"/>
      <c r="TWH16" s="4"/>
      <c r="TWI16" s="4"/>
      <c r="TWJ16" s="4"/>
      <c r="TWK16" s="4"/>
      <c r="TWL16" s="4"/>
      <c r="TWM16" s="4"/>
      <c r="TWN16" s="4"/>
      <c r="TWO16" s="4"/>
      <c r="TWP16" s="4"/>
      <c r="TWQ16" s="4"/>
      <c r="TWR16" s="4"/>
      <c r="TWS16" s="4"/>
      <c r="TWT16" s="4"/>
      <c r="TWU16" s="4"/>
      <c r="TWV16" s="4"/>
      <c r="TWW16" s="4"/>
      <c r="TWX16" s="4"/>
      <c r="TWY16" s="4"/>
      <c r="TWZ16" s="4"/>
      <c r="TXA16" s="4"/>
      <c r="TXB16" s="4"/>
      <c r="TXC16" s="4"/>
      <c r="TXD16" s="4"/>
      <c r="TXE16" s="4"/>
      <c r="TXF16" s="4"/>
      <c r="TXG16" s="4"/>
      <c r="TXH16" s="4"/>
      <c r="TXI16" s="4"/>
      <c r="TXJ16" s="4"/>
      <c r="TXK16" s="4"/>
      <c r="TXL16" s="4"/>
      <c r="TXM16" s="4"/>
      <c r="TXN16" s="4"/>
      <c r="TXO16" s="4"/>
      <c r="TXP16" s="4"/>
      <c r="TXQ16" s="4"/>
      <c r="TXR16" s="4"/>
      <c r="TXS16" s="4"/>
      <c r="TXT16" s="4"/>
      <c r="TXU16" s="4"/>
      <c r="TXV16" s="4"/>
      <c r="TXW16" s="4"/>
      <c r="TXX16" s="4"/>
      <c r="TXY16" s="4"/>
      <c r="TXZ16" s="4"/>
      <c r="TYA16" s="4"/>
      <c r="TYB16" s="4"/>
      <c r="TYC16" s="4"/>
      <c r="TYD16" s="4"/>
      <c r="TYE16" s="4"/>
      <c r="TYF16" s="4"/>
      <c r="TYG16" s="4"/>
      <c r="TYH16" s="4"/>
      <c r="TYI16" s="4"/>
      <c r="TYJ16" s="4"/>
      <c r="TYK16" s="4"/>
      <c r="TYL16" s="4"/>
      <c r="TYM16" s="4"/>
      <c r="TYN16" s="4"/>
      <c r="TYO16" s="4"/>
      <c r="TYP16" s="4"/>
      <c r="TYQ16" s="4"/>
      <c r="TYR16" s="4"/>
      <c r="TYS16" s="4"/>
      <c r="TYT16" s="4"/>
      <c r="TYU16" s="4"/>
      <c r="TYV16" s="4"/>
      <c r="TYW16" s="4"/>
      <c r="TYX16" s="4"/>
      <c r="TYY16" s="4"/>
      <c r="TYZ16" s="4"/>
      <c r="TZA16" s="4"/>
      <c r="TZB16" s="4"/>
      <c r="TZC16" s="4"/>
      <c r="TZD16" s="4"/>
      <c r="TZE16" s="4"/>
      <c r="TZF16" s="4"/>
      <c r="TZG16" s="4"/>
      <c r="TZH16" s="4"/>
      <c r="TZI16" s="4"/>
      <c r="TZJ16" s="4"/>
      <c r="TZK16" s="4"/>
      <c r="TZL16" s="4"/>
      <c r="TZM16" s="4"/>
      <c r="TZN16" s="4"/>
      <c r="TZO16" s="4"/>
      <c r="TZP16" s="4"/>
      <c r="TZQ16" s="4"/>
      <c r="TZR16" s="4"/>
      <c r="TZS16" s="4"/>
      <c r="TZT16" s="4"/>
      <c r="TZU16" s="4"/>
      <c r="TZV16" s="4"/>
      <c r="TZW16" s="4"/>
      <c r="TZX16" s="4"/>
      <c r="TZY16" s="4"/>
      <c r="TZZ16" s="4"/>
      <c r="UAA16" s="4"/>
      <c r="UAB16" s="4"/>
      <c r="UAC16" s="4"/>
      <c r="UAD16" s="4"/>
      <c r="UAE16" s="4"/>
      <c r="UAF16" s="4"/>
      <c r="UAG16" s="4"/>
      <c r="UAH16" s="4"/>
      <c r="UAI16" s="4"/>
      <c r="UAJ16" s="4"/>
      <c r="UAK16" s="4"/>
      <c r="UAL16" s="4"/>
      <c r="UAM16" s="4"/>
      <c r="UAN16" s="4"/>
      <c r="UAO16" s="4"/>
      <c r="UAP16" s="4"/>
      <c r="UAQ16" s="4"/>
      <c r="UAR16" s="4"/>
      <c r="UAS16" s="4"/>
      <c r="UAT16" s="4"/>
      <c r="UAU16" s="4"/>
      <c r="UAV16" s="4"/>
      <c r="UAW16" s="4"/>
      <c r="UAX16" s="4"/>
      <c r="UAY16" s="4"/>
      <c r="UAZ16" s="4"/>
      <c r="UBA16" s="4"/>
      <c r="UBB16" s="4"/>
      <c r="UBC16" s="4"/>
      <c r="UBD16" s="4"/>
      <c r="UBE16" s="4"/>
      <c r="UBF16" s="4"/>
      <c r="UBG16" s="4"/>
      <c r="UBH16" s="4"/>
      <c r="UBI16" s="4"/>
      <c r="UBJ16" s="4"/>
      <c r="UBK16" s="4"/>
      <c r="UBL16" s="4"/>
      <c r="UBM16" s="4"/>
      <c r="UBN16" s="4"/>
      <c r="UBO16" s="4"/>
      <c r="UBP16" s="4"/>
      <c r="UBQ16" s="4"/>
      <c r="UBR16" s="4"/>
      <c r="UBS16" s="4"/>
      <c r="UBT16" s="4"/>
      <c r="UBU16" s="4"/>
      <c r="UBV16" s="4"/>
      <c r="UBW16" s="4"/>
      <c r="UBX16" s="4"/>
      <c r="UBY16" s="4"/>
      <c r="UBZ16" s="4"/>
      <c r="UCA16" s="4"/>
      <c r="UCB16" s="4"/>
      <c r="UCC16" s="4"/>
      <c r="UCD16" s="4"/>
      <c r="UCE16" s="4"/>
      <c r="UCF16" s="4"/>
      <c r="UCG16" s="4"/>
      <c r="UCH16" s="4"/>
      <c r="UCI16" s="4"/>
      <c r="UCJ16" s="4"/>
      <c r="UCK16" s="4"/>
      <c r="UCL16" s="4"/>
      <c r="UCM16" s="4"/>
      <c r="UCN16" s="4"/>
      <c r="UCO16" s="4"/>
      <c r="UCP16" s="4"/>
      <c r="UCQ16" s="4"/>
      <c r="UCR16" s="4"/>
      <c r="UCS16" s="4"/>
      <c r="UCT16" s="4"/>
      <c r="UCU16" s="4"/>
      <c r="UCV16" s="4"/>
      <c r="UCW16" s="4"/>
      <c r="UCX16" s="4"/>
      <c r="UCY16" s="4"/>
      <c r="UCZ16" s="4"/>
      <c r="UDA16" s="4"/>
      <c r="UDB16" s="4"/>
      <c r="UDC16" s="4"/>
      <c r="UDD16" s="4"/>
      <c r="UDE16" s="4"/>
      <c r="UDF16" s="4"/>
      <c r="UDG16" s="4"/>
      <c r="UDH16" s="4"/>
      <c r="UDI16" s="4"/>
      <c r="UDJ16" s="4"/>
      <c r="UDK16" s="4"/>
      <c r="UDL16" s="4"/>
      <c r="UDM16" s="4"/>
      <c r="UDN16" s="4"/>
      <c r="UDO16" s="4"/>
      <c r="UDP16" s="4"/>
      <c r="UDQ16" s="4"/>
      <c r="UDR16" s="4"/>
      <c r="UDS16" s="4"/>
      <c r="UDT16" s="4"/>
      <c r="UDU16" s="4"/>
      <c r="UDV16" s="4"/>
      <c r="UDW16" s="4"/>
      <c r="UDX16" s="4"/>
      <c r="UDY16" s="4"/>
      <c r="UDZ16" s="4"/>
      <c r="UEA16" s="4"/>
      <c r="UEB16" s="4"/>
      <c r="UEC16" s="4"/>
      <c r="UED16" s="4"/>
      <c r="UEE16" s="4"/>
      <c r="UEF16" s="4"/>
      <c r="UEG16" s="4"/>
      <c r="UEH16" s="4"/>
      <c r="UEI16" s="4"/>
      <c r="UEJ16" s="4"/>
      <c r="UEK16" s="4"/>
      <c r="UEL16" s="4"/>
      <c r="UEM16" s="4"/>
      <c r="UEN16" s="4"/>
      <c r="UEO16" s="4"/>
      <c r="UEP16" s="4"/>
      <c r="UEQ16" s="4"/>
      <c r="UER16" s="4"/>
      <c r="UES16" s="4"/>
      <c r="UET16" s="4"/>
      <c r="UEU16" s="4"/>
      <c r="UEV16" s="4"/>
      <c r="UEW16" s="4"/>
      <c r="UEX16" s="4"/>
      <c r="UEY16" s="4"/>
      <c r="UEZ16" s="4"/>
      <c r="UFA16" s="4"/>
      <c r="UFB16" s="4"/>
      <c r="UFC16" s="4"/>
      <c r="UFD16" s="4"/>
      <c r="UFE16" s="4"/>
      <c r="UFF16" s="4"/>
      <c r="UFG16" s="4"/>
      <c r="UFH16" s="4"/>
      <c r="UFI16" s="4"/>
      <c r="UFJ16" s="4"/>
      <c r="UFK16" s="4"/>
      <c r="UFL16" s="4"/>
      <c r="UFM16" s="4"/>
      <c r="UFN16" s="4"/>
      <c r="UFO16" s="4"/>
      <c r="UFP16" s="4"/>
      <c r="UFQ16" s="4"/>
      <c r="UFR16" s="4"/>
      <c r="UFS16" s="4"/>
      <c r="UFT16" s="4"/>
      <c r="UFU16" s="4"/>
      <c r="UFV16" s="4"/>
      <c r="UFW16" s="4"/>
      <c r="UFX16" s="4"/>
      <c r="UFY16" s="4"/>
      <c r="UFZ16" s="4"/>
      <c r="UGA16" s="4"/>
      <c r="UGB16" s="4"/>
      <c r="UGC16" s="4"/>
      <c r="UGD16" s="4"/>
      <c r="UGE16" s="4"/>
      <c r="UGF16" s="4"/>
      <c r="UGG16" s="4"/>
      <c r="UGH16" s="4"/>
      <c r="UGI16" s="4"/>
      <c r="UGJ16" s="4"/>
      <c r="UGK16" s="4"/>
      <c r="UGL16" s="4"/>
      <c r="UGM16" s="4"/>
      <c r="UGN16" s="4"/>
      <c r="UGO16" s="4"/>
      <c r="UGP16" s="4"/>
      <c r="UGQ16" s="4"/>
      <c r="UGR16" s="4"/>
      <c r="UGS16" s="4"/>
      <c r="UGT16" s="4"/>
      <c r="UGU16" s="4"/>
      <c r="UGV16" s="4"/>
      <c r="UGW16" s="4"/>
      <c r="UGX16" s="4"/>
      <c r="UGY16" s="4"/>
      <c r="UGZ16" s="4"/>
      <c r="UHA16" s="4"/>
      <c r="UHB16" s="4"/>
      <c r="UHC16" s="4"/>
      <c r="UHD16" s="4"/>
      <c r="UHE16" s="4"/>
      <c r="UHF16" s="4"/>
      <c r="UHG16" s="4"/>
      <c r="UHH16" s="4"/>
      <c r="UHI16" s="4"/>
      <c r="UHJ16" s="4"/>
      <c r="UHK16" s="4"/>
      <c r="UHL16" s="4"/>
      <c r="UHM16" s="4"/>
      <c r="UHN16" s="4"/>
      <c r="UHO16" s="4"/>
      <c r="UHP16" s="4"/>
      <c r="UHQ16" s="4"/>
      <c r="UHR16" s="4"/>
      <c r="UHS16" s="4"/>
      <c r="UHT16" s="4"/>
      <c r="UHU16" s="4"/>
      <c r="UHV16" s="4"/>
      <c r="UHW16" s="4"/>
      <c r="UHX16" s="4"/>
      <c r="UHY16" s="4"/>
      <c r="UHZ16" s="4"/>
      <c r="UIA16" s="4"/>
      <c r="UIB16" s="4"/>
      <c r="UIC16" s="4"/>
      <c r="UID16" s="4"/>
      <c r="UIE16" s="4"/>
      <c r="UIF16" s="4"/>
      <c r="UIG16" s="4"/>
      <c r="UIH16" s="4"/>
      <c r="UII16" s="4"/>
      <c r="UIJ16" s="4"/>
      <c r="UIK16" s="4"/>
      <c r="UIL16" s="4"/>
      <c r="UIM16" s="4"/>
      <c r="UIN16" s="4"/>
      <c r="UIO16" s="4"/>
      <c r="UIP16" s="4"/>
      <c r="UIQ16" s="4"/>
      <c r="UIR16" s="4"/>
      <c r="UIS16" s="4"/>
      <c r="UIT16" s="4"/>
      <c r="UIU16" s="4"/>
      <c r="UIV16" s="4"/>
      <c r="UIW16" s="4"/>
      <c r="UIX16" s="4"/>
      <c r="UIY16" s="4"/>
      <c r="UIZ16" s="4"/>
      <c r="UJA16" s="4"/>
      <c r="UJB16" s="4"/>
      <c r="UJC16" s="4"/>
      <c r="UJD16" s="4"/>
      <c r="UJE16" s="4"/>
      <c r="UJF16" s="4"/>
      <c r="UJG16" s="4"/>
      <c r="UJH16" s="4"/>
      <c r="UJI16" s="4"/>
      <c r="UJJ16" s="4"/>
      <c r="UJK16" s="4"/>
      <c r="UJL16" s="4"/>
      <c r="UJM16" s="4"/>
      <c r="UJN16" s="4"/>
      <c r="UJO16" s="4"/>
      <c r="UJP16" s="4"/>
      <c r="UJQ16" s="4"/>
      <c r="UJR16" s="4"/>
      <c r="UJS16" s="4"/>
      <c r="UJT16" s="4"/>
      <c r="UJU16" s="4"/>
      <c r="UJV16" s="4"/>
      <c r="UJW16" s="4"/>
      <c r="UJX16" s="4"/>
      <c r="UJY16" s="4"/>
      <c r="UJZ16" s="4"/>
      <c r="UKA16" s="4"/>
      <c r="UKB16" s="4"/>
      <c r="UKC16" s="4"/>
      <c r="UKD16" s="4"/>
      <c r="UKE16" s="4"/>
      <c r="UKF16" s="4"/>
      <c r="UKG16" s="4"/>
      <c r="UKH16" s="4"/>
      <c r="UKI16" s="4"/>
      <c r="UKJ16" s="4"/>
      <c r="UKK16" s="4"/>
      <c r="UKL16" s="4"/>
      <c r="UKM16" s="4"/>
      <c r="UKN16" s="4"/>
      <c r="UKO16" s="4"/>
      <c r="UKP16" s="4"/>
      <c r="UKQ16" s="4"/>
      <c r="UKR16" s="4"/>
      <c r="UKS16" s="4"/>
      <c r="UKT16" s="4"/>
      <c r="UKU16" s="4"/>
      <c r="UKV16" s="4"/>
      <c r="UKW16" s="4"/>
      <c r="UKX16" s="4"/>
      <c r="UKY16" s="4"/>
      <c r="UKZ16" s="4"/>
      <c r="ULA16" s="4"/>
      <c r="ULB16" s="4"/>
      <c r="ULC16" s="4"/>
      <c r="ULD16" s="4"/>
      <c r="ULE16" s="4"/>
      <c r="ULF16" s="4"/>
      <c r="ULG16" s="4"/>
      <c r="ULH16" s="4"/>
      <c r="ULI16" s="4"/>
      <c r="ULJ16" s="4"/>
      <c r="ULK16" s="4"/>
      <c r="ULL16" s="4"/>
      <c r="ULM16" s="4"/>
      <c r="ULN16" s="4"/>
      <c r="ULO16" s="4"/>
      <c r="ULP16" s="4"/>
      <c r="ULQ16" s="4"/>
      <c r="ULR16" s="4"/>
      <c r="ULS16" s="4"/>
      <c r="ULT16" s="4"/>
      <c r="ULU16" s="4"/>
      <c r="ULV16" s="4"/>
      <c r="ULW16" s="4"/>
      <c r="ULX16" s="4"/>
      <c r="ULY16" s="4"/>
      <c r="ULZ16" s="4"/>
      <c r="UMA16" s="4"/>
      <c r="UMB16" s="4"/>
      <c r="UMC16" s="4"/>
      <c r="UMD16" s="4"/>
      <c r="UME16" s="4"/>
      <c r="UMF16" s="4"/>
      <c r="UMG16" s="4"/>
      <c r="UMH16" s="4"/>
      <c r="UMI16" s="4"/>
      <c r="UMJ16" s="4"/>
      <c r="UMK16" s="4"/>
      <c r="UML16" s="4"/>
      <c r="UMM16" s="4"/>
      <c r="UMN16" s="4"/>
      <c r="UMO16" s="4"/>
      <c r="UMP16" s="4"/>
      <c r="UMQ16" s="4"/>
      <c r="UMR16" s="4"/>
      <c r="UMS16" s="4"/>
      <c r="UMT16" s="4"/>
      <c r="UMU16" s="4"/>
      <c r="UMV16" s="4"/>
      <c r="UMW16" s="4"/>
      <c r="UMX16" s="4"/>
      <c r="UMY16" s="4"/>
      <c r="UMZ16" s="4"/>
      <c r="UNA16" s="4"/>
      <c r="UNB16" s="4"/>
      <c r="UNC16" s="4"/>
      <c r="UND16" s="4"/>
      <c r="UNE16" s="4"/>
      <c r="UNF16" s="4"/>
      <c r="UNG16" s="4"/>
      <c r="UNH16" s="4"/>
      <c r="UNI16" s="4"/>
      <c r="UNJ16" s="4"/>
      <c r="UNK16" s="4"/>
      <c r="UNL16" s="4"/>
      <c r="UNM16" s="4"/>
      <c r="UNN16" s="4"/>
      <c r="UNO16" s="4"/>
      <c r="UNP16" s="4"/>
      <c r="UNQ16" s="4"/>
      <c r="UNR16" s="4"/>
      <c r="UNS16" s="4"/>
      <c r="UNT16" s="4"/>
      <c r="UNU16" s="4"/>
      <c r="UNV16" s="4"/>
      <c r="UNW16" s="4"/>
      <c r="UNX16" s="4"/>
      <c r="UNY16" s="4"/>
      <c r="UNZ16" s="4"/>
      <c r="UOA16" s="4"/>
      <c r="UOB16" s="4"/>
      <c r="UOC16" s="4"/>
      <c r="UOD16" s="4"/>
      <c r="UOE16" s="4"/>
      <c r="UOF16" s="4"/>
      <c r="UOG16" s="4"/>
      <c r="UOH16" s="4"/>
      <c r="UOI16" s="4"/>
      <c r="UOJ16" s="4"/>
      <c r="UOK16" s="4"/>
      <c r="UOL16" s="4"/>
      <c r="UOM16" s="4"/>
      <c r="UON16" s="4"/>
      <c r="UOO16" s="4"/>
      <c r="UOP16" s="4"/>
      <c r="UOQ16" s="4"/>
      <c r="UOR16" s="4"/>
      <c r="UOS16" s="4"/>
      <c r="UOT16" s="4"/>
      <c r="UOU16" s="4"/>
      <c r="UOV16" s="4"/>
      <c r="UOW16" s="4"/>
      <c r="UOX16" s="4"/>
      <c r="UOY16" s="4"/>
      <c r="UOZ16" s="4"/>
      <c r="UPA16" s="4"/>
      <c r="UPB16" s="4"/>
      <c r="UPC16" s="4"/>
      <c r="UPD16" s="4"/>
      <c r="UPE16" s="4"/>
      <c r="UPF16" s="4"/>
      <c r="UPG16" s="4"/>
      <c r="UPH16" s="4"/>
      <c r="UPI16" s="4"/>
      <c r="UPJ16" s="4"/>
      <c r="UPK16" s="4"/>
      <c r="UPL16" s="4"/>
      <c r="UPM16" s="4"/>
      <c r="UPN16" s="4"/>
      <c r="UPO16" s="4"/>
      <c r="UPP16" s="4"/>
      <c r="UPQ16" s="4"/>
      <c r="UPR16" s="4"/>
      <c r="UPS16" s="4"/>
      <c r="UPT16" s="4"/>
      <c r="UPU16" s="4"/>
      <c r="UPV16" s="4"/>
      <c r="UPW16" s="4"/>
      <c r="UPX16" s="4"/>
      <c r="UPY16" s="4"/>
      <c r="UPZ16" s="4"/>
      <c r="UQA16" s="4"/>
      <c r="UQB16" s="4"/>
      <c r="UQC16" s="4"/>
      <c r="UQD16" s="4"/>
      <c r="UQE16" s="4"/>
      <c r="UQF16" s="4"/>
      <c r="UQG16" s="4"/>
      <c r="UQH16" s="4"/>
      <c r="UQI16" s="4"/>
      <c r="UQJ16" s="4"/>
      <c r="UQK16" s="4"/>
      <c r="UQL16" s="4"/>
      <c r="UQM16" s="4"/>
      <c r="UQN16" s="4"/>
      <c r="UQO16" s="4"/>
      <c r="UQP16" s="4"/>
      <c r="UQQ16" s="4"/>
      <c r="UQR16" s="4"/>
      <c r="UQS16" s="4"/>
      <c r="UQT16" s="4"/>
      <c r="UQU16" s="4"/>
      <c r="UQV16" s="4"/>
      <c r="UQW16" s="4"/>
      <c r="UQX16" s="4"/>
      <c r="UQY16" s="4"/>
      <c r="UQZ16" s="4"/>
      <c r="URA16" s="4"/>
      <c r="URB16" s="4"/>
      <c r="URC16" s="4"/>
      <c r="URD16" s="4"/>
      <c r="URE16" s="4"/>
      <c r="URF16" s="4"/>
      <c r="URG16" s="4"/>
      <c r="URH16" s="4"/>
      <c r="URI16" s="4"/>
      <c r="URJ16" s="4"/>
      <c r="URK16" s="4"/>
      <c r="URL16" s="4"/>
      <c r="URM16" s="4"/>
      <c r="URN16" s="4"/>
      <c r="URO16" s="4"/>
      <c r="URP16" s="4"/>
      <c r="URQ16" s="4"/>
      <c r="URR16" s="4"/>
      <c r="URS16" s="4"/>
      <c r="URT16" s="4"/>
      <c r="URU16" s="4"/>
      <c r="URV16" s="4"/>
      <c r="URW16" s="4"/>
      <c r="URX16" s="4"/>
      <c r="URY16" s="4"/>
      <c r="URZ16" s="4"/>
      <c r="USA16" s="4"/>
      <c r="USB16" s="4"/>
      <c r="USC16" s="4"/>
      <c r="USD16" s="4"/>
      <c r="USE16" s="4"/>
      <c r="USF16" s="4"/>
      <c r="USG16" s="4"/>
      <c r="USH16" s="4"/>
      <c r="USI16" s="4"/>
      <c r="USJ16" s="4"/>
      <c r="USK16" s="4"/>
      <c r="USL16" s="4"/>
      <c r="USM16" s="4"/>
      <c r="USN16" s="4"/>
      <c r="USO16" s="4"/>
      <c r="USP16" s="4"/>
      <c r="USQ16" s="4"/>
      <c r="USR16" s="4"/>
      <c r="USS16" s="4"/>
      <c r="UST16" s="4"/>
      <c r="USU16" s="4"/>
      <c r="USV16" s="4"/>
      <c r="USW16" s="4"/>
      <c r="USX16" s="4"/>
      <c r="USY16" s="4"/>
      <c r="USZ16" s="4"/>
      <c r="UTA16" s="4"/>
      <c r="UTB16" s="4"/>
      <c r="UTC16" s="4"/>
      <c r="UTD16" s="4"/>
      <c r="UTE16" s="4"/>
      <c r="UTF16" s="4"/>
      <c r="UTG16" s="4"/>
      <c r="UTH16" s="4"/>
      <c r="UTI16" s="4"/>
      <c r="UTJ16" s="4"/>
      <c r="UTK16" s="4"/>
      <c r="UTL16" s="4"/>
      <c r="UTM16" s="4"/>
      <c r="UTN16" s="4"/>
      <c r="UTO16" s="4"/>
      <c r="UTP16" s="4"/>
      <c r="UTQ16" s="4"/>
      <c r="UTR16" s="4"/>
      <c r="UTS16" s="4"/>
      <c r="UTT16" s="4"/>
      <c r="UTU16" s="4"/>
      <c r="UTV16" s="4"/>
      <c r="UTW16" s="4"/>
      <c r="UTX16" s="4"/>
      <c r="UTY16" s="4"/>
      <c r="UTZ16" s="4"/>
      <c r="UUA16" s="4"/>
      <c r="UUB16" s="4"/>
      <c r="UUC16" s="4"/>
      <c r="UUD16" s="4"/>
      <c r="UUE16" s="4"/>
      <c r="UUF16" s="4"/>
      <c r="UUG16" s="4"/>
      <c r="UUH16" s="4"/>
      <c r="UUI16" s="4"/>
      <c r="UUJ16" s="4"/>
      <c r="UUK16" s="4"/>
      <c r="UUL16" s="4"/>
      <c r="UUM16" s="4"/>
      <c r="UUN16" s="4"/>
      <c r="UUO16" s="4"/>
      <c r="UUP16" s="4"/>
      <c r="UUQ16" s="4"/>
      <c r="UUR16" s="4"/>
      <c r="UUS16" s="4"/>
      <c r="UUT16" s="4"/>
      <c r="UUU16" s="4"/>
      <c r="UUV16" s="4"/>
      <c r="UUW16" s="4"/>
      <c r="UUX16" s="4"/>
      <c r="UUY16" s="4"/>
      <c r="UUZ16" s="4"/>
      <c r="UVA16" s="4"/>
      <c r="UVB16" s="4"/>
      <c r="UVC16" s="4"/>
      <c r="UVD16" s="4"/>
      <c r="UVE16" s="4"/>
      <c r="UVF16" s="4"/>
      <c r="UVG16" s="4"/>
      <c r="UVH16" s="4"/>
      <c r="UVI16" s="4"/>
      <c r="UVJ16" s="4"/>
      <c r="UVK16" s="4"/>
      <c r="UVL16" s="4"/>
      <c r="UVM16" s="4"/>
      <c r="UVN16" s="4"/>
      <c r="UVO16" s="4"/>
      <c r="UVP16" s="4"/>
      <c r="UVQ16" s="4"/>
      <c r="UVR16" s="4"/>
      <c r="UVS16" s="4"/>
      <c r="UVT16" s="4"/>
      <c r="UVU16" s="4"/>
      <c r="UVV16" s="4"/>
      <c r="UVW16" s="4"/>
      <c r="UVX16" s="4"/>
      <c r="UVY16" s="4"/>
      <c r="UVZ16" s="4"/>
      <c r="UWA16" s="4"/>
      <c r="UWB16" s="4"/>
      <c r="UWC16" s="4"/>
      <c r="UWD16" s="4"/>
      <c r="UWE16" s="4"/>
      <c r="UWF16" s="4"/>
      <c r="UWG16" s="4"/>
      <c r="UWH16" s="4"/>
      <c r="UWI16" s="4"/>
      <c r="UWJ16" s="4"/>
      <c r="UWK16" s="4"/>
      <c r="UWL16" s="4"/>
      <c r="UWM16" s="4"/>
      <c r="UWN16" s="4"/>
      <c r="UWO16" s="4"/>
      <c r="UWP16" s="4"/>
      <c r="UWQ16" s="4"/>
      <c r="UWR16" s="4"/>
      <c r="UWS16" s="4"/>
      <c r="UWT16" s="4"/>
      <c r="UWU16" s="4"/>
      <c r="UWV16" s="4"/>
      <c r="UWW16" s="4"/>
      <c r="UWX16" s="4"/>
      <c r="UWY16" s="4"/>
      <c r="UWZ16" s="4"/>
      <c r="UXA16" s="4"/>
      <c r="UXB16" s="4"/>
      <c r="UXC16" s="4"/>
      <c r="UXD16" s="4"/>
      <c r="UXE16" s="4"/>
      <c r="UXF16" s="4"/>
      <c r="UXG16" s="4"/>
      <c r="UXH16" s="4"/>
      <c r="UXI16" s="4"/>
      <c r="UXJ16" s="4"/>
      <c r="UXK16" s="4"/>
      <c r="UXL16" s="4"/>
      <c r="UXM16" s="4"/>
      <c r="UXN16" s="4"/>
      <c r="UXO16" s="4"/>
      <c r="UXP16" s="4"/>
      <c r="UXQ16" s="4"/>
      <c r="UXR16" s="4"/>
      <c r="UXS16" s="4"/>
      <c r="UXT16" s="4"/>
      <c r="UXU16" s="4"/>
      <c r="UXV16" s="4"/>
      <c r="UXW16" s="4"/>
      <c r="UXX16" s="4"/>
      <c r="UXY16" s="4"/>
      <c r="UXZ16" s="4"/>
      <c r="UYA16" s="4"/>
      <c r="UYB16" s="4"/>
      <c r="UYC16" s="4"/>
      <c r="UYD16" s="4"/>
      <c r="UYE16" s="4"/>
      <c r="UYF16" s="4"/>
      <c r="UYG16" s="4"/>
      <c r="UYH16" s="4"/>
      <c r="UYI16" s="4"/>
      <c r="UYJ16" s="4"/>
      <c r="UYK16" s="4"/>
      <c r="UYL16" s="4"/>
      <c r="UYM16" s="4"/>
      <c r="UYN16" s="4"/>
      <c r="UYO16" s="4"/>
      <c r="UYP16" s="4"/>
      <c r="UYQ16" s="4"/>
      <c r="UYR16" s="4"/>
      <c r="UYS16" s="4"/>
      <c r="UYT16" s="4"/>
      <c r="UYU16" s="4"/>
      <c r="UYV16" s="4"/>
      <c r="UYW16" s="4"/>
      <c r="UYX16" s="4"/>
      <c r="UYY16" s="4"/>
      <c r="UYZ16" s="4"/>
      <c r="UZA16" s="4"/>
      <c r="UZB16" s="4"/>
      <c r="UZC16" s="4"/>
      <c r="UZD16" s="4"/>
      <c r="UZE16" s="4"/>
      <c r="UZF16" s="4"/>
      <c r="UZG16" s="4"/>
      <c r="UZH16" s="4"/>
      <c r="UZI16" s="4"/>
      <c r="UZJ16" s="4"/>
      <c r="UZK16" s="4"/>
      <c r="UZL16" s="4"/>
      <c r="UZM16" s="4"/>
      <c r="UZN16" s="4"/>
      <c r="UZO16" s="4"/>
      <c r="UZP16" s="4"/>
      <c r="UZQ16" s="4"/>
      <c r="UZR16" s="4"/>
      <c r="UZS16" s="4"/>
      <c r="UZT16" s="4"/>
      <c r="UZU16" s="4"/>
      <c r="UZV16" s="4"/>
      <c r="UZW16" s="4"/>
      <c r="UZX16" s="4"/>
      <c r="UZY16" s="4"/>
      <c r="UZZ16" s="4"/>
      <c r="VAA16" s="4"/>
      <c r="VAB16" s="4"/>
      <c r="VAC16" s="4"/>
      <c r="VAD16" s="4"/>
      <c r="VAE16" s="4"/>
      <c r="VAF16" s="4"/>
      <c r="VAG16" s="4"/>
      <c r="VAH16" s="4"/>
      <c r="VAI16" s="4"/>
      <c r="VAJ16" s="4"/>
      <c r="VAK16" s="4"/>
      <c r="VAL16" s="4"/>
      <c r="VAM16" s="4"/>
      <c r="VAN16" s="4"/>
      <c r="VAO16" s="4"/>
      <c r="VAP16" s="4"/>
      <c r="VAQ16" s="4"/>
      <c r="VAR16" s="4"/>
      <c r="VAS16" s="4"/>
      <c r="VAT16" s="4"/>
      <c r="VAU16" s="4"/>
      <c r="VAV16" s="4"/>
      <c r="VAW16" s="4"/>
      <c r="VAX16" s="4"/>
      <c r="VAY16" s="4"/>
      <c r="VAZ16" s="4"/>
      <c r="VBA16" s="4"/>
      <c r="VBB16" s="4"/>
      <c r="VBC16" s="4"/>
      <c r="VBD16" s="4"/>
      <c r="VBE16" s="4"/>
      <c r="VBF16" s="4"/>
      <c r="VBG16" s="4"/>
      <c r="VBH16" s="4"/>
      <c r="VBI16" s="4"/>
      <c r="VBJ16" s="4"/>
      <c r="VBK16" s="4"/>
      <c r="VBL16" s="4"/>
      <c r="VBM16" s="4"/>
      <c r="VBN16" s="4"/>
      <c r="VBO16" s="4"/>
      <c r="VBP16" s="4"/>
      <c r="VBQ16" s="4"/>
      <c r="VBR16" s="4"/>
      <c r="VBS16" s="4"/>
      <c r="VBT16" s="4"/>
      <c r="VBU16" s="4"/>
      <c r="VBV16" s="4"/>
      <c r="VBW16" s="4"/>
      <c r="VBX16" s="4"/>
      <c r="VBY16" s="4"/>
      <c r="VBZ16" s="4"/>
      <c r="VCA16" s="4"/>
      <c r="VCB16" s="4"/>
      <c r="VCC16" s="4"/>
      <c r="VCD16" s="4"/>
      <c r="VCE16" s="4"/>
      <c r="VCF16" s="4"/>
      <c r="VCG16" s="4"/>
      <c r="VCH16" s="4"/>
      <c r="VCI16" s="4"/>
      <c r="VCJ16" s="4"/>
      <c r="VCK16" s="4"/>
      <c r="VCL16" s="4"/>
      <c r="VCM16" s="4"/>
      <c r="VCN16" s="4"/>
      <c r="VCO16" s="4"/>
      <c r="VCP16" s="4"/>
      <c r="VCQ16" s="4"/>
      <c r="VCR16" s="4"/>
      <c r="VCS16" s="4"/>
      <c r="VCT16" s="4"/>
      <c r="VCU16" s="4"/>
      <c r="VCV16" s="4"/>
      <c r="VCW16" s="4"/>
      <c r="VCX16" s="4"/>
      <c r="VCY16" s="4"/>
      <c r="VCZ16" s="4"/>
      <c r="VDA16" s="4"/>
      <c r="VDB16" s="4"/>
      <c r="VDC16" s="4"/>
      <c r="VDD16" s="4"/>
      <c r="VDE16" s="4"/>
      <c r="VDF16" s="4"/>
      <c r="VDG16" s="4"/>
      <c r="VDH16" s="4"/>
      <c r="VDI16" s="4"/>
      <c r="VDJ16" s="4"/>
      <c r="VDK16" s="4"/>
      <c r="VDL16" s="4"/>
      <c r="VDM16" s="4"/>
      <c r="VDN16" s="4"/>
      <c r="VDO16" s="4"/>
      <c r="VDP16" s="4"/>
      <c r="VDQ16" s="4"/>
      <c r="VDR16" s="4"/>
      <c r="VDS16" s="4"/>
      <c r="VDT16" s="4"/>
      <c r="VDU16" s="4"/>
      <c r="VDV16" s="4"/>
      <c r="VDW16" s="4"/>
      <c r="VDX16" s="4"/>
      <c r="VDY16" s="4"/>
      <c r="VDZ16" s="4"/>
      <c r="VEA16" s="4"/>
      <c r="VEB16" s="4"/>
      <c r="VEC16" s="4"/>
      <c r="VED16" s="4"/>
      <c r="VEE16" s="4"/>
      <c r="VEF16" s="4"/>
      <c r="VEG16" s="4"/>
      <c r="VEH16" s="4"/>
      <c r="VEI16" s="4"/>
      <c r="VEJ16" s="4"/>
      <c r="VEK16" s="4"/>
      <c r="VEL16" s="4"/>
      <c r="VEM16" s="4"/>
      <c r="VEN16" s="4"/>
      <c r="VEO16" s="4"/>
      <c r="VEP16" s="4"/>
      <c r="VEQ16" s="4"/>
      <c r="VER16" s="4"/>
      <c r="VES16" s="4"/>
      <c r="VET16" s="4"/>
      <c r="VEU16" s="4"/>
      <c r="VEV16" s="4"/>
      <c r="VEW16" s="4"/>
      <c r="VEX16" s="4"/>
      <c r="VEY16" s="4"/>
      <c r="VEZ16" s="4"/>
      <c r="VFA16" s="4"/>
      <c r="VFB16" s="4"/>
      <c r="VFC16" s="4"/>
      <c r="VFD16" s="4"/>
      <c r="VFE16" s="4"/>
      <c r="VFF16" s="4"/>
      <c r="VFG16" s="4"/>
      <c r="VFH16" s="4"/>
      <c r="VFI16" s="4"/>
      <c r="VFJ16" s="4"/>
      <c r="VFK16" s="4"/>
      <c r="VFL16" s="4"/>
      <c r="VFM16" s="4"/>
      <c r="VFN16" s="4"/>
      <c r="VFO16" s="4"/>
      <c r="VFP16" s="4"/>
      <c r="VFQ16" s="4"/>
      <c r="VFR16" s="4"/>
      <c r="VFS16" s="4"/>
      <c r="VFT16" s="4"/>
      <c r="VFU16" s="4"/>
      <c r="VFV16" s="4"/>
      <c r="VFW16" s="4"/>
      <c r="VFX16" s="4"/>
      <c r="VFY16" s="4"/>
      <c r="VFZ16" s="4"/>
      <c r="VGA16" s="4"/>
      <c r="VGB16" s="4"/>
      <c r="VGC16" s="4"/>
      <c r="VGD16" s="4"/>
      <c r="VGE16" s="4"/>
      <c r="VGF16" s="4"/>
      <c r="VGG16" s="4"/>
      <c r="VGH16" s="4"/>
      <c r="VGI16" s="4"/>
      <c r="VGJ16" s="4"/>
      <c r="VGK16" s="4"/>
      <c r="VGL16" s="4"/>
      <c r="VGM16" s="4"/>
      <c r="VGN16" s="4"/>
      <c r="VGO16" s="4"/>
      <c r="VGP16" s="4"/>
      <c r="VGQ16" s="4"/>
      <c r="VGR16" s="4"/>
      <c r="VGS16" s="4"/>
      <c r="VGT16" s="4"/>
      <c r="VGU16" s="4"/>
      <c r="VGV16" s="4"/>
      <c r="VGW16" s="4"/>
      <c r="VGX16" s="4"/>
      <c r="VGY16" s="4"/>
      <c r="VGZ16" s="4"/>
      <c r="VHA16" s="4"/>
      <c r="VHB16" s="4"/>
      <c r="VHC16" s="4"/>
      <c r="VHD16" s="4"/>
      <c r="VHE16" s="4"/>
      <c r="VHF16" s="4"/>
      <c r="VHG16" s="4"/>
      <c r="VHH16" s="4"/>
      <c r="VHI16" s="4"/>
      <c r="VHJ16" s="4"/>
      <c r="VHK16" s="4"/>
      <c r="VHL16" s="4"/>
      <c r="VHM16" s="4"/>
      <c r="VHN16" s="4"/>
      <c r="VHO16" s="4"/>
      <c r="VHP16" s="4"/>
      <c r="VHQ16" s="4"/>
      <c r="VHR16" s="4"/>
      <c r="VHS16" s="4"/>
      <c r="VHT16" s="4"/>
      <c r="VHU16" s="4"/>
      <c r="VHV16" s="4"/>
      <c r="VHW16" s="4"/>
      <c r="VHX16" s="4"/>
      <c r="VHY16" s="4"/>
      <c r="VHZ16" s="4"/>
      <c r="VIA16" s="4"/>
      <c r="VIB16" s="4"/>
      <c r="VIC16" s="4"/>
      <c r="VID16" s="4"/>
      <c r="VIE16" s="4"/>
      <c r="VIF16" s="4"/>
      <c r="VIG16" s="4"/>
      <c r="VIH16" s="4"/>
      <c r="VII16" s="4"/>
      <c r="VIJ16" s="4"/>
      <c r="VIK16" s="4"/>
      <c r="VIL16" s="4"/>
      <c r="VIM16" s="4"/>
      <c r="VIN16" s="4"/>
      <c r="VIO16" s="4"/>
      <c r="VIP16" s="4"/>
      <c r="VIQ16" s="4"/>
      <c r="VIR16" s="4"/>
      <c r="VIS16" s="4"/>
      <c r="VIT16" s="4"/>
      <c r="VIU16" s="4"/>
      <c r="VIV16" s="4"/>
      <c r="VIW16" s="4"/>
      <c r="VIX16" s="4"/>
      <c r="VIY16" s="4"/>
      <c r="VIZ16" s="4"/>
      <c r="VJA16" s="4"/>
      <c r="VJB16" s="4"/>
      <c r="VJC16" s="4"/>
      <c r="VJD16" s="4"/>
      <c r="VJE16" s="4"/>
      <c r="VJF16" s="4"/>
      <c r="VJG16" s="4"/>
      <c r="VJH16" s="4"/>
      <c r="VJI16" s="4"/>
      <c r="VJJ16" s="4"/>
      <c r="VJK16" s="4"/>
      <c r="VJL16" s="4"/>
      <c r="VJM16" s="4"/>
      <c r="VJN16" s="4"/>
      <c r="VJO16" s="4"/>
      <c r="VJP16" s="4"/>
      <c r="VJQ16" s="4"/>
      <c r="VJR16" s="4"/>
      <c r="VJS16" s="4"/>
      <c r="VJT16" s="4"/>
      <c r="VJU16" s="4"/>
      <c r="VJV16" s="4"/>
      <c r="VJW16" s="4"/>
      <c r="VJX16" s="4"/>
      <c r="VJY16" s="4"/>
      <c r="VJZ16" s="4"/>
      <c r="VKA16" s="4"/>
      <c r="VKB16" s="4"/>
      <c r="VKC16" s="4"/>
      <c r="VKD16" s="4"/>
      <c r="VKE16" s="4"/>
      <c r="VKF16" s="4"/>
      <c r="VKG16" s="4"/>
      <c r="VKH16" s="4"/>
      <c r="VKI16" s="4"/>
      <c r="VKJ16" s="4"/>
      <c r="VKK16" s="4"/>
      <c r="VKL16" s="4"/>
      <c r="VKM16" s="4"/>
      <c r="VKN16" s="4"/>
      <c r="VKO16" s="4"/>
      <c r="VKP16" s="4"/>
      <c r="VKQ16" s="4"/>
      <c r="VKR16" s="4"/>
      <c r="VKS16" s="4"/>
      <c r="VKT16" s="4"/>
      <c r="VKU16" s="4"/>
      <c r="VKV16" s="4"/>
      <c r="VKW16" s="4"/>
      <c r="VKX16" s="4"/>
      <c r="VKY16" s="4"/>
      <c r="VKZ16" s="4"/>
      <c r="VLA16" s="4"/>
      <c r="VLB16" s="4"/>
      <c r="VLC16" s="4"/>
      <c r="VLD16" s="4"/>
      <c r="VLE16" s="4"/>
      <c r="VLF16" s="4"/>
      <c r="VLG16" s="4"/>
      <c r="VLH16" s="4"/>
      <c r="VLI16" s="4"/>
      <c r="VLJ16" s="4"/>
      <c r="VLK16" s="4"/>
      <c r="VLL16" s="4"/>
      <c r="VLM16" s="4"/>
      <c r="VLN16" s="4"/>
      <c r="VLO16" s="4"/>
      <c r="VLP16" s="4"/>
      <c r="VLQ16" s="4"/>
      <c r="VLR16" s="4"/>
      <c r="VLS16" s="4"/>
      <c r="VLT16" s="4"/>
      <c r="VLU16" s="4"/>
      <c r="VLV16" s="4"/>
      <c r="VLW16" s="4"/>
      <c r="VLX16" s="4"/>
      <c r="VLY16" s="4"/>
      <c r="VLZ16" s="4"/>
      <c r="VMA16" s="4"/>
      <c r="VMB16" s="4"/>
      <c r="VMC16" s="4"/>
      <c r="VMD16" s="4"/>
      <c r="VME16" s="4"/>
      <c r="VMF16" s="4"/>
      <c r="VMG16" s="4"/>
      <c r="VMH16" s="4"/>
      <c r="VMI16" s="4"/>
      <c r="VMJ16" s="4"/>
      <c r="VMK16" s="4"/>
      <c r="VML16" s="4"/>
      <c r="VMM16" s="4"/>
      <c r="VMN16" s="4"/>
      <c r="VMO16" s="4"/>
      <c r="VMP16" s="4"/>
      <c r="VMQ16" s="4"/>
      <c r="VMR16" s="4"/>
      <c r="VMS16" s="4"/>
      <c r="VMT16" s="4"/>
      <c r="VMU16" s="4"/>
      <c r="VMV16" s="4"/>
      <c r="VMW16" s="4"/>
      <c r="VMX16" s="4"/>
      <c r="VMY16" s="4"/>
      <c r="VMZ16" s="4"/>
      <c r="VNA16" s="4"/>
      <c r="VNB16" s="4"/>
      <c r="VNC16" s="4"/>
      <c r="VND16" s="4"/>
      <c r="VNE16" s="4"/>
      <c r="VNF16" s="4"/>
      <c r="VNG16" s="4"/>
      <c r="VNH16" s="4"/>
      <c r="VNI16" s="4"/>
      <c r="VNJ16" s="4"/>
      <c r="VNK16" s="4"/>
      <c r="VNL16" s="4"/>
      <c r="VNM16" s="4"/>
      <c r="VNN16" s="4"/>
      <c r="VNO16" s="4"/>
      <c r="VNP16" s="4"/>
      <c r="VNQ16" s="4"/>
      <c r="VNR16" s="4"/>
      <c r="VNS16" s="4"/>
      <c r="VNT16" s="4"/>
      <c r="VNU16" s="4"/>
      <c r="VNV16" s="4"/>
      <c r="VNW16" s="4"/>
      <c r="VNX16" s="4"/>
      <c r="VNY16" s="4"/>
      <c r="VNZ16" s="4"/>
      <c r="VOA16" s="4"/>
      <c r="VOB16" s="4"/>
      <c r="VOC16" s="4"/>
      <c r="VOD16" s="4"/>
      <c r="VOE16" s="4"/>
      <c r="VOF16" s="4"/>
      <c r="VOG16" s="4"/>
      <c r="VOH16" s="4"/>
      <c r="VOI16" s="4"/>
      <c r="VOJ16" s="4"/>
      <c r="VOK16" s="4"/>
      <c r="VOL16" s="4"/>
      <c r="VOM16" s="4"/>
      <c r="VON16" s="4"/>
      <c r="VOO16" s="4"/>
      <c r="VOP16" s="4"/>
      <c r="VOQ16" s="4"/>
      <c r="VOR16" s="4"/>
      <c r="VOS16" s="4"/>
      <c r="VOT16" s="4"/>
      <c r="VOU16" s="4"/>
      <c r="VOV16" s="4"/>
      <c r="VOW16" s="4"/>
      <c r="VOX16" s="4"/>
      <c r="VOY16" s="4"/>
      <c r="VOZ16" s="4"/>
      <c r="VPA16" s="4"/>
      <c r="VPB16" s="4"/>
      <c r="VPC16" s="4"/>
      <c r="VPD16" s="4"/>
      <c r="VPE16" s="4"/>
      <c r="VPF16" s="4"/>
      <c r="VPG16" s="4"/>
      <c r="VPH16" s="4"/>
      <c r="VPI16" s="4"/>
      <c r="VPJ16" s="4"/>
      <c r="VPK16" s="4"/>
      <c r="VPL16" s="4"/>
      <c r="VPM16" s="4"/>
      <c r="VPN16" s="4"/>
      <c r="VPO16" s="4"/>
      <c r="VPP16" s="4"/>
      <c r="VPQ16" s="4"/>
      <c r="VPR16" s="4"/>
      <c r="VPS16" s="4"/>
      <c r="VPT16" s="4"/>
      <c r="VPU16" s="4"/>
      <c r="VPV16" s="4"/>
      <c r="VPW16" s="4"/>
      <c r="VPX16" s="4"/>
      <c r="VPY16" s="4"/>
      <c r="VPZ16" s="4"/>
      <c r="VQA16" s="4"/>
      <c r="VQB16" s="4"/>
      <c r="VQC16" s="4"/>
      <c r="VQD16" s="4"/>
      <c r="VQE16" s="4"/>
      <c r="VQF16" s="4"/>
      <c r="VQG16" s="4"/>
      <c r="VQH16" s="4"/>
      <c r="VQI16" s="4"/>
      <c r="VQJ16" s="4"/>
      <c r="VQK16" s="4"/>
      <c r="VQL16" s="4"/>
      <c r="VQM16" s="4"/>
      <c r="VQN16" s="4"/>
      <c r="VQO16" s="4"/>
      <c r="VQP16" s="4"/>
      <c r="VQQ16" s="4"/>
      <c r="VQR16" s="4"/>
      <c r="VQS16" s="4"/>
      <c r="VQT16" s="4"/>
      <c r="VQU16" s="4"/>
      <c r="VQV16" s="4"/>
      <c r="VQW16" s="4"/>
      <c r="VQX16" s="4"/>
      <c r="VQY16" s="4"/>
      <c r="VQZ16" s="4"/>
      <c r="VRA16" s="4"/>
      <c r="VRB16" s="4"/>
      <c r="VRC16" s="4"/>
      <c r="VRD16" s="4"/>
      <c r="VRE16" s="4"/>
      <c r="VRF16" s="4"/>
      <c r="VRG16" s="4"/>
      <c r="VRH16" s="4"/>
      <c r="VRI16" s="4"/>
      <c r="VRJ16" s="4"/>
      <c r="VRK16" s="4"/>
      <c r="VRL16" s="4"/>
      <c r="VRM16" s="4"/>
      <c r="VRN16" s="4"/>
      <c r="VRO16" s="4"/>
      <c r="VRP16" s="4"/>
      <c r="VRQ16" s="4"/>
      <c r="VRR16" s="4"/>
      <c r="VRS16" s="4"/>
      <c r="VRT16" s="4"/>
      <c r="VRU16" s="4"/>
      <c r="VRV16" s="4"/>
      <c r="VRW16" s="4"/>
      <c r="VRX16" s="4"/>
      <c r="VRY16" s="4"/>
      <c r="VRZ16" s="4"/>
      <c r="VSA16" s="4"/>
      <c r="VSB16" s="4"/>
      <c r="VSC16" s="4"/>
      <c r="VSD16" s="4"/>
      <c r="VSE16" s="4"/>
      <c r="VSF16" s="4"/>
      <c r="VSG16" s="4"/>
      <c r="VSH16" s="4"/>
      <c r="VSI16" s="4"/>
      <c r="VSJ16" s="4"/>
      <c r="VSK16" s="4"/>
      <c r="VSL16" s="4"/>
      <c r="VSM16" s="4"/>
      <c r="VSN16" s="4"/>
      <c r="VSO16" s="4"/>
      <c r="VSP16" s="4"/>
      <c r="VSQ16" s="4"/>
      <c r="VSR16" s="4"/>
      <c r="VSS16" s="4"/>
      <c r="VST16" s="4"/>
      <c r="VSU16" s="4"/>
      <c r="VSV16" s="4"/>
      <c r="VSW16" s="4"/>
      <c r="VSX16" s="4"/>
      <c r="VSY16" s="4"/>
      <c r="VSZ16" s="4"/>
      <c r="VTA16" s="4"/>
      <c r="VTB16" s="4"/>
      <c r="VTC16" s="4"/>
      <c r="VTD16" s="4"/>
      <c r="VTE16" s="4"/>
      <c r="VTF16" s="4"/>
      <c r="VTG16" s="4"/>
      <c r="VTH16" s="4"/>
      <c r="VTI16" s="4"/>
      <c r="VTJ16" s="4"/>
      <c r="VTK16" s="4"/>
      <c r="VTL16" s="4"/>
      <c r="VTM16" s="4"/>
      <c r="VTN16" s="4"/>
      <c r="VTO16" s="4"/>
      <c r="VTP16" s="4"/>
      <c r="VTQ16" s="4"/>
      <c r="VTR16" s="4"/>
      <c r="VTS16" s="4"/>
      <c r="VTT16" s="4"/>
      <c r="VTU16" s="4"/>
      <c r="VTV16" s="4"/>
      <c r="VTW16" s="4"/>
      <c r="VTX16" s="4"/>
      <c r="VTY16" s="4"/>
      <c r="VTZ16" s="4"/>
      <c r="VUA16" s="4"/>
      <c r="VUB16" s="4"/>
      <c r="VUC16" s="4"/>
      <c r="VUD16" s="4"/>
      <c r="VUE16" s="4"/>
      <c r="VUF16" s="4"/>
      <c r="VUG16" s="4"/>
      <c r="VUH16" s="4"/>
      <c r="VUI16" s="4"/>
      <c r="VUJ16" s="4"/>
      <c r="VUK16" s="4"/>
      <c r="VUL16" s="4"/>
      <c r="VUM16" s="4"/>
      <c r="VUN16" s="4"/>
      <c r="VUO16" s="4"/>
      <c r="VUP16" s="4"/>
      <c r="VUQ16" s="4"/>
      <c r="VUR16" s="4"/>
      <c r="VUS16" s="4"/>
      <c r="VUT16" s="4"/>
      <c r="VUU16" s="4"/>
      <c r="VUV16" s="4"/>
      <c r="VUW16" s="4"/>
      <c r="VUX16" s="4"/>
      <c r="VUY16" s="4"/>
      <c r="VUZ16" s="4"/>
      <c r="VVA16" s="4"/>
      <c r="VVB16" s="4"/>
      <c r="VVC16" s="4"/>
      <c r="VVD16" s="4"/>
      <c r="VVE16" s="4"/>
      <c r="VVF16" s="4"/>
      <c r="VVG16" s="4"/>
      <c r="VVH16" s="4"/>
      <c r="VVI16" s="4"/>
      <c r="VVJ16" s="4"/>
      <c r="VVK16" s="4"/>
      <c r="VVL16" s="4"/>
      <c r="VVM16" s="4"/>
      <c r="VVN16" s="4"/>
      <c r="VVO16" s="4"/>
      <c r="VVP16" s="4"/>
      <c r="VVQ16" s="4"/>
      <c r="VVR16" s="4"/>
      <c r="VVS16" s="4"/>
      <c r="VVT16" s="4"/>
      <c r="VVU16" s="4"/>
      <c r="VVV16" s="4"/>
      <c r="VVW16" s="4"/>
      <c r="VVX16" s="4"/>
      <c r="VVY16" s="4"/>
      <c r="VVZ16" s="4"/>
      <c r="VWA16" s="4"/>
      <c r="VWB16" s="4"/>
      <c r="VWC16" s="4"/>
      <c r="VWD16" s="4"/>
      <c r="VWE16" s="4"/>
      <c r="VWF16" s="4"/>
      <c r="VWG16" s="4"/>
      <c r="VWH16" s="4"/>
      <c r="VWI16" s="4"/>
      <c r="VWJ16" s="4"/>
      <c r="VWK16" s="4"/>
      <c r="VWL16" s="4"/>
      <c r="VWM16" s="4"/>
      <c r="VWN16" s="4"/>
      <c r="VWO16" s="4"/>
      <c r="VWP16" s="4"/>
      <c r="VWQ16" s="4"/>
      <c r="VWR16" s="4"/>
      <c r="VWS16" s="4"/>
      <c r="VWT16" s="4"/>
      <c r="VWU16" s="4"/>
      <c r="VWV16" s="4"/>
      <c r="VWW16" s="4"/>
      <c r="VWX16" s="4"/>
      <c r="VWY16" s="4"/>
      <c r="VWZ16" s="4"/>
      <c r="VXA16" s="4"/>
      <c r="VXB16" s="4"/>
      <c r="VXC16" s="4"/>
      <c r="VXD16" s="4"/>
      <c r="VXE16" s="4"/>
      <c r="VXF16" s="4"/>
      <c r="VXG16" s="4"/>
      <c r="VXH16" s="4"/>
      <c r="VXI16" s="4"/>
      <c r="VXJ16" s="4"/>
      <c r="VXK16" s="4"/>
      <c r="VXL16" s="4"/>
      <c r="VXM16" s="4"/>
      <c r="VXN16" s="4"/>
      <c r="VXO16" s="4"/>
      <c r="VXP16" s="4"/>
      <c r="VXQ16" s="4"/>
      <c r="VXR16" s="4"/>
      <c r="VXS16" s="4"/>
      <c r="VXT16" s="4"/>
      <c r="VXU16" s="4"/>
      <c r="VXV16" s="4"/>
      <c r="VXW16" s="4"/>
      <c r="VXX16" s="4"/>
      <c r="VXY16" s="4"/>
      <c r="VXZ16" s="4"/>
      <c r="VYA16" s="4"/>
      <c r="VYB16" s="4"/>
      <c r="VYC16" s="4"/>
      <c r="VYD16" s="4"/>
      <c r="VYE16" s="4"/>
      <c r="VYF16" s="4"/>
      <c r="VYG16" s="4"/>
      <c r="VYH16" s="4"/>
      <c r="VYI16" s="4"/>
      <c r="VYJ16" s="4"/>
      <c r="VYK16" s="4"/>
      <c r="VYL16" s="4"/>
      <c r="VYM16" s="4"/>
      <c r="VYN16" s="4"/>
      <c r="VYO16" s="4"/>
      <c r="VYP16" s="4"/>
      <c r="VYQ16" s="4"/>
      <c r="VYR16" s="4"/>
      <c r="VYS16" s="4"/>
      <c r="VYT16" s="4"/>
      <c r="VYU16" s="4"/>
      <c r="VYV16" s="4"/>
      <c r="VYW16" s="4"/>
      <c r="VYX16" s="4"/>
      <c r="VYY16" s="4"/>
      <c r="VYZ16" s="4"/>
      <c r="VZA16" s="4"/>
      <c r="VZB16" s="4"/>
      <c r="VZC16" s="4"/>
      <c r="VZD16" s="4"/>
      <c r="VZE16" s="4"/>
      <c r="VZF16" s="4"/>
      <c r="VZG16" s="4"/>
      <c r="VZH16" s="4"/>
      <c r="VZI16" s="4"/>
      <c r="VZJ16" s="4"/>
      <c r="VZK16" s="4"/>
      <c r="VZL16" s="4"/>
      <c r="VZM16" s="4"/>
      <c r="VZN16" s="4"/>
      <c r="VZO16" s="4"/>
      <c r="VZP16" s="4"/>
      <c r="VZQ16" s="4"/>
      <c r="VZR16" s="4"/>
      <c r="VZS16" s="4"/>
      <c r="VZT16" s="4"/>
      <c r="VZU16" s="4"/>
      <c r="VZV16" s="4"/>
      <c r="VZW16" s="4"/>
      <c r="VZX16" s="4"/>
      <c r="VZY16" s="4"/>
      <c r="VZZ16" s="4"/>
      <c r="WAA16" s="4"/>
      <c r="WAB16" s="4"/>
      <c r="WAC16" s="4"/>
      <c r="WAD16" s="4"/>
      <c r="WAE16" s="4"/>
      <c r="WAF16" s="4"/>
      <c r="WAG16" s="4"/>
      <c r="WAH16" s="4"/>
      <c r="WAI16" s="4"/>
      <c r="WAJ16" s="4"/>
      <c r="WAK16" s="4"/>
      <c r="WAL16" s="4"/>
      <c r="WAM16" s="4"/>
      <c r="WAN16" s="4"/>
      <c r="WAO16" s="4"/>
      <c r="WAP16" s="4"/>
      <c r="WAQ16" s="4"/>
      <c r="WAR16" s="4"/>
      <c r="WAS16" s="4"/>
      <c r="WAT16" s="4"/>
      <c r="WAU16" s="4"/>
      <c r="WAV16" s="4"/>
      <c r="WAW16" s="4"/>
      <c r="WAX16" s="4"/>
      <c r="WAY16" s="4"/>
      <c r="WAZ16" s="4"/>
      <c r="WBA16" s="4"/>
      <c r="WBB16" s="4"/>
      <c r="WBC16" s="4"/>
      <c r="WBD16" s="4"/>
      <c r="WBE16" s="4"/>
      <c r="WBF16" s="4"/>
      <c r="WBG16" s="4"/>
      <c r="WBH16" s="4"/>
      <c r="WBI16" s="4"/>
      <c r="WBJ16" s="4"/>
      <c r="WBK16" s="4"/>
      <c r="WBL16" s="4"/>
      <c r="WBM16" s="4"/>
      <c r="WBN16" s="4"/>
      <c r="WBO16" s="4"/>
      <c r="WBP16" s="4"/>
      <c r="WBQ16" s="4"/>
      <c r="WBR16" s="4"/>
      <c r="WBS16" s="4"/>
      <c r="WBT16" s="4"/>
      <c r="WBU16" s="4"/>
      <c r="WBV16" s="4"/>
      <c r="WBW16" s="4"/>
      <c r="WBX16" s="4"/>
      <c r="WBY16" s="4"/>
      <c r="WBZ16" s="4"/>
      <c r="WCA16" s="4"/>
      <c r="WCB16" s="4"/>
      <c r="WCC16" s="4"/>
      <c r="WCD16" s="4"/>
      <c r="WCE16" s="4"/>
      <c r="WCF16" s="4"/>
      <c r="WCG16" s="4"/>
      <c r="WCH16" s="4"/>
      <c r="WCI16" s="4"/>
      <c r="WCJ16" s="4"/>
      <c r="WCK16" s="4"/>
      <c r="WCL16" s="4"/>
      <c r="WCM16" s="4"/>
      <c r="WCN16" s="4"/>
      <c r="WCO16" s="4"/>
      <c r="WCP16" s="4"/>
      <c r="WCQ16" s="4"/>
      <c r="WCR16" s="4"/>
      <c r="WCS16" s="4"/>
      <c r="WCT16" s="4"/>
      <c r="WCU16" s="4"/>
      <c r="WCV16" s="4"/>
      <c r="WCW16" s="4"/>
      <c r="WCX16" s="4"/>
      <c r="WCY16" s="4"/>
      <c r="WCZ16" s="4"/>
      <c r="WDA16" s="4"/>
      <c r="WDB16" s="4"/>
      <c r="WDC16" s="4"/>
      <c r="WDD16" s="4"/>
      <c r="WDE16" s="4"/>
      <c r="WDF16" s="4"/>
      <c r="WDG16" s="4"/>
      <c r="WDH16" s="4"/>
      <c r="WDI16" s="4"/>
      <c r="WDJ16" s="4"/>
      <c r="WDK16" s="4"/>
      <c r="WDL16" s="4"/>
      <c r="WDM16" s="4"/>
      <c r="WDN16" s="4"/>
      <c r="WDO16" s="4"/>
      <c r="WDP16" s="4"/>
      <c r="WDQ16" s="4"/>
      <c r="WDR16" s="4"/>
      <c r="WDS16" s="4"/>
      <c r="WDT16" s="4"/>
      <c r="WDU16" s="4"/>
      <c r="WDV16" s="4"/>
      <c r="WDW16" s="4"/>
      <c r="WDX16" s="4"/>
      <c r="WDY16" s="4"/>
      <c r="WDZ16" s="4"/>
      <c r="WEA16" s="4"/>
      <c r="WEB16" s="4"/>
      <c r="WEC16" s="4"/>
      <c r="WED16" s="4"/>
      <c r="WEE16" s="4"/>
      <c r="WEF16" s="4"/>
      <c r="WEG16" s="4"/>
      <c r="WEH16" s="4"/>
      <c r="WEI16" s="4"/>
      <c r="WEJ16" s="4"/>
      <c r="WEK16" s="4"/>
      <c r="WEL16" s="4"/>
      <c r="WEM16" s="4"/>
      <c r="WEN16" s="4"/>
      <c r="WEO16" s="4"/>
      <c r="WEP16" s="4"/>
      <c r="WEQ16" s="4"/>
      <c r="WER16" s="4"/>
      <c r="WES16" s="4"/>
      <c r="WET16" s="4"/>
      <c r="WEU16" s="4"/>
      <c r="WEV16" s="4"/>
      <c r="WEW16" s="4"/>
      <c r="WEX16" s="4"/>
      <c r="WEY16" s="4"/>
      <c r="WEZ16" s="4"/>
      <c r="WFA16" s="4"/>
      <c r="WFB16" s="4"/>
      <c r="WFC16" s="4"/>
      <c r="WFD16" s="4"/>
      <c r="WFE16" s="4"/>
      <c r="WFF16" s="4"/>
      <c r="WFG16" s="4"/>
      <c r="WFH16" s="4"/>
      <c r="WFI16" s="4"/>
      <c r="WFJ16" s="4"/>
      <c r="WFK16" s="4"/>
      <c r="WFL16" s="4"/>
      <c r="WFM16" s="4"/>
      <c r="WFN16" s="4"/>
      <c r="WFO16" s="4"/>
      <c r="WFP16" s="4"/>
      <c r="WFQ16" s="4"/>
      <c r="WFR16" s="4"/>
      <c r="WFS16" s="4"/>
      <c r="WFT16" s="4"/>
      <c r="WFU16" s="4"/>
      <c r="WFV16" s="4"/>
      <c r="WFW16" s="4"/>
      <c r="WFX16" s="4"/>
      <c r="WFY16" s="4"/>
      <c r="WFZ16" s="4"/>
      <c r="WGA16" s="4"/>
      <c r="WGB16" s="4"/>
      <c r="WGC16" s="4"/>
      <c r="WGD16" s="4"/>
      <c r="WGE16" s="4"/>
      <c r="WGF16" s="4"/>
      <c r="WGG16" s="4"/>
      <c r="WGH16" s="4"/>
      <c r="WGI16" s="4"/>
      <c r="WGJ16" s="4"/>
      <c r="WGK16" s="4"/>
      <c r="WGL16" s="4"/>
      <c r="WGM16" s="4"/>
      <c r="WGN16" s="4"/>
      <c r="WGO16" s="4"/>
      <c r="WGP16" s="4"/>
      <c r="WGQ16" s="4"/>
      <c r="WGR16" s="4"/>
      <c r="WGS16" s="4"/>
      <c r="WGT16" s="4"/>
      <c r="WGU16" s="4"/>
      <c r="WGV16" s="4"/>
      <c r="WGW16" s="4"/>
      <c r="WGX16" s="4"/>
      <c r="WGY16" s="4"/>
      <c r="WGZ16" s="4"/>
      <c r="WHA16" s="4"/>
      <c r="WHB16" s="4"/>
      <c r="WHC16" s="4"/>
      <c r="WHD16" s="4"/>
      <c r="WHE16" s="4"/>
      <c r="WHF16" s="4"/>
      <c r="WHG16" s="4"/>
      <c r="WHH16" s="4"/>
      <c r="WHI16" s="4"/>
      <c r="WHJ16" s="4"/>
      <c r="WHK16" s="4"/>
      <c r="WHL16" s="4"/>
      <c r="WHM16" s="4"/>
      <c r="WHN16" s="4"/>
      <c r="WHO16" s="4"/>
      <c r="WHP16" s="4"/>
      <c r="WHQ16" s="4"/>
      <c r="WHR16" s="4"/>
      <c r="WHS16" s="4"/>
      <c r="WHT16" s="4"/>
      <c r="WHU16" s="4"/>
      <c r="WHV16" s="4"/>
      <c r="WHW16" s="4"/>
      <c r="WHX16" s="4"/>
      <c r="WHY16" s="4"/>
      <c r="WHZ16" s="4"/>
      <c r="WIA16" s="4"/>
      <c r="WIB16" s="4"/>
      <c r="WIC16" s="4"/>
      <c r="WID16" s="4"/>
      <c r="WIE16" s="4"/>
      <c r="WIF16" s="4"/>
      <c r="WIG16" s="4"/>
      <c r="WIH16" s="4"/>
      <c r="WII16" s="4"/>
      <c r="WIJ16" s="4"/>
      <c r="WIK16" s="4"/>
      <c r="WIL16" s="4"/>
      <c r="WIM16" s="4"/>
      <c r="WIN16" s="4"/>
      <c r="WIO16" s="4"/>
      <c r="WIP16" s="4"/>
      <c r="WIQ16" s="4"/>
      <c r="WIR16" s="4"/>
      <c r="WIS16" s="4"/>
      <c r="WIT16" s="4"/>
      <c r="WIU16" s="4"/>
      <c r="WIV16" s="4"/>
      <c r="WIW16" s="4"/>
      <c r="WIX16" s="4"/>
      <c r="WIY16" s="4"/>
      <c r="WIZ16" s="4"/>
      <c r="WJA16" s="4"/>
      <c r="WJB16" s="4"/>
      <c r="WJC16" s="4"/>
      <c r="WJD16" s="4"/>
      <c r="WJE16" s="4"/>
      <c r="WJF16" s="4"/>
      <c r="WJG16" s="4"/>
      <c r="WJH16" s="4"/>
      <c r="WJI16" s="4"/>
      <c r="WJJ16" s="4"/>
      <c r="WJK16" s="4"/>
      <c r="WJL16" s="4"/>
      <c r="WJM16" s="4"/>
      <c r="WJN16" s="4"/>
      <c r="WJO16" s="4"/>
      <c r="WJP16" s="4"/>
      <c r="WJQ16" s="4"/>
      <c r="WJR16" s="4"/>
      <c r="WJS16" s="4"/>
      <c r="WJT16" s="4"/>
      <c r="WJU16" s="4"/>
      <c r="WJV16" s="4"/>
      <c r="WJW16" s="4"/>
      <c r="WJX16" s="4"/>
      <c r="WJY16" s="4"/>
      <c r="WJZ16" s="4"/>
      <c r="WKA16" s="4"/>
      <c r="WKB16" s="4"/>
      <c r="WKC16" s="4"/>
      <c r="WKD16" s="4"/>
      <c r="WKE16" s="4"/>
      <c r="WKF16" s="4"/>
      <c r="WKG16" s="4"/>
      <c r="WKH16" s="4"/>
      <c r="WKI16" s="4"/>
      <c r="WKJ16" s="4"/>
      <c r="WKK16" s="4"/>
      <c r="WKL16" s="4"/>
      <c r="WKM16" s="4"/>
      <c r="WKN16" s="4"/>
      <c r="WKO16" s="4"/>
      <c r="WKP16" s="4"/>
      <c r="WKQ16" s="4"/>
      <c r="WKR16" s="4"/>
      <c r="WKS16" s="4"/>
      <c r="WKT16" s="4"/>
      <c r="WKU16" s="4"/>
      <c r="WKV16" s="4"/>
      <c r="WKW16" s="4"/>
      <c r="WKX16" s="4"/>
      <c r="WKY16" s="4"/>
      <c r="WKZ16" s="4"/>
      <c r="WLA16" s="4"/>
      <c r="WLB16" s="4"/>
      <c r="WLC16" s="4"/>
      <c r="WLD16" s="4"/>
      <c r="WLE16" s="4"/>
      <c r="WLF16" s="4"/>
      <c r="WLG16" s="4"/>
      <c r="WLH16" s="4"/>
      <c r="WLI16" s="4"/>
      <c r="WLJ16" s="4"/>
      <c r="WLK16" s="4"/>
      <c r="WLL16" s="4"/>
      <c r="WLM16" s="4"/>
      <c r="WLN16" s="4"/>
      <c r="WLO16" s="4"/>
      <c r="WLP16" s="4"/>
      <c r="WLQ16" s="4"/>
      <c r="WLR16" s="4"/>
      <c r="WLS16" s="4"/>
      <c r="WLT16" s="4"/>
      <c r="WLU16" s="4"/>
      <c r="WLV16" s="4"/>
      <c r="WLW16" s="4"/>
      <c r="WLX16" s="4"/>
      <c r="WLY16" s="4"/>
      <c r="WLZ16" s="4"/>
      <c r="WMA16" s="4"/>
      <c r="WMB16" s="4"/>
      <c r="WMC16" s="4"/>
      <c r="WMD16" s="4"/>
      <c r="WME16" s="4"/>
      <c r="WMF16" s="4"/>
      <c r="WMG16" s="4"/>
      <c r="WMH16" s="4"/>
      <c r="WMI16" s="4"/>
      <c r="WMJ16" s="4"/>
      <c r="WMK16" s="4"/>
      <c r="WML16" s="4"/>
      <c r="WMM16" s="4"/>
      <c r="WMN16" s="4"/>
      <c r="WMO16" s="4"/>
      <c r="WMP16" s="4"/>
      <c r="WMQ16" s="4"/>
      <c r="WMR16" s="4"/>
      <c r="WMS16" s="4"/>
      <c r="WMT16" s="4"/>
      <c r="WMU16" s="4"/>
      <c r="WMV16" s="4"/>
      <c r="WMW16" s="4"/>
      <c r="WMX16" s="4"/>
      <c r="WMY16" s="4"/>
      <c r="WMZ16" s="4"/>
      <c r="WNA16" s="4"/>
      <c r="WNB16" s="4"/>
      <c r="WNC16" s="4"/>
      <c r="WND16" s="4"/>
      <c r="WNE16" s="4"/>
      <c r="WNF16" s="4"/>
      <c r="WNG16" s="4"/>
      <c r="WNH16" s="4"/>
      <c r="WNI16" s="4"/>
      <c r="WNJ16" s="4"/>
      <c r="WNK16" s="4"/>
      <c r="WNL16" s="4"/>
      <c r="WNM16" s="4"/>
      <c r="WNN16" s="4"/>
      <c r="WNO16" s="4"/>
      <c r="WNP16" s="4"/>
      <c r="WNQ16" s="4"/>
      <c r="WNR16" s="4"/>
      <c r="WNS16" s="4"/>
      <c r="WNT16" s="4"/>
      <c r="WNU16" s="4"/>
      <c r="WNV16" s="4"/>
      <c r="WNW16" s="4"/>
      <c r="WNX16" s="4"/>
      <c r="WNY16" s="4"/>
      <c r="WNZ16" s="4"/>
      <c r="WOA16" s="4"/>
      <c r="WOB16" s="4"/>
      <c r="WOC16" s="4"/>
      <c r="WOD16" s="4"/>
      <c r="WOE16" s="4"/>
      <c r="WOF16" s="4"/>
      <c r="WOG16" s="4"/>
      <c r="WOH16" s="4"/>
      <c r="WOI16" s="4"/>
      <c r="WOJ16" s="4"/>
      <c r="WOK16" s="4"/>
      <c r="WOL16" s="4"/>
      <c r="WOM16" s="4"/>
      <c r="WON16" s="4"/>
      <c r="WOO16" s="4"/>
      <c r="WOP16" s="4"/>
      <c r="WOQ16" s="4"/>
      <c r="WOR16" s="4"/>
      <c r="WOS16" s="4"/>
      <c r="WOT16" s="4"/>
      <c r="WOU16" s="4"/>
      <c r="WOV16" s="4"/>
      <c r="WOW16" s="4"/>
      <c r="WOX16" s="4"/>
      <c r="WOY16" s="4"/>
      <c r="WOZ16" s="4"/>
      <c r="WPA16" s="4"/>
      <c r="WPB16" s="4"/>
      <c r="WPC16" s="4"/>
      <c r="WPD16" s="4"/>
      <c r="WPE16" s="4"/>
      <c r="WPF16" s="4"/>
      <c r="WPG16" s="4"/>
      <c r="WPH16" s="4"/>
      <c r="WPI16" s="4"/>
      <c r="WPJ16" s="4"/>
      <c r="WPK16" s="4"/>
      <c r="WPL16" s="4"/>
      <c r="WPM16" s="4"/>
      <c r="WPN16" s="4"/>
      <c r="WPO16" s="4"/>
      <c r="WPP16" s="4"/>
      <c r="WPQ16" s="4"/>
      <c r="WPR16" s="4"/>
      <c r="WPS16" s="4"/>
      <c r="WPT16" s="4"/>
      <c r="WPU16" s="4"/>
      <c r="WPV16" s="4"/>
      <c r="WPW16" s="4"/>
      <c r="WPX16" s="4"/>
      <c r="WPY16" s="4"/>
      <c r="WPZ16" s="4"/>
      <c r="WQA16" s="4"/>
      <c r="WQB16" s="4"/>
      <c r="WQC16" s="4"/>
      <c r="WQD16" s="4"/>
      <c r="WQE16" s="4"/>
      <c r="WQF16" s="4"/>
      <c r="WQG16" s="4"/>
      <c r="WQH16" s="4"/>
      <c r="WQI16" s="4"/>
      <c r="WQJ16" s="4"/>
      <c r="WQK16" s="4"/>
      <c r="WQL16" s="4"/>
      <c r="WQM16" s="4"/>
      <c r="WQN16" s="4"/>
      <c r="WQO16" s="4"/>
      <c r="WQP16" s="4"/>
      <c r="WQQ16" s="4"/>
      <c r="WQR16" s="4"/>
      <c r="WQS16" s="4"/>
      <c r="WQT16" s="4"/>
      <c r="WQU16" s="4"/>
      <c r="WQV16" s="4"/>
      <c r="WQW16" s="4"/>
      <c r="WQX16" s="4"/>
      <c r="WQY16" s="4"/>
      <c r="WQZ16" s="4"/>
      <c r="WRA16" s="4"/>
      <c r="WRB16" s="4"/>
      <c r="WRC16" s="4"/>
      <c r="WRD16" s="4"/>
      <c r="WRE16" s="4"/>
      <c r="WRF16" s="4"/>
      <c r="WRG16" s="4"/>
      <c r="WRH16" s="4"/>
      <c r="WRI16" s="4"/>
      <c r="WRJ16" s="4"/>
      <c r="WRK16" s="4"/>
      <c r="WRL16" s="4"/>
      <c r="WRM16" s="4"/>
      <c r="WRN16" s="4"/>
      <c r="WRO16" s="4"/>
      <c r="WRP16" s="4"/>
      <c r="WRQ16" s="4"/>
      <c r="WRR16" s="4"/>
      <c r="WRS16" s="4"/>
      <c r="WRT16" s="4"/>
      <c r="WRU16" s="4"/>
      <c r="WRV16" s="4"/>
      <c r="WRW16" s="4"/>
      <c r="WRX16" s="4"/>
      <c r="WRY16" s="4"/>
      <c r="WRZ16" s="4"/>
      <c r="WSA16" s="4"/>
      <c r="WSB16" s="4"/>
      <c r="WSC16" s="4"/>
      <c r="WSD16" s="4"/>
      <c r="WSE16" s="4"/>
      <c r="WSF16" s="4"/>
      <c r="WSG16" s="4"/>
      <c r="WSH16" s="4"/>
      <c r="WSI16" s="4"/>
      <c r="WSJ16" s="4"/>
      <c r="WSK16" s="4"/>
      <c r="WSL16" s="4"/>
      <c r="WSM16" s="4"/>
      <c r="WSN16" s="4"/>
      <c r="WSO16" s="4"/>
      <c r="WSP16" s="4"/>
      <c r="WSQ16" s="4"/>
      <c r="WSR16" s="4"/>
      <c r="WSS16" s="4"/>
      <c r="WST16" s="4"/>
      <c r="WSU16" s="4"/>
      <c r="WSV16" s="4"/>
      <c r="WSW16" s="4"/>
      <c r="WSX16" s="4"/>
      <c r="WSY16" s="4"/>
      <c r="WSZ16" s="4"/>
      <c r="WTA16" s="4"/>
      <c r="WTB16" s="4"/>
      <c r="WTC16" s="4"/>
      <c r="WTD16" s="4"/>
      <c r="WTE16" s="4"/>
      <c r="WTF16" s="4"/>
      <c r="WTG16" s="4"/>
      <c r="WTH16" s="4"/>
      <c r="WTI16" s="4"/>
      <c r="WTJ16" s="4"/>
      <c r="WTK16" s="4"/>
      <c r="WTL16" s="4"/>
      <c r="WTM16" s="4"/>
      <c r="WTN16" s="4"/>
      <c r="WTO16" s="4"/>
      <c r="WTP16" s="4"/>
      <c r="WTQ16" s="4"/>
      <c r="WTR16" s="4"/>
      <c r="WTS16" s="4"/>
      <c r="WTT16" s="4"/>
      <c r="WTU16" s="4"/>
      <c r="WTV16" s="4"/>
      <c r="WTW16" s="4"/>
      <c r="WTX16" s="4"/>
      <c r="WTY16" s="4"/>
      <c r="WTZ16" s="4"/>
      <c r="WUA16" s="4"/>
      <c r="WUB16" s="4"/>
      <c r="WUC16" s="4"/>
      <c r="WUD16" s="4"/>
      <c r="WUE16" s="4"/>
      <c r="WUF16" s="4"/>
      <c r="WUG16" s="4"/>
      <c r="WUH16" s="4"/>
      <c r="WUI16" s="4"/>
      <c r="WUJ16" s="4"/>
      <c r="WUK16" s="4"/>
      <c r="WUL16" s="4"/>
      <c r="WUM16" s="4"/>
      <c r="WUN16" s="4"/>
      <c r="WUO16" s="4"/>
      <c r="WUP16" s="4"/>
      <c r="WUQ16" s="4"/>
      <c r="WUR16" s="4"/>
      <c r="WUS16" s="4"/>
      <c r="WUT16" s="4"/>
      <c r="WUU16" s="4"/>
      <c r="WUV16" s="4"/>
      <c r="WUW16" s="4"/>
      <c r="WUX16" s="4"/>
      <c r="WUY16" s="4"/>
      <c r="WUZ16" s="4"/>
      <c r="WVA16" s="4"/>
      <c r="WVB16" s="4"/>
      <c r="WVC16" s="4"/>
      <c r="WVD16" s="4"/>
      <c r="WVE16" s="4"/>
      <c r="WVF16" s="4"/>
      <c r="WVG16" s="4"/>
      <c r="WVH16" s="4"/>
      <c r="WVI16" s="4"/>
    </row>
    <row r="17" spans="1:16129" s="53" customFormat="1" ht="26.1" customHeight="1" x14ac:dyDescent="0.3">
      <c r="A17" s="4"/>
      <c r="B17" s="528" t="s">
        <v>62</v>
      </c>
      <c r="C17" s="529">
        <f>C16</f>
        <v>103468750</v>
      </c>
      <c r="D17" s="15"/>
      <c r="E17" s="15"/>
      <c r="F17" s="15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  <c r="ALZ17" s="4"/>
      <c r="AMA17" s="4"/>
      <c r="AMB17" s="4"/>
      <c r="AMC17" s="4"/>
      <c r="AMD17" s="4"/>
      <c r="AME17" s="4"/>
      <c r="AMF17" s="4"/>
      <c r="AMG17" s="4"/>
      <c r="AMH17" s="4"/>
      <c r="AMI17" s="4"/>
      <c r="AMJ17" s="4"/>
      <c r="AMK17" s="4"/>
      <c r="AML17" s="4"/>
      <c r="AMM17" s="4"/>
      <c r="AMN17" s="4"/>
      <c r="AMO17" s="4"/>
      <c r="AMP17" s="4"/>
      <c r="AMQ17" s="4"/>
      <c r="AMR17" s="4"/>
      <c r="AMS17" s="4"/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4"/>
      <c r="ANK17" s="4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  <c r="ASV17" s="4"/>
      <c r="ASW17" s="4"/>
      <c r="ASX17" s="4"/>
      <c r="ASY17" s="4"/>
      <c r="ASZ17" s="4"/>
      <c r="ATA17" s="4"/>
      <c r="ATB17" s="4"/>
      <c r="ATC17" s="4"/>
      <c r="ATD17" s="4"/>
      <c r="ATE17" s="4"/>
      <c r="ATF17" s="4"/>
      <c r="ATG17" s="4"/>
      <c r="ATH17" s="4"/>
      <c r="ATI17" s="4"/>
      <c r="ATJ17" s="4"/>
      <c r="ATK17" s="4"/>
      <c r="ATL17" s="4"/>
      <c r="ATM17" s="4"/>
      <c r="ATN17" s="4"/>
      <c r="ATO17" s="4"/>
      <c r="ATP17" s="4"/>
      <c r="ATQ17" s="4"/>
      <c r="ATR17" s="4"/>
      <c r="ATS17" s="4"/>
      <c r="ATT17" s="4"/>
      <c r="ATU17" s="4"/>
      <c r="ATV17" s="4"/>
      <c r="ATW17" s="4"/>
      <c r="ATX17" s="4"/>
      <c r="ATY17" s="4"/>
      <c r="ATZ17" s="4"/>
      <c r="AUA17" s="4"/>
      <c r="AUB17" s="4"/>
      <c r="AUC17" s="4"/>
      <c r="AUD17" s="4"/>
      <c r="AUE17" s="4"/>
      <c r="AUF17" s="4"/>
      <c r="AUG17" s="4"/>
      <c r="AUH17" s="4"/>
      <c r="AUI17" s="4"/>
      <c r="AUJ17" s="4"/>
      <c r="AUK17" s="4"/>
      <c r="AUL17" s="4"/>
      <c r="AUM17" s="4"/>
      <c r="AUN17" s="4"/>
      <c r="AUO17" s="4"/>
      <c r="AUP17" s="4"/>
      <c r="AUQ17" s="4"/>
      <c r="AUR17" s="4"/>
      <c r="AUS17" s="4"/>
      <c r="AUT17" s="4"/>
      <c r="AUU17" s="4"/>
      <c r="AUV17" s="4"/>
      <c r="AUW17" s="4"/>
      <c r="AUX17" s="4"/>
      <c r="AUY17" s="4"/>
      <c r="AUZ17" s="4"/>
      <c r="AVA17" s="4"/>
      <c r="AVB17" s="4"/>
      <c r="AVC17" s="4"/>
      <c r="AVD17" s="4"/>
      <c r="AVE17" s="4"/>
      <c r="AVF17" s="4"/>
      <c r="AVG17" s="4"/>
      <c r="AVH17" s="4"/>
      <c r="AVI17" s="4"/>
      <c r="AVJ17" s="4"/>
      <c r="AVK17" s="4"/>
      <c r="AVL17" s="4"/>
      <c r="AVM17" s="4"/>
      <c r="AVN17" s="4"/>
      <c r="AVO17" s="4"/>
      <c r="AVP17" s="4"/>
      <c r="AVQ17" s="4"/>
      <c r="AVR17" s="4"/>
      <c r="AVS17" s="4"/>
      <c r="AVT17" s="4"/>
      <c r="AVU17" s="4"/>
      <c r="AVV17" s="4"/>
      <c r="AVW17" s="4"/>
      <c r="AVX17" s="4"/>
      <c r="AVY17" s="4"/>
      <c r="AVZ17" s="4"/>
      <c r="AWA17" s="4"/>
      <c r="AWB17" s="4"/>
      <c r="AWC17" s="4"/>
      <c r="AWD17" s="4"/>
      <c r="AWE17" s="4"/>
      <c r="AWF17" s="4"/>
      <c r="AWG17" s="4"/>
      <c r="AWH17" s="4"/>
      <c r="AWI17" s="4"/>
      <c r="AWJ17" s="4"/>
      <c r="AWK17" s="4"/>
      <c r="AWL17" s="4"/>
      <c r="AWM17" s="4"/>
      <c r="AWN17" s="4"/>
      <c r="AWO17" s="4"/>
      <c r="AWP17" s="4"/>
      <c r="AWQ17" s="4"/>
      <c r="AWR17" s="4"/>
      <c r="AWS17" s="4"/>
      <c r="AWT17" s="4"/>
      <c r="AWU17" s="4"/>
      <c r="AWV17" s="4"/>
      <c r="AWW17" s="4"/>
      <c r="AWX17" s="4"/>
      <c r="AWY17" s="4"/>
      <c r="AWZ17" s="4"/>
      <c r="AXA17" s="4"/>
      <c r="AXB17" s="4"/>
      <c r="AXC17" s="4"/>
      <c r="AXD17" s="4"/>
      <c r="AXE17" s="4"/>
      <c r="AXF17" s="4"/>
      <c r="AXG17" s="4"/>
      <c r="AXH17" s="4"/>
      <c r="AXI17" s="4"/>
      <c r="AXJ17" s="4"/>
      <c r="AXK17" s="4"/>
      <c r="AXL17" s="4"/>
      <c r="AXM17" s="4"/>
      <c r="AXN17" s="4"/>
      <c r="AXO17" s="4"/>
      <c r="AXP17" s="4"/>
      <c r="AXQ17" s="4"/>
      <c r="AXR17" s="4"/>
      <c r="AXS17" s="4"/>
      <c r="AXT17" s="4"/>
      <c r="AXU17" s="4"/>
      <c r="AXV17" s="4"/>
      <c r="AXW17" s="4"/>
      <c r="AXX17" s="4"/>
      <c r="AXY17" s="4"/>
      <c r="AXZ17" s="4"/>
      <c r="AYA17" s="4"/>
      <c r="AYB17" s="4"/>
      <c r="AYC17" s="4"/>
      <c r="AYD17" s="4"/>
      <c r="AYE17" s="4"/>
      <c r="AYF17" s="4"/>
      <c r="AYG17" s="4"/>
      <c r="AYH17" s="4"/>
      <c r="AYI17" s="4"/>
      <c r="AYJ17" s="4"/>
      <c r="AYK17" s="4"/>
      <c r="AYL17" s="4"/>
      <c r="AYM17" s="4"/>
      <c r="AYN17" s="4"/>
      <c r="AYO17" s="4"/>
      <c r="AYP17" s="4"/>
      <c r="AYQ17" s="4"/>
      <c r="AYR17" s="4"/>
      <c r="AYS17" s="4"/>
      <c r="AYT17" s="4"/>
      <c r="AYU17" s="4"/>
      <c r="AYV17" s="4"/>
      <c r="AYW17" s="4"/>
      <c r="AYX17" s="4"/>
      <c r="AYY17" s="4"/>
      <c r="AYZ17" s="4"/>
      <c r="AZA17" s="4"/>
      <c r="AZB17" s="4"/>
      <c r="AZC17" s="4"/>
      <c r="AZD17" s="4"/>
      <c r="AZE17" s="4"/>
      <c r="AZF17" s="4"/>
      <c r="AZG17" s="4"/>
      <c r="AZH17" s="4"/>
      <c r="AZI17" s="4"/>
      <c r="AZJ17" s="4"/>
      <c r="AZK17" s="4"/>
      <c r="AZL17" s="4"/>
      <c r="AZM17" s="4"/>
      <c r="AZN17" s="4"/>
      <c r="AZO17" s="4"/>
      <c r="AZP17" s="4"/>
      <c r="AZQ17" s="4"/>
      <c r="AZR17" s="4"/>
      <c r="AZS17" s="4"/>
      <c r="AZT17" s="4"/>
      <c r="AZU17" s="4"/>
      <c r="AZV17" s="4"/>
      <c r="AZW17" s="4"/>
      <c r="AZX17" s="4"/>
      <c r="AZY17" s="4"/>
      <c r="AZZ17" s="4"/>
      <c r="BAA17" s="4"/>
      <c r="BAB17" s="4"/>
      <c r="BAC17" s="4"/>
      <c r="BAD17" s="4"/>
      <c r="BAE17" s="4"/>
      <c r="BAF17" s="4"/>
      <c r="BAG17" s="4"/>
      <c r="BAH17" s="4"/>
      <c r="BAI17" s="4"/>
      <c r="BAJ17" s="4"/>
      <c r="BAK17" s="4"/>
      <c r="BAL17" s="4"/>
      <c r="BAM17" s="4"/>
      <c r="BAN17" s="4"/>
      <c r="BAO17" s="4"/>
      <c r="BAP17" s="4"/>
      <c r="BAQ17" s="4"/>
      <c r="BAR17" s="4"/>
      <c r="BAS17" s="4"/>
      <c r="BAT17" s="4"/>
      <c r="BAU17" s="4"/>
      <c r="BAV17" s="4"/>
      <c r="BAW17" s="4"/>
      <c r="BAX17" s="4"/>
      <c r="BAY17" s="4"/>
      <c r="BAZ17" s="4"/>
      <c r="BBA17" s="4"/>
      <c r="BBB17" s="4"/>
      <c r="BBC17" s="4"/>
      <c r="BBD17" s="4"/>
      <c r="BBE17" s="4"/>
      <c r="BBF17" s="4"/>
      <c r="BBG17" s="4"/>
      <c r="BBH17" s="4"/>
      <c r="BBI17" s="4"/>
      <c r="BBJ17" s="4"/>
      <c r="BBK17" s="4"/>
      <c r="BBL17" s="4"/>
      <c r="BBM17" s="4"/>
      <c r="BBN17" s="4"/>
      <c r="BBO17" s="4"/>
      <c r="BBP17" s="4"/>
      <c r="BBQ17" s="4"/>
      <c r="BBR17" s="4"/>
      <c r="BBS17" s="4"/>
      <c r="BBT17" s="4"/>
      <c r="BBU17" s="4"/>
      <c r="BBV17" s="4"/>
      <c r="BBW17" s="4"/>
      <c r="BBX17" s="4"/>
      <c r="BBY17" s="4"/>
      <c r="BBZ17" s="4"/>
      <c r="BCA17" s="4"/>
      <c r="BCB17" s="4"/>
      <c r="BCC17" s="4"/>
      <c r="BCD17" s="4"/>
      <c r="BCE17" s="4"/>
      <c r="BCF17" s="4"/>
      <c r="BCG17" s="4"/>
      <c r="BCH17" s="4"/>
      <c r="BCI17" s="4"/>
      <c r="BCJ17" s="4"/>
      <c r="BCK17" s="4"/>
      <c r="BCL17" s="4"/>
      <c r="BCM17" s="4"/>
      <c r="BCN17" s="4"/>
      <c r="BCO17" s="4"/>
      <c r="BCP17" s="4"/>
      <c r="BCQ17" s="4"/>
      <c r="BCR17" s="4"/>
      <c r="BCS17" s="4"/>
      <c r="BCT17" s="4"/>
      <c r="BCU17" s="4"/>
      <c r="BCV17" s="4"/>
      <c r="BCW17" s="4"/>
      <c r="BCX17" s="4"/>
      <c r="BCY17" s="4"/>
      <c r="BCZ17" s="4"/>
      <c r="BDA17" s="4"/>
      <c r="BDB17" s="4"/>
      <c r="BDC17" s="4"/>
      <c r="BDD17" s="4"/>
      <c r="BDE17" s="4"/>
      <c r="BDF17" s="4"/>
      <c r="BDG17" s="4"/>
      <c r="BDH17" s="4"/>
      <c r="BDI17" s="4"/>
      <c r="BDJ17" s="4"/>
      <c r="BDK17" s="4"/>
      <c r="BDL17" s="4"/>
      <c r="BDM17" s="4"/>
      <c r="BDN17" s="4"/>
      <c r="BDO17" s="4"/>
      <c r="BDP17" s="4"/>
      <c r="BDQ17" s="4"/>
      <c r="BDR17" s="4"/>
      <c r="BDS17" s="4"/>
      <c r="BDT17" s="4"/>
      <c r="BDU17" s="4"/>
      <c r="BDV17" s="4"/>
      <c r="BDW17" s="4"/>
      <c r="BDX17" s="4"/>
      <c r="BDY17" s="4"/>
      <c r="BDZ17" s="4"/>
      <c r="BEA17" s="4"/>
      <c r="BEB17" s="4"/>
      <c r="BEC17" s="4"/>
      <c r="BED17" s="4"/>
      <c r="BEE17" s="4"/>
      <c r="BEF17" s="4"/>
      <c r="BEG17" s="4"/>
      <c r="BEH17" s="4"/>
      <c r="BEI17" s="4"/>
      <c r="BEJ17" s="4"/>
      <c r="BEK17" s="4"/>
      <c r="BEL17" s="4"/>
      <c r="BEM17" s="4"/>
      <c r="BEN17" s="4"/>
      <c r="BEO17" s="4"/>
      <c r="BEP17" s="4"/>
      <c r="BEQ17" s="4"/>
      <c r="BER17" s="4"/>
      <c r="BES17" s="4"/>
      <c r="BET17" s="4"/>
      <c r="BEU17" s="4"/>
      <c r="BEV17" s="4"/>
      <c r="BEW17" s="4"/>
      <c r="BEX17" s="4"/>
      <c r="BEY17" s="4"/>
      <c r="BEZ17" s="4"/>
      <c r="BFA17" s="4"/>
      <c r="BFB17" s="4"/>
      <c r="BFC17" s="4"/>
      <c r="BFD17" s="4"/>
      <c r="BFE17" s="4"/>
      <c r="BFF17" s="4"/>
      <c r="BFG17" s="4"/>
      <c r="BFH17" s="4"/>
      <c r="BFI17" s="4"/>
      <c r="BFJ17" s="4"/>
      <c r="BFK17" s="4"/>
      <c r="BFL17" s="4"/>
      <c r="BFM17" s="4"/>
      <c r="BFN17" s="4"/>
      <c r="BFO17" s="4"/>
      <c r="BFP17" s="4"/>
      <c r="BFQ17" s="4"/>
      <c r="BFR17" s="4"/>
      <c r="BFS17" s="4"/>
      <c r="BFT17" s="4"/>
      <c r="BFU17" s="4"/>
      <c r="BFV17" s="4"/>
      <c r="BFW17" s="4"/>
      <c r="BFX17" s="4"/>
      <c r="BFY17" s="4"/>
      <c r="BFZ17" s="4"/>
      <c r="BGA17" s="4"/>
      <c r="BGB17" s="4"/>
      <c r="BGC17" s="4"/>
      <c r="BGD17" s="4"/>
      <c r="BGE17" s="4"/>
      <c r="BGF17" s="4"/>
      <c r="BGG17" s="4"/>
      <c r="BGH17" s="4"/>
      <c r="BGI17" s="4"/>
      <c r="BGJ17" s="4"/>
      <c r="BGK17" s="4"/>
      <c r="BGL17" s="4"/>
      <c r="BGM17" s="4"/>
      <c r="BGN17" s="4"/>
      <c r="BGO17" s="4"/>
      <c r="BGP17" s="4"/>
      <c r="BGQ17" s="4"/>
      <c r="BGR17" s="4"/>
      <c r="BGS17" s="4"/>
      <c r="BGT17" s="4"/>
      <c r="BGU17" s="4"/>
      <c r="BGV17" s="4"/>
      <c r="BGW17" s="4"/>
      <c r="BGX17" s="4"/>
      <c r="BGY17" s="4"/>
      <c r="BGZ17" s="4"/>
      <c r="BHA17" s="4"/>
      <c r="BHB17" s="4"/>
      <c r="BHC17" s="4"/>
      <c r="BHD17" s="4"/>
      <c r="BHE17" s="4"/>
      <c r="BHF17" s="4"/>
      <c r="BHG17" s="4"/>
      <c r="BHH17" s="4"/>
      <c r="BHI17" s="4"/>
      <c r="BHJ17" s="4"/>
      <c r="BHK17" s="4"/>
      <c r="BHL17" s="4"/>
      <c r="BHM17" s="4"/>
      <c r="BHN17" s="4"/>
      <c r="BHO17" s="4"/>
      <c r="BHP17" s="4"/>
      <c r="BHQ17" s="4"/>
      <c r="BHR17" s="4"/>
      <c r="BHS17" s="4"/>
      <c r="BHT17" s="4"/>
      <c r="BHU17" s="4"/>
      <c r="BHV17" s="4"/>
      <c r="BHW17" s="4"/>
      <c r="BHX17" s="4"/>
      <c r="BHY17" s="4"/>
      <c r="BHZ17" s="4"/>
      <c r="BIA17" s="4"/>
      <c r="BIB17" s="4"/>
      <c r="BIC17" s="4"/>
      <c r="BID17" s="4"/>
      <c r="BIE17" s="4"/>
      <c r="BIF17" s="4"/>
      <c r="BIG17" s="4"/>
      <c r="BIH17" s="4"/>
      <c r="BII17" s="4"/>
      <c r="BIJ17" s="4"/>
      <c r="BIK17" s="4"/>
      <c r="BIL17" s="4"/>
      <c r="BIM17" s="4"/>
      <c r="BIN17" s="4"/>
      <c r="BIO17" s="4"/>
      <c r="BIP17" s="4"/>
      <c r="BIQ17" s="4"/>
      <c r="BIR17" s="4"/>
      <c r="BIS17" s="4"/>
      <c r="BIT17" s="4"/>
      <c r="BIU17" s="4"/>
      <c r="BIV17" s="4"/>
      <c r="BIW17" s="4"/>
      <c r="BIX17" s="4"/>
      <c r="BIY17" s="4"/>
      <c r="BIZ17" s="4"/>
      <c r="BJA17" s="4"/>
      <c r="BJB17" s="4"/>
      <c r="BJC17" s="4"/>
      <c r="BJD17" s="4"/>
      <c r="BJE17" s="4"/>
      <c r="BJF17" s="4"/>
      <c r="BJG17" s="4"/>
      <c r="BJH17" s="4"/>
      <c r="BJI17" s="4"/>
      <c r="BJJ17" s="4"/>
      <c r="BJK17" s="4"/>
      <c r="BJL17" s="4"/>
      <c r="BJM17" s="4"/>
      <c r="BJN17" s="4"/>
      <c r="BJO17" s="4"/>
      <c r="BJP17" s="4"/>
      <c r="BJQ17" s="4"/>
      <c r="BJR17" s="4"/>
      <c r="BJS17" s="4"/>
      <c r="BJT17" s="4"/>
      <c r="BJU17" s="4"/>
      <c r="BJV17" s="4"/>
      <c r="BJW17" s="4"/>
      <c r="BJX17" s="4"/>
      <c r="BJY17" s="4"/>
      <c r="BJZ17" s="4"/>
      <c r="BKA17" s="4"/>
      <c r="BKB17" s="4"/>
      <c r="BKC17" s="4"/>
      <c r="BKD17" s="4"/>
      <c r="BKE17" s="4"/>
      <c r="BKF17" s="4"/>
      <c r="BKG17" s="4"/>
      <c r="BKH17" s="4"/>
      <c r="BKI17" s="4"/>
      <c r="BKJ17" s="4"/>
      <c r="BKK17" s="4"/>
      <c r="BKL17" s="4"/>
      <c r="BKM17" s="4"/>
      <c r="BKN17" s="4"/>
      <c r="BKO17" s="4"/>
      <c r="BKP17" s="4"/>
      <c r="BKQ17" s="4"/>
      <c r="BKR17" s="4"/>
      <c r="BKS17" s="4"/>
      <c r="BKT17" s="4"/>
      <c r="BKU17" s="4"/>
      <c r="BKV17" s="4"/>
      <c r="BKW17" s="4"/>
      <c r="BKX17" s="4"/>
      <c r="BKY17" s="4"/>
      <c r="BKZ17" s="4"/>
      <c r="BLA17" s="4"/>
      <c r="BLB17" s="4"/>
      <c r="BLC17" s="4"/>
      <c r="BLD17" s="4"/>
      <c r="BLE17" s="4"/>
      <c r="BLF17" s="4"/>
      <c r="BLG17" s="4"/>
      <c r="BLH17" s="4"/>
      <c r="BLI17" s="4"/>
      <c r="BLJ17" s="4"/>
      <c r="BLK17" s="4"/>
      <c r="BLL17" s="4"/>
      <c r="BLM17" s="4"/>
      <c r="BLN17" s="4"/>
      <c r="BLO17" s="4"/>
      <c r="BLP17" s="4"/>
      <c r="BLQ17" s="4"/>
      <c r="BLR17" s="4"/>
      <c r="BLS17" s="4"/>
      <c r="BLT17" s="4"/>
      <c r="BLU17" s="4"/>
      <c r="BLV17" s="4"/>
      <c r="BLW17" s="4"/>
      <c r="BLX17" s="4"/>
      <c r="BLY17" s="4"/>
      <c r="BLZ17" s="4"/>
      <c r="BMA17" s="4"/>
      <c r="BMB17" s="4"/>
      <c r="BMC17" s="4"/>
      <c r="BMD17" s="4"/>
      <c r="BME17" s="4"/>
      <c r="BMF17" s="4"/>
      <c r="BMG17" s="4"/>
      <c r="BMH17" s="4"/>
      <c r="BMI17" s="4"/>
      <c r="BMJ17" s="4"/>
      <c r="BMK17" s="4"/>
      <c r="BML17" s="4"/>
      <c r="BMM17" s="4"/>
      <c r="BMN17" s="4"/>
      <c r="BMO17" s="4"/>
      <c r="BMP17" s="4"/>
      <c r="BMQ17" s="4"/>
      <c r="BMR17" s="4"/>
      <c r="BMS17" s="4"/>
      <c r="BMT17" s="4"/>
      <c r="BMU17" s="4"/>
      <c r="BMV17" s="4"/>
      <c r="BMW17" s="4"/>
      <c r="BMX17" s="4"/>
      <c r="BMY17" s="4"/>
      <c r="BMZ17" s="4"/>
      <c r="BNA17" s="4"/>
      <c r="BNB17" s="4"/>
      <c r="BNC17" s="4"/>
      <c r="BND17" s="4"/>
      <c r="BNE17" s="4"/>
      <c r="BNF17" s="4"/>
      <c r="BNG17" s="4"/>
      <c r="BNH17" s="4"/>
      <c r="BNI17" s="4"/>
      <c r="BNJ17" s="4"/>
      <c r="BNK17" s="4"/>
      <c r="BNL17" s="4"/>
      <c r="BNM17" s="4"/>
      <c r="BNN17" s="4"/>
      <c r="BNO17" s="4"/>
      <c r="BNP17" s="4"/>
      <c r="BNQ17" s="4"/>
      <c r="BNR17" s="4"/>
      <c r="BNS17" s="4"/>
      <c r="BNT17" s="4"/>
      <c r="BNU17" s="4"/>
      <c r="BNV17" s="4"/>
      <c r="BNW17" s="4"/>
      <c r="BNX17" s="4"/>
      <c r="BNY17" s="4"/>
      <c r="BNZ17" s="4"/>
      <c r="BOA17" s="4"/>
      <c r="BOB17" s="4"/>
      <c r="BOC17" s="4"/>
      <c r="BOD17" s="4"/>
      <c r="BOE17" s="4"/>
      <c r="BOF17" s="4"/>
      <c r="BOG17" s="4"/>
      <c r="BOH17" s="4"/>
      <c r="BOI17" s="4"/>
      <c r="BOJ17" s="4"/>
      <c r="BOK17" s="4"/>
      <c r="BOL17" s="4"/>
      <c r="BOM17" s="4"/>
      <c r="BON17" s="4"/>
      <c r="BOO17" s="4"/>
      <c r="BOP17" s="4"/>
      <c r="BOQ17" s="4"/>
      <c r="BOR17" s="4"/>
      <c r="BOS17" s="4"/>
      <c r="BOT17" s="4"/>
      <c r="BOU17" s="4"/>
      <c r="BOV17" s="4"/>
      <c r="BOW17" s="4"/>
      <c r="BOX17" s="4"/>
      <c r="BOY17" s="4"/>
      <c r="BOZ17" s="4"/>
      <c r="BPA17" s="4"/>
      <c r="BPB17" s="4"/>
      <c r="BPC17" s="4"/>
      <c r="BPD17" s="4"/>
      <c r="BPE17" s="4"/>
      <c r="BPF17" s="4"/>
      <c r="BPG17" s="4"/>
      <c r="BPH17" s="4"/>
      <c r="BPI17" s="4"/>
      <c r="BPJ17" s="4"/>
      <c r="BPK17" s="4"/>
      <c r="BPL17" s="4"/>
      <c r="BPM17" s="4"/>
      <c r="BPN17" s="4"/>
      <c r="BPO17" s="4"/>
      <c r="BPP17" s="4"/>
      <c r="BPQ17" s="4"/>
      <c r="BPR17" s="4"/>
      <c r="BPS17" s="4"/>
      <c r="BPT17" s="4"/>
      <c r="BPU17" s="4"/>
      <c r="BPV17" s="4"/>
      <c r="BPW17" s="4"/>
      <c r="BPX17" s="4"/>
      <c r="BPY17" s="4"/>
      <c r="BPZ17" s="4"/>
      <c r="BQA17" s="4"/>
      <c r="BQB17" s="4"/>
      <c r="BQC17" s="4"/>
      <c r="BQD17" s="4"/>
      <c r="BQE17" s="4"/>
      <c r="BQF17" s="4"/>
      <c r="BQG17" s="4"/>
      <c r="BQH17" s="4"/>
      <c r="BQI17" s="4"/>
      <c r="BQJ17" s="4"/>
      <c r="BQK17" s="4"/>
      <c r="BQL17" s="4"/>
      <c r="BQM17" s="4"/>
      <c r="BQN17" s="4"/>
      <c r="BQO17" s="4"/>
      <c r="BQP17" s="4"/>
      <c r="BQQ17" s="4"/>
      <c r="BQR17" s="4"/>
      <c r="BQS17" s="4"/>
      <c r="BQT17" s="4"/>
      <c r="BQU17" s="4"/>
      <c r="BQV17" s="4"/>
      <c r="BQW17" s="4"/>
      <c r="BQX17" s="4"/>
      <c r="BQY17" s="4"/>
      <c r="BQZ17" s="4"/>
      <c r="BRA17" s="4"/>
      <c r="BRB17" s="4"/>
      <c r="BRC17" s="4"/>
      <c r="BRD17" s="4"/>
      <c r="BRE17" s="4"/>
      <c r="BRF17" s="4"/>
      <c r="BRG17" s="4"/>
      <c r="BRH17" s="4"/>
      <c r="BRI17" s="4"/>
      <c r="BRJ17" s="4"/>
      <c r="BRK17" s="4"/>
      <c r="BRL17" s="4"/>
      <c r="BRM17" s="4"/>
      <c r="BRN17" s="4"/>
      <c r="BRO17" s="4"/>
      <c r="BRP17" s="4"/>
      <c r="BRQ17" s="4"/>
      <c r="BRR17" s="4"/>
      <c r="BRS17" s="4"/>
      <c r="BRT17" s="4"/>
      <c r="BRU17" s="4"/>
      <c r="BRV17" s="4"/>
      <c r="BRW17" s="4"/>
      <c r="BRX17" s="4"/>
      <c r="BRY17" s="4"/>
      <c r="BRZ17" s="4"/>
      <c r="BSA17" s="4"/>
      <c r="BSB17" s="4"/>
      <c r="BSC17" s="4"/>
      <c r="BSD17" s="4"/>
      <c r="BSE17" s="4"/>
      <c r="BSF17" s="4"/>
      <c r="BSG17" s="4"/>
      <c r="BSH17" s="4"/>
      <c r="BSI17" s="4"/>
      <c r="BSJ17" s="4"/>
      <c r="BSK17" s="4"/>
      <c r="BSL17" s="4"/>
      <c r="BSM17" s="4"/>
      <c r="BSN17" s="4"/>
      <c r="BSO17" s="4"/>
      <c r="BSP17" s="4"/>
      <c r="BSQ17" s="4"/>
      <c r="BSR17" s="4"/>
      <c r="BSS17" s="4"/>
      <c r="BST17" s="4"/>
      <c r="BSU17" s="4"/>
      <c r="BSV17" s="4"/>
      <c r="BSW17" s="4"/>
      <c r="BSX17" s="4"/>
      <c r="BSY17" s="4"/>
      <c r="BSZ17" s="4"/>
      <c r="BTA17" s="4"/>
      <c r="BTB17" s="4"/>
      <c r="BTC17" s="4"/>
      <c r="BTD17" s="4"/>
      <c r="BTE17" s="4"/>
      <c r="BTF17" s="4"/>
      <c r="BTG17" s="4"/>
      <c r="BTH17" s="4"/>
      <c r="BTI17" s="4"/>
      <c r="BTJ17" s="4"/>
      <c r="BTK17" s="4"/>
      <c r="BTL17" s="4"/>
      <c r="BTM17" s="4"/>
      <c r="BTN17" s="4"/>
      <c r="BTO17" s="4"/>
      <c r="BTP17" s="4"/>
      <c r="BTQ17" s="4"/>
      <c r="BTR17" s="4"/>
      <c r="BTS17" s="4"/>
      <c r="BTT17" s="4"/>
      <c r="BTU17" s="4"/>
      <c r="BTV17" s="4"/>
      <c r="BTW17" s="4"/>
      <c r="BTX17" s="4"/>
      <c r="BTY17" s="4"/>
      <c r="BTZ17" s="4"/>
      <c r="BUA17" s="4"/>
      <c r="BUB17" s="4"/>
      <c r="BUC17" s="4"/>
      <c r="BUD17" s="4"/>
      <c r="BUE17" s="4"/>
      <c r="BUF17" s="4"/>
      <c r="BUG17" s="4"/>
      <c r="BUH17" s="4"/>
      <c r="BUI17" s="4"/>
      <c r="BUJ17" s="4"/>
      <c r="BUK17" s="4"/>
      <c r="BUL17" s="4"/>
      <c r="BUM17" s="4"/>
      <c r="BUN17" s="4"/>
      <c r="BUO17" s="4"/>
      <c r="BUP17" s="4"/>
      <c r="BUQ17" s="4"/>
      <c r="BUR17" s="4"/>
      <c r="BUS17" s="4"/>
      <c r="BUT17" s="4"/>
      <c r="BUU17" s="4"/>
      <c r="BUV17" s="4"/>
      <c r="BUW17" s="4"/>
      <c r="BUX17" s="4"/>
      <c r="BUY17" s="4"/>
      <c r="BUZ17" s="4"/>
      <c r="BVA17" s="4"/>
      <c r="BVB17" s="4"/>
      <c r="BVC17" s="4"/>
      <c r="BVD17" s="4"/>
      <c r="BVE17" s="4"/>
      <c r="BVF17" s="4"/>
      <c r="BVG17" s="4"/>
      <c r="BVH17" s="4"/>
      <c r="BVI17" s="4"/>
      <c r="BVJ17" s="4"/>
      <c r="BVK17" s="4"/>
      <c r="BVL17" s="4"/>
      <c r="BVM17" s="4"/>
      <c r="BVN17" s="4"/>
      <c r="BVO17" s="4"/>
      <c r="BVP17" s="4"/>
      <c r="BVQ17" s="4"/>
      <c r="BVR17" s="4"/>
      <c r="BVS17" s="4"/>
      <c r="BVT17" s="4"/>
      <c r="BVU17" s="4"/>
      <c r="BVV17" s="4"/>
      <c r="BVW17" s="4"/>
      <c r="BVX17" s="4"/>
      <c r="BVY17" s="4"/>
      <c r="BVZ17" s="4"/>
      <c r="BWA17" s="4"/>
      <c r="BWB17" s="4"/>
      <c r="BWC17" s="4"/>
      <c r="BWD17" s="4"/>
      <c r="BWE17" s="4"/>
      <c r="BWF17" s="4"/>
      <c r="BWG17" s="4"/>
      <c r="BWH17" s="4"/>
      <c r="BWI17" s="4"/>
      <c r="BWJ17" s="4"/>
      <c r="BWK17" s="4"/>
      <c r="BWL17" s="4"/>
      <c r="BWM17" s="4"/>
      <c r="BWN17" s="4"/>
      <c r="BWO17" s="4"/>
      <c r="BWP17" s="4"/>
      <c r="BWQ17" s="4"/>
      <c r="BWR17" s="4"/>
      <c r="BWS17" s="4"/>
      <c r="BWT17" s="4"/>
      <c r="BWU17" s="4"/>
      <c r="BWV17" s="4"/>
      <c r="BWW17" s="4"/>
      <c r="BWX17" s="4"/>
      <c r="BWY17" s="4"/>
      <c r="BWZ17" s="4"/>
      <c r="BXA17" s="4"/>
      <c r="BXB17" s="4"/>
      <c r="BXC17" s="4"/>
      <c r="BXD17" s="4"/>
      <c r="BXE17" s="4"/>
      <c r="BXF17" s="4"/>
      <c r="BXG17" s="4"/>
      <c r="BXH17" s="4"/>
      <c r="BXI17" s="4"/>
      <c r="BXJ17" s="4"/>
      <c r="BXK17" s="4"/>
      <c r="BXL17" s="4"/>
      <c r="BXM17" s="4"/>
      <c r="BXN17" s="4"/>
      <c r="BXO17" s="4"/>
      <c r="BXP17" s="4"/>
      <c r="BXQ17" s="4"/>
      <c r="BXR17" s="4"/>
      <c r="BXS17" s="4"/>
      <c r="BXT17" s="4"/>
      <c r="BXU17" s="4"/>
      <c r="BXV17" s="4"/>
      <c r="BXW17" s="4"/>
      <c r="BXX17" s="4"/>
      <c r="BXY17" s="4"/>
      <c r="BXZ17" s="4"/>
      <c r="BYA17" s="4"/>
      <c r="BYB17" s="4"/>
      <c r="BYC17" s="4"/>
      <c r="BYD17" s="4"/>
      <c r="BYE17" s="4"/>
      <c r="BYF17" s="4"/>
      <c r="BYG17" s="4"/>
      <c r="BYH17" s="4"/>
      <c r="BYI17" s="4"/>
      <c r="BYJ17" s="4"/>
      <c r="BYK17" s="4"/>
      <c r="BYL17" s="4"/>
      <c r="BYM17" s="4"/>
      <c r="BYN17" s="4"/>
      <c r="BYO17" s="4"/>
      <c r="BYP17" s="4"/>
      <c r="BYQ17" s="4"/>
      <c r="BYR17" s="4"/>
      <c r="BYS17" s="4"/>
      <c r="BYT17" s="4"/>
      <c r="BYU17" s="4"/>
      <c r="BYV17" s="4"/>
      <c r="BYW17" s="4"/>
      <c r="BYX17" s="4"/>
      <c r="BYY17" s="4"/>
      <c r="BYZ17" s="4"/>
      <c r="BZA17" s="4"/>
      <c r="BZB17" s="4"/>
      <c r="BZC17" s="4"/>
      <c r="BZD17" s="4"/>
      <c r="BZE17" s="4"/>
      <c r="BZF17" s="4"/>
      <c r="BZG17" s="4"/>
      <c r="BZH17" s="4"/>
      <c r="BZI17" s="4"/>
      <c r="BZJ17" s="4"/>
      <c r="BZK17" s="4"/>
      <c r="BZL17" s="4"/>
      <c r="BZM17" s="4"/>
      <c r="BZN17" s="4"/>
      <c r="BZO17" s="4"/>
      <c r="BZP17" s="4"/>
      <c r="BZQ17" s="4"/>
      <c r="BZR17" s="4"/>
      <c r="BZS17" s="4"/>
      <c r="BZT17" s="4"/>
      <c r="BZU17" s="4"/>
      <c r="BZV17" s="4"/>
      <c r="BZW17" s="4"/>
      <c r="BZX17" s="4"/>
      <c r="BZY17" s="4"/>
      <c r="BZZ17" s="4"/>
      <c r="CAA17" s="4"/>
      <c r="CAB17" s="4"/>
      <c r="CAC17" s="4"/>
      <c r="CAD17" s="4"/>
      <c r="CAE17" s="4"/>
      <c r="CAF17" s="4"/>
      <c r="CAG17" s="4"/>
      <c r="CAH17" s="4"/>
      <c r="CAI17" s="4"/>
      <c r="CAJ17" s="4"/>
      <c r="CAK17" s="4"/>
      <c r="CAL17" s="4"/>
      <c r="CAM17" s="4"/>
      <c r="CAN17" s="4"/>
      <c r="CAO17" s="4"/>
      <c r="CAP17" s="4"/>
      <c r="CAQ17" s="4"/>
      <c r="CAR17" s="4"/>
      <c r="CAS17" s="4"/>
      <c r="CAT17" s="4"/>
      <c r="CAU17" s="4"/>
      <c r="CAV17" s="4"/>
      <c r="CAW17" s="4"/>
      <c r="CAX17" s="4"/>
      <c r="CAY17" s="4"/>
      <c r="CAZ17" s="4"/>
      <c r="CBA17" s="4"/>
      <c r="CBB17" s="4"/>
      <c r="CBC17" s="4"/>
      <c r="CBD17" s="4"/>
      <c r="CBE17" s="4"/>
      <c r="CBF17" s="4"/>
      <c r="CBG17" s="4"/>
      <c r="CBH17" s="4"/>
      <c r="CBI17" s="4"/>
      <c r="CBJ17" s="4"/>
      <c r="CBK17" s="4"/>
      <c r="CBL17" s="4"/>
      <c r="CBM17" s="4"/>
      <c r="CBN17" s="4"/>
      <c r="CBO17" s="4"/>
      <c r="CBP17" s="4"/>
      <c r="CBQ17" s="4"/>
      <c r="CBR17" s="4"/>
      <c r="CBS17" s="4"/>
      <c r="CBT17" s="4"/>
      <c r="CBU17" s="4"/>
      <c r="CBV17" s="4"/>
      <c r="CBW17" s="4"/>
      <c r="CBX17" s="4"/>
      <c r="CBY17" s="4"/>
      <c r="CBZ17" s="4"/>
      <c r="CCA17" s="4"/>
      <c r="CCB17" s="4"/>
      <c r="CCC17" s="4"/>
      <c r="CCD17" s="4"/>
      <c r="CCE17" s="4"/>
      <c r="CCF17" s="4"/>
      <c r="CCG17" s="4"/>
      <c r="CCH17" s="4"/>
      <c r="CCI17" s="4"/>
      <c r="CCJ17" s="4"/>
      <c r="CCK17" s="4"/>
      <c r="CCL17" s="4"/>
      <c r="CCM17" s="4"/>
      <c r="CCN17" s="4"/>
      <c r="CCO17" s="4"/>
      <c r="CCP17" s="4"/>
      <c r="CCQ17" s="4"/>
      <c r="CCR17" s="4"/>
      <c r="CCS17" s="4"/>
      <c r="CCT17" s="4"/>
      <c r="CCU17" s="4"/>
      <c r="CCV17" s="4"/>
      <c r="CCW17" s="4"/>
      <c r="CCX17" s="4"/>
      <c r="CCY17" s="4"/>
      <c r="CCZ17" s="4"/>
      <c r="CDA17" s="4"/>
      <c r="CDB17" s="4"/>
      <c r="CDC17" s="4"/>
      <c r="CDD17" s="4"/>
      <c r="CDE17" s="4"/>
      <c r="CDF17" s="4"/>
      <c r="CDG17" s="4"/>
      <c r="CDH17" s="4"/>
      <c r="CDI17" s="4"/>
      <c r="CDJ17" s="4"/>
      <c r="CDK17" s="4"/>
      <c r="CDL17" s="4"/>
      <c r="CDM17" s="4"/>
      <c r="CDN17" s="4"/>
      <c r="CDO17" s="4"/>
      <c r="CDP17" s="4"/>
      <c r="CDQ17" s="4"/>
      <c r="CDR17" s="4"/>
      <c r="CDS17" s="4"/>
      <c r="CDT17" s="4"/>
      <c r="CDU17" s="4"/>
      <c r="CDV17" s="4"/>
      <c r="CDW17" s="4"/>
      <c r="CDX17" s="4"/>
      <c r="CDY17" s="4"/>
      <c r="CDZ17" s="4"/>
      <c r="CEA17" s="4"/>
      <c r="CEB17" s="4"/>
      <c r="CEC17" s="4"/>
      <c r="CED17" s="4"/>
      <c r="CEE17" s="4"/>
      <c r="CEF17" s="4"/>
      <c r="CEG17" s="4"/>
      <c r="CEH17" s="4"/>
      <c r="CEI17" s="4"/>
      <c r="CEJ17" s="4"/>
      <c r="CEK17" s="4"/>
      <c r="CEL17" s="4"/>
      <c r="CEM17" s="4"/>
      <c r="CEN17" s="4"/>
      <c r="CEO17" s="4"/>
      <c r="CEP17" s="4"/>
      <c r="CEQ17" s="4"/>
      <c r="CER17" s="4"/>
      <c r="CES17" s="4"/>
      <c r="CET17" s="4"/>
      <c r="CEU17" s="4"/>
      <c r="CEV17" s="4"/>
      <c r="CEW17" s="4"/>
      <c r="CEX17" s="4"/>
      <c r="CEY17" s="4"/>
      <c r="CEZ17" s="4"/>
      <c r="CFA17" s="4"/>
      <c r="CFB17" s="4"/>
      <c r="CFC17" s="4"/>
      <c r="CFD17" s="4"/>
      <c r="CFE17" s="4"/>
      <c r="CFF17" s="4"/>
      <c r="CFG17" s="4"/>
      <c r="CFH17" s="4"/>
      <c r="CFI17" s="4"/>
      <c r="CFJ17" s="4"/>
      <c r="CFK17" s="4"/>
      <c r="CFL17" s="4"/>
      <c r="CFM17" s="4"/>
      <c r="CFN17" s="4"/>
      <c r="CFO17" s="4"/>
      <c r="CFP17" s="4"/>
      <c r="CFQ17" s="4"/>
      <c r="CFR17" s="4"/>
      <c r="CFS17" s="4"/>
      <c r="CFT17" s="4"/>
      <c r="CFU17" s="4"/>
      <c r="CFV17" s="4"/>
      <c r="CFW17" s="4"/>
      <c r="CFX17" s="4"/>
      <c r="CFY17" s="4"/>
      <c r="CFZ17" s="4"/>
      <c r="CGA17" s="4"/>
      <c r="CGB17" s="4"/>
      <c r="CGC17" s="4"/>
      <c r="CGD17" s="4"/>
      <c r="CGE17" s="4"/>
      <c r="CGF17" s="4"/>
      <c r="CGG17" s="4"/>
      <c r="CGH17" s="4"/>
      <c r="CGI17" s="4"/>
      <c r="CGJ17" s="4"/>
      <c r="CGK17" s="4"/>
      <c r="CGL17" s="4"/>
      <c r="CGM17" s="4"/>
      <c r="CGN17" s="4"/>
      <c r="CGO17" s="4"/>
      <c r="CGP17" s="4"/>
      <c r="CGQ17" s="4"/>
      <c r="CGR17" s="4"/>
      <c r="CGS17" s="4"/>
      <c r="CGT17" s="4"/>
      <c r="CGU17" s="4"/>
      <c r="CGV17" s="4"/>
      <c r="CGW17" s="4"/>
      <c r="CGX17" s="4"/>
      <c r="CGY17" s="4"/>
      <c r="CGZ17" s="4"/>
      <c r="CHA17" s="4"/>
      <c r="CHB17" s="4"/>
      <c r="CHC17" s="4"/>
      <c r="CHD17" s="4"/>
      <c r="CHE17" s="4"/>
      <c r="CHF17" s="4"/>
      <c r="CHG17" s="4"/>
      <c r="CHH17" s="4"/>
      <c r="CHI17" s="4"/>
      <c r="CHJ17" s="4"/>
      <c r="CHK17" s="4"/>
      <c r="CHL17" s="4"/>
      <c r="CHM17" s="4"/>
      <c r="CHN17" s="4"/>
      <c r="CHO17" s="4"/>
      <c r="CHP17" s="4"/>
      <c r="CHQ17" s="4"/>
      <c r="CHR17" s="4"/>
      <c r="CHS17" s="4"/>
      <c r="CHT17" s="4"/>
      <c r="CHU17" s="4"/>
      <c r="CHV17" s="4"/>
      <c r="CHW17" s="4"/>
      <c r="CHX17" s="4"/>
      <c r="CHY17" s="4"/>
      <c r="CHZ17" s="4"/>
      <c r="CIA17" s="4"/>
      <c r="CIB17" s="4"/>
      <c r="CIC17" s="4"/>
      <c r="CID17" s="4"/>
      <c r="CIE17" s="4"/>
      <c r="CIF17" s="4"/>
      <c r="CIG17" s="4"/>
      <c r="CIH17" s="4"/>
      <c r="CII17" s="4"/>
      <c r="CIJ17" s="4"/>
      <c r="CIK17" s="4"/>
      <c r="CIL17" s="4"/>
      <c r="CIM17" s="4"/>
      <c r="CIN17" s="4"/>
      <c r="CIO17" s="4"/>
      <c r="CIP17" s="4"/>
      <c r="CIQ17" s="4"/>
      <c r="CIR17" s="4"/>
      <c r="CIS17" s="4"/>
      <c r="CIT17" s="4"/>
      <c r="CIU17" s="4"/>
      <c r="CIV17" s="4"/>
      <c r="CIW17" s="4"/>
      <c r="CIX17" s="4"/>
      <c r="CIY17" s="4"/>
      <c r="CIZ17" s="4"/>
      <c r="CJA17" s="4"/>
      <c r="CJB17" s="4"/>
      <c r="CJC17" s="4"/>
      <c r="CJD17" s="4"/>
      <c r="CJE17" s="4"/>
      <c r="CJF17" s="4"/>
      <c r="CJG17" s="4"/>
      <c r="CJH17" s="4"/>
      <c r="CJI17" s="4"/>
      <c r="CJJ17" s="4"/>
      <c r="CJK17" s="4"/>
      <c r="CJL17" s="4"/>
      <c r="CJM17" s="4"/>
      <c r="CJN17" s="4"/>
      <c r="CJO17" s="4"/>
      <c r="CJP17" s="4"/>
      <c r="CJQ17" s="4"/>
      <c r="CJR17" s="4"/>
      <c r="CJS17" s="4"/>
      <c r="CJT17" s="4"/>
      <c r="CJU17" s="4"/>
      <c r="CJV17" s="4"/>
      <c r="CJW17" s="4"/>
      <c r="CJX17" s="4"/>
      <c r="CJY17" s="4"/>
      <c r="CJZ17" s="4"/>
      <c r="CKA17" s="4"/>
      <c r="CKB17" s="4"/>
      <c r="CKC17" s="4"/>
      <c r="CKD17" s="4"/>
      <c r="CKE17" s="4"/>
      <c r="CKF17" s="4"/>
      <c r="CKG17" s="4"/>
      <c r="CKH17" s="4"/>
      <c r="CKI17" s="4"/>
      <c r="CKJ17" s="4"/>
      <c r="CKK17" s="4"/>
      <c r="CKL17" s="4"/>
      <c r="CKM17" s="4"/>
      <c r="CKN17" s="4"/>
      <c r="CKO17" s="4"/>
      <c r="CKP17" s="4"/>
      <c r="CKQ17" s="4"/>
      <c r="CKR17" s="4"/>
      <c r="CKS17" s="4"/>
      <c r="CKT17" s="4"/>
      <c r="CKU17" s="4"/>
      <c r="CKV17" s="4"/>
      <c r="CKW17" s="4"/>
      <c r="CKX17" s="4"/>
      <c r="CKY17" s="4"/>
      <c r="CKZ17" s="4"/>
      <c r="CLA17" s="4"/>
      <c r="CLB17" s="4"/>
      <c r="CLC17" s="4"/>
      <c r="CLD17" s="4"/>
      <c r="CLE17" s="4"/>
      <c r="CLF17" s="4"/>
      <c r="CLG17" s="4"/>
      <c r="CLH17" s="4"/>
      <c r="CLI17" s="4"/>
      <c r="CLJ17" s="4"/>
      <c r="CLK17" s="4"/>
      <c r="CLL17" s="4"/>
      <c r="CLM17" s="4"/>
      <c r="CLN17" s="4"/>
      <c r="CLO17" s="4"/>
      <c r="CLP17" s="4"/>
      <c r="CLQ17" s="4"/>
      <c r="CLR17" s="4"/>
      <c r="CLS17" s="4"/>
      <c r="CLT17" s="4"/>
      <c r="CLU17" s="4"/>
      <c r="CLV17" s="4"/>
      <c r="CLW17" s="4"/>
      <c r="CLX17" s="4"/>
      <c r="CLY17" s="4"/>
      <c r="CLZ17" s="4"/>
      <c r="CMA17" s="4"/>
      <c r="CMB17" s="4"/>
      <c r="CMC17" s="4"/>
      <c r="CMD17" s="4"/>
      <c r="CME17" s="4"/>
      <c r="CMF17" s="4"/>
      <c r="CMG17" s="4"/>
      <c r="CMH17" s="4"/>
      <c r="CMI17" s="4"/>
      <c r="CMJ17" s="4"/>
      <c r="CMK17" s="4"/>
      <c r="CML17" s="4"/>
      <c r="CMM17" s="4"/>
      <c r="CMN17" s="4"/>
      <c r="CMO17" s="4"/>
      <c r="CMP17" s="4"/>
      <c r="CMQ17" s="4"/>
      <c r="CMR17" s="4"/>
      <c r="CMS17" s="4"/>
      <c r="CMT17" s="4"/>
      <c r="CMU17" s="4"/>
      <c r="CMV17" s="4"/>
      <c r="CMW17" s="4"/>
      <c r="CMX17" s="4"/>
      <c r="CMY17" s="4"/>
      <c r="CMZ17" s="4"/>
      <c r="CNA17" s="4"/>
      <c r="CNB17" s="4"/>
      <c r="CNC17" s="4"/>
      <c r="CND17" s="4"/>
      <c r="CNE17" s="4"/>
      <c r="CNF17" s="4"/>
      <c r="CNG17" s="4"/>
      <c r="CNH17" s="4"/>
      <c r="CNI17" s="4"/>
      <c r="CNJ17" s="4"/>
      <c r="CNK17" s="4"/>
      <c r="CNL17" s="4"/>
      <c r="CNM17" s="4"/>
      <c r="CNN17" s="4"/>
      <c r="CNO17" s="4"/>
      <c r="CNP17" s="4"/>
      <c r="CNQ17" s="4"/>
      <c r="CNR17" s="4"/>
      <c r="CNS17" s="4"/>
      <c r="CNT17" s="4"/>
      <c r="CNU17" s="4"/>
      <c r="CNV17" s="4"/>
      <c r="CNW17" s="4"/>
      <c r="CNX17" s="4"/>
      <c r="CNY17" s="4"/>
      <c r="CNZ17" s="4"/>
      <c r="COA17" s="4"/>
      <c r="COB17" s="4"/>
      <c r="COC17" s="4"/>
      <c r="COD17" s="4"/>
      <c r="COE17" s="4"/>
      <c r="COF17" s="4"/>
      <c r="COG17" s="4"/>
      <c r="COH17" s="4"/>
      <c r="COI17" s="4"/>
      <c r="COJ17" s="4"/>
      <c r="COK17" s="4"/>
      <c r="COL17" s="4"/>
      <c r="COM17" s="4"/>
      <c r="CON17" s="4"/>
      <c r="COO17" s="4"/>
      <c r="COP17" s="4"/>
      <c r="COQ17" s="4"/>
      <c r="COR17" s="4"/>
      <c r="COS17" s="4"/>
      <c r="COT17" s="4"/>
      <c r="COU17" s="4"/>
      <c r="COV17" s="4"/>
      <c r="COW17" s="4"/>
      <c r="COX17" s="4"/>
      <c r="COY17" s="4"/>
      <c r="COZ17" s="4"/>
      <c r="CPA17" s="4"/>
      <c r="CPB17" s="4"/>
      <c r="CPC17" s="4"/>
      <c r="CPD17" s="4"/>
      <c r="CPE17" s="4"/>
      <c r="CPF17" s="4"/>
      <c r="CPG17" s="4"/>
      <c r="CPH17" s="4"/>
      <c r="CPI17" s="4"/>
      <c r="CPJ17" s="4"/>
      <c r="CPK17" s="4"/>
      <c r="CPL17" s="4"/>
      <c r="CPM17" s="4"/>
      <c r="CPN17" s="4"/>
      <c r="CPO17" s="4"/>
      <c r="CPP17" s="4"/>
      <c r="CPQ17" s="4"/>
      <c r="CPR17" s="4"/>
      <c r="CPS17" s="4"/>
      <c r="CPT17" s="4"/>
      <c r="CPU17" s="4"/>
      <c r="CPV17" s="4"/>
      <c r="CPW17" s="4"/>
      <c r="CPX17" s="4"/>
      <c r="CPY17" s="4"/>
      <c r="CPZ17" s="4"/>
      <c r="CQA17" s="4"/>
      <c r="CQB17" s="4"/>
      <c r="CQC17" s="4"/>
      <c r="CQD17" s="4"/>
      <c r="CQE17" s="4"/>
      <c r="CQF17" s="4"/>
      <c r="CQG17" s="4"/>
      <c r="CQH17" s="4"/>
      <c r="CQI17" s="4"/>
      <c r="CQJ17" s="4"/>
      <c r="CQK17" s="4"/>
      <c r="CQL17" s="4"/>
      <c r="CQM17" s="4"/>
      <c r="CQN17" s="4"/>
      <c r="CQO17" s="4"/>
      <c r="CQP17" s="4"/>
      <c r="CQQ17" s="4"/>
      <c r="CQR17" s="4"/>
      <c r="CQS17" s="4"/>
      <c r="CQT17" s="4"/>
      <c r="CQU17" s="4"/>
      <c r="CQV17" s="4"/>
      <c r="CQW17" s="4"/>
      <c r="CQX17" s="4"/>
      <c r="CQY17" s="4"/>
      <c r="CQZ17" s="4"/>
      <c r="CRA17" s="4"/>
      <c r="CRB17" s="4"/>
      <c r="CRC17" s="4"/>
      <c r="CRD17" s="4"/>
      <c r="CRE17" s="4"/>
      <c r="CRF17" s="4"/>
      <c r="CRG17" s="4"/>
      <c r="CRH17" s="4"/>
      <c r="CRI17" s="4"/>
      <c r="CRJ17" s="4"/>
      <c r="CRK17" s="4"/>
      <c r="CRL17" s="4"/>
      <c r="CRM17" s="4"/>
      <c r="CRN17" s="4"/>
      <c r="CRO17" s="4"/>
      <c r="CRP17" s="4"/>
      <c r="CRQ17" s="4"/>
      <c r="CRR17" s="4"/>
      <c r="CRS17" s="4"/>
      <c r="CRT17" s="4"/>
      <c r="CRU17" s="4"/>
      <c r="CRV17" s="4"/>
      <c r="CRW17" s="4"/>
      <c r="CRX17" s="4"/>
      <c r="CRY17" s="4"/>
      <c r="CRZ17" s="4"/>
      <c r="CSA17" s="4"/>
      <c r="CSB17" s="4"/>
      <c r="CSC17" s="4"/>
      <c r="CSD17" s="4"/>
      <c r="CSE17" s="4"/>
      <c r="CSF17" s="4"/>
      <c r="CSG17" s="4"/>
      <c r="CSH17" s="4"/>
      <c r="CSI17" s="4"/>
      <c r="CSJ17" s="4"/>
      <c r="CSK17" s="4"/>
      <c r="CSL17" s="4"/>
      <c r="CSM17" s="4"/>
      <c r="CSN17" s="4"/>
      <c r="CSO17" s="4"/>
      <c r="CSP17" s="4"/>
      <c r="CSQ17" s="4"/>
      <c r="CSR17" s="4"/>
      <c r="CSS17" s="4"/>
      <c r="CST17" s="4"/>
      <c r="CSU17" s="4"/>
      <c r="CSV17" s="4"/>
      <c r="CSW17" s="4"/>
      <c r="CSX17" s="4"/>
      <c r="CSY17" s="4"/>
      <c r="CSZ17" s="4"/>
      <c r="CTA17" s="4"/>
      <c r="CTB17" s="4"/>
      <c r="CTC17" s="4"/>
      <c r="CTD17" s="4"/>
      <c r="CTE17" s="4"/>
      <c r="CTF17" s="4"/>
      <c r="CTG17" s="4"/>
      <c r="CTH17" s="4"/>
      <c r="CTI17" s="4"/>
      <c r="CTJ17" s="4"/>
      <c r="CTK17" s="4"/>
      <c r="CTL17" s="4"/>
      <c r="CTM17" s="4"/>
      <c r="CTN17" s="4"/>
      <c r="CTO17" s="4"/>
      <c r="CTP17" s="4"/>
      <c r="CTQ17" s="4"/>
      <c r="CTR17" s="4"/>
      <c r="CTS17" s="4"/>
      <c r="CTT17" s="4"/>
      <c r="CTU17" s="4"/>
      <c r="CTV17" s="4"/>
      <c r="CTW17" s="4"/>
      <c r="CTX17" s="4"/>
      <c r="CTY17" s="4"/>
      <c r="CTZ17" s="4"/>
      <c r="CUA17" s="4"/>
      <c r="CUB17" s="4"/>
      <c r="CUC17" s="4"/>
      <c r="CUD17" s="4"/>
      <c r="CUE17" s="4"/>
      <c r="CUF17" s="4"/>
      <c r="CUG17" s="4"/>
      <c r="CUH17" s="4"/>
      <c r="CUI17" s="4"/>
      <c r="CUJ17" s="4"/>
      <c r="CUK17" s="4"/>
      <c r="CUL17" s="4"/>
      <c r="CUM17" s="4"/>
      <c r="CUN17" s="4"/>
      <c r="CUO17" s="4"/>
      <c r="CUP17" s="4"/>
      <c r="CUQ17" s="4"/>
      <c r="CUR17" s="4"/>
      <c r="CUS17" s="4"/>
      <c r="CUT17" s="4"/>
      <c r="CUU17" s="4"/>
      <c r="CUV17" s="4"/>
      <c r="CUW17" s="4"/>
      <c r="CUX17" s="4"/>
      <c r="CUY17" s="4"/>
      <c r="CUZ17" s="4"/>
      <c r="CVA17" s="4"/>
      <c r="CVB17" s="4"/>
      <c r="CVC17" s="4"/>
      <c r="CVD17" s="4"/>
      <c r="CVE17" s="4"/>
      <c r="CVF17" s="4"/>
      <c r="CVG17" s="4"/>
      <c r="CVH17" s="4"/>
      <c r="CVI17" s="4"/>
      <c r="CVJ17" s="4"/>
      <c r="CVK17" s="4"/>
      <c r="CVL17" s="4"/>
      <c r="CVM17" s="4"/>
      <c r="CVN17" s="4"/>
      <c r="CVO17" s="4"/>
      <c r="CVP17" s="4"/>
      <c r="CVQ17" s="4"/>
      <c r="CVR17" s="4"/>
      <c r="CVS17" s="4"/>
      <c r="CVT17" s="4"/>
      <c r="CVU17" s="4"/>
      <c r="CVV17" s="4"/>
      <c r="CVW17" s="4"/>
      <c r="CVX17" s="4"/>
      <c r="CVY17" s="4"/>
      <c r="CVZ17" s="4"/>
      <c r="CWA17" s="4"/>
      <c r="CWB17" s="4"/>
      <c r="CWC17" s="4"/>
      <c r="CWD17" s="4"/>
      <c r="CWE17" s="4"/>
      <c r="CWF17" s="4"/>
      <c r="CWG17" s="4"/>
      <c r="CWH17" s="4"/>
      <c r="CWI17" s="4"/>
      <c r="CWJ17" s="4"/>
      <c r="CWK17" s="4"/>
      <c r="CWL17" s="4"/>
      <c r="CWM17" s="4"/>
      <c r="CWN17" s="4"/>
      <c r="CWO17" s="4"/>
      <c r="CWP17" s="4"/>
      <c r="CWQ17" s="4"/>
      <c r="CWR17" s="4"/>
      <c r="CWS17" s="4"/>
      <c r="CWT17" s="4"/>
      <c r="CWU17" s="4"/>
      <c r="CWV17" s="4"/>
      <c r="CWW17" s="4"/>
      <c r="CWX17" s="4"/>
      <c r="CWY17" s="4"/>
      <c r="CWZ17" s="4"/>
      <c r="CXA17" s="4"/>
      <c r="CXB17" s="4"/>
      <c r="CXC17" s="4"/>
      <c r="CXD17" s="4"/>
      <c r="CXE17" s="4"/>
      <c r="CXF17" s="4"/>
      <c r="CXG17" s="4"/>
      <c r="CXH17" s="4"/>
      <c r="CXI17" s="4"/>
      <c r="CXJ17" s="4"/>
      <c r="CXK17" s="4"/>
      <c r="CXL17" s="4"/>
      <c r="CXM17" s="4"/>
      <c r="CXN17" s="4"/>
      <c r="CXO17" s="4"/>
      <c r="CXP17" s="4"/>
      <c r="CXQ17" s="4"/>
      <c r="CXR17" s="4"/>
      <c r="CXS17" s="4"/>
      <c r="CXT17" s="4"/>
      <c r="CXU17" s="4"/>
      <c r="CXV17" s="4"/>
      <c r="CXW17" s="4"/>
      <c r="CXX17" s="4"/>
      <c r="CXY17" s="4"/>
      <c r="CXZ17" s="4"/>
      <c r="CYA17" s="4"/>
      <c r="CYB17" s="4"/>
      <c r="CYC17" s="4"/>
      <c r="CYD17" s="4"/>
      <c r="CYE17" s="4"/>
      <c r="CYF17" s="4"/>
      <c r="CYG17" s="4"/>
      <c r="CYH17" s="4"/>
      <c r="CYI17" s="4"/>
      <c r="CYJ17" s="4"/>
      <c r="CYK17" s="4"/>
      <c r="CYL17" s="4"/>
      <c r="CYM17" s="4"/>
      <c r="CYN17" s="4"/>
      <c r="CYO17" s="4"/>
      <c r="CYP17" s="4"/>
      <c r="CYQ17" s="4"/>
      <c r="CYR17" s="4"/>
      <c r="CYS17" s="4"/>
      <c r="CYT17" s="4"/>
      <c r="CYU17" s="4"/>
      <c r="CYV17" s="4"/>
      <c r="CYW17" s="4"/>
      <c r="CYX17" s="4"/>
      <c r="CYY17" s="4"/>
      <c r="CYZ17" s="4"/>
      <c r="CZA17" s="4"/>
      <c r="CZB17" s="4"/>
      <c r="CZC17" s="4"/>
      <c r="CZD17" s="4"/>
      <c r="CZE17" s="4"/>
      <c r="CZF17" s="4"/>
      <c r="CZG17" s="4"/>
      <c r="CZH17" s="4"/>
      <c r="CZI17" s="4"/>
      <c r="CZJ17" s="4"/>
      <c r="CZK17" s="4"/>
      <c r="CZL17" s="4"/>
      <c r="CZM17" s="4"/>
      <c r="CZN17" s="4"/>
      <c r="CZO17" s="4"/>
      <c r="CZP17" s="4"/>
      <c r="CZQ17" s="4"/>
      <c r="CZR17" s="4"/>
      <c r="CZS17" s="4"/>
      <c r="CZT17" s="4"/>
      <c r="CZU17" s="4"/>
      <c r="CZV17" s="4"/>
      <c r="CZW17" s="4"/>
      <c r="CZX17" s="4"/>
      <c r="CZY17" s="4"/>
      <c r="CZZ17" s="4"/>
      <c r="DAA17" s="4"/>
      <c r="DAB17" s="4"/>
      <c r="DAC17" s="4"/>
      <c r="DAD17" s="4"/>
      <c r="DAE17" s="4"/>
      <c r="DAF17" s="4"/>
      <c r="DAG17" s="4"/>
      <c r="DAH17" s="4"/>
      <c r="DAI17" s="4"/>
      <c r="DAJ17" s="4"/>
      <c r="DAK17" s="4"/>
      <c r="DAL17" s="4"/>
      <c r="DAM17" s="4"/>
      <c r="DAN17" s="4"/>
      <c r="DAO17" s="4"/>
      <c r="DAP17" s="4"/>
      <c r="DAQ17" s="4"/>
      <c r="DAR17" s="4"/>
      <c r="DAS17" s="4"/>
      <c r="DAT17" s="4"/>
      <c r="DAU17" s="4"/>
      <c r="DAV17" s="4"/>
      <c r="DAW17" s="4"/>
      <c r="DAX17" s="4"/>
      <c r="DAY17" s="4"/>
      <c r="DAZ17" s="4"/>
      <c r="DBA17" s="4"/>
      <c r="DBB17" s="4"/>
      <c r="DBC17" s="4"/>
      <c r="DBD17" s="4"/>
      <c r="DBE17" s="4"/>
      <c r="DBF17" s="4"/>
      <c r="DBG17" s="4"/>
      <c r="DBH17" s="4"/>
      <c r="DBI17" s="4"/>
      <c r="DBJ17" s="4"/>
      <c r="DBK17" s="4"/>
      <c r="DBL17" s="4"/>
      <c r="DBM17" s="4"/>
      <c r="DBN17" s="4"/>
      <c r="DBO17" s="4"/>
      <c r="DBP17" s="4"/>
      <c r="DBQ17" s="4"/>
      <c r="DBR17" s="4"/>
      <c r="DBS17" s="4"/>
      <c r="DBT17" s="4"/>
      <c r="DBU17" s="4"/>
      <c r="DBV17" s="4"/>
      <c r="DBW17" s="4"/>
      <c r="DBX17" s="4"/>
      <c r="DBY17" s="4"/>
      <c r="DBZ17" s="4"/>
      <c r="DCA17" s="4"/>
      <c r="DCB17" s="4"/>
      <c r="DCC17" s="4"/>
      <c r="DCD17" s="4"/>
      <c r="DCE17" s="4"/>
      <c r="DCF17" s="4"/>
      <c r="DCG17" s="4"/>
      <c r="DCH17" s="4"/>
      <c r="DCI17" s="4"/>
      <c r="DCJ17" s="4"/>
      <c r="DCK17" s="4"/>
      <c r="DCL17" s="4"/>
      <c r="DCM17" s="4"/>
      <c r="DCN17" s="4"/>
      <c r="DCO17" s="4"/>
      <c r="DCP17" s="4"/>
      <c r="DCQ17" s="4"/>
      <c r="DCR17" s="4"/>
      <c r="DCS17" s="4"/>
      <c r="DCT17" s="4"/>
      <c r="DCU17" s="4"/>
      <c r="DCV17" s="4"/>
      <c r="DCW17" s="4"/>
      <c r="DCX17" s="4"/>
      <c r="DCY17" s="4"/>
      <c r="DCZ17" s="4"/>
      <c r="DDA17" s="4"/>
      <c r="DDB17" s="4"/>
      <c r="DDC17" s="4"/>
      <c r="DDD17" s="4"/>
      <c r="DDE17" s="4"/>
      <c r="DDF17" s="4"/>
      <c r="DDG17" s="4"/>
      <c r="DDH17" s="4"/>
      <c r="DDI17" s="4"/>
      <c r="DDJ17" s="4"/>
      <c r="DDK17" s="4"/>
      <c r="DDL17" s="4"/>
      <c r="DDM17" s="4"/>
      <c r="DDN17" s="4"/>
      <c r="DDO17" s="4"/>
      <c r="DDP17" s="4"/>
      <c r="DDQ17" s="4"/>
      <c r="DDR17" s="4"/>
      <c r="DDS17" s="4"/>
      <c r="DDT17" s="4"/>
      <c r="DDU17" s="4"/>
      <c r="DDV17" s="4"/>
      <c r="DDW17" s="4"/>
      <c r="DDX17" s="4"/>
      <c r="DDY17" s="4"/>
      <c r="DDZ17" s="4"/>
      <c r="DEA17" s="4"/>
      <c r="DEB17" s="4"/>
      <c r="DEC17" s="4"/>
      <c r="DED17" s="4"/>
      <c r="DEE17" s="4"/>
      <c r="DEF17" s="4"/>
      <c r="DEG17" s="4"/>
      <c r="DEH17" s="4"/>
      <c r="DEI17" s="4"/>
      <c r="DEJ17" s="4"/>
      <c r="DEK17" s="4"/>
      <c r="DEL17" s="4"/>
      <c r="DEM17" s="4"/>
      <c r="DEN17" s="4"/>
      <c r="DEO17" s="4"/>
      <c r="DEP17" s="4"/>
      <c r="DEQ17" s="4"/>
      <c r="DER17" s="4"/>
      <c r="DES17" s="4"/>
      <c r="DET17" s="4"/>
      <c r="DEU17" s="4"/>
      <c r="DEV17" s="4"/>
      <c r="DEW17" s="4"/>
      <c r="DEX17" s="4"/>
      <c r="DEY17" s="4"/>
      <c r="DEZ17" s="4"/>
      <c r="DFA17" s="4"/>
      <c r="DFB17" s="4"/>
      <c r="DFC17" s="4"/>
      <c r="DFD17" s="4"/>
      <c r="DFE17" s="4"/>
      <c r="DFF17" s="4"/>
      <c r="DFG17" s="4"/>
      <c r="DFH17" s="4"/>
      <c r="DFI17" s="4"/>
      <c r="DFJ17" s="4"/>
      <c r="DFK17" s="4"/>
      <c r="DFL17" s="4"/>
      <c r="DFM17" s="4"/>
      <c r="DFN17" s="4"/>
      <c r="DFO17" s="4"/>
      <c r="DFP17" s="4"/>
      <c r="DFQ17" s="4"/>
      <c r="DFR17" s="4"/>
      <c r="DFS17" s="4"/>
      <c r="DFT17" s="4"/>
      <c r="DFU17" s="4"/>
      <c r="DFV17" s="4"/>
      <c r="DFW17" s="4"/>
      <c r="DFX17" s="4"/>
      <c r="DFY17" s="4"/>
      <c r="DFZ17" s="4"/>
      <c r="DGA17" s="4"/>
      <c r="DGB17" s="4"/>
      <c r="DGC17" s="4"/>
      <c r="DGD17" s="4"/>
      <c r="DGE17" s="4"/>
      <c r="DGF17" s="4"/>
      <c r="DGG17" s="4"/>
      <c r="DGH17" s="4"/>
      <c r="DGI17" s="4"/>
      <c r="DGJ17" s="4"/>
      <c r="DGK17" s="4"/>
      <c r="DGL17" s="4"/>
      <c r="DGM17" s="4"/>
      <c r="DGN17" s="4"/>
      <c r="DGO17" s="4"/>
      <c r="DGP17" s="4"/>
      <c r="DGQ17" s="4"/>
      <c r="DGR17" s="4"/>
      <c r="DGS17" s="4"/>
      <c r="DGT17" s="4"/>
      <c r="DGU17" s="4"/>
      <c r="DGV17" s="4"/>
      <c r="DGW17" s="4"/>
      <c r="DGX17" s="4"/>
      <c r="DGY17" s="4"/>
      <c r="DGZ17" s="4"/>
      <c r="DHA17" s="4"/>
      <c r="DHB17" s="4"/>
      <c r="DHC17" s="4"/>
      <c r="DHD17" s="4"/>
      <c r="DHE17" s="4"/>
      <c r="DHF17" s="4"/>
      <c r="DHG17" s="4"/>
      <c r="DHH17" s="4"/>
      <c r="DHI17" s="4"/>
      <c r="DHJ17" s="4"/>
      <c r="DHK17" s="4"/>
      <c r="DHL17" s="4"/>
      <c r="DHM17" s="4"/>
      <c r="DHN17" s="4"/>
      <c r="DHO17" s="4"/>
      <c r="DHP17" s="4"/>
      <c r="DHQ17" s="4"/>
      <c r="DHR17" s="4"/>
      <c r="DHS17" s="4"/>
      <c r="DHT17" s="4"/>
      <c r="DHU17" s="4"/>
      <c r="DHV17" s="4"/>
      <c r="DHW17" s="4"/>
      <c r="DHX17" s="4"/>
      <c r="DHY17" s="4"/>
      <c r="DHZ17" s="4"/>
      <c r="DIA17" s="4"/>
      <c r="DIB17" s="4"/>
      <c r="DIC17" s="4"/>
      <c r="DID17" s="4"/>
      <c r="DIE17" s="4"/>
      <c r="DIF17" s="4"/>
      <c r="DIG17" s="4"/>
      <c r="DIH17" s="4"/>
      <c r="DII17" s="4"/>
      <c r="DIJ17" s="4"/>
      <c r="DIK17" s="4"/>
      <c r="DIL17" s="4"/>
      <c r="DIM17" s="4"/>
      <c r="DIN17" s="4"/>
      <c r="DIO17" s="4"/>
      <c r="DIP17" s="4"/>
      <c r="DIQ17" s="4"/>
      <c r="DIR17" s="4"/>
      <c r="DIS17" s="4"/>
      <c r="DIT17" s="4"/>
      <c r="DIU17" s="4"/>
      <c r="DIV17" s="4"/>
      <c r="DIW17" s="4"/>
      <c r="DIX17" s="4"/>
      <c r="DIY17" s="4"/>
      <c r="DIZ17" s="4"/>
      <c r="DJA17" s="4"/>
      <c r="DJB17" s="4"/>
      <c r="DJC17" s="4"/>
      <c r="DJD17" s="4"/>
      <c r="DJE17" s="4"/>
      <c r="DJF17" s="4"/>
      <c r="DJG17" s="4"/>
      <c r="DJH17" s="4"/>
      <c r="DJI17" s="4"/>
      <c r="DJJ17" s="4"/>
      <c r="DJK17" s="4"/>
      <c r="DJL17" s="4"/>
      <c r="DJM17" s="4"/>
      <c r="DJN17" s="4"/>
      <c r="DJO17" s="4"/>
      <c r="DJP17" s="4"/>
      <c r="DJQ17" s="4"/>
      <c r="DJR17" s="4"/>
      <c r="DJS17" s="4"/>
      <c r="DJT17" s="4"/>
      <c r="DJU17" s="4"/>
      <c r="DJV17" s="4"/>
      <c r="DJW17" s="4"/>
      <c r="DJX17" s="4"/>
      <c r="DJY17" s="4"/>
      <c r="DJZ17" s="4"/>
      <c r="DKA17" s="4"/>
      <c r="DKB17" s="4"/>
      <c r="DKC17" s="4"/>
      <c r="DKD17" s="4"/>
      <c r="DKE17" s="4"/>
      <c r="DKF17" s="4"/>
      <c r="DKG17" s="4"/>
      <c r="DKH17" s="4"/>
      <c r="DKI17" s="4"/>
      <c r="DKJ17" s="4"/>
      <c r="DKK17" s="4"/>
      <c r="DKL17" s="4"/>
      <c r="DKM17" s="4"/>
      <c r="DKN17" s="4"/>
      <c r="DKO17" s="4"/>
      <c r="DKP17" s="4"/>
      <c r="DKQ17" s="4"/>
      <c r="DKR17" s="4"/>
      <c r="DKS17" s="4"/>
      <c r="DKT17" s="4"/>
      <c r="DKU17" s="4"/>
      <c r="DKV17" s="4"/>
      <c r="DKW17" s="4"/>
      <c r="DKX17" s="4"/>
      <c r="DKY17" s="4"/>
      <c r="DKZ17" s="4"/>
      <c r="DLA17" s="4"/>
      <c r="DLB17" s="4"/>
      <c r="DLC17" s="4"/>
      <c r="DLD17" s="4"/>
      <c r="DLE17" s="4"/>
      <c r="DLF17" s="4"/>
      <c r="DLG17" s="4"/>
      <c r="DLH17" s="4"/>
      <c r="DLI17" s="4"/>
      <c r="DLJ17" s="4"/>
      <c r="DLK17" s="4"/>
      <c r="DLL17" s="4"/>
      <c r="DLM17" s="4"/>
      <c r="DLN17" s="4"/>
      <c r="DLO17" s="4"/>
      <c r="DLP17" s="4"/>
      <c r="DLQ17" s="4"/>
      <c r="DLR17" s="4"/>
      <c r="DLS17" s="4"/>
      <c r="DLT17" s="4"/>
      <c r="DLU17" s="4"/>
      <c r="DLV17" s="4"/>
      <c r="DLW17" s="4"/>
      <c r="DLX17" s="4"/>
      <c r="DLY17" s="4"/>
      <c r="DLZ17" s="4"/>
      <c r="DMA17" s="4"/>
      <c r="DMB17" s="4"/>
      <c r="DMC17" s="4"/>
      <c r="DMD17" s="4"/>
      <c r="DME17" s="4"/>
      <c r="DMF17" s="4"/>
      <c r="DMG17" s="4"/>
      <c r="DMH17" s="4"/>
      <c r="DMI17" s="4"/>
      <c r="DMJ17" s="4"/>
      <c r="DMK17" s="4"/>
      <c r="DML17" s="4"/>
      <c r="DMM17" s="4"/>
      <c r="DMN17" s="4"/>
      <c r="DMO17" s="4"/>
      <c r="DMP17" s="4"/>
      <c r="DMQ17" s="4"/>
      <c r="DMR17" s="4"/>
      <c r="DMS17" s="4"/>
      <c r="DMT17" s="4"/>
      <c r="DMU17" s="4"/>
      <c r="DMV17" s="4"/>
      <c r="DMW17" s="4"/>
      <c r="DMX17" s="4"/>
      <c r="DMY17" s="4"/>
      <c r="DMZ17" s="4"/>
      <c r="DNA17" s="4"/>
      <c r="DNB17" s="4"/>
      <c r="DNC17" s="4"/>
      <c r="DND17" s="4"/>
      <c r="DNE17" s="4"/>
      <c r="DNF17" s="4"/>
      <c r="DNG17" s="4"/>
      <c r="DNH17" s="4"/>
      <c r="DNI17" s="4"/>
      <c r="DNJ17" s="4"/>
      <c r="DNK17" s="4"/>
      <c r="DNL17" s="4"/>
      <c r="DNM17" s="4"/>
      <c r="DNN17" s="4"/>
      <c r="DNO17" s="4"/>
      <c r="DNP17" s="4"/>
      <c r="DNQ17" s="4"/>
      <c r="DNR17" s="4"/>
      <c r="DNS17" s="4"/>
      <c r="DNT17" s="4"/>
      <c r="DNU17" s="4"/>
      <c r="DNV17" s="4"/>
      <c r="DNW17" s="4"/>
      <c r="DNX17" s="4"/>
      <c r="DNY17" s="4"/>
      <c r="DNZ17" s="4"/>
      <c r="DOA17" s="4"/>
      <c r="DOB17" s="4"/>
      <c r="DOC17" s="4"/>
      <c r="DOD17" s="4"/>
      <c r="DOE17" s="4"/>
      <c r="DOF17" s="4"/>
      <c r="DOG17" s="4"/>
      <c r="DOH17" s="4"/>
      <c r="DOI17" s="4"/>
      <c r="DOJ17" s="4"/>
      <c r="DOK17" s="4"/>
      <c r="DOL17" s="4"/>
      <c r="DOM17" s="4"/>
      <c r="DON17" s="4"/>
      <c r="DOO17" s="4"/>
      <c r="DOP17" s="4"/>
      <c r="DOQ17" s="4"/>
      <c r="DOR17" s="4"/>
      <c r="DOS17" s="4"/>
      <c r="DOT17" s="4"/>
      <c r="DOU17" s="4"/>
      <c r="DOV17" s="4"/>
      <c r="DOW17" s="4"/>
      <c r="DOX17" s="4"/>
      <c r="DOY17" s="4"/>
      <c r="DOZ17" s="4"/>
      <c r="DPA17" s="4"/>
      <c r="DPB17" s="4"/>
      <c r="DPC17" s="4"/>
      <c r="DPD17" s="4"/>
      <c r="DPE17" s="4"/>
      <c r="DPF17" s="4"/>
      <c r="DPG17" s="4"/>
      <c r="DPH17" s="4"/>
      <c r="DPI17" s="4"/>
      <c r="DPJ17" s="4"/>
      <c r="DPK17" s="4"/>
      <c r="DPL17" s="4"/>
      <c r="DPM17" s="4"/>
      <c r="DPN17" s="4"/>
      <c r="DPO17" s="4"/>
      <c r="DPP17" s="4"/>
      <c r="DPQ17" s="4"/>
      <c r="DPR17" s="4"/>
      <c r="DPS17" s="4"/>
      <c r="DPT17" s="4"/>
      <c r="DPU17" s="4"/>
      <c r="DPV17" s="4"/>
      <c r="DPW17" s="4"/>
      <c r="DPX17" s="4"/>
      <c r="DPY17" s="4"/>
      <c r="DPZ17" s="4"/>
      <c r="DQA17" s="4"/>
      <c r="DQB17" s="4"/>
      <c r="DQC17" s="4"/>
      <c r="DQD17" s="4"/>
      <c r="DQE17" s="4"/>
      <c r="DQF17" s="4"/>
      <c r="DQG17" s="4"/>
      <c r="DQH17" s="4"/>
      <c r="DQI17" s="4"/>
      <c r="DQJ17" s="4"/>
      <c r="DQK17" s="4"/>
      <c r="DQL17" s="4"/>
      <c r="DQM17" s="4"/>
      <c r="DQN17" s="4"/>
      <c r="DQO17" s="4"/>
      <c r="DQP17" s="4"/>
      <c r="DQQ17" s="4"/>
      <c r="DQR17" s="4"/>
      <c r="DQS17" s="4"/>
      <c r="DQT17" s="4"/>
      <c r="DQU17" s="4"/>
      <c r="DQV17" s="4"/>
      <c r="DQW17" s="4"/>
      <c r="DQX17" s="4"/>
      <c r="DQY17" s="4"/>
      <c r="DQZ17" s="4"/>
      <c r="DRA17" s="4"/>
      <c r="DRB17" s="4"/>
      <c r="DRC17" s="4"/>
      <c r="DRD17" s="4"/>
      <c r="DRE17" s="4"/>
      <c r="DRF17" s="4"/>
      <c r="DRG17" s="4"/>
      <c r="DRH17" s="4"/>
      <c r="DRI17" s="4"/>
      <c r="DRJ17" s="4"/>
      <c r="DRK17" s="4"/>
      <c r="DRL17" s="4"/>
      <c r="DRM17" s="4"/>
      <c r="DRN17" s="4"/>
      <c r="DRO17" s="4"/>
      <c r="DRP17" s="4"/>
      <c r="DRQ17" s="4"/>
      <c r="DRR17" s="4"/>
      <c r="DRS17" s="4"/>
      <c r="DRT17" s="4"/>
      <c r="DRU17" s="4"/>
      <c r="DRV17" s="4"/>
      <c r="DRW17" s="4"/>
      <c r="DRX17" s="4"/>
      <c r="DRY17" s="4"/>
      <c r="DRZ17" s="4"/>
      <c r="DSA17" s="4"/>
      <c r="DSB17" s="4"/>
      <c r="DSC17" s="4"/>
      <c r="DSD17" s="4"/>
      <c r="DSE17" s="4"/>
      <c r="DSF17" s="4"/>
      <c r="DSG17" s="4"/>
      <c r="DSH17" s="4"/>
      <c r="DSI17" s="4"/>
      <c r="DSJ17" s="4"/>
      <c r="DSK17" s="4"/>
      <c r="DSL17" s="4"/>
      <c r="DSM17" s="4"/>
      <c r="DSN17" s="4"/>
      <c r="DSO17" s="4"/>
      <c r="DSP17" s="4"/>
      <c r="DSQ17" s="4"/>
      <c r="DSR17" s="4"/>
      <c r="DSS17" s="4"/>
      <c r="DST17" s="4"/>
      <c r="DSU17" s="4"/>
      <c r="DSV17" s="4"/>
      <c r="DSW17" s="4"/>
      <c r="DSX17" s="4"/>
      <c r="DSY17" s="4"/>
      <c r="DSZ17" s="4"/>
      <c r="DTA17" s="4"/>
      <c r="DTB17" s="4"/>
      <c r="DTC17" s="4"/>
      <c r="DTD17" s="4"/>
      <c r="DTE17" s="4"/>
      <c r="DTF17" s="4"/>
      <c r="DTG17" s="4"/>
      <c r="DTH17" s="4"/>
      <c r="DTI17" s="4"/>
      <c r="DTJ17" s="4"/>
      <c r="DTK17" s="4"/>
      <c r="DTL17" s="4"/>
      <c r="DTM17" s="4"/>
      <c r="DTN17" s="4"/>
      <c r="DTO17" s="4"/>
      <c r="DTP17" s="4"/>
      <c r="DTQ17" s="4"/>
      <c r="DTR17" s="4"/>
      <c r="DTS17" s="4"/>
      <c r="DTT17" s="4"/>
      <c r="DTU17" s="4"/>
      <c r="DTV17" s="4"/>
      <c r="DTW17" s="4"/>
      <c r="DTX17" s="4"/>
      <c r="DTY17" s="4"/>
      <c r="DTZ17" s="4"/>
      <c r="DUA17" s="4"/>
      <c r="DUB17" s="4"/>
      <c r="DUC17" s="4"/>
      <c r="DUD17" s="4"/>
      <c r="DUE17" s="4"/>
      <c r="DUF17" s="4"/>
      <c r="DUG17" s="4"/>
      <c r="DUH17" s="4"/>
      <c r="DUI17" s="4"/>
      <c r="DUJ17" s="4"/>
      <c r="DUK17" s="4"/>
      <c r="DUL17" s="4"/>
      <c r="DUM17" s="4"/>
      <c r="DUN17" s="4"/>
      <c r="DUO17" s="4"/>
      <c r="DUP17" s="4"/>
      <c r="DUQ17" s="4"/>
      <c r="DUR17" s="4"/>
      <c r="DUS17" s="4"/>
      <c r="DUT17" s="4"/>
      <c r="DUU17" s="4"/>
      <c r="DUV17" s="4"/>
      <c r="DUW17" s="4"/>
      <c r="DUX17" s="4"/>
      <c r="DUY17" s="4"/>
      <c r="DUZ17" s="4"/>
      <c r="DVA17" s="4"/>
      <c r="DVB17" s="4"/>
      <c r="DVC17" s="4"/>
      <c r="DVD17" s="4"/>
      <c r="DVE17" s="4"/>
      <c r="DVF17" s="4"/>
      <c r="DVG17" s="4"/>
      <c r="DVH17" s="4"/>
      <c r="DVI17" s="4"/>
      <c r="DVJ17" s="4"/>
      <c r="DVK17" s="4"/>
      <c r="DVL17" s="4"/>
      <c r="DVM17" s="4"/>
      <c r="DVN17" s="4"/>
      <c r="DVO17" s="4"/>
      <c r="DVP17" s="4"/>
      <c r="DVQ17" s="4"/>
      <c r="DVR17" s="4"/>
      <c r="DVS17" s="4"/>
      <c r="DVT17" s="4"/>
      <c r="DVU17" s="4"/>
      <c r="DVV17" s="4"/>
      <c r="DVW17" s="4"/>
      <c r="DVX17" s="4"/>
      <c r="DVY17" s="4"/>
      <c r="DVZ17" s="4"/>
      <c r="DWA17" s="4"/>
      <c r="DWB17" s="4"/>
      <c r="DWC17" s="4"/>
      <c r="DWD17" s="4"/>
      <c r="DWE17" s="4"/>
      <c r="DWF17" s="4"/>
      <c r="DWG17" s="4"/>
      <c r="DWH17" s="4"/>
      <c r="DWI17" s="4"/>
      <c r="DWJ17" s="4"/>
      <c r="DWK17" s="4"/>
      <c r="DWL17" s="4"/>
      <c r="DWM17" s="4"/>
      <c r="DWN17" s="4"/>
      <c r="DWO17" s="4"/>
      <c r="DWP17" s="4"/>
      <c r="DWQ17" s="4"/>
      <c r="DWR17" s="4"/>
      <c r="DWS17" s="4"/>
      <c r="DWT17" s="4"/>
      <c r="DWU17" s="4"/>
      <c r="DWV17" s="4"/>
      <c r="DWW17" s="4"/>
      <c r="DWX17" s="4"/>
      <c r="DWY17" s="4"/>
      <c r="DWZ17" s="4"/>
      <c r="DXA17" s="4"/>
      <c r="DXB17" s="4"/>
      <c r="DXC17" s="4"/>
      <c r="DXD17" s="4"/>
      <c r="DXE17" s="4"/>
      <c r="DXF17" s="4"/>
      <c r="DXG17" s="4"/>
      <c r="DXH17" s="4"/>
      <c r="DXI17" s="4"/>
      <c r="DXJ17" s="4"/>
      <c r="DXK17" s="4"/>
      <c r="DXL17" s="4"/>
      <c r="DXM17" s="4"/>
      <c r="DXN17" s="4"/>
      <c r="DXO17" s="4"/>
      <c r="DXP17" s="4"/>
      <c r="DXQ17" s="4"/>
      <c r="DXR17" s="4"/>
      <c r="DXS17" s="4"/>
      <c r="DXT17" s="4"/>
      <c r="DXU17" s="4"/>
      <c r="DXV17" s="4"/>
      <c r="DXW17" s="4"/>
      <c r="DXX17" s="4"/>
      <c r="DXY17" s="4"/>
      <c r="DXZ17" s="4"/>
      <c r="DYA17" s="4"/>
      <c r="DYB17" s="4"/>
      <c r="DYC17" s="4"/>
      <c r="DYD17" s="4"/>
      <c r="DYE17" s="4"/>
      <c r="DYF17" s="4"/>
      <c r="DYG17" s="4"/>
      <c r="DYH17" s="4"/>
      <c r="DYI17" s="4"/>
      <c r="DYJ17" s="4"/>
      <c r="DYK17" s="4"/>
      <c r="DYL17" s="4"/>
      <c r="DYM17" s="4"/>
      <c r="DYN17" s="4"/>
      <c r="DYO17" s="4"/>
      <c r="DYP17" s="4"/>
      <c r="DYQ17" s="4"/>
      <c r="DYR17" s="4"/>
      <c r="DYS17" s="4"/>
      <c r="DYT17" s="4"/>
      <c r="DYU17" s="4"/>
      <c r="DYV17" s="4"/>
      <c r="DYW17" s="4"/>
      <c r="DYX17" s="4"/>
      <c r="DYY17" s="4"/>
      <c r="DYZ17" s="4"/>
      <c r="DZA17" s="4"/>
      <c r="DZB17" s="4"/>
      <c r="DZC17" s="4"/>
      <c r="DZD17" s="4"/>
      <c r="DZE17" s="4"/>
      <c r="DZF17" s="4"/>
      <c r="DZG17" s="4"/>
      <c r="DZH17" s="4"/>
      <c r="DZI17" s="4"/>
      <c r="DZJ17" s="4"/>
      <c r="DZK17" s="4"/>
      <c r="DZL17" s="4"/>
      <c r="DZM17" s="4"/>
      <c r="DZN17" s="4"/>
      <c r="DZO17" s="4"/>
      <c r="DZP17" s="4"/>
      <c r="DZQ17" s="4"/>
      <c r="DZR17" s="4"/>
      <c r="DZS17" s="4"/>
      <c r="DZT17" s="4"/>
      <c r="DZU17" s="4"/>
      <c r="DZV17" s="4"/>
      <c r="DZW17" s="4"/>
      <c r="DZX17" s="4"/>
      <c r="DZY17" s="4"/>
      <c r="DZZ17" s="4"/>
      <c r="EAA17" s="4"/>
      <c r="EAB17" s="4"/>
      <c r="EAC17" s="4"/>
      <c r="EAD17" s="4"/>
      <c r="EAE17" s="4"/>
      <c r="EAF17" s="4"/>
      <c r="EAG17" s="4"/>
      <c r="EAH17" s="4"/>
      <c r="EAI17" s="4"/>
      <c r="EAJ17" s="4"/>
      <c r="EAK17" s="4"/>
      <c r="EAL17" s="4"/>
      <c r="EAM17" s="4"/>
      <c r="EAN17" s="4"/>
      <c r="EAO17" s="4"/>
      <c r="EAP17" s="4"/>
      <c r="EAQ17" s="4"/>
      <c r="EAR17" s="4"/>
      <c r="EAS17" s="4"/>
      <c r="EAT17" s="4"/>
      <c r="EAU17" s="4"/>
      <c r="EAV17" s="4"/>
      <c r="EAW17" s="4"/>
      <c r="EAX17" s="4"/>
      <c r="EAY17" s="4"/>
      <c r="EAZ17" s="4"/>
      <c r="EBA17" s="4"/>
      <c r="EBB17" s="4"/>
      <c r="EBC17" s="4"/>
      <c r="EBD17" s="4"/>
      <c r="EBE17" s="4"/>
      <c r="EBF17" s="4"/>
      <c r="EBG17" s="4"/>
      <c r="EBH17" s="4"/>
      <c r="EBI17" s="4"/>
      <c r="EBJ17" s="4"/>
      <c r="EBK17" s="4"/>
      <c r="EBL17" s="4"/>
      <c r="EBM17" s="4"/>
      <c r="EBN17" s="4"/>
      <c r="EBO17" s="4"/>
      <c r="EBP17" s="4"/>
      <c r="EBQ17" s="4"/>
      <c r="EBR17" s="4"/>
      <c r="EBS17" s="4"/>
      <c r="EBT17" s="4"/>
      <c r="EBU17" s="4"/>
      <c r="EBV17" s="4"/>
      <c r="EBW17" s="4"/>
      <c r="EBX17" s="4"/>
      <c r="EBY17" s="4"/>
      <c r="EBZ17" s="4"/>
      <c r="ECA17" s="4"/>
      <c r="ECB17" s="4"/>
      <c r="ECC17" s="4"/>
      <c r="ECD17" s="4"/>
      <c r="ECE17" s="4"/>
      <c r="ECF17" s="4"/>
      <c r="ECG17" s="4"/>
      <c r="ECH17" s="4"/>
      <c r="ECI17" s="4"/>
      <c r="ECJ17" s="4"/>
      <c r="ECK17" s="4"/>
      <c r="ECL17" s="4"/>
      <c r="ECM17" s="4"/>
      <c r="ECN17" s="4"/>
      <c r="ECO17" s="4"/>
      <c r="ECP17" s="4"/>
      <c r="ECQ17" s="4"/>
      <c r="ECR17" s="4"/>
      <c r="ECS17" s="4"/>
      <c r="ECT17" s="4"/>
      <c r="ECU17" s="4"/>
      <c r="ECV17" s="4"/>
      <c r="ECW17" s="4"/>
      <c r="ECX17" s="4"/>
      <c r="ECY17" s="4"/>
      <c r="ECZ17" s="4"/>
      <c r="EDA17" s="4"/>
      <c r="EDB17" s="4"/>
      <c r="EDC17" s="4"/>
      <c r="EDD17" s="4"/>
      <c r="EDE17" s="4"/>
      <c r="EDF17" s="4"/>
      <c r="EDG17" s="4"/>
      <c r="EDH17" s="4"/>
      <c r="EDI17" s="4"/>
      <c r="EDJ17" s="4"/>
      <c r="EDK17" s="4"/>
      <c r="EDL17" s="4"/>
      <c r="EDM17" s="4"/>
      <c r="EDN17" s="4"/>
      <c r="EDO17" s="4"/>
      <c r="EDP17" s="4"/>
      <c r="EDQ17" s="4"/>
      <c r="EDR17" s="4"/>
      <c r="EDS17" s="4"/>
      <c r="EDT17" s="4"/>
      <c r="EDU17" s="4"/>
      <c r="EDV17" s="4"/>
      <c r="EDW17" s="4"/>
      <c r="EDX17" s="4"/>
      <c r="EDY17" s="4"/>
      <c r="EDZ17" s="4"/>
      <c r="EEA17" s="4"/>
      <c r="EEB17" s="4"/>
      <c r="EEC17" s="4"/>
      <c r="EED17" s="4"/>
      <c r="EEE17" s="4"/>
      <c r="EEF17" s="4"/>
      <c r="EEG17" s="4"/>
      <c r="EEH17" s="4"/>
      <c r="EEI17" s="4"/>
      <c r="EEJ17" s="4"/>
      <c r="EEK17" s="4"/>
      <c r="EEL17" s="4"/>
      <c r="EEM17" s="4"/>
      <c r="EEN17" s="4"/>
      <c r="EEO17" s="4"/>
      <c r="EEP17" s="4"/>
      <c r="EEQ17" s="4"/>
      <c r="EER17" s="4"/>
      <c r="EES17" s="4"/>
      <c r="EET17" s="4"/>
      <c r="EEU17" s="4"/>
      <c r="EEV17" s="4"/>
      <c r="EEW17" s="4"/>
      <c r="EEX17" s="4"/>
      <c r="EEY17" s="4"/>
      <c r="EEZ17" s="4"/>
      <c r="EFA17" s="4"/>
      <c r="EFB17" s="4"/>
      <c r="EFC17" s="4"/>
      <c r="EFD17" s="4"/>
      <c r="EFE17" s="4"/>
      <c r="EFF17" s="4"/>
      <c r="EFG17" s="4"/>
      <c r="EFH17" s="4"/>
      <c r="EFI17" s="4"/>
      <c r="EFJ17" s="4"/>
      <c r="EFK17" s="4"/>
      <c r="EFL17" s="4"/>
      <c r="EFM17" s="4"/>
      <c r="EFN17" s="4"/>
      <c r="EFO17" s="4"/>
      <c r="EFP17" s="4"/>
      <c r="EFQ17" s="4"/>
      <c r="EFR17" s="4"/>
      <c r="EFS17" s="4"/>
      <c r="EFT17" s="4"/>
      <c r="EFU17" s="4"/>
      <c r="EFV17" s="4"/>
      <c r="EFW17" s="4"/>
      <c r="EFX17" s="4"/>
      <c r="EFY17" s="4"/>
      <c r="EFZ17" s="4"/>
      <c r="EGA17" s="4"/>
      <c r="EGB17" s="4"/>
      <c r="EGC17" s="4"/>
      <c r="EGD17" s="4"/>
      <c r="EGE17" s="4"/>
      <c r="EGF17" s="4"/>
      <c r="EGG17" s="4"/>
      <c r="EGH17" s="4"/>
      <c r="EGI17" s="4"/>
      <c r="EGJ17" s="4"/>
      <c r="EGK17" s="4"/>
      <c r="EGL17" s="4"/>
      <c r="EGM17" s="4"/>
      <c r="EGN17" s="4"/>
      <c r="EGO17" s="4"/>
      <c r="EGP17" s="4"/>
      <c r="EGQ17" s="4"/>
      <c r="EGR17" s="4"/>
      <c r="EGS17" s="4"/>
      <c r="EGT17" s="4"/>
      <c r="EGU17" s="4"/>
      <c r="EGV17" s="4"/>
      <c r="EGW17" s="4"/>
      <c r="EGX17" s="4"/>
      <c r="EGY17" s="4"/>
      <c r="EGZ17" s="4"/>
      <c r="EHA17" s="4"/>
      <c r="EHB17" s="4"/>
      <c r="EHC17" s="4"/>
      <c r="EHD17" s="4"/>
      <c r="EHE17" s="4"/>
      <c r="EHF17" s="4"/>
      <c r="EHG17" s="4"/>
      <c r="EHH17" s="4"/>
      <c r="EHI17" s="4"/>
      <c r="EHJ17" s="4"/>
      <c r="EHK17" s="4"/>
      <c r="EHL17" s="4"/>
      <c r="EHM17" s="4"/>
      <c r="EHN17" s="4"/>
      <c r="EHO17" s="4"/>
      <c r="EHP17" s="4"/>
      <c r="EHQ17" s="4"/>
      <c r="EHR17" s="4"/>
      <c r="EHS17" s="4"/>
      <c r="EHT17" s="4"/>
      <c r="EHU17" s="4"/>
      <c r="EHV17" s="4"/>
      <c r="EHW17" s="4"/>
      <c r="EHX17" s="4"/>
      <c r="EHY17" s="4"/>
      <c r="EHZ17" s="4"/>
      <c r="EIA17" s="4"/>
      <c r="EIB17" s="4"/>
      <c r="EIC17" s="4"/>
      <c r="EID17" s="4"/>
      <c r="EIE17" s="4"/>
      <c r="EIF17" s="4"/>
      <c r="EIG17" s="4"/>
      <c r="EIH17" s="4"/>
      <c r="EII17" s="4"/>
      <c r="EIJ17" s="4"/>
      <c r="EIK17" s="4"/>
      <c r="EIL17" s="4"/>
      <c r="EIM17" s="4"/>
      <c r="EIN17" s="4"/>
      <c r="EIO17" s="4"/>
      <c r="EIP17" s="4"/>
      <c r="EIQ17" s="4"/>
      <c r="EIR17" s="4"/>
      <c r="EIS17" s="4"/>
      <c r="EIT17" s="4"/>
      <c r="EIU17" s="4"/>
      <c r="EIV17" s="4"/>
      <c r="EIW17" s="4"/>
      <c r="EIX17" s="4"/>
      <c r="EIY17" s="4"/>
      <c r="EIZ17" s="4"/>
      <c r="EJA17" s="4"/>
      <c r="EJB17" s="4"/>
      <c r="EJC17" s="4"/>
      <c r="EJD17" s="4"/>
      <c r="EJE17" s="4"/>
      <c r="EJF17" s="4"/>
      <c r="EJG17" s="4"/>
      <c r="EJH17" s="4"/>
      <c r="EJI17" s="4"/>
      <c r="EJJ17" s="4"/>
      <c r="EJK17" s="4"/>
      <c r="EJL17" s="4"/>
      <c r="EJM17" s="4"/>
      <c r="EJN17" s="4"/>
      <c r="EJO17" s="4"/>
      <c r="EJP17" s="4"/>
      <c r="EJQ17" s="4"/>
      <c r="EJR17" s="4"/>
      <c r="EJS17" s="4"/>
      <c r="EJT17" s="4"/>
      <c r="EJU17" s="4"/>
      <c r="EJV17" s="4"/>
      <c r="EJW17" s="4"/>
      <c r="EJX17" s="4"/>
      <c r="EJY17" s="4"/>
      <c r="EJZ17" s="4"/>
      <c r="EKA17" s="4"/>
      <c r="EKB17" s="4"/>
      <c r="EKC17" s="4"/>
      <c r="EKD17" s="4"/>
      <c r="EKE17" s="4"/>
      <c r="EKF17" s="4"/>
      <c r="EKG17" s="4"/>
      <c r="EKH17" s="4"/>
      <c r="EKI17" s="4"/>
      <c r="EKJ17" s="4"/>
      <c r="EKK17" s="4"/>
      <c r="EKL17" s="4"/>
      <c r="EKM17" s="4"/>
      <c r="EKN17" s="4"/>
      <c r="EKO17" s="4"/>
      <c r="EKP17" s="4"/>
      <c r="EKQ17" s="4"/>
      <c r="EKR17" s="4"/>
      <c r="EKS17" s="4"/>
      <c r="EKT17" s="4"/>
      <c r="EKU17" s="4"/>
      <c r="EKV17" s="4"/>
      <c r="EKW17" s="4"/>
      <c r="EKX17" s="4"/>
      <c r="EKY17" s="4"/>
      <c r="EKZ17" s="4"/>
      <c r="ELA17" s="4"/>
      <c r="ELB17" s="4"/>
      <c r="ELC17" s="4"/>
      <c r="ELD17" s="4"/>
      <c r="ELE17" s="4"/>
      <c r="ELF17" s="4"/>
      <c r="ELG17" s="4"/>
      <c r="ELH17" s="4"/>
      <c r="ELI17" s="4"/>
      <c r="ELJ17" s="4"/>
      <c r="ELK17" s="4"/>
      <c r="ELL17" s="4"/>
      <c r="ELM17" s="4"/>
      <c r="ELN17" s="4"/>
      <c r="ELO17" s="4"/>
      <c r="ELP17" s="4"/>
      <c r="ELQ17" s="4"/>
      <c r="ELR17" s="4"/>
      <c r="ELS17" s="4"/>
      <c r="ELT17" s="4"/>
      <c r="ELU17" s="4"/>
      <c r="ELV17" s="4"/>
      <c r="ELW17" s="4"/>
      <c r="ELX17" s="4"/>
      <c r="ELY17" s="4"/>
      <c r="ELZ17" s="4"/>
      <c r="EMA17" s="4"/>
      <c r="EMB17" s="4"/>
      <c r="EMC17" s="4"/>
      <c r="EMD17" s="4"/>
      <c r="EME17" s="4"/>
      <c r="EMF17" s="4"/>
      <c r="EMG17" s="4"/>
      <c r="EMH17" s="4"/>
      <c r="EMI17" s="4"/>
      <c r="EMJ17" s="4"/>
      <c r="EMK17" s="4"/>
      <c r="EML17" s="4"/>
      <c r="EMM17" s="4"/>
      <c r="EMN17" s="4"/>
      <c r="EMO17" s="4"/>
      <c r="EMP17" s="4"/>
      <c r="EMQ17" s="4"/>
      <c r="EMR17" s="4"/>
      <c r="EMS17" s="4"/>
      <c r="EMT17" s="4"/>
      <c r="EMU17" s="4"/>
      <c r="EMV17" s="4"/>
      <c r="EMW17" s="4"/>
      <c r="EMX17" s="4"/>
      <c r="EMY17" s="4"/>
      <c r="EMZ17" s="4"/>
      <c r="ENA17" s="4"/>
      <c r="ENB17" s="4"/>
      <c r="ENC17" s="4"/>
      <c r="END17" s="4"/>
      <c r="ENE17" s="4"/>
      <c r="ENF17" s="4"/>
      <c r="ENG17" s="4"/>
      <c r="ENH17" s="4"/>
      <c r="ENI17" s="4"/>
      <c r="ENJ17" s="4"/>
      <c r="ENK17" s="4"/>
      <c r="ENL17" s="4"/>
      <c r="ENM17" s="4"/>
      <c r="ENN17" s="4"/>
      <c r="ENO17" s="4"/>
      <c r="ENP17" s="4"/>
      <c r="ENQ17" s="4"/>
      <c r="ENR17" s="4"/>
      <c r="ENS17" s="4"/>
      <c r="ENT17" s="4"/>
      <c r="ENU17" s="4"/>
      <c r="ENV17" s="4"/>
      <c r="ENW17" s="4"/>
      <c r="ENX17" s="4"/>
      <c r="ENY17" s="4"/>
      <c r="ENZ17" s="4"/>
      <c r="EOA17" s="4"/>
      <c r="EOB17" s="4"/>
      <c r="EOC17" s="4"/>
      <c r="EOD17" s="4"/>
      <c r="EOE17" s="4"/>
      <c r="EOF17" s="4"/>
      <c r="EOG17" s="4"/>
      <c r="EOH17" s="4"/>
      <c r="EOI17" s="4"/>
      <c r="EOJ17" s="4"/>
      <c r="EOK17" s="4"/>
      <c r="EOL17" s="4"/>
      <c r="EOM17" s="4"/>
      <c r="EON17" s="4"/>
      <c r="EOO17" s="4"/>
      <c r="EOP17" s="4"/>
      <c r="EOQ17" s="4"/>
      <c r="EOR17" s="4"/>
      <c r="EOS17" s="4"/>
      <c r="EOT17" s="4"/>
      <c r="EOU17" s="4"/>
      <c r="EOV17" s="4"/>
      <c r="EOW17" s="4"/>
      <c r="EOX17" s="4"/>
      <c r="EOY17" s="4"/>
      <c r="EOZ17" s="4"/>
      <c r="EPA17" s="4"/>
      <c r="EPB17" s="4"/>
      <c r="EPC17" s="4"/>
      <c r="EPD17" s="4"/>
      <c r="EPE17" s="4"/>
      <c r="EPF17" s="4"/>
      <c r="EPG17" s="4"/>
      <c r="EPH17" s="4"/>
      <c r="EPI17" s="4"/>
      <c r="EPJ17" s="4"/>
      <c r="EPK17" s="4"/>
      <c r="EPL17" s="4"/>
      <c r="EPM17" s="4"/>
      <c r="EPN17" s="4"/>
      <c r="EPO17" s="4"/>
      <c r="EPP17" s="4"/>
      <c r="EPQ17" s="4"/>
      <c r="EPR17" s="4"/>
      <c r="EPS17" s="4"/>
      <c r="EPT17" s="4"/>
      <c r="EPU17" s="4"/>
      <c r="EPV17" s="4"/>
      <c r="EPW17" s="4"/>
      <c r="EPX17" s="4"/>
      <c r="EPY17" s="4"/>
      <c r="EPZ17" s="4"/>
      <c r="EQA17" s="4"/>
      <c r="EQB17" s="4"/>
      <c r="EQC17" s="4"/>
      <c r="EQD17" s="4"/>
      <c r="EQE17" s="4"/>
      <c r="EQF17" s="4"/>
      <c r="EQG17" s="4"/>
      <c r="EQH17" s="4"/>
      <c r="EQI17" s="4"/>
      <c r="EQJ17" s="4"/>
      <c r="EQK17" s="4"/>
      <c r="EQL17" s="4"/>
      <c r="EQM17" s="4"/>
      <c r="EQN17" s="4"/>
      <c r="EQO17" s="4"/>
      <c r="EQP17" s="4"/>
      <c r="EQQ17" s="4"/>
      <c r="EQR17" s="4"/>
      <c r="EQS17" s="4"/>
      <c r="EQT17" s="4"/>
      <c r="EQU17" s="4"/>
      <c r="EQV17" s="4"/>
      <c r="EQW17" s="4"/>
      <c r="EQX17" s="4"/>
      <c r="EQY17" s="4"/>
      <c r="EQZ17" s="4"/>
      <c r="ERA17" s="4"/>
      <c r="ERB17" s="4"/>
      <c r="ERC17" s="4"/>
      <c r="ERD17" s="4"/>
      <c r="ERE17" s="4"/>
      <c r="ERF17" s="4"/>
      <c r="ERG17" s="4"/>
      <c r="ERH17" s="4"/>
      <c r="ERI17" s="4"/>
      <c r="ERJ17" s="4"/>
      <c r="ERK17" s="4"/>
      <c r="ERL17" s="4"/>
      <c r="ERM17" s="4"/>
      <c r="ERN17" s="4"/>
      <c r="ERO17" s="4"/>
      <c r="ERP17" s="4"/>
      <c r="ERQ17" s="4"/>
      <c r="ERR17" s="4"/>
      <c r="ERS17" s="4"/>
      <c r="ERT17" s="4"/>
      <c r="ERU17" s="4"/>
      <c r="ERV17" s="4"/>
      <c r="ERW17" s="4"/>
      <c r="ERX17" s="4"/>
      <c r="ERY17" s="4"/>
      <c r="ERZ17" s="4"/>
      <c r="ESA17" s="4"/>
      <c r="ESB17" s="4"/>
      <c r="ESC17" s="4"/>
      <c r="ESD17" s="4"/>
      <c r="ESE17" s="4"/>
      <c r="ESF17" s="4"/>
      <c r="ESG17" s="4"/>
      <c r="ESH17" s="4"/>
      <c r="ESI17" s="4"/>
      <c r="ESJ17" s="4"/>
      <c r="ESK17" s="4"/>
      <c r="ESL17" s="4"/>
      <c r="ESM17" s="4"/>
      <c r="ESN17" s="4"/>
      <c r="ESO17" s="4"/>
      <c r="ESP17" s="4"/>
      <c r="ESQ17" s="4"/>
      <c r="ESR17" s="4"/>
      <c r="ESS17" s="4"/>
      <c r="EST17" s="4"/>
      <c r="ESU17" s="4"/>
      <c r="ESV17" s="4"/>
      <c r="ESW17" s="4"/>
      <c r="ESX17" s="4"/>
      <c r="ESY17" s="4"/>
      <c r="ESZ17" s="4"/>
      <c r="ETA17" s="4"/>
      <c r="ETB17" s="4"/>
      <c r="ETC17" s="4"/>
      <c r="ETD17" s="4"/>
      <c r="ETE17" s="4"/>
      <c r="ETF17" s="4"/>
      <c r="ETG17" s="4"/>
      <c r="ETH17" s="4"/>
      <c r="ETI17" s="4"/>
      <c r="ETJ17" s="4"/>
      <c r="ETK17" s="4"/>
      <c r="ETL17" s="4"/>
      <c r="ETM17" s="4"/>
      <c r="ETN17" s="4"/>
      <c r="ETO17" s="4"/>
      <c r="ETP17" s="4"/>
      <c r="ETQ17" s="4"/>
      <c r="ETR17" s="4"/>
      <c r="ETS17" s="4"/>
      <c r="ETT17" s="4"/>
      <c r="ETU17" s="4"/>
      <c r="ETV17" s="4"/>
      <c r="ETW17" s="4"/>
      <c r="ETX17" s="4"/>
      <c r="ETY17" s="4"/>
      <c r="ETZ17" s="4"/>
      <c r="EUA17" s="4"/>
      <c r="EUB17" s="4"/>
      <c r="EUC17" s="4"/>
      <c r="EUD17" s="4"/>
      <c r="EUE17" s="4"/>
      <c r="EUF17" s="4"/>
      <c r="EUG17" s="4"/>
      <c r="EUH17" s="4"/>
      <c r="EUI17" s="4"/>
      <c r="EUJ17" s="4"/>
      <c r="EUK17" s="4"/>
      <c r="EUL17" s="4"/>
      <c r="EUM17" s="4"/>
      <c r="EUN17" s="4"/>
      <c r="EUO17" s="4"/>
      <c r="EUP17" s="4"/>
      <c r="EUQ17" s="4"/>
      <c r="EUR17" s="4"/>
      <c r="EUS17" s="4"/>
      <c r="EUT17" s="4"/>
      <c r="EUU17" s="4"/>
      <c r="EUV17" s="4"/>
      <c r="EUW17" s="4"/>
      <c r="EUX17" s="4"/>
      <c r="EUY17" s="4"/>
      <c r="EUZ17" s="4"/>
      <c r="EVA17" s="4"/>
      <c r="EVB17" s="4"/>
      <c r="EVC17" s="4"/>
      <c r="EVD17" s="4"/>
      <c r="EVE17" s="4"/>
      <c r="EVF17" s="4"/>
      <c r="EVG17" s="4"/>
      <c r="EVH17" s="4"/>
      <c r="EVI17" s="4"/>
      <c r="EVJ17" s="4"/>
      <c r="EVK17" s="4"/>
      <c r="EVL17" s="4"/>
      <c r="EVM17" s="4"/>
      <c r="EVN17" s="4"/>
      <c r="EVO17" s="4"/>
      <c r="EVP17" s="4"/>
      <c r="EVQ17" s="4"/>
      <c r="EVR17" s="4"/>
      <c r="EVS17" s="4"/>
      <c r="EVT17" s="4"/>
      <c r="EVU17" s="4"/>
      <c r="EVV17" s="4"/>
      <c r="EVW17" s="4"/>
      <c r="EVX17" s="4"/>
      <c r="EVY17" s="4"/>
      <c r="EVZ17" s="4"/>
      <c r="EWA17" s="4"/>
      <c r="EWB17" s="4"/>
      <c r="EWC17" s="4"/>
      <c r="EWD17" s="4"/>
      <c r="EWE17" s="4"/>
      <c r="EWF17" s="4"/>
      <c r="EWG17" s="4"/>
      <c r="EWH17" s="4"/>
      <c r="EWI17" s="4"/>
      <c r="EWJ17" s="4"/>
      <c r="EWK17" s="4"/>
      <c r="EWL17" s="4"/>
      <c r="EWM17" s="4"/>
      <c r="EWN17" s="4"/>
      <c r="EWO17" s="4"/>
      <c r="EWP17" s="4"/>
      <c r="EWQ17" s="4"/>
      <c r="EWR17" s="4"/>
      <c r="EWS17" s="4"/>
      <c r="EWT17" s="4"/>
      <c r="EWU17" s="4"/>
      <c r="EWV17" s="4"/>
      <c r="EWW17" s="4"/>
      <c r="EWX17" s="4"/>
      <c r="EWY17" s="4"/>
      <c r="EWZ17" s="4"/>
      <c r="EXA17" s="4"/>
      <c r="EXB17" s="4"/>
      <c r="EXC17" s="4"/>
      <c r="EXD17" s="4"/>
      <c r="EXE17" s="4"/>
      <c r="EXF17" s="4"/>
      <c r="EXG17" s="4"/>
      <c r="EXH17" s="4"/>
      <c r="EXI17" s="4"/>
      <c r="EXJ17" s="4"/>
      <c r="EXK17" s="4"/>
      <c r="EXL17" s="4"/>
      <c r="EXM17" s="4"/>
      <c r="EXN17" s="4"/>
      <c r="EXO17" s="4"/>
      <c r="EXP17" s="4"/>
      <c r="EXQ17" s="4"/>
      <c r="EXR17" s="4"/>
      <c r="EXS17" s="4"/>
      <c r="EXT17" s="4"/>
      <c r="EXU17" s="4"/>
      <c r="EXV17" s="4"/>
      <c r="EXW17" s="4"/>
      <c r="EXX17" s="4"/>
      <c r="EXY17" s="4"/>
      <c r="EXZ17" s="4"/>
      <c r="EYA17" s="4"/>
      <c r="EYB17" s="4"/>
      <c r="EYC17" s="4"/>
      <c r="EYD17" s="4"/>
      <c r="EYE17" s="4"/>
      <c r="EYF17" s="4"/>
      <c r="EYG17" s="4"/>
      <c r="EYH17" s="4"/>
      <c r="EYI17" s="4"/>
      <c r="EYJ17" s="4"/>
      <c r="EYK17" s="4"/>
      <c r="EYL17" s="4"/>
      <c r="EYM17" s="4"/>
      <c r="EYN17" s="4"/>
      <c r="EYO17" s="4"/>
      <c r="EYP17" s="4"/>
      <c r="EYQ17" s="4"/>
      <c r="EYR17" s="4"/>
      <c r="EYS17" s="4"/>
      <c r="EYT17" s="4"/>
      <c r="EYU17" s="4"/>
      <c r="EYV17" s="4"/>
      <c r="EYW17" s="4"/>
      <c r="EYX17" s="4"/>
      <c r="EYY17" s="4"/>
      <c r="EYZ17" s="4"/>
      <c r="EZA17" s="4"/>
      <c r="EZB17" s="4"/>
      <c r="EZC17" s="4"/>
      <c r="EZD17" s="4"/>
      <c r="EZE17" s="4"/>
      <c r="EZF17" s="4"/>
      <c r="EZG17" s="4"/>
      <c r="EZH17" s="4"/>
      <c r="EZI17" s="4"/>
      <c r="EZJ17" s="4"/>
      <c r="EZK17" s="4"/>
      <c r="EZL17" s="4"/>
      <c r="EZM17" s="4"/>
      <c r="EZN17" s="4"/>
      <c r="EZO17" s="4"/>
      <c r="EZP17" s="4"/>
      <c r="EZQ17" s="4"/>
      <c r="EZR17" s="4"/>
      <c r="EZS17" s="4"/>
      <c r="EZT17" s="4"/>
      <c r="EZU17" s="4"/>
      <c r="EZV17" s="4"/>
      <c r="EZW17" s="4"/>
      <c r="EZX17" s="4"/>
      <c r="EZY17" s="4"/>
      <c r="EZZ17" s="4"/>
      <c r="FAA17" s="4"/>
      <c r="FAB17" s="4"/>
      <c r="FAC17" s="4"/>
      <c r="FAD17" s="4"/>
      <c r="FAE17" s="4"/>
      <c r="FAF17" s="4"/>
      <c r="FAG17" s="4"/>
      <c r="FAH17" s="4"/>
      <c r="FAI17" s="4"/>
      <c r="FAJ17" s="4"/>
      <c r="FAK17" s="4"/>
      <c r="FAL17" s="4"/>
      <c r="FAM17" s="4"/>
      <c r="FAN17" s="4"/>
      <c r="FAO17" s="4"/>
      <c r="FAP17" s="4"/>
      <c r="FAQ17" s="4"/>
      <c r="FAR17" s="4"/>
      <c r="FAS17" s="4"/>
      <c r="FAT17" s="4"/>
      <c r="FAU17" s="4"/>
      <c r="FAV17" s="4"/>
      <c r="FAW17" s="4"/>
      <c r="FAX17" s="4"/>
      <c r="FAY17" s="4"/>
      <c r="FAZ17" s="4"/>
      <c r="FBA17" s="4"/>
      <c r="FBB17" s="4"/>
      <c r="FBC17" s="4"/>
      <c r="FBD17" s="4"/>
      <c r="FBE17" s="4"/>
      <c r="FBF17" s="4"/>
      <c r="FBG17" s="4"/>
      <c r="FBH17" s="4"/>
      <c r="FBI17" s="4"/>
      <c r="FBJ17" s="4"/>
      <c r="FBK17" s="4"/>
      <c r="FBL17" s="4"/>
      <c r="FBM17" s="4"/>
      <c r="FBN17" s="4"/>
      <c r="FBO17" s="4"/>
      <c r="FBP17" s="4"/>
      <c r="FBQ17" s="4"/>
      <c r="FBR17" s="4"/>
      <c r="FBS17" s="4"/>
      <c r="FBT17" s="4"/>
      <c r="FBU17" s="4"/>
      <c r="FBV17" s="4"/>
      <c r="FBW17" s="4"/>
      <c r="FBX17" s="4"/>
      <c r="FBY17" s="4"/>
      <c r="FBZ17" s="4"/>
      <c r="FCA17" s="4"/>
      <c r="FCB17" s="4"/>
      <c r="FCC17" s="4"/>
      <c r="FCD17" s="4"/>
      <c r="FCE17" s="4"/>
      <c r="FCF17" s="4"/>
      <c r="FCG17" s="4"/>
      <c r="FCH17" s="4"/>
      <c r="FCI17" s="4"/>
      <c r="FCJ17" s="4"/>
      <c r="FCK17" s="4"/>
      <c r="FCL17" s="4"/>
      <c r="FCM17" s="4"/>
      <c r="FCN17" s="4"/>
      <c r="FCO17" s="4"/>
      <c r="FCP17" s="4"/>
      <c r="FCQ17" s="4"/>
      <c r="FCR17" s="4"/>
      <c r="FCS17" s="4"/>
      <c r="FCT17" s="4"/>
      <c r="FCU17" s="4"/>
      <c r="FCV17" s="4"/>
      <c r="FCW17" s="4"/>
      <c r="FCX17" s="4"/>
      <c r="FCY17" s="4"/>
      <c r="FCZ17" s="4"/>
      <c r="FDA17" s="4"/>
      <c r="FDB17" s="4"/>
      <c r="FDC17" s="4"/>
      <c r="FDD17" s="4"/>
      <c r="FDE17" s="4"/>
      <c r="FDF17" s="4"/>
      <c r="FDG17" s="4"/>
      <c r="FDH17" s="4"/>
      <c r="FDI17" s="4"/>
      <c r="FDJ17" s="4"/>
      <c r="FDK17" s="4"/>
      <c r="FDL17" s="4"/>
      <c r="FDM17" s="4"/>
      <c r="FDN17" s="4"/>
      <c r="FDO17" s="4"/>
      <c r="FDP17" s="4"/>
      <c r="FDQ17" s="4"/>
      <c r="FDR17" s="4"/>
      <c r="FDS17" s="4"/>
      <c r="FDT17" s="4"/>
      <c r="FDU17" s="4"/>
      <c r="FDV17" s="4"/>
      <c r="FDW17" s="4"/>
      <c r="FDX17" s="4"/>
      <c r="FDY17" s="4"/>
      <c r="FDZ17" s="4"/>
      <c r="FEA17" s="4"/>
      <c r="FEB17" s="4"/>
      <c r="FEC17" s="4"/>
      <c r="FED17" s="4"/>
      <c r="FEE17" s="4"/>
      <c r="FEF17" s="4"/>
      <c r="FEG17" s="4"/>
      <c r="FEH17" s="4"/>
      <c r="FEI17" s="4"/>
      <c r="FEJ17" s="4"/>
      <c r="FEK17" s="4"/>
      <c r="FEL17" s="4"/>
      <c r="FEM17" s="4"/>
      <c r="FEN17" s="4"/>
      <c r="FEO17" s="4"/>
      <c r="FEP17" s="4"/>
      <c r="FEQ17" s="4"/>
      <c r="FER17" s="4"/>
      <c r="FES17" s="4"/>
      <c r="FET17" s="4"/>
      <c r="FEU17" s="4"/>
      <c r="FEV17" s="4"/>
      <c r="FEW17" s="4"/>
      <c r="FEX17" s="4"/>
      <c r="FEY17" s="4"/>
      <c r="FEZ17" s="4"/>
      <c r="FFA17" s="4"/>
      <c r="FFB17" s="4"/>
      <c r="FFC17" s="4"/>
      <c r="FFD17" s="4"/>
      <c r="FFE17" s="4"/>
      <c r="FFF17" s="4"/>
      <c r="FFG17" s="4"/>
      <c r="FFH17" s="4"/>
      <c r="FFI17" s="4"/>
      <c r="FFJ17" s="4"/>
      <c r="FFK17" s="4"/>
      <c r="FFL17" s="4"/>
      <c r="FFM17" s="4"/>
      <c r="FFN17" s="4"/>
      <c r="FFO17" s="4"/>
      <c r="FFP17" s="4"/>
      <c r="FFQ17" s="4"/>
      <c r="FFR17" s="4"/>
      <c r="FFS17" s="4"/>
      <c r="FFT17" s="4"/>
      <c r="FFU17" s="4"/>
      <c r="FFV17" s="4"/>
      <c r="FFW17" s="4"/>
      <c r="FFX17" s="4"/>
      <c r="FFY17" s="4"/>
      <c r="FFZ17" s="4"/>
      <c r="FGA17" s="4"/>
      <c r="FGB17" s="4"/>
      <c r="FGC17" s="4"/>
      <c r="FGD17" s="4"/>
      <c r="FGE17" s="4"/>
      <c r="FGF17" s="4"/>
      <c r="FGG17" s="4"/>
      <c r="FGH17" s="4"/>
      <c r="FGI17" s="4"/>
      <c r="FGJ17" s="4"/>
      <c r="FGK17" s="4"/>
      <c r="FGL17" s="4"/>
      <c r="FGM17" s="4"/>
      <c r="FGN17" s="4"/>
      <c r="FGO17" s="4"/>
      <c r="FGP17" s="4"/>
      <c r="FGQ17" s="4"/>
      <c r="FGR17" s="4"/>
      <c r="FGS17" s="4"/>
      <c r="FGT17" s="4"/>
      <c r="FGU17" s="4"/>
      <c r="FGV17" s="4"/>
      <c r="FGW17" s="4"/>
      <c r="FGX17" s="4"/>
      <c r="FGY17" s="4"/>
      <c r="FGZ17" s="4"/>
      <c r="FHA17" s="4"/>
      <c r="FHB17" s="4"/>
      <c r="FHC17" s="4"/>
      <c r="FHD17" s="4"/>
      <c r="FHE17" s="4"/>
      <c r="FHF17" s="4"/>
      <c r="FHG17" s="4"/>
      <c r="FHH17" s="4"/>
      <c r="FHI17" s="4"/>
      <c r="FHJ17" s="4"/>
      <c r="FHK17" s="4"/>
      <c r="FHL17" s="4"/>
      <c r="FHM17" s="4"/>
      <c r="FHN17" s="4"/>
      <c r="FHO17" s="4"/>
      <c r="FHP17" s="4"/>
      <c r="FHQ17" s="4"/>
      <c r="FHR17" s="4"/>
      <c r="FHS17" s="4"/>
      <c r="FHT17" s="4"/>
      <c r="FHU17" s="4"/>
      <c r="FHV17" s="4"/>
      <c r="FHW17" s="4"/>
      <c r="FHX17" s="4"/>
      <c r="FHY17" s="4"/>
      <c r="FHZ17" s="4"/>
      <c r="FIA17" s="4"/>
      <c r="FIB17" s="4"/>
      <c r="FIC17" s="4"/>
      <c r="FID17" s="4"/>
      <c r="FIE17" s="4"/>
      <c r="FIF17" s="4"/>
      <c r="FIG17" s="4"/>
      <c r="FIH17" s="4"/>
      <c r="FII17" s="4"/>
      <c r="FIJ17" s="4"/>
      <c r="FIK17" s="4"/>
      <c r="FIL17" s="4"/>
      <c r="FIM17" s="4"/>
      <c r="FIN17" s="4"/>
      <c r="FIO17" s="4"/>
      <c r="FIP17" s="4"/>
      <c r="FIQ17" s="4"/>
      <c r="FIR17" s="4"/>
      <c r="FIS17" s="4"/>
      <c r="FIT17" s="4"/>
      <c r="FIU17" s="4"/>
      <c r="FIV17" s="4"/>
      <c r="FIW17" s="4"/>
      <c r="FIX17" s="4"/>
      <c r="FIY17" s="4"/>
      <c r="FIZ17" s="4"/>
      <c r="FJA17" s="4"/>
      <c r="FJB17" s="4"/>
      <c r="FJC17" s="4"/>
      <c r="FJD17" s="4"/>
      <c r="FJE17" s="4"/>
      <c r="FJF17" s="4"/>
      <c r="FJG17" s="4"/>
      <c r="FJH17" s="4"/>
      <c r="FJI17" s="4"/>
      <c r="FJJ17" s="4"/>
      <c r="FJK17" s="4"/>
      <c r="FJL17" s="4"/>
      <c r="FJM17" s="4"/>
      <c r="FJN17" s="4"/>
      <c r="FJO17" s="4"/>
      <c r="FJP17" s="4"/>
      <c r="FJQ17" s="4"/>
      <c r="FJR17" s="4"/>
      <c r="FJS17" s="4"/>
      <c r="FJT17" s="4"/>
      <c r="FJU17" s="4"/>
      <c r="FJV17" s="4"/>
      <c r="FJW17" s="4"/>
      <c r="FJX17" s="4"/>
      <c r="FJY17" s="4"/>
      <c r="FJZ17" s="4"/>
      <c r="FKA17" s="4"/>
      <c r="FKB17" s="4"/>
      <c r="FKC17" s="4"/>
      <c r="FKD17" s="4"/>
      <c r="FKE17" s="4"/>
      <c r="FKF17" s="4"/>
      <c r="FKG17" s="4"/>
      <c r="FKH17" s="4"/>
      <c r="FKI17" s="4"/>
      <c r="FKJ17" s="4"/>
      <c r="FKK17" s="4"/>
      <c r="FKL17" s="4"/>
      <c r="FKM17" s="4"/>
      <c r="FKN17" s="4"/>
      <c r="FKO17" s="4"/>
      <c r="FKP17" s="4"/>
      <c r="FKQ17" s="4"/>
      <c r="FKR17" s="4"/>
      <c r="FKS17" s="4"/>
      <c r="FKT17" s="4"/>
      <c r="FKU17" s="4"/>
      <c r="FKV17" s="4"/>
      <c r="FKW17" s="4"/>
      <c r="FKX17" s="4"/>
      <c r="FKY17" s="4"/>
      <c r="FKZ17" s="4"/>
      <c r="FLA17" s="4"/>
      <c r="FLB17" s="4"/>
      <c r="FLC17" s="4"/>
      <c r="FLD17" s="4"/>
      <c r="FLE17" s="4"/>
      <c r="FLF17" s="4"/>
      <c r="FLG17" s="4"/>
      <c r="FLH17" s="4"/>
      <c r="FLI17" s="4"/>
      <c r="FLJ17" s="4"/>
      <c r="FLK17" s="4"/>
      <c r="FLL17" s="4"/>
      <c r="FLM17" s="4"/>
      <c r="FLN17" s="4"/>
      <c r="FLO17" s="4"/>
      <c r="FLP17" s="4"/>
      <c r="FLQ17" s="4"/>
      <c r="FLR17" s="4"/>
      <c r="FLS17" s="4"/>
      <c r="FLT17" s="4"/>
      <c r="FLU17" s="4"/>
      <c r="FLV17" s="4"/>
      <c r="FLW17" s="4"/>
      <c r="FLX17" s="4"/>
      <c r="FLY17" s="4"/>
      <c r="FLZ17" s="4"/>
      <c r="FMA17" s="4"/>
      <c r="FMB17" s="4"/>
      <c r="FMC17" s="4"/>
      <c r="FMD17" s="4"/>
      <c r="FME17" s="4"/>
      <c r="FMF17" s="4"/>
      <c r="FMG17" s="4"/>
      <c r="FMH17" s="4"/>
      <c r="FMI17" s="4"/>
      <c r="FMJ17" s="4"/>
      <c r="FMK17" s="4"/>
      <c r="FML17" s="4"/>
      <c r="FMM17" s="4"/>
      <c r="FMN17" s="4"/>
      <c r="FMO17" s="4"/>
      <c r="FMP17" s="4"/>
      <c r="FMQ17" s="4"/>
      <c r="FMR17" s="4"/>
      <c r="FMS17" s="4"/>
      <c r="FMT17" s="4"/>
      <c r="FMU17" s="4"/>
      <c r="FMV17" s="4"/>
      <c r="FMW17" s="4"/>
      <c r="FMX17" s="4"/>
      <c r="FMY17" s="4"/>
      <c r="FMZ17" s="4"/>
      <c r="FNA17" s="4"/>
      <c r="FNB17" s="4"/>
      <c r="FNC17" s="4"/>
      <c r="FND17" s="4"/>
      <c r="FNE17" s="4"/>
      <c r="FNF17" s="4"/>
      <c r="FNG17" s="4"/>
      <c r="FNH17" s="4"/>
      <c r="FNI17" s="4"/>
      <c r="FNJ17" s="4"/>
      <c r="FNK17" s="4"/>
      <c r="FNL17" s="4"/>
      <c r="FNM17" s="4"/>
      <c r="FNN17" s="4"/>
      <c r="FNO17" s="4"/>
      <c r="FNP17" s="4"/>
      <c r="FNQ17" s="4"/>
      <c r="FNR17" s="4"/>
      <c r="FNS17" s="4"/>
      <c r="FNT17" s="4"/>
      <c r="FNU17" s="4"/>
      <c r="FNV17" s="4"/>
      <c r="FNW17" s="4"/>
      <c r="FNX17" s="4"/>
      <c r="FNY17" s="4"/>
      <c r="FNZ17" s="4"/>
      <c r="FOA17" s="4"/>
      <c r="FOB17" s="4"/>
      <c r="FOC17" s="4"/>
      <c r="FOD17" s="4"/>
      <c r="FOE17" s="4"/>
      <c r="FOF17" s="4"/>
      <c r="FOG17" s="4"/>
      <c r="FOH17" s="4"/>
      <c r="FOI17" s="4"/>
      <c r="FOJ17" s="4"/>
      <c r="FOK17" s="4"/>
      <c r="FOL17" s="4"/>
      <c r="FOM17" s="4"/>
      <c r="FON17" s="4"/>
      <c r="FOO17" s="4"/>
      <c r="FOP17" s="4"/>
      <c r="FOQ17" s="4"/>
      <c r="FOR17" s="4"/>
      <c r="FOS17" s="4"/>
      <c r="FOT17" s="4"/>
      <c r="FOU17" s="4"/>
      <c r="FOV17" s="4"/>
      <c r="FOW17" s="4"/>
      <c r="FOX17" s="4"/>
      <c r="FOY17" s="4"/>
      <c r="FOZ17" s="4"/>
      <c r="FPA17" s="4"/>
      <c r="FPB17" s="4"/>
      <c r="FPC17" s="4"/>
      <c r="FPD17" s="4"/>
      <c r="FPE17" s="4"/>
      <c r="FPF17" s="4"/>
      <c r="FPG17" s="4"/>
      <c r="FPH17" s="4"/>
      <c r="FPI17" s="4"/>
      <c r="FPJ17" s="4"/>
      <c r="FPK17" s="4"/>
      <c r="FPL17" s="4"/>
      <c r="FPM17" s="4"/>
      <c r="FPN17" s="4"/>
      <c r="FPO17" s="4"/>
      <c r="FPP17" s="4"/>
      <c r="FPQ17" s="4"/>
      <c r="FPR17" s="4"/>
      <c r="FPS17" s="4"/>
      <c r="FPT17" s="4"/>
      <c r="FPU17" s="4"/>
      <c r="FPV17" s="4"/>
      <c r="FPW17" s="4"/>
      <c r="FPX17" s="4"/>
      <c r="FPY17" s="4"/>
      <c r="FPZ17" s="4"/>
      <c r="FQA17" s="4"/>
      <c r="FQB17" s="4"/>
      <c r="FQC17" s="4"/>
      <c r="FQD17" s="4"/>
      <c r="FQE17" s="4"/>
      <c r="FQF17" s="4"/>
      <c r="FQG17" s="4"/>
      <c r="FQH17" s="4"/>
      <c r="FQI17" s="4"/>
      <c r="FQJ17" s="4"/>
      <c r="FQK17" s="4"/>
      <c r="FQL17" s="4"/>
      <c r="FQM17" s="4"/>
      <c r="FQN17" s="4"/>
      <c r="FQO17" s="4"/>
      <c r="FQP17" s="4"/>
      <c r="FQQ17" s="4"/>
      <c r="FQR17" s="4"/>
      <c r="FQS17" s="4"/>
      <c r="FQT17" s="4"/>
      <c r="FQU17" s="4"/>
      <c r="FQV17" s="4"/>
      <c r="FQW17" s="4"/>
      <c r="FQX17" s="4"/>
      <c r="FQY17" s="4"/>
      <c r="FQZ17" s="4"/>
      <c r="FRA17" s="4"/>
      <c r="FRB17" s="4"/>
      <c r="FRC17" s="4"/>
      <c r="FRD17" s="4"/>
      <c r="FRE17" s="4"/>
      <c r="FRF17" s="4"/>
      <c r="FRG17" s="4"/>
      <c r="FRH17" s="4"/>
      <c r="FRI17" s="4"/>
      <c r="FRJ17" s="4"/>
      <c r="FRK17" s="4"/>
      <c r="FRL17" s="4"/>
      <c r="FRM17" s="4"/>
      <c r="FRN17" s="4"/>
      <c r="FRO17" s="4"/>
      <c r="FRP17" s="4"/>
      <c r="FRQ17" s="4"/>
      <c r="FRR17" s="4"/>
      <c r="FRS17" s="4"/>
      <c r="FRT17" s="4"/>
      <c r="FRU17" s="4"/>
      <c r="FRV17" s="4"/>
      <c r="FRW17" s="4"/>
      <c r="FRX17" s="4"/>
      <c r="FRY17" s="4"/>
      <c r="FRZ17" s="4"/>
      <c r="FSA17" s="4"/>
      <c r="FSB17" s="4"/>
      <c r="FSC17" s="4"/>
      <c r="FSD17" s="4"/>
      <c r="FSE17" s="4"/>
      <c r="FSF17" s="4"/>
      <c r="FSG17" s="4"/>
      <c r="FSH17" s="4"/>
      <c r="FSI17" s="4"/>
      <c r="FSJ17" s="4"/>
      <c r="FSK17" s="4"/>
      <c r="FSL17" s="4"/>
      <c r="FSM17" s="4"/>
      <c r="FSN17" s="4"/>
      <c r="FSO17" s="4"/>
      <c r="FSP17" s="4"/>
      <c r="FSQ17" s="4"/>
      <c r="FSR17" s="4"/>
      <c r="FSS17" s="4"/>
      <c r="FST17" s="4"/>
      <c r="FSU17" s="4"/>
      <c r="FSV17" s="4"/>
      <c r="FSW17" s="4"/>
      <c r="FSX17" s="4"/>
      <c r="FSY17" s="4"/>
      <c r="FSZ17" s="4"/>
      <c r="FTA17" s="4"/>
      <c r="FTB17" s="4"/>
      <c r="FTC17" s="4"/>
      <c r="FTD17" s="4"/>
      <c r="FTE17" s="4"/>
      <c r="FTF17" s="4"/>
      <c r="FTG17" s="4"/>
      <c r="FTH17" s="4"/>
      <c r="FTI17" s="4"/>
      <c r="FTJ17" s="4"/>
      <c r="FTK17" s="4"/>
      <c r="FTL17" s="4"/>
      <c r="FTM17" s="4"/>
      <c r="FTN17" s="4"/>
      <c r="FTO17" s="4"/>
      <c r="FTP17" s="4"/>
      <c r="FTQ17" s="4"/>
      <c r="FTR17" s="4"/>
      <c r="FTS17" s="4"/>
      <c r="FTT17" s="4"/>
      <c r="FTU17" s="4"/>
      <c r="FTV17" s="4"/>
      <c r="FTW17" s="4"/>
      <c r="FTX17" s="4"/>
      <c r="FTY17" s="4"/>
      <c r="FTZ17" s="4"/>
      <c r="FUA17" s="4"/>
      <c r="FUB17" s="4"/>
      <c r="FUC17" s="4"/>
      <c r="FUD17" s="4"/>
      <c r="FUE17" s="4"/>
      <c r="FUF17" s="4"/>
      <c r="FUG17" s="4"/>
      <c r="FUH17" s="4"/>
      <c r="FUI17" s="4"/>
      <c r="FUJ17" s="4"/>
      <c r="FUK17" s="4"/>
      <c r="FUL17" s="4"/>
      <c r="FUM17" s="4"/>
      <c r="FUN17" s="4"/>
      <c r="FUO17" s="4"/>
      <c r="FUP17" s="4"/>
      <c r="FUQ17" s="4"/>
      <c r="FUR17" s="4"/>
      <c r="FUS17" s="4"/>
      <c r="FUT17" s="4"/>
      <c r="FUU17" s="4"/>
      <c r="FUV17" s="4"/>
      <c r="FUW17" s="4"/>
      <c r="FUX17" s="4"/>
      <c r="FUY17" s="4"/>
      <c r="FUZ17" s="4"/>
      <c r="FVA17" s="4"/>
      <c r="FVB17" s="4"/>
      <c r="FVC17" s="4"/>
      <c r="FVD17" s="4"/>
      <c r="FVE17" s="4"/>
      <c r="FVF17" s="4"/>
      <c r="FVG17" s="4"/>
      <c r="FVH17" s="4"/>
      <c r="FVI17" s="4"/>
      <c r="FVJ17" s="4"/>
      <c r="FVK17" s="4"/>
      <c r="FVL17" s="4"/>
      <c r="FVM17" s="4"/>
      <c r="FVN17" s="4"/>
      <c r="FVO17" s="4"/>
      <c r="FVP17" s="4"/>
      <c r="FVQ17" s="4"/>
      <c r="FVR17" s="4"/>
      <c r="FVS17" s="4"/>
      <c r="FVT17" s="4"/>
      <c r="FVU17" s="4"/>
      <c r="FVV17" s="4"/>
      <c r="FVW17" s="4"/>
      <c r="FVX17" s="4"/>
      <c r="FVY17" s="4"/>
      <c r="FVZ17" s="4"/>
      <c r="FWA17" s="4"/>
      <c r="FWB17" s="4"/>
      <c r="FWC17" s="4"/>
      <c r="FWD17" s="4"/>
      <c r="FWE17" s="4"/>
      <c r="FWF17" s="4"/>
      <c r="FWG17" s="4"/>
      <c r="FWH17" s="4"/>
      <c r="FWI17" s="4"/>
      <c r="FWJ17" s="4"/>
      <c r="FWK17" s="4"/>
      <c r="FWL17" s="4"/>
      <c r="FWM17" s="4"/>
      <c r="FWN17" s="4"/>
      <c r="FWO17" s="4"/>
      <c r="FWP17" s="4"/>
      <c r="FWQ17" s="4"/>
      <c r="FWR17" s="4"/>
      <c r="FWS17" s="4"/>
      <c r="FWT17" s="4"/>
      <c r="FWU17" s="4"/>
      <c r="FWV17" s="4"/>
      <c r="FWW17" s="4"/>
      <c r="FWX17" s="4"/>
      <c r="FWY17" s="4"/>
      <c r="FWZ17" s="4"/>
      <c r="FXA17" s="4"/>
      <c r="FXB17" s="4"/>
      <c r="FXC17" s="4"/>
      <c r="FXD17" s="4"/>
      <c r="FXE17" s="4"/>
      <c r="FXF17" s="4"/>
      <c r="FXG17" s="4"/>
      <c r="FXH17" s="4"/>
      <c r="FXI17" s="4"/>
      <c r="FXJ17" s="4"/>
      <c r="FXK17" s="4"/>
      <c r="FXL17" s="4"/>
      <c r="FXM17" s="4"/>
      <c r="FXN17" s="4"/>
      <c r="FXO17" s="4"/>
      <c r="FXP17" s="4"/>
      <c r="FXQ17" s="4"/>
      <c r="FXR17" s="4"/>
      <c r="FXS17" s="4"/>
      <c r="FXT17" s="4"/>
      <c r="FXU17" s="4"/>
      <c r="FXV17" s="4"/>
      <c r="FXW17" s="4"/>
      <c r="FXX17" s="4"/>
      <c r="FXY17" s="4"/>
      <c r="FXZ17" s="4"/>
      <c r="FYA17" s="4"/>
      <c r="FYB17" s="4"/>
      <c r="FYC17" s="4"/>
      <c r="FYD17" s="4"/>
      <c r="FYE17" s="4"/>
      <c r="FYF17" s="4"/>
      <c r="FYG17" s="4"/>
      <c r="FYH17" s="4"/>
      <c r="FYI17" s="4"/>
      <c r="FYJ17" s="4"/>
      <c r="FYK17" s="4"/>
      <c r="FYL17" s="4"/>
      <c r="FYM17" s="4"/>
      <c r="FYN17" s="4"/>
      <c r="FYO17" s="4"/>
      <c r="FYP17" s="4"/>
      <c r="FYQ17" s="4"/>
      <c r="FYR17" s="4"/>
      <c r="FYS17" s="4"/>
      <c r="FYT17" s="4"/>
      <c r="FYU17" s="4"/>
      <c r="FYV17" s="4"/>
      <c r="FYW17" s="4"/>
      <c r="FYX17" s="4"/>
      <c r="FYY17" s="4"/>
      <c r="FYZ17" s="4"/>
      <c r="FZA17" s="4"/>
      <c r="FZB17" s="4"/>
      <c r="FZC17" s="4"/>
      <c r="FZD17" s="4"/>
      <c r="FZE17" s="4"/>
      <c r="FZF17" s="4"/>
      <c r="FZG17" s="4"/>
      <c r="FZH17" s="4"/>
      <c r="FZI17" s="4"/>
      <c r="FZJ17" s="4"/>
      <c r="FZK17" s="4"/>
      <c r="FZL17" s="4"/>
      <c r="FZM17" s="4"/>
      <c r="FZN17" s="4"/>
      <c r="FZO17" s="4"/>
      <c r="FZP17" s="4"/>
      <c r="FZQ17" s="4"/>
      <c r="FZR17" s="4"/>
      <c r="FZS17" s="4"/>
      <c r="FZT17" s="4"/>
      <c r="FZU17" s="4"/>
      <c r="FZV17" s="4"/>
      <c r="FZW17" s="4"/>
      <c r="FZX17" s="4"/>
      <c r="FZY17" s="4"/>
      <c r="FZZ17" s="4"/>
      <c r="GAA17" s="4"/>
      <c r="GAB17" s="4"/>
      <c r="GAC17" s="4"/>
      <c r="GAD17" s="4"/>
      <c r="GAE17" s="4"/>
      <c r="GAF17" s="4"/>
      <c r="GAG17" s="4"/>
      <c r="GAH17" s="4"/>
      <c r="GAI17" s="4"/>
      <c r="GAJ17" s="4"/>
      <c r="GAK17" s="4"/>
      <c r="GAL17" s="4"/>
      <c r="GAM17" s="4"/>
      <c r="GAN17" s="4"/>
      <c r="GAO17" s="4"/>
      <c r="GAP17" s="4"/>
      <c r="GAQ17" s="4"/>
      <c r="GAR17" s="4"/>
      <c r="GAS17" s="4"/>
      <c r="GAT17" s="4"/>
      <c r="GAU17" s="4"/>
      <c r="GAV17" s="4"/>
      <c r="GAW17" s="4"/>
      <c r="GAX17" s="4"/>
      <c r="GAY17" s="4"/>
      <c r="GAZ17" s="4"/>
      <c r="GBA17" s="4"/>
      <c r="GBB17" s="4"/>
      <c r="GBC17" s="4"/>
      <c r="GBD17" s="4"/>
      <c r="GBE17" s="4"/>
      <c r="GBF17" s="4"/>
      <c r="GBG17" s="4"/>
      <c r="GBH17" s="4"/>
      <c r="GBI17" s="4"/>
      <c r="GBJ17" s="4"/>
      <c r="GBK17" s="4"/>
      <c r="GBL17" s="4"/>
      <c r="GBM17" s="4"/>
      <c r="GBN17" s="4"/>
      <c r="GBO17" s="4"/>
      <c r="GBP17" s="4"/>
      <c r="GBQ17" s="4"/>
      <c r="GBR17" s="4"/>
      <c r="GBS17" s="4"/>
      <c r="GBT17" s="4"/>
      <c r="GBU17" s="4"/>
      <c r="GBV17" s="4"/>
      <c r="GBW17" s="4"/>
      <c r="GBX17" s="4"/>
      <c r="GBY17" s="4"/>
      <c r="GBZ17" s="4"/>
      <c r="GCA17" s="4"/>
      <c r="GCB17" s="4"/>
      <c r="GCC17" s="4"/>
      <c r="GCD17" s="4"/>
      <c r="GCE17" s="4"/>
      <c r="GCF17" s="4"/>
      <c r="GCG17" s="4"/>
      <c r="GCH17" s="4"/>
      <c r="GCI17" s="4"/>
      <c r="GCJ17" s="4"/>
      <c r="GCK17" s="4"/>
      <c r="GCL17" s="4"/>
      <c r="GCM17" s="4"/>
      <c r="GCN17" s="4"/>
      <c r="GCO17" s="4"/>
      <c r="GCP17" s="4"/>
      <c r="GCQ17" s="4"/>
      <c r="GCR17" s="4"/>
      <c r="GCS17" s="4"/>
      <c r="GCT17" s="4"/>
      <c r="GCU17" s="4"/>
      <c r="GCV17" s="4"/>
      <c r="GCW17" s="4"/>
      <c r="GCX17" s="4"/>
      <c r="GCY17" s="4"/>
      <c r="GCZ17" s="4"/>
      <c r="GDA17" s="4"/>
      <c r="GDB17" s="4"/>
      <c r="GDC17" s="4"/>
      <c r="GDD17" s="4"/>
      <c r="GDE17" s="4"/>
      <c r="GDF17" s="4"/>
      <c r="GDG17" s="4"/>
      <c r="GDH17" s="4"/>
      <c r="GDI17" s="4"/>
      <c r="GDJ17" s="4"/>
      <c r="GDK17" s="4"/>
      <c r="GDL17" s="4"/>
      <c r="GDM17" s="4"/>
      <c r="GDN17" s="4"/>
      <c r="GDO17" s="4"/>
      <c r="GDP17" s="4"/>
      <c r="GDQ17" s="4"/>
      <c r="GDR17" s="4"/>
      <c r="GDS17" s="4"/>
      <c r="GDT17" s="4"/>
      <c r="GDU17" s="4"/>
      <c r="GDV17" s="4"/>
      <c r="GDW17" s="4"/>
      <c r="GDX17" s="4"/>
      <c r="GDY17" s="4"/>
      <c r="GDZ17" s="4"/>
      <c r="GEA17" s="4"/>
      <c r="GEB17" s="4"/>
      <c r="GEC17" s="4"/>
      <c r="GED17" s="4"/>
      <c r="GEE17" s="4"/>
      <c r="GEF17" s="4"/>
      <c r="GEG17" s="4"/>
      <c r="GEH17" s="4"/>
      <c r="GEI17" s="4"/>
      <c r="GEJ17" s="4"/>
      <c r="GEK17" s="4"/>
      <c r="GEL17" s="4"/>
      <c r="GEM17" s="4"/>
      <c r="GEN17" s="4"/>
      <c r="GEO17" s="4"/>
      <c r="GEP17" s="4"/>
      <c r="GEQ17" s="4"/>
      <c r="GER17" s="4"/>
      <c r="GES17" s="4"/>
      <c r="GET17" s="4"/>
      <c r="GEU17" s="4"/>
      <c r="GEV17" s="4"/>
      <c r="GEW17" s="4"/>
      <c r="GEX17" s="4"/>
      <c r="GEY17" s="4"/>
      <c r="GEZ17" s="4"/>
      <c r="GFA17" s="4"/>
      <c r="GFB17" s="4"/>
      <c r="GFC17" s="4"/>
      <c r="GFD17" s="4"/>
      <c r="GFE17" s="4"/>
      <c r="GFF17" s="4"/>
      <c r="GFG17" s="4"/>
      <c r="GFH17" s="4"/>
      <c r="GFI17" s="4"/>
      <c r="GFJ17" s="4"/>
      <c r="GFK17" s="4"/>
      <c r="GFL17" s="4"/>
      <c r="GFM17" s="4"/>
      <c r="GFN17" s="4"/>
      <c r="GFO17" s="4"/>
      <c r="GFP17" s="4"/>
      <c r="GFQ17" s="4"/>
      <c r="GFR17" s="4"/>
      <c r="GFS17" s="4"/>
      <c r="GFT17" s="4"/>
      <c r="GFU17" s="4"/>
      <c r="GFV17" s="4"/>
      <c r="GFW17" s="4"/>
      <c r="GFX17" s="4"/>
      <c r="GFY17" s="4"/>
      <c r="GFZ17" s="4"/>
      <c r="GGA17" s="4"/>
      <c r="GGB17" s="4"/>
      <c r="GGC17" s="4"/>
      <c r="GGD17" s="4"/>
      <c r="GGE17" s="4"/>
      <c r="GGF17" s="4"/>
      <c r="GGG17" s="4"/>
      <c r="GGH17" s="4"/>
      <c r="GGI17" s="4"/>
      <c r="GGJ17" s="4"/>
      <c r="GGK17" s="4"/>
      <c r="GGL17" s="4"/>
      <c r="GGM17" s="4"/>
      <c r="GGN17" s="4"/>
      <c r="GGO17" s="4"/>
      <c r="GGP17" s="4"/>
      <c r="GGQ17" s="4"/>
      <c r="GGR17" s="4"/>
      <c r="GGS17" s="4"/>
      <c r="GGT17" s="4"/>
      <c r="GGU17" s="4"/>
      <c r="GGV17" s="4"/>
      <c r="GGW17" s="4"/>
      <c r="GGX17" s="4"/>
      <c r="GGY17" s="4"/>
      <c r="GGZ17" s="4"/>
      <c r="GHA17" s="4"/>
      <c r="GHB17" s="4"/>
      <c r="GHC17" s="4"/>
      <c r="GHD17" s="4"/>
      <c r="GHE17" s="4"/>
      <c r="GHF17" s="4"/>
      <c r="GHG17" s="4"/>
      <c r="GHH17" s="4"/>
      <c r="GHI17" s="4"/>
      <c r="GHJ17" s="4"/>
      <c r="GHK17" s="4"/>
      <c r="GHL17" s="4"/>
      <c r="GHM17" s="4"/>
      <c r="GHN17" s="4"/>
      <c r="GHO17" s="4"/>
      <c r="GHP17" s="4"/>
      <c r="GHQ17" s="4"/>
      <c r="GHR17" s="4"/>
      <c r="GHS17" s="4"/>
      <c r="GHT17" s="4"/>
      <c r="GHU17" s="4"/>
      <c r="GHV17" s="4"/>
      <c r="GHW17" s="4"/>
      <c r="GHX17" s="4"/>
      <c r="GHY17" s="4"/>
      <c r="GHZ17" s="4"/>
      <c r="GIA17" s="4"/>
      <c r="GIB17" s="4"/>
      <c r="GIC17" s="4"/>
      <c r="GID17" s="4"/>
      <c r="GIE17" s="4"/>
      <c r="GIF17" s="4"/>
      <c r="GIG17" s="4"/>
      <c r="GIH17" s="4"/>
      <c r="GII17" s="4"/>
      <c r="GIJ17" s="4"/>
      <c r="GIK17" s="4"/>
      <c r="GIL17" s="4"/>
      <c r="GIM17" s="4"/>
      <c r="GIN17" s="4"/>
      <c r="GIO17" s="4"/>
      <c r="GIP17" s="4"/>
      <c r="GIQ17" s="4"/>
      <c r="GIR17" s="4"/>
      <c r="GIS17" s="4"/>
      <c r="GIT17" s="4"/>
      <c r="GIU17" s="4"/>
      <c r="GIV17" s="4"/>
      <c r="GIW17" s="4"/>
      <c r="GIX17" s="4"/>
      <c r="GIY17" s="4"/>
      <c r="GIZ17" s="4"/>
      <c r="GJA17" s="4"/>
      <c r="GJB17" s="4"/>
      <c r="GJC17" s="4"/>
      <c r="GJD17" s="4"/>
      <c r="GJE17" s="4"/>
      <c r="GJF17" s="4"/>
      <c r="GJG17" s="4"/>
      <c r="GJH17" s="4"/>
      <c r="GJI17" s="4"/>
      <c r="GJJ17" s="4"/>
      <c r="GJK17" s="4"/>
      <c r="GJL17" s="4"/>
      <c r="GJM17" s="4"/>
      <c r="GJN17" s="4"/>
      <c r="GJO17" s="4"/>
      <c r="GJP17" s="4"/>
      <c r="GJQ17" s="4"/>
      <c r="GJR17" s="4"/>
      <c r="GJS17" s="4"/>
      <c r="GJT17" s="4"/>
      <c r="GJU17" s="4"/>
      <c r="GJV17" s="4"/>
      <c r="GJW17" s="4"/>
      <c r="GJX17" s="4"/>
      <c r="GJY17" s="4"/>
      <c r="GJZ17" s="4"/>
      <c r="GKA17" s="4"/>
      <c r="GKB17" s="4"/>
      <c r="GKC17" s="4"/>
      <c r="GKD17" s="4"/>
      <c r="GKE17" s="4"/>
      <c r="GKF17" s="4"/>
      <c r="GKG17" s="4"/>
      <c r="GKH17" s="4"/>
      <c r="GKI17" s="4"/>
      <c r="GKJ17" s="4"/>
      <c r="GKK17" s="4"/>
      <c r="GKL17" s="4"/>
      <c r="GKM17" s="4"/>
      <c r="GKN17" s="4"/>
      <c r="GKO17" s="4"/>
      <c r="GKP17" s="4"/>
      <c r="GKQ17" s="4"/>
      <c r="GKR17" s="4"/>
      <c r="GKS17" s="4"/>
      <c r="GKT17" s="4"/>
      <c r="GKU17" s="4"/>
      <c r="GKV17" s="4"/>
      <c r="GKW17" s="4"/>
      <c r="GKX17" s="4"/>
      <c r="GKY17" s="4"/>
      <c r="GKZ17" s="4"/>
      <c r="GLA17" s="4"/>
      <c r="GLB17" s="4"/>
      <c r="GLC17" s="4"/>
      <c r="GLD17" s="4"/>
      <c r="GLE17" s="4"/>
      <c r="GLF17" s="4"/>
      <c r="GLG17" s="4"/>
      <c r="GLH17" s="4"/>
      <c r="GLI17" s="4"/>
      <c r="GLJ17" s="4"/>
      <c r="GLK17" s="4"/>
      <c r="GLL17" s="4"/>
      <c r="GLM17" s="4"/>
      <c r="GLN17" s="4"/>
      <c r="GLO17" s="4"/>
      <c r="GLP17" s="4"/>
      <c r="GLQ17" s="4"/>
      <c r="GLR17" s="4"/>
      <c r="GLS17" s="4"/>
      <c r="GLT17" s="4"/>
      <c r="GLU17" s="4"/>
      <c r="GLV17" s="4"/>
      <c r="GLW17" s="4"/>
      <c r="GLX17" s="4"/>
      <c r="GLY17" s="4"/>
      <c r="GLZ17" s="4"/>
      <c r="GMA17" s="4"/>
      <c r="GMB17" s="4"/>
      <c r="GMC17" s="4"/>
      <c r="GMD17" s="4"/>
      <c r="GME17" s="4"/>
      <c r="GMF17" s="4"/>
      <c r="GMG17" s="4"/>
      <c r="GMH17" s="4"/>
      <c r="GMI17" s="4"/>
      <c r="GMJ17" s="4"/>
      <c r="GMK17" s="4"/>
      <c r="GML17" s="4"/>
      <c r="GMM17" s="4"/>
      <c r="GMN17" s="4"/>
      <c r="GMO17" s="4"/>
      <c r="GMP17" s="4"/>
      <c r="GMQ17" s="4"/>
      <c r="GMR17" s="4"/>
      <c r="GMS17" s="4"/>
      <c r="GMT17" s="4"/>
      <c r="GMU17" s="4"/>
      <c r="GMV17" s="4"/>
      <c r="GMW17" s="4"/>
      <c r="GMX17" s="4"/>
      <c r="GMY17" s="4"/>
      <c r="GMZ17" s="4"/>
      <c r="GNA17" s="4"/>
      <c r="GNB17" s="4"/>
      <c r="GNC17" s="4"/>
      <c r="GND17" s="4"/>
      <c r="GNE17" s="4"/>
      <c r="GNF17" s="4"/>
      <c r="GNG17" s="4"/>
      <c r="GNH17" s="4"/>
      <c r="GNI17" s="4"/>
      <c r="GNJ17" s="4"/>
      <c r="GNK17" s="4"/>
      <c r="GNL17" s="4"/>
      <c r="GNM17" s="4"/>
      <c r="GNN17" s="4"/>
      <c r="GNO17" s="4"/>
      <c r="GNP17" s="4"/>
      <c r="GNQ17" s="4"/>
      <c r="GNR17" s="4"/>
      <c r="GNS17" s="4"/>
      <c r="GNT17" s="4"/>
      <c r="GNU17" s="4"/>
      <c r="GNV17" s="4"/>
      <c r="GNW17" s="4"/>
      <c r="GNX17" s="4"/>
      <c r="GNY17" s="4"/>
      <c r="GNZ17" s="4"/>
      <c r="GOA17" s="4"/>
      <c r="GOB17" s="4"/>
      <c r="GOC17" s="4"/>
      <c r="GOD17" s="4"/>
      <c r="GOE17" s="4"/>
      <c r="GOF17" s="4"/>
      <c r="GOG17" s="4"/>
      <c r="GOH17" s="4"/>
      <c r="GOI17" s="4"/>
      <c r="GOJ17" s="4"/>
      <c r="GOK17" s="4"/>
      <c r="GOL17" s="4"/>
      <c r="GOM17" s="4"/>
      <c r="GON17" s="4"/>
      <c r="GOO17" s="4"/>
      <c r="GOP17" s="4"/>
      <c r="GOQ17" s="4"/>
      <c r="GOR17" s="4"/>
      <c r="GOS17" s="4"/>
      <c r="GOT17" s="4"/>
      <c r="GOU17" s="4"/>
      <c r="GOV17" s="4"/>
      <c r="GOW17" s="4"/>
      <c r="GOX17" s="4"/>
      <c r="GOY17" s="4"/>
      <c r="GOZ17" s="4"/>
      <c r="GPA17" s="4"/>
      <c r="GPB17" s="4"/>
      <c r="GPC17" s="4"/>
      <c r="GPD17" s="4"/>
      <c r="GPE17" s="4"/>
      <c r="GPF17" s="4"/>
      <c r="GPG17" s="4"/>
      <c r="GPH17" s="4"/>
      <c r="GPI17" s="4"/>
      <c r="GPJ17" s="4"/>
      <c r="GPK17" s="4"/>
      <c r="GPL17" s="4"/>
      <c r="GPM17" s="4"/>
      <c r="GPN17" s="4"/>
      <c r="GPO17" s="4"/>
      <c r="GPP17" s="4"/>
      <c r="GPQ17" s="4"/>
      <c r="GPR17" s="4"/>
      <c r="GPS17" s="4"/>
      <c r="GPT17" s="4"/>
      <c r="GPU17" s="4"/>
      <c r="GPV17" s="4"/>
      <c r="GPW17" s="4"/>
      <c r="GPX17" s="4"/>
      <c r="GPY17" s="4"/>
      <c r="GPZ17" s="4"/>
      <c r="GQA17" s="4"/>
      <c r="GQB17" s="4"/>
      <c r="GQC17" s="4"/>
      <c r="GQD17" s="4"/>
      <c r="GQE17" s="4"/>
      <c r="GQF17" s="4"/>
      <c r="GQG17" s="4"/>
      <c r="GQH17" s="4"/>
      <c r="GQI17" s="4"/>
      <c r="GQJ17" s="4"/>
      <c r="GQK17" s="4"/>
      <c r="GQL17" s="4"/>
      <c r="GQM17" s="4"/>
      <c r="GQN17" s="4"/>
      <c r="GQO17" s="4"/>
      <c r="GQP17" s="4"/>
      <c r="GQQ17" s="4"/>
      <c r="GQR17" s="4"/>
      <c r="GQS17" s="4"/>
      <c r="GQT17" s="4"/>
      <c r="GQU17" s="4"/>
      <c r="GQV17" s="4"/>
      <c r="GQW17" s="4"/>
      <c r="GQX17" s="4"/>
      <c r="GQY17" s="4"/>
      <c r="GQZ17" s="4"/>
      <c r="GRA17" s="4"/>
      <c r="GRB17" s="4"/>
      <c r="GRC17" s="4"/>
      <c r="GRD17" s="4"/>
      <c r="GRE17" s="4"/>
      <c r="GRF17" s="4"/>
      <c r="GRG17" s="4"/>
      <c r="GRH17" s="4"/>
      <c r="GRI17" s="4"/>
      <c r="GRJ17" s="4"/>
      <c r="GRK17" s="4"/>
      <c r="GRL17" s="4"/>
      <c r="GRM17" s="4"/>
      <c r="GRN17" s="4"/>
      <c r="GRO17" s="4"/>
      <c r="GRP17" s="4"/>
      <c r="GRQ17" s="4"/>
      <c r="GRR17" s="4"/>
      <c r="GRS17" s="4"/>
      <c r="GRT17" s="4"/>
      <c r="GRU17" s="4"/>
      <c r="GRV17" s="4"/>
      <c r="GRW17" s="4"/>
      <c r="GRX17" s="4"/>
      <c r="GRY17" s="4"/>
      <c r="GRZ17" s="4"/>
      <c r="GSA17" s="4"/>
      <c r="GSB17" s="4"/>
      <c r="GSC17" s="4"/>
      <c r="GSD17" s="4"/>
      <c r="GSE17" s="4"/>
      <c r="GSF17" s="4"/>
      <c r="GSG17" s="4"/>
      <c r="GSH17" s="4"/>
      <c r="GSI17" s="4"/>
      <c r="GSJ17" s="4"/>
      <c r="GSK17" s="4"/>
      <c r="GSL17" s="4"/>
      <c r="GSM17" s="4"/>
      <c r="GSN17" s="4"/>
      <c r="GSO17" s="4"/>
      <c r="GSP17" s="4"/>
      <c r="GSQ17" s="4"/>
      <c r="GSR17" s="4"/>
      <c r="GSS17" s="4"/>
      <c r="GST17" s="4"/>
      <c r="GSU17" s="4"/>
      <c r="GSV17" s="4"/>
      <c r="GSW17" s="4"/>
      <c r="GSX17" s="4"/>
      <c r="GSY17" s="4"/>
      <c r="GSZ17" s="4"/>
      <c r="GTA17" s="4"/>
      <c r="GTB17" s="4"/>
      <c r="GTC17" s="4"/>
      <c r="GTD17" s="4"/>
      <c r="GTE17" s="4"/>
      <c r="GTF17" s="4"/>
      <c r="GTG17" s="4"/>
      <c r="GTH17" s="4"/>
      <c r="GTI17" s="4"/>
      <c r="GTJ17" s="4"/>
      <c r="GTK17" s="4"/>
      <c r="GTL17" s="4"/>
      <c r="GTM17" s="4"/>
      <c r="GTN17" s="4"/>
      <c r="GTO17" s="4"/>
      <c r="GTP17" s="4"/>
      <c r="GTQ17" s="4"/>
      <c r="GTR17" s="4"/>
      <c r="GTS17" s="4"/>
      <c r="GTT17" s="4"/>
      <c r="GTU17" s="4"/>
      <c r="GTV17" s="4"/>
      <c r="GTW17" s="4"/>
      <c r="GTX17" s="4"/>
      <c r="GTY17" s="4"/>
      <c r="GTZ17" s="4"/>
      <c r="GUA17" s="4"/>
      <c r="GUB17" s="4"/>
      <c r="GUC17" s="4"/>
      <c r="GUD17" s="4"/>
      <c r="GUE17" s="4"/>
      <c r="GUF17" s="4"/>
      <c r="GUG17" s="4"/>
      <c r="GUH17" s="4"/>
      <c r="GUI17" s="4"/>
      <c r="GUJ17" s="4"/>
      <c r="GUK17" s="4"/>
      <c r="GUL17" s="4"/>
      <c r="GUM17" s="4"/>
      <c r="GUN17" s="4"/>
      <c r="GUO17" s="4"/>
      <c r="GUP17" s="4"/>
      <c r="GUQ17" s="4"/>
      <c r="GUR17" s="4"/>
      <c r="GUS17" s="4"/>
      <c r="GUT17" s="4"/>
      <c r="GUU17" s="4"/>
      <c r="GUV17" s="4"/>
      <c r="GUW17" s="4"/>
      <c r="GUX17" s="4"/>
      <c r="GUY17" s="4"/>
      <c r="GUZ17" s="4"/>
      <c r="GVA17" s="4"/>
      <c r="GVB17" s="4"/>
      <c r="GVC17" s="4"/>
      <c r="GVD17" s="4"/>
      <c r="GVE17" s="4"/>
      <c r="GVF17" s="4"/>
      <c r="GVG17" s="4"/>
      <c r="GVH17" s="4"/>
      <c r="GVI17" s="4"/>
      <c r="GVJ17" s="4"/>
      <c r="GVK17" s="4"/>
      <c r="GVL17" s="4"/>
      <c r="GVM17" s="4"/>
      <c r="GVN17" s="4"/>
      <c r="GVO17" s="4"/>
      <c r="GVP17" s="4"/>
      <c r="GVQ17" s="4"/>
      <c r="GVR17" s="4"/>
      <c r="GVS17" s="4"/>
      <c r="GVT17" s="4"/>
      <c r="GVU17" s="4"/>
      <c r="GVV17" s="4"/>
      <c r="GVW17" s="4"/>
      <c r="GVX17" s="4"/>
      <c r="GVY17" s="4"/>
      <c r="GVZ17" s="4"/>
      <c r="GWA17" s="4"/>
      <c r="GWB17" s="4"/>
      <c r="GWC17" s="4"/>
      <c r="GWD17" s="4"/>
      <c r="GWE17" s="4"/>
      <c r="GWF17" s="4"/>
      <c r="GWG17" s="4"/>
      <c r="GWH17" s="4"/>
      <c r="GWI17" s="4"/>
      <c r="GWJ17" s="4"/>
      <c r="GWK17" s="4"/>
      <c r="GWL17" s="4"/>
      <c r="GWM17" s="4"/>
      <c r="GWN17" s="4"/>
      <c r="GWO17" s="4"/>
      <c r="GWP17" s="4"/>
      <c r="GWQ17" s="4"/>
      <c r="GWR17" s="4"/>
      <c r="GWS17" s="4"/>
      <c r="GWT17" s="4"/>
      <c r="GWU17" s="4"/>
      <c r="GWV17" s="4"/>
      <c r="GWW17" s="4"/>
      <c r="GWX17" s="4"/>
      <c r="GWY17" s="4"/>
      <c r="GWZ17" s="4"/>
      <c r="GXA17" s="4"/>
      <c r="GXB17" s="4"/>
      <c r="GXC17" s="4"/>
      <c r="GXD17" s="4"/>
      <c r="GXE17" s="4"/>
      <c r="GXF17" s="4"/>
      <c r="GXG17" s="4"/>
      <c r="GXH17" s="4"/>
      <c r="GXI17" s="4"/>
      <c r="GXJ17" s="4"/>
      <c r="GXK17" s="4"/>
      <c r="GXL17" s="4"/>
      <c r="GXM17" s="4"/>
      <c r="GXN17" s="4"/>
      <c r="GXO17" s="4"/>
      <c r="GXP17" s="4"/>
      <c r="GXQ17" s="4"/>
      <c r="GXR17" s="4"/>
      <c r="GXS17" s="4"/>
      <c r="GXT17" s="4"/>
      <c r="GXU17" s="4"/>
      <c r="GXV17" s="4"/>
      <c r="GXW17" s="4"/>
      <c r="GXX17" s="4"/>
      <c r="GXY17" s="4"/>
      <c r="GXZ17" s="4"/>
      <c r="GYA17" s="4"/>
      <c r="GYB17" s="4"/>
      <c r="GYC17" s="4"/>
      <c r="GYD17" s="4"/>
      <c r="GYE17" s="4"/>
      <c r="GYF17" s="4"/>
      <c r="GYG17" s="4"/>
      <c r="GYH17" s="4"/>
      <c r="GYI17" s="4"/>
      <c r="GYJ17" s="4"/>
      <c r="GYK17" s="4"/>
      <c r="GYL17" s="4"/>
      <c r="GYM17" s="4"/>
      <c r="GYN17" s="4"/>
      <c r="GYO17" s="4"/>
      <c r="GYP17" s="4"/>
      <c r="GYQ17" s="4"/>
      <c r="GYR17" s="4"/>
      <c r="GYS17" s="4"/>
      <c r="GYT17" s="4"/>
      <c r="GYU17" s="4"/>
      <c r="GYV17" s="4"/>
      <c r="GYW17" s="4"/>
      <c r="GYX17" s="4"/>
      <c r="GYY17" s="4"/>
      <c r="GYZ17" s="4"/>
      <c r="GZA17" s="4"/>
      <c r="GZB17" s="4"/>
      <c r="GZC17" s="4"/>
      <c r="GZD17" s="4"/>
      <c r="GZE17" s="4"/>
      <c r="GZF17" s="4"/>
      <c r="GZG17" s="4"/>
      <c r="GZH17" s="4"/>
      <c r="GZI17" s="4"/>
      <c r="GZJ17" s="4"/>
      <c r="GZK17" s="4"/>
      <c r="GZL17" s="4"/>
      <c r="GZM17" s="4"/>
      <c r="GZN17" s="4"/>
      <c r="GZO17" s="4"/>
      <c r="GZP17" s="4"/>
      <c r="GZQ17" s="4"/>
      <c r="GZR17" s="4"/>
      <c r="GZS17" s="4"/>
      <c r="GZT17" s="4"/>
      <c r="GZU17" s="4"/>
      <c r="GZV17" s="4"/>
      <c r="GZW17" s="4"/>
      <c r="GZX17" s="4"/>
      <c r="GZY17" s="4"/>
      <c r="GZZ17" s="4"/>
      <c r="HAA17" s="4"/>
      <c r="HAB17" s="4"/>
      <c r="HAC17" s="4"/>
      <c r="HAD17" s="4"/>
      <c r="HAE17" s="4"/>
      <c r="HAF17" s="4"/>
      <c r="HAG17" s="4"/>
      <c r="HAH17" s="4"/>
      <c r="HAI17" s="4"/>
      <c r="HAJ17" s="4"/>
      <c r="HAK17" s="4"/>
      <c r="HAL17" s="4"/>
      <c r="HAM17" s="4"/>
      <c r="HAN17" s="4"/>
      <c r="HAO17" s="4"/>
      <c r="HAP17" s="4"/>
      <c r="HAQ17" s="4"/>
      <c r="HAR17" s="4"/>
      <c r="HAS17" s="4"/>
      <c r="HAT17" s="4"/>
      <c r="HAU17" s="4"/>
      <c r="HAV17" s="4"/>
      <c r="HAW17" s="4"/>
      <c r="HAX17" s="4"/>
      <c r="HAY17" s="4"/>
      <c r="HAZ17" s="4"/>
      <c r="HBA17" s="4"/>
      <c r="HBB17" s="4"/>
      <c r="HBC17" s="4"/>
      <c r="HBD17" s="4"/>
      <c r="HBE17" s="4"/>
      <c r="HBF17" s="4"/>
      <c r="HBG17" s="4"/>
      <c r="HBH17" s="4"/>
      <c r="HBI17" s="4"/>
      <c r="HBJ17" s="4"/>
      <c r="HBK17" s="4"/>
      <c r="HBL17" s="4"/>
      <c r="HBM17" s="4"/>
      <c r="HBN17" s="4"/>
      <c r="HBO17" s="4"/>
      <c r="HBP17" s="4"/>
      <c r="HBQ17" s="4"/>
      <c r="HBR17" s="4"/>
      <c r="HBS17" s="4"/>
      <c r="HBT17" s="4"/>
      <c r="HBU17" s="4"/>
      <c r="HBV17" s="4"/>
      <c r="HBW17" s="4"/>
      <c r="HBX17" s="4"/>
      <c r="HBY17" s="4"/>
      <c r="HBZ17" s="4"/>
      <c r="HCA17" s="4"/>
      <c r="HCB17" s="4"/>
      <c r="HCC17" s="4"/>
      <c r="HCD17" s="4"/>
      <c r="HCE17" s="4"/>
      <c r="HCF17" s="4"/>
      <c r="HCG17" s="4"/>
      <c r="HCH17" s="4"/>
      <c r="HCI17" s="4"/>
      <c r="HCJ17" s="4"/>
      <c r="HCK17" s="4"/>
      <c r="HCL17" s="4"/>
      <c r="HCM17" s="4"/>
      <c r="HCN17" s="4"/>
      <c r="HCO17" s="4"/>
      <c r="HCP17" s="4"/>
      <c r="HCQ17" s="4"/>
      <c r="HCR17" s="4"/>
      <c r="HCS17" s="4"/>
      <c r="HCT17" s="4"/>
      <c r="HCU17" s="4"/>
      <c r="HCV17" s="4"/>
      <c r="HCW17" s="4"/>
      <c r="HCX17" s="4"/>
      <c r="HCY17" s="4"/>
      <c r="HCZ17" s="4"/>
      <c r="HDA17" s="4"/>
      <c r="HDB17" s="4"/>
      <c r="HDC17" s="4"/>
      <c r="HDD17" s="4"/>
      <c r="HDE17" s="4"/>
      <c r="HDF17" s="4"/>
      <c r="HDG17" s="4"/>
      <c r="HDH17" s="4"/>
      <c r="HDI17" s="4"/>
      <c r="HDJ17" s="4"/>
      <c r="HDK17" s="4"/>
      <c r="HDL17" s="4"/>
      <c r="HDM17" s="4"/>
      <c r="HDN17" s="4"/>
      <c r="HDO17" s="4"/>
      <c r="HDP17" s="4"/>
      <c r="HDQ17" s="4"/>
      <c r="HDR17" s="4"/>
      <c r="HDS17" s="4"/>
      <c r="HDT17" s="4"/>
      <c r="HDU17" s="4"/>
      <c r="HDV17" s="4"/>
      <c r="HDW17" s="4"/>
      <c r="HDX17" s="4"/>
      <c r="HDY17" s="4"/>
      <c r="HDZ17" s="4"/>
      <c r="HEA17" s="4"/>
      <c r="HEB17" s="4"/>
      <c r="HEC17" s="4"/>
      <c r="HED17" s="4"/>
      <c r="HEE17" s="4"/>
      <c r="HEF17" s="4"/>
      <c r="HEG17" s="4"/>
      <c r="HEH17" s="4"/>
      <c r="HEI17" s="4"/>
      <c r="HEJ17" s="4"/>
      <c r="HEK17" s="4"/>
      <c r="HEL17" s="4"/>
      <c r="HEM17" s="4"/>
      <c r="HEN17" s="4"/>
      <c r="HEO17" s="4"/>
      <c r="HEP17" s="4"/>
      <c r="HEQ17" s="4"/>
      <c r="HER17" s="4"/>
      <c r="HES17" s="4"/>
      <c r="HET17" s="4"/>
      <c r="HEU17" s="4"/>
      <c r="HEV17" s="4"/>
      <c r="HEW17" s="4"/>
      <c r="HEX17" s="4"/>
      <c r="HEY17" s="4"/>
      <c r="HEZ17" s="4"/>
      <c r="HFA17" s="4"/>
      <c r="HFB17" s="4"/>
      <c r="HFC17" s="4"/>
      <c r="HFD17" s="4"/>
      <c r="HFE17" s="4"/>
      <c r="HFF17" s="4"/>
      <c r="HFG17" s="4"/>
      <c r="HFH17" s="4"/>
      <c r="HFI17" s="4"/>
      <c r="HFJ17" s="4"/>
      <c r="HFK17" s="4"/>
      <c r="HFL17" s="4"/>
      <c r="HFM17" s="4"/>
      <c r="HFN17" s="4"/>
      <c r="HFO17" s="4"/>
      <c r="HFP17" s="4"/>
      <c r="HFQ17" s="4"/>
      <c r="HFR17" s="4"/>
      <c r="HFS17" s="4"/>
      <c r="HFT17" s="4"/>
      <c r="HFU17" s="4"/>
      <c r="HFV17" s="4"/>
      <c r="HFW17" s="4"/>
      <c r="HFX17" s="4"/>
      <c r="HFY17" s="4"/>
      <c r="HFZ17" s="4"/>
      <c r="HGA17" s="4"/>
      <c r="HGB17" s="4"/>
      <c r="HGC17" s="4"/>
      <c r="HGD17" s="4"/>
      <c r="HGE17" s="4"/>
      <c r="HGF17" s="4"/>
      <c r="HGG17" s="4"/>
      <c r="HGH17" s="4"/>
      <c r="HGI17" s="4"/>
      <c r="HGJ17" s="4"/>
      <c r="HGK17" s="4"/>
      <c r="HGL17" s="4"/>
      <c r="HGM17" s="4"/>
      <c r="HGN17" s="4"/>
      <c r="HGO17" s="4"/>
      <c r="HGP17" s="4"/>
      <c r="HGQ17" s="4"/>
      <c r="HGR17" s="4"/>
      <c r="HGS17" s="4"/>
      <c r="HGT17" s="4"/>
      <c r="HGU17" s="4"/>
      <c r="HGV17" s="4"/>
      <c r="HGW17" s="4"/>
      <c r="HGX17" s="4"/>
      <c r="HGY17" s="4"/>
      <c r="HGZ17" s="4"/>
      <c r="HHA17" s="4"/>
      <c r="HHB17" s="4"/>
      <c r="HHC17" s="4"/>
      <c r="HHD17" s="4"/>
      <c r="HHE17" s="4"/>
      <c r="HHF17" s="4"/>
      <c r="HHG17" s="4"/>
      <c r="HHH17" s="4"/>
      <c r="HHI17" s="4"/>
      <c r="HHJ17" s="4"/>
      <c r="HHK17" s="4"/>
      <c r="HHL17" s="4"/>
      <c r="HHM17" s="4"/>
      <c r="HHN17" s="4"/>
      <c r="HHO17" s="4"/>
      <c r="HHP17" s="4"/>
      <c r="HHQ17" s="4"/>
      <c r="HHR17" s="4"/>
      <c r="HHS17" s="4"/>
      <c r="HHT17" s="4"/>
      <c r="HHU17" s="4"/>
      <c r="HHV17" s="4"/>
      <c r="HHW17" s="4"/>
      <c r="HHX17" s="4"/>
      <c r="HHY17" s="4"/>
      <c r="HHZ17" s="4"/>
      <c r="HIA17" s="4"/>
      <c r="HIB17" s="4"/>
      <c r="HIC17" s="4"/>
      <c r="HID17" s="4"/>
      <c r="HIE17" s="4"/>
      <c r="HIF17" s="4"/>
      <c r="HIG17" s="4"/>
      <c r="HIH17" s="4"/>
      <c r="HII17" s="4"/>
      <c r="HIJ17" s="4"/>
      <c r="HIK17" s="4"/>
      <c r="HIL17" s="4"/>
      <c r="HIM17" s="4"/>
      <c r="HIN17" s="4"/>
      <c r="HIO17" s="4"/>
      <c r="HIP17" s="4"/>
      <c r="HIQ17" s="4"/>
      <c r="HIR17" s="4"/>
      <c r="HIS17" s="4"/>
      <c r="HIT17" s="4"/>
      <c r="HIU17" s="4"/>
      <c r="HIV17" s="4"/>
      <c r="HIW17" s="4"/>
      <c r="HIX17" s="4"/>
      <c r="HIY17" s="4"/>
      <c r="HIZ17" s="4"/>
      <c r="HJA17" s="4"/>
      <c r="HJB17" s="4"/>
      <c r="HJC17" s="4"/>
      <c r="HJD17" s="4"/>
      <c r="HJE17" s="4"/>
      <c r="HJF17" s="4"/>
      <c r="HJG17" s="4"/>
      <c r="HJH17" s="4"/>
      <c r="HJI17" s="4"/>
      <c r="HJJ17" s="4"/>
      <c r="HJK17" s="4"/>
      <c r="HJL17" s="4"/>
      <c r="HJM17" s="4"/>
      <c r="HJN17" s="4"/>
      <c r="HJO17" s="4"/>
      <c r="HJP17" s="4"/>
      <c r="HJQ17" s="4"/>
      <c r="HJR17" s="4"/>
      <c r="HJS17" s="4"/>
      <c r="HJT17" s="4"/>
      <c r="HJU17" s="4"/>
      <c r="HJV17" s="4"/>
      <c r="HJW17" s="4"/>
      <c r="HJX17" s="4"/>
      <c r="HJY17" s="4"/>
      <c r="HJZ17" s="4"/>
      <c r="HKA17" s="4"/>
      <c r="HKB17" s="4"/>
      <c r="HKC17" s="4"/>
      <c r="HKD17" s="4"/>
      <c r="HKE17" s="4"/>
      <c r="HKF17" s="4"/>
      <c r="HKG17" s="4"/>
      <c r="HKH17" s="4"/>
      <c r="HKI17" s="4"/>
      <c r="HKJ17" s="4"/>
      <c r="HKK17" s="4"/>
      <c r="HKL17" s="4"/>
      <c r="HKM17" s="4"/>
      <c r="HKN17" s="4"/>
      <c r="HKO17" s="4"/>
      <c r="HKP17" s="4"/>
      <c r="HKQ17" s="4"/>
      <c r="HKR17" s="4"/>
      <c r="HKS17" s="4"/>
      <c r="HKT17" s="4"/>
      <c r="HKU17" s="4"/>
      <c r="HKV17" s="4"/>
      <c r="HKW17" s="4"/>
      <c r="HKX17" s="4"/>
      <c r="HKY17" s="4"/>
      <c r="HKZ17" s="4"/>
      <c r="HLA17" s="4"/>
      <c r="HLB17" s="4"/>
      <c r="HLC17" s="4"/>
      <c r="HLD17" s="4"/>
      <c r="HLE17" s="4"/>
      <c r="HLF17" s="4"/>
      <c r="HLG17" s="4"/>
      <c r="HLH17" s="4"/>
      <c r="HLI17" s="4"/>
      <c r="HLJ17" s="4"/>
      <c r="HLK17" s="4"/>
      <c r="HLL17" s="4"/>
      <c r="HLM17" s="4"/>
      <c r="HLN17" s="4"/>
      <c r="HLO17" s="4"/>
      <c r="HLP17" s="4"/>
      <c r="HLQ17" s="4"/>
      <c r="HLR17" s="4"/>
      <c r="HLS17" s="4"/>
      <c r="HLT17" s="4"/>
      <c r="HLU17" s="4"/>
      <c r="HLV17" s="4"/>
      <c r="HLW17" s="4"/>
      <c r="HLX17" s="4"/>
      <c r="HLY17" s="4"/>
      <c r="HLZ17" s="4"/>
      <c r="HMA17" s="4"/>
      <c r="HMB17" s="4"/>
      <c r="HMC17" s="4"/>
      <c r="HMD17" s="4"/>
      <c r="HME17" s="4"/>
      <c r="HMF17" s="4"/>
      <c r="HMG17" s="4"/>
      <c r="HMH17" s="4"/>
      <c r="HMI17" s="4"/>
      <c r="HMJ17" s="4"/>
      <c r="HMK17" s="4"/>
      <c r="HML17" s="4"/>
      <c r="HMM17" s="4"/>
      <c r="HMN17" s="4"/>
      <c r="HMO17" s="4"/>
      <c r="HMP17" s="4"/>
      <c r="HMQ17" s="4"/>
      <c r="HMR17" s="4"/>
      <c r="HMS17" s="4"/>
      <c r="HMT17" s="4"/>
      <c r="HMU17" s="4"/>
      <c r="HMV17" s="4"/>
      <c r="HMW17" s="4"/>
      <c r="HMX17" s="4"/>
      <c r="HMY17" s="4"/>
      <c r="HMZ17" s="4"/>
      <c r="HNA17" s="4"/>
      <c r="HNB17" s="4"/>
      <c r="HNC17" s="4"/>
      <c r="HND17" s="4"/>
      <c r="HNE17" s="4"/>
      <c r="HNF17" s="4"/>
      <c r="HNG17" s="4"/>
      <c r="HNH17" s="4"/>
      <c r="HNI17" s="4"/>
      <c r="HNJ17" s="4"/>
      <c r="HNK17" s="4"/>
      <c r="HNL17" s="4"/>
      <c r="HNM17" s="4"/>
      <c r="HNN17" s="4"/>
      <c r="HNO17" s="4"/>
      <c r="HNP17" s="4"/>
      <c r="HNQ17" s="4"/>
      <c r="HNR17" s="4"/>
      <c r="HNS17" s="4"/>
      <c r="HNT17" s="4"/>
      <c r="HNU17" s="4"/>
      <c r="HNV17" s="4"/>
      <c r="HNW17" s="4"/>
      <c r="HNX17" s="4"/>
      <c r="HNY17" s="4"/>
      <c r="HNZ17" s="4"/>
      <c r="HOA17" s="4"/>
      <c r="HOB17" s="4"/>
      <c r="HOC17" s="4"/>
      <c r="HOD17" s="4"/>
      <c r="HOE17" s="4"/>
      <c r="HOF17" s="4"/>
      <c r="HOG17" s="4"/>
      <c r="HOH17" s="4"/>
      <c r="HOI17" s="4"/>
      <c r="HOJ17" s="4"/>
      <c r="HOK17" s="4"/>
      <c r="HOL17" s="4"/>
      <c r="HOM17" s="4"/>
      <c r="HON17" s="4"/>
      <c r="HOO17" s="4"/>
      <c r="HOP17" s="4"/>
      <c r="HOQ17" s="4"/>
      <c r="HOR17" s="4"/>
      <c r="HOS17" s="4"/>
      <c r="HOT17" s="4"/>
      <c r="HOU17" s="4"/>
      <c r="HOV17" s="4"/>
      <c r="HOW17" s="4"/>
      <c r="HOX17" s="4"/>
      <c r="HOY17" s="4"/>
      <c r="HOZ17" s="4"/>
      <c r="HPA17" s="4"/>
      <c r="HPB17" s="4"/>
      <c r="HPC17" s="4"/>
      <c r="HPD17" s="4"/>
      <c r="HPE17" s="4"/>
      <c r="HPF17" s="4"/>
      <c r="HPG17" s="4"/>
      <c r="HPH17" s="4"/>
      <c r="HPI17" s="4"/>
      <c r="HPJ17" s="4"/>
      <c r="HPK17" s="4"/>
      <c r="HPL17" s="4"/>
      <c r="HPM17" s="4"/>
      <c r="HPN17" s="4"/>
      <c r="HPO17" s="4"/>
      <c r="HPP17" s="4"/>
      <c r="HPQ17" s="4"/>
      <c r="HPR17" s="4"/>
      <c r="HPS17" s="4"/>
      <c r="HPT17" s="4"/>
      <c r="HPU17" s="4"/>
      <c r="HPV17" s="4"/>
      <c r="HPW17" s="4"/>
      <c r="HPX17" s="4"/>
      <c r="HPY17" s="4"/>
      <c r="HPZ17" s="4"/>
      <c r="HQA17" s="4"/>
      <c r="HQB17" s="4"/>
      <c r="HQC17" s="4"/>
      <c r="HQD17" s="4"/>
      <c r="HQE17" s="4"/>
      <c r="HQF17" s="4"/>
      <c r="HQG17" s="4"/>
      <c r="HQH17" s="4"/>
      <c r="HQI17" s="4"/>
      <c r="HQJ17" s="4"/>
      <c r="HQK17" s="4"/>
      <c r="HQL17" s="4"/>
      <c r="HQM17" s="4"/>
      <c r="HQN17" s="4"/>
      <c r="HQO17" s="4"/>
      <c r="HQP17" s="4"/>
      <c r="HQQ17" s="4"/>
      <c r="HQR17" s="4"/>
      <c r="HQS17" s="4"/>
      <c r="HQT17" s="4"/>
      <c r="HQU17" s="4"/>
      <c r="HQV17" s="4"/>
      <c r="HQW17" s="4"/>
      <c r="HQX17" s="4"/>
      <c r="HQY17" s="4"/>
      <c r="HQZ17" s="4"/>
      <c r="HRA17" s="4"/>
      <c r="HRB17" s="4"/>
      <c r="HRC17" s="4"/>
      <c r="HRD17" s="4"/>
      <c r="HRE17" s="4"/>
      <c r="HRF17" s="4"/>
      <c r="HRG17" s="4"/>
      <c r="HRH17" s="4"/>
      <c r="HRI17" s="4"/>
      <c r="HRJ17" s="4"/>
      <c r="HRK17" s="4"/>
      <c r="HRL17" s="4"/>
      <c r="HRM17" s="4"/>
      <c r="HRN17" s="4"/>
      <c r="HRO17" s="4"/>
      <c r="HRP17" s="4"/>
      <c r="HRQ17" s="4"/>
      <c r="HRR17" s="4"/>
      <c r="HRS17" s="4"/>
      <c r="HRT17" s="4"/>
      <c r="HRU17" s="4"/>
      <c r="HRV17" s="4"/>
      <c r="HRW17" s="4"/>
      <c r="HRX17" s="4"/>
      <c r="HRY17" s="4"/>
      <c r="HRZ17" s="4"/>
      <c r="HSA17" s="4"/>
      <c r="HSB17" s="4"/>
      <c r="HSC17" s="4"/>
      <c r="HSD17" s="4"/>
      <c r="HSE17" s="4"/>
      <c r="HSF17" s="4"/>
      <c r="HSG17" s="4"/>
      <c r="HSH17" s="4"/>
      <c r="HSI17" s="4"/>
      <c r="HSJ17" s="4"/>
      <c r="HSK17" s="4"/>
      <c r="HSL17" s="4"/>
      <c r="HSM17" s="4"/>
      <c r="HSN17" s="4"/>
      <c r="HSO17" s="4"/>
      <c r="HSP17" s="4"/>
      <c r="HSQ17" s="4"/>
      <c r="HSR17" s="4"/>
      <c r="HSS17" s="4"/>
      <c r="HST17" s="4"/>
      <c r="HSU17" s="4"/>
      <c r="HSV17" s="4"/>
      <c r="HSW17" s="4"/>
      <c r="HSX17" s="4"/>
      <c r="HSY17" s="4"/>
      <c r="HSZ17" s="4"/>
      <c r="HTA17" s="4"/>
      <c r="HTB17" s="4"/>
      <c r="HTC17" s="4"/>
      <c r="HTD17" s="4"/>
      <c r="HTE17" s="4"/>
      <c r="HTF17" s="4"/>
      <c r="HTG17" s="4"/>
      <c r="HTH17" s="4"/>
      <c r="HTI17" s="4"/>
      <c r="HTJ17" s="4"/>
      <c r="HTK17" s="4"/>
      <c r="HTL17" s="4"/>
      <c r="HTM17" s="4"/>
      <c r="HTN17" s="4"/>
      <c r="HTO17" s="4"/>
      <c r="HTP17" s="4"/>
      <c r="HTQ17" s="4"/>
      <c r="HTR17" s="4"/>
      <c r="HTS17" s="4"/>
      <c r="HTT17" s="4"/>
      <c r="HTU17" s="4"/>
      <c r="HTV17" s="4"/>
      <c r="HTW17" s="4"/>
      <c r="HTX17" s="4"/>
      <c r="HTY17" s="4"/>
      <c r="HTZ17" s="4"/>
      <c r="HUA17" s="4"/>
      <c r="HUB17" s="4"/>
      <c r="HUC17" s="4"/>
      <c r="HUD17" s="4"/>
      <c r="HUE17" s="4"/>
      <c r="HUF17" s="4"/>
      <c r="HUG17" s="4"/>
      <c r="HUH17" s="4"/>
      <c r="HUI17" s="4"/>
      <c r="HUJ17" s="4"/>
      <c r="HUK17" s="4"/>
      <c r="HUL17" s="4"/>
      <c r="HUM17" s="4"/>
      <c r="HUN17" s="4"/>
      <c r="HUO17" s="4"/>
      <c r="HUP17" s="4"/>
      <c r="HUQ17" s="4"/>
      <c r="HUR17" s="4"/>
      <c r="HUS17" s="4"/>
      <c r="HUT17" s="4"/>
      <c r="HUU17" s="4"/>
      <c r="HUV17" s="4"/>
      <c r="HUW17" s="4"/>
      <c r="HUX17" s="4"/>
      <c r="HUY17" s="4"/>
      <c r="HUZ17" s="4"/>
      <c r="HVA17" s="4"/>
      <c r="HVB17" s="4"/>
      <c r="HVC17" s="4"/>
      <c r="HVD17" s="4"/>
      <c r="HVE17" s="4"/>
      <c r="HVF17" s="4"/>
      <c r="HVG17" s="4"/>
      <c r="HVH17" s="4"/>
      <c r="HVI17" s="4"/>
      <c r="HVJ17" s="4"/>
      <c r="HVK17" s="4"/>
      <c r="HVL17" s="4"/>
      <c r="HVM17" s="4"/>
      <c r="HVN17" s="4"/>
      <c r="HVO17" s="4"/>
      <c r="HVP17" s="4"/>
      <c r="HVQ17" s="4"/>
      <c r="HVR17" s="4"/>
      <c r="HVS17" s="4"/>
      <c r="HVT17" s="4"/>
      <c r="HVU17" s="4"/>
      <c r="HVV17" s="4"/>
      <c r="HVW17" s="4"/>
      <c r="HVX17" s="4"/>
      <c r="HVY17" s="4"/>
      <c r="HVZ17" s="4"/>
      <c r="HWA17" s="4"/>
      <c r="HWB17" s="4"/>
      <c r="HWC17" s="4"/>
      <c r="HWD17" s="4"/>
      <c r="HWE17" s="4"/>
      <c r="HWF17" s="4"/>
      <c r="HWG17" s="4"/>
      <c r="HWH17" s="4"/>
      <c r="HWI17" s="4"/>
      <c r="HWJ17" s="4"/>
      <c r="HWK17" s="4"/>
      <c r="HWL17" s="4"/>
      <c r="HWM17" s="4"/>
      <c r="HWN17" s="4"/>
      <c r="HWO17" s="4"/>
      <c r="HWP17" s="4"/>
      <c r="HWQ17" s="4"/>
      <c r="HWR17" s="4"/>
      <c r="HWS17" s="4"/>
      <c r="HWT17" s="4"/>
      <c r="HWU17" s="4"/>
      <c r="HWV17" s="4"/>
      <c r="HWW17" s="4"/>
      <c r="HWX17" s="4"/>
      <c r="HWY17" s="4"/>
      <c r="HWZ17" s="4"/>
      <c r="HXA17" s="4"/>
      <c r="HXB17" s="4"/>
      <c r="HXC17" s="4"/>
      <c r="HXD17" s="4"/>
      <c r="HXE17" s="4"/>
      <c r="HXF17" s="4"/>
      <c r="HXG17" s="4"/>
      <c r="HXH17" s="4"/>
      <c r="HXI17" s="4"/>
      <c r="HXJ17" s="4"/>
      <c r="HXK17" s="4"/>
      <c r="HXL17" s="4"/>
      <c r="HXM17" s="4"/>
      <c r="HXN17" s="4"/>
      <c r="HXO17" s="4"/>
      <c r="HXP17" s="4"/>
      <c r="HXQ17" s="4"/>
      <c r="HXR17" s="4"/>
      <c r="HXS17" s="4"/>
      <c r="HXT17" s="4"/>
      <c r="HXU17" s="4"/>
      <c r="HXV17" s="4"/>
      <c r="HXW17" s="4"/>
      <c r="HXX17" s="4"/>
      <c r="HXY17" s="4"/>
      <c r="HXZ17" s="4"/>
      <c r="HYA17" s="4"/>
      <c r="HYB17" s="4"/>
      <c r="HYC17" s="4"/>
      <c r="HYD17" s="4"/>
      <c r="HYE17" s="4"/>
      <c r="HYF17" s="4"/>
      <c r="HYG17" s="4"/>
      <c r="HYH17" s="4"/>
      <c r="HYI17" s="4"/>
      <c r="HYJ17" s="4"/>
      <c r="HYK17" s="4"/>
      <c r="HYL17" s="4"/>
      <c r="HYM17" s="4"/>
      <c r="HYN17" s="4"/>
      <c r="HYO17" s="4"/>
      <c r="HYP17" s="4"/>
      <c r="HYQ17" s="4"/>
      <c r="HYR17" s="4"/>
      <c r="HYS17" s="4"/>
      <c r="HYT17" s="4"/>
      <c r="HYU17" s="4"/>
      <c r="HYV17" s="4"/>
      <c r="HYW17" s="4"/>
      <c r="HYX17" s="4"/>
      <c r="HYY17" s="4"/>
      <c r="HYZ17" s="4"/>
      <c r="HZA17" s="4"/>
      <c r="HZB17" s="4"/>
      <c r="HZC17" s="4"/>
      <c r="HZD17" s="4"/>
      <c r="HZE17" s="4"/>
      <c r="HZF17" s="4"/>
      <c r="HZG17" s="4"/>
      <c r="HZH17" s="4"/>
      <c r="HZI17" s="4"/>
      <c r="HZJ17" s="4"/>
      <c r="HZK17" s="4"/>
      <c r="HZL17" s="4"/>
      <c r="HZM17" s="4"/>
      <c r="HZN17" s="4"/>
      <c r="HZO17" s="4"/>
      <c r="HZP17" s="4"/>
      <c r="HZQ17" s="4"/>
      <c r="HZR17" s="4"/>
      <c r="HZS17" s="4"/>
      <c r="HZT17" s="4"/>
      <c r="HZU17" s="4"/>
      <c r="HZV17" s="4"/>
      <c r="HZW17" s="4"/>
      <c r="HZX17" s="4"/>
      <c r="HZY17" s="4"/>
      <c r="HZZ17" s="4"/>
      <c r="IAA17" s="4"/>
      <c r="IAB17" s="4"/>
      <c r="IAC17" s="4"/>
      <c r="IAD17" s="4"/>
      <c r="IAE17" s="4"/>
      <c r="IAF17" s="4"/>
      <c r="IAG17" s="4"/>
      <c r="IAH17" s="4"/>
      <c r="IAI17" s="4"/>
      <c r="IAJ17" s="4"/>
      <c r="IAK17" s="4"/>
      <c r="IAL17" s="4"/>
      <c r="IAM17" s="4"/>
      <c r="IAN17" s="4"/>
      <c r="IAO17" s="4"/>
      <c r="IAP17" s="4"/>
      <c r="IAQ17" s="4"/>
      <c r="IAR17" s="4"/>
      <c r="IAS17" s="4"/>
      <c r="IAT17" s="4"/>
      <c r="IAU17" s="4"/>
      <c r="IAV17" s="4"/>
      <c r="IAW17" s="4"/>
      <c r="IAX17" s="4"/>
      <c r="IAY17" s="4"/>
      <c r="IAZ17" s="4"/>
      <c r="IBA17" s="4"/>
      <c r="IBB17" s="4"/>
      <c r="IBC17" s="4"/>
      <c r="IBD17" s="4"/>
      <c r="IBE17" s="4"/>
      <c r="IBF17" s="4"/>
      <c r="IBG17" s="4"/>
      <c r="IBH17" s="4"/>
      <c r="IBI17" s="4"/>
      <c r="IBJ17" s="4"/>
      <c r="IBK17" s="4"/>
      <c r="IBL17" s="4"/>
      <c r="IBM17" s="4"/>
      <c r="IBN17" s="4"/>
      <c r="IBO17" s="4"/>
      <c r="IBP17" s="4"/>
      <c r="IBQ17" s="4"/>
      <c r="IBR17" s="4"/>
      <c r="IBS17" s="4"/>
      <c r="IBT17" s="4"/>
      <c r="IBU17" s="4"/>
      <c r="IBV17" s="4"/>
      <c r="IBW17" s="4"/>
      <c r="IBX17" s="4"/>
      <c r="IBY17" s="4"/>
      <c r="IBZ17" s="4"/>
      <c r="ICA17" s="4"/>
      <c r="ICB17" s="4"/>
      <c r="ICC17" s="4"/>
      <c r="ICD17" s="4"/>
      <c r="ICE17" s="4"/>
      <c r="ICF17" s="4"/>
      <c r="ICG17" s="4"/>
      <c r="ICH17" s="4"/>
      <c r="ICI17" s="4"/>
      <c r="ICJ17" s="4"/>
      <c r="ICK17" s="4"/>
      <c r="ICL17" s="4"/>
      <c r="ICM17" s="4"/>
      <c r="ICN17" s="4"/>
      <c r="ICO17" s="4"/>
      <c r="ICP17" s="4"/>
      <c r="ICQ17" s="4"/>
      <c r="ICR17" s="4"/>
      <c r="ICS17" s="4"/>
      <c r="ICT17" s="4"/>
      <c r="ICU17" s="4"/>
      <c r="ICV17" s="4"/>
      <c r="ICW17" s="4"/>
      <c r="ICX17" s="4"/>
      <c r="ICY17" s="4"/>
      <c r="ICZ17" s="4"/>
      <c r="IDA17" s="4"/>
      <c r="IDB17" s="4"/>
      <c r="IDC17" s="4"/>
      <c r="IDD17" s="4"/>
      <c r="IDE17" s="4"/>
      <c r="IDF17" s="4"/>
      <c r="IDG17" s="4"/>
      <c r="IDH17" s="4"/>
      <c r="IDI17" s="4"/>
      <c r="IDJ17" s="4"/>
      <c r="IDK17" s="4"/>
      <c r="IDL17" s="4"/>
      <c r="IDM17" s="4"/>
      <c r="IDN17" s="4"/>
      <c r="IDO17" s="4"/>
      <c r="IDP17" s="4"/>
      <c r="IDQ17" s="4"/>
      <c r="IDR17" s="4"/>
      <c r="IDS17" s="4"/>
      <c r="IDT17" s="4"/>
      <c r="IDU17" s="4"/>
      <c r="IDV17" s="4"/>
      <c r="IDW17" s="4"/>
      <c r="IDX17" s="4"/>
      <c r="IDY17" s="4"/>
      <c r="IDZ17" s="4"/>
      <c r="IEA17" s="4"/>
      <c r="IEB17" s="4"/>
      <c r="IEC17" s="4"/>
      <c r="IED17" s="4"/>
      <c r="IEE17" s="4"/>
      <c r="IEF17" s="4"/>
      <c r="IEG17" s="4"/>
      <c r="IEH17" s="4"/>
      <c r="IEI17" s="4"/>
      <c r="IEJ17" s="4"/>
      <c r="IEK17" s="4"/>
      <c r="IEL17" s="4"/>
      <c r="IEM17" s="4"/>
      <c r="IEN17" s="4"/>
      <c r="IEO17" s="4"/>
      <c r="IEP17" s="4"/>
      <c r="IEQ17" s="4"/>
      <c r="IER17" s="4"/>
      <c r="IES17" s="4"/>
      <c r="IET17" s="4"/>
      <c r="IEU17" s="4"/>
      <c r="IEV17" s="4"/>
      <c r="IEW17" s="4"/>
      <c r="IEX17" s="4"/>
      <c r="IEY17" s="4"/>
      <c r="IEZ17" s="4"/>
      <c r="IFA17" s="4"/>
      <c r="IFB17" s="4"/>
      <c r="IFC17" s="4"/>
      <c r="IFD17" s="4"/>
      <c r="IFE17" s="4"/>
      <c r="IFF17" s="4"/>
      <c r="IFG17" s="4"/>
      <c r="IFH17" s="4"/>
      <c r="IFI17" s="4"/>
      <c r="IFJ17" s="4"/>
      <c r="IFK17" s="4"/>
      <c r="IFL17" s="4"/>
      <c r="IFM17" s="4"/>
      <c r="IFN17" s="4"/>
      <c r="IFO17" s="4"/>
      <c r="IFP17" s="4"/>
      <c r="IFQ17" s="4"/>
      <c r="IFR17" s="4"/>
      <c r="IFS17" s="4"/>
      <c r="IFT17" s="4"/>
      <c r="IFU17" s="4"/>
      <c r="IFV17" s="4"/>
      <c r="IFW17" s="4"/>
      <c r="IFX17" s="4"/>
      <c r="IFY17" s="4"/>
      <c r="IFZ17" s="4"/>
      <c r="IGA17" s="4"/>
      <c r="IGB17" s="4"/>
      <c r="IGC17" s="4"/>
      <c r="IGD17" s="4"/>
      <c r="IGE17" s="4"/>
      <c r="IGF17" s="4"/>
      <c r="IGG17" s="4"/>
      <c r="IGH17" s="4"/>
      <c r="IGI17" s="4"/>
      <c r="IGJ17" s="4"/>
      <c r="IGK17" s="4"/>
      <c r="IGL17" s="4"/>
      <c r="IGM17" s="4"/>
      <c r="IGN17" s="4"/>
      <c r="IGO17" s="4"/>
      <c r="IGP17" s="4"/>
      <c r="IGQ17" s="4"/>
      <c r="IGR17" s="4"/>
      <c r="IGS17" s="4"/>
      <c r="IGT17" s="4"/>
      <c r="IGU17" s="4"/>
      <c r="IGV17" s="4"/>
      <c r="IGW17" s="4"/>
      <c r="IGX17" s="4"/>
      <c r="IGY17" s="4"/>
      <c r="IGZ17" s="4"/>
      <c r="IHA17" s="4"/>
      <c r="IHB17" s="4"/>
      <c r="IHC17" s="4"/>
      <c r="IHD17" s="4"/>
      <c r="IHE17" s="4"/>
      <c r="IHF17" s="4"/>
      <c r="IHG17" s="4"/>
      <c r="IHH17" s="4"/>
      <c r="IHI17" s="4"/>
      <c r="IHJ17" s="4"/>
      <c r="IHK17" s="4"/>
      <c r="IHL17" s="4"/>
      <c r="IHM17" s="4"/>
      <c r="IHN17" s="4"/>
      <c r="IHO17" s="4"/>
      <c r="IHP17" s="4"/>
      <c r="IHQ17" s="4"/>
      <c r="IHR17" s="4"/>
      <c r="IHS17" s="4"/>
      <c r="IHT17" s="4"/>
      <c r="IHU17" s="4"/>
      <c r="IHV17" s="4"/>
      <c r="IHW17" s="4"/>
      <c r="IHX17" s="4"/>
      <c r="IHY17" s="4"/>
      <c r="IHZ17" s="4"/>
      <c r="IIA17" s="4"/>
      <c r="IIB17" s="4"/>
      <c r="IIC17" s="4"/>
      <c r="IID17" s="4"/>
      <c r="IIE17" s="4"/>
      <c r="IIF17" s="4"/>
      <c r="IIG17" s="4"/>
      <c r="IIH17" s="4"/>
      <c r="III17" s="4"/>
      <c r="IIJ17" s="4"/>
      <c r="IIK17" s="4"/>
      <c r="IIL17" s="4"/>
      <c r="IIM17" s="4"/>
      <c r="IIN17" s="4"/>
      <c r="IIO17" s="4"/>
      <c r="IIP17" s="4"/>
      <c r="IIQ17" s="4"/>
      <c r="IIR17" s="4"/>
      <c r="IIS17" s="4"/>
      <c r="IIT17" s="4"/>
      <c r="IIU17" s="4"/>
      <c r="IIV17" s="4"/>
      <c r="IIW17" s="4"/>
      <c r="IIX17" s="4"/>
      <c r="IIY17" s="4"/>
      <c r="IIZ17" s="4"/>
      <c r="IJA17" s="4"/>
      <c r="IJB17" s="4"/>
      <c r="IJC17" s="4"/>
      <c r="IJD17" s="4"/>
      <c r="IJE17" s="4"/>
      <c r="IJF17" s="4"/>
      <c r="IJG17" s="4"/>
      <c r="IJH17" s="4"/>
      <c r="IJI17" s="4"/>
      <c r="IJJ17" s="4"/>
      <c r="IJK17" s="4"/>
      <c r="IJL17" s="4"/>
      <c r="IJM17" s="4"/>
      <c r="IJN17" s="4"/>
      <c r="IJO17" s="4"/>
      <c r="IJP17" s="4"/>
      <c r="IJQ17" s="4"/>
      <c r="IJR17" s="4"/>
      <c r="IJS17" s="4"/>
      <c r="IJT17" s="4"/>
      <c r="IJU17" s="4"/>
      <c r="IJV17" s="4"/>
      <c r="IJW17" s="4"/>
      <c r="IJX17" s="4"/>
      <c r="IJY17" s="4"/>
      <c r="IJZ17" s="4"/>
      <c r="IKA17" s="4"/>
      <c r="IKB17" s="4"/>
      <c r="IKC17" s="4"/>
      <c r="IKD17" s="4"/>
      <c r="IKE17" s="4"/>
      <c r="IKF17" s="4"/>
      <c r="IKG17" s="4"/>
      <c r="IKH17" s="4"/>
      <c r="IKI17" s="4"/>
      <c r="IKJ17" s="4"/>
      <c r="IKK17" s="4"/>
      <c r="IKL17" s="4"/>
      <c r="IKM17" s="4"/>
      <c r="IKN17" s="4"/>
      <c r="IKO17" s="4"/>
      <c r="IKP17" s="4"/>
      <c r="IKQ17" s="4"/>
      <c r="IKR17" s="4"/>
      <c r="IKS17" s="4"/>
      <c r="IKT17" s="4"/>
      <c r="IKU17" s="4"/>
      <c r="IKV17" s="4"/>
      <c r="IKW17" s="4"/>
      <c r="IKX17" s="4"/>
      <c r="IKY17" s="4"/>
      <c r="IKZ17" s="4"/>
      <c r="ILA17" s="4"/>
      <c r="ILB17" s="4"/>
      <c r="ILC17" s="4"/>
      <c r="ILD17" s="4"/>
      <c r="ILE17" s="4"/>
      <c r="ILF17" s="4"/>
      <c r="ILG17" s="4"/>
      <c r="ILH17" s="4"/>
      <c r="ILI17" s="4"/>
      <c r="ILJ17" s="4"/>
      <c r="ILK17" s="4"/>
      <c r="ILL17" s="4"/>
      <c r="ILM17" s="4"/>
      <c r="ILN17" s="4"/>
      <c r="ILO17" s="4"/>
      <c r="ILP17" s="4"/>
      <c r="ILQ17" s="4"/>
      <c r="ILR17" s="4"/>
      <c r="ILS17" s="4"/>
      <c r="ILT17" s="4"/>
      <c r="ILU17" s="4"/>
      <c r="ILV17" s="4"/>
      <c r="ILW17" s="4"/>
      <c r="ILX17" s="4"/>
      <c r="ILY17" s="4"/>
      <c r="ILZ17" s="4"/>
      <c r="IMA17" s="4"/>
      <c r="IMB17" s="4"/>
      <c r="IMC17" s="4"/>
      <c r="IMD17" s="4"/>
      <c r="IME17" s="4"/>
      <c r="IMF17" s="4"/>
      <c r="IMG17" s="4"/>
      <c r="IMH17" s="4"/>
      <c r="IMI17" s="4"/>
      <c r="IMJ17" s="4"/>
      <c r="IMK17" s="4"/>
      <c r="IML17" s="4"/>
      <c r="IMM17" s="4"/>
      <c r="IMN17" s="4"/>
      <c r="IMO17" s="4"/>
      <c r="IMP17" s="4"/>
      <c r="IMQ17" s="4"/>
      <c r="IMR17" s="4"/>
      <c r="IMS17" s="4"/>
      <c r="IMT17" s="4"/>
      <c r="IMU17" s="4"/>
      <c r="IMV17" s="4"/>
      <c r="IMW17" s="4"/>
      <c r="IMX17" s="4"/>
      <c r="IMY17" s="4"/>
      <c r="IMZ17" s="4"/>
      <c r="INA17" s="4"/>
      <c r="INB17" s="4"/>
      <c r="INC17" s="4"/>
      <c r="IND17" s="4"/>
      <c r="INE17" s="4"/>
      <c r="INF17" s="4"/>
      <c r="ING17" s="4"/>
      <c r="INH17" s="4"/>
      <c r="INI17" s="4"/>
      <c r="INJ17" s="4"/>
      <c r="INK17" s="4"/>
      <c r="INL17" s="4"/>
      <c r="INM17" s="4"/>
      <c r="INN17" s="4"/>
      <c r="INO17" s="4"/>
      <c r="INP17" s="4"/>
      <c r="INQ17" s="4"/>
      <c r="INR17" s="4"/>
      <c r="INS17" s="4"/>
      <c r="INT17" s="4"/>
      <c r="INU17" s="4"/>
      <c r="INV17" s="4"/>
      <c r="INW17" s="4"/>
      <c r="INX17" s="4"/>
      <c r="INY17" s="4"/>
      <c r="INZ17" s="4"/>
      <c r="IOA17" s="4"/>
      <c r="IOB17" s="4"/>
      <c r="IOC17" s="4"/>
      <c r="IOD17" s="4"/>
      <c r="IOE17" s="4"/>
      <c r="IOF17" s="4"/>
      <c r="IOG17" s="4"/>
      <c r="IOH17" s="4"/>
      <c r="IOI17" s="4"/>
      <c r="IOJ17" s="4"/>
      <c r="IOK17" s="4"/>
      <c r="IOL17" s="4"/>
      <c r="IOM17" s="4"/>
      <c r="ION17" s="4"/>
      <c r="IOO17" s="4"/>
      <c r="IOP17" s="4"/>
      <c r="IOQ17" s="4"/>
      <c r="IOR17" s="4"/>
      <c r="IOS17" s="4"/>
      <c r="IOT17" s="4"/>
      <c r="IOU17" s="4"/>
      <c r="IOV17" s="4"/>
      <c r="IOW17" s="4"/>
      <c r="IOX17" s="4"/>
      <c r="IOY17" s="4"/>
      <c r="IOZ17" s="4"/>
      <c r="IPA17" s="4"/>
      <c r="IPB17" s="4"/>
      <c r="IPC17" s="4"/>
      <c r="IPD17" s="4"/>
      <c r="IPE17" s="4"/>
      <c r="IPF17" s="4"/>
      <c r="IPG17" s="4"/>
      <c r="IPH17" s="4"/>
      <c r="IPI17" s="4"/>
      <c r="IPJ17" s="4"/>
      <c r="IPK17" s="4"/>
      <c r="IPL17" s="4"/>
      <c r="IPM17" s="4"/>
      <c r="IPN17" s="4"/>
      <c r="IPO17" s="4"/>
      <c r="IPP17" s="4"/>
      <c r="IPQ17" s="4"/>
      <c r="IPR17" s="4"/>
      <c r="IPS17" s="4"/>
      <c r="IPT17" s="4"/>
      <c r="IPU17" s="4"/>
      <c r="IPV17" s="4"/>
      <c r="IPW17" s="4"/>
      <c r="IPX17" s="4"/>
      <c r="IPY17" s="4"/>
      <c r="IPZ17" s="4"/>
      <c r="IQA17" s="4"/>
      <c r="IQB17" s="4"/>
      <c r="IQC17" s="4"/>
      <c r="IQD17" s="4"/>
      <c r="IQE17" s="4"/>
      <c r="IQF17" s="4"/>
      <c r="IQG17" s="4"/>
      <c r="IQH17" s="4"/>
      <c r="IQI17" s="4"/>
      <c r="IQJ17" s="4"/>
      <c r="IQK17" s="4"/>
      <c r="IQL17" s="4"/>
      <c r="IQM17" s="4"/>
      <c r="IQN17" s="4"/>
      <c r="IQO17" s="4"/>
      <c r="IQP17" s="4"/>
      <c r="IQQ17" s="4"/>
      <c r="IQR17" s="4"/>
      <c r="IQS17" s="4"/>
      <c r="IQT17" s="4"/>
      <c r="IQU17" s="4"/>
      <c r="IQV17" s="4"/>
      <c r="IQW17" s="4"/>
      <c r="IQX17" s="4"/>
      <c r="IQY17" s="4"/>
      <c r="IQZ17" s="4"/>
      <c r="IRA17" s="4"/>
      <c r="IRB17" s="4"/>
      <c r="IRC17" s="4"/>
      <c r="IRD17" s="4"/>
      <c r="IRE17" s="4"/>
      <c r="IRF17" s="4"/>
      <c r="IRG17" s="4"/>
      <c r="IRH17" s="4"/>
      <c r="IRI17" s="4"/>
      <c r="IRJ17" s="4"/>
      <c r="IRK17" s="4"/>
      <c r="IRL17" s="4"/>
      <c r="IRM17" s="4"/>
      <c r="IRN17" s="4"/>
      <c r="IRO17" s="4"/>
      <c r="IRP17" s="4"/>
      <c r="IRQ17" s="4"/>
      <c r="IRR17" s="4"/>
      <c r="IRS17" s="4"/>
      <c r="IRT17" s="4"/>
      <c r="IRU17" s="4"/>
      <c r="IRV17" s="4"/>
      <c r="IRW17" s="4"/>
      <c r="IRX17" s="4"/>
      <c r="IRY17" s="4"/>
      <c r="IRZ17" s="4"/>
      <c r="ISA17" s="4"/>
      <c r="ISB17" s="4"/>
      <c r="ISC17" s="4"/>
      <c r="ISD17" s="4"/>
      <c r="ISE17" s="4"/>
      <c r="ISF17" s="4"/>
      <c r="ISG17" s="4"/>
      <c r="ISH17" s="4"/>
      <c r="ISI17" s="4"/>
      <c r="ISJ17" s="4"/>
      <c r="ISK17" s="4"/>
      <c r="ISL17" s="4"/>
      <c r="ISM17" s="4"/>
      <c r="ISN17" s="4"/>
      <c r="ISO17" s="4"/>
      <c r="ISP17" s="4"/>
      <c r="ISQ17" s="4"/>
      <c r="ISR17" s="4"/>
      <c r="ISS17" s="4"/>
      <c r="IST17" s="4"/>
      <c r="ISU17" s="4"/>
      <c r="ISV17" s="4"/>
      <c r="ISW17" s="4"/>
      <c r="ISX17" s="4"/>
      <c r="ISY17" s="4"/>
      <c r="ISZ17" s="4"/>
      <c r="ITA17" s="4"/>
      <c r="ITB17" s="4"/>
      <c r="ITC17" s="4"/>
      <c r="ITD17" s="4"/>
      <c r="ITE17" s="4"/>
      <c r="ITF17" s="4"/>
      <c r="ITG17" s="4"/>
      <c r="ITH17" s="4"/>
      <c r="ITI17" s="4"/>
      <c r="ITJ17" s="4"/>
      <c r="ITK17" s="4"/>
      <c r="ITL17" s="4"/>
      <c r="ITM17" s="4"/>
      <c r="ITN17" s="4"/>
      <c r="ITO17" s="4"/>
      <c r="ITP17" s="4"/>
      <c r="ITQ17" s="4"/>
      <c r="ITR17" s="4"/>
      <c r="ITS17" s="4"/>
      <c r="ITT17" s="4"/>
      <c r="ITU17" s="4"/>
      <c r="ITV17" s="4"/>
      <c r="ITW17" s="4"/>
      <c r="ITX17" s="4"/>
      <c r="ITY17" s="4"/>
      <c r="ITZ17" s="4"/>
      <c r="IUA17" s="4"/>
      <c r="IUB17" s="4"/>
      <c r="IUC17" s="4"/>
      <c r="IUD17" s="4"/>
      <c r="IUE17" s="4"/>
      <c r="IUF17" s="4"/>
      <c r="IUG17" s="4"/>
      <c r="IUH17" s="4"/>
      <c r="IUI17" s="4"/>
      <c r="IUJ17" s="4"/>
      <c r="IUK17" s="4"/>
      <c r="IUL17" s="4"/>
      <c r="IUM17" s="4"/>
      <c r="IUN17" s="4"/>
      <c r="IUO17" s="4"/>
      <c r="IUP17" s="4"/>
      <c r="IUQ17" s="4"/>
      <c r="IUR17" s="4"/>
      <c r="IUS17" s="4"/>
      <c r="IUT17" s="4"/>
      <c r="IUU17" s="4"/>
      <c r="IUV17" s="4"/>
      <c r="IUW17" s="4"/>
      <c r="IUX17" s="4"/>
      <c r="IUY17" s="4"/>
      <c r="IUZ17" s="4"/>
      <c r="IVA17" s="4"/>
      <c r="IVB17" s="4"/>
      <c r="IVC17" s="4"/>
      <c r="IVD17" s="4"/>
      <c r="IVE17" s="4"/>
      <c r="IVF17" s="4"/>
      <c r="IVG17" s="4"/>
      <c r="IVH17" s="4"/>
      <c r="IVI17" s="4"/>
      <c r="IVJ17" s="4"/>
      <c r="IVK17" s="4"/>
      <c r="IVL17" s="4"/>
      <c r="IVM17" s="4"/>
      <c r="IVN17" s="4"/>
      <c r="IVO17" s="4"/>
      <c r="IVP17" s="4"/>
      <c r="IVQ17" s="4"/>
      <c r="IVR17" s="4"/>
      <c r="IVS17" s="4"/>
      <c r="IVT17" s="4"/>
      <c r="IVU17" s="4"/>
      <c r="IVV17" s="4"/>
      <c r="IVW17" s="4"/>
      <c r="IVX17" s="4"/>
      <c r="IVY17" s="4"/>
      <c r="IVZ17" s="4"/>
      <c r="IWA17" s="4"/>
      <c r="IWB17" s="4"/>
      <c r="IWC17" s="4"/>
      <c r="IWD17" s="4"/>
      <c r="IWE17" s="4"/>
      <c r="IWF17" s="4"/>
      <c r="IWG17" s="4"/>
      <c r="IWH17" s="4"/>
      <c r="IWI17" s="4"/>
      <c r="IWJ17" s="4"/>
      <c r="IWK17" s="4"/>
      <c r="IWL17" s="4"/>
      <c r="IWM17" s="4"/>
      <c r="IWN17" s="4"/>
      <c r="IWO17" s="4"/>
      <c r="IWP17" s="4"/>
      <c r="IWQ17" s="4"/>
      <c r="IWR17" s="4"/>
      <c r="IWS17" s="4"/>
      <c r="IWT17" s="4"/>
      <c r="IWU17" s="4"/>
      <c r="IWV17" s="4"/>
      <c r="IWW17" s="4"/>
      <c r="IWX17" s="4"/>
      <c r="IWY17" s="4"/>
      <c r="IWZ17" s="4"/>
      <c r="IXA17" s="4"/>
      <c r="IXB17" s="4"/>
      <c r="IXC17" s="4"/>
      <c r="IXD17" s="4"/>
      <c r="IXE17" s="4"/>
      <c r="IXF17" s="4"/>
      <c r="IXG17" s="4"/>
      <c r="IXH17" s="4"/>
      <c r="IXI17" s="4"/>
      <c r="IXJ17" s="4"/>
      <c r="IXK17" s="4"/>
      <c r="IXL17" s="4"/>
      <c r="IXM17" s="4"/>
      <c r="IXN17" s="4"/>
      <c r="IXO17" s="4"/>
      <c r="IXP17" s="4"/>
      <c r="IXQ17" s="4"/>
      <c r="IXR17" s="4"/>
      <c r="IXS17" s="4"/>
      <c r="IXT17" s="4"/>
      <c r="IXU17" s="4"/>
      <c r="IXV17" s="4"/>
      <c r="IXW17" s="4"/>
      <c r="IXX17" s="4"/>
      <c r="IXY17" s="4"/>
      <c r="IXZ17" s="4"/>
      <c r="IYA17" s="4"/>
      <c r="IYB17" s="4"/>
      <c r="IYC17" s="4"/>
      <c r="IYD17" s="4"/>
      <c r="IYE17" s="4"/>
      <c r="IYF17" s="4"/>
      <c r="IYG17" s="4"/>
      <c r="IYH17" s="4"/>
      <c r="IYI17" s="4"/>
      <c r="IYJ17" s="4"/>
      <c r="IYK17" s="4"/>
      <c r="IYL17" s="4"/>
      <c r="IYM17" s="4"/>
      <c r="IYN17" s="4"/>
      <c r="IYO17" s="4"/>
      <c r="IYP17" s="4"/>
      <c r="IYQ17" s="4"/>
      <c r="IYR17" s="4"/>
      <c r="IYS17" s="4"/>
      <c r="IYT17" s="4"/>
      <c r="IYU17" s="4"/>
      <c r="IYV17" s="4"/>
      <c r="IYW17" s="4"/>
      <c r="IYX17" s="4"/>
      <c r="IYY17" s="4"/>
      <c r="IYZ17" s="4"/>
      <c r="IZA17" s="4"/>
      <c r="IZB17" s="4"/>
      <c r="IZC17" s="4"/>
      <c r="IZD17" s="4"/>
      <c r="IZE17" s="4"/>
      <c r="IZF17" s="4"/>
      <c r="IZG17" s="4"/>
      <c r="IZH17" s="4"/>
      <c r="IZI17" s="4"/>
      <c r="IZJ17" s="4"/>
      <c r="IZK17" s="4"/>
      <c r="IZL17" s="4"/>
      <c r="IZM17" s="4"/>
      <c r="IZN17" s="4"/>
      <c r="IZO17" s="4"/>
      <c r="IZP17" s="4"/>
      <c r="IZQ17" s="4"/>
      <c r="IZR17" s="4"/>
      <c r="IZS17" s="4"/>
      <c r="IZT17" s="4"/>
      <c r="IZU17" s="4"/>
      <c r="IZV17" s="4"/>
      <c r="IZW17" s="4"/>
      <c r="IZX17" s="4"/>
      <c r="IZY17" s="4"/>
      <c r="IZZ17" s="4"/>
      <c r="JAA17" s="4"/>
      <c r="JAB17" s="4"/>
      <c r="JAC17" s="4"/>
      <c r="JAD17" s="4"/>
      <c r="JAE17" s="4"/>
      <c r="JAF17" s="4"/>
      <c r="JAG17" s="4"/>
      <c r="JAH17" s="4"/>
      <c r="JAI17" s="4"/>
      <c r="JAJ17" s="4"/>
      <c r="JAK17" s="4"/>
      <c r="JAL17" s="4"/>
      <c r="JAM17" s="4"/>
      <c r="JAN17" s="4"/>
      <c r="JAO17" s="4"/>
      <c r="JAP17" s="4"/>
      <c r="JAQ17" s="4"/>
      <c r="JAR17" s="4"/>
      <c r="JAS17" s="4"/>
      <c r="JAT17" s="4"/>
      <c r="JAU17" s="4"/>
      <c r="JAV17" s="4"/>
      <c r="JAW17" s="4"/>
      <c r="JAX17" s="4"/>
      <c r="JAY17" s="4"/>
      <c r="JAZ17" s="4"/>
      <c r="JBA17" s="4"/>
      <c r="JBB17" s="4"/>
      <c r="JBC17" s="4"/>
      <c r="JBD17" s="4"/>
      <c r="JBE17" s="4"/>
      <c r="JBF17" s="4"/>
      <c r="JBG17" s="4"/>
      <c r="JBH17" s="4"/>
      <c r="JBI17" s="4"/>
      <c r="JBJ17" s="4"/>
      <c r="JBK17" s="4"/>
      <c r="JBL17" s="4"/>
      <c r="JBM17" s="4"/>
      <c r="JBN17" s="4"/>
      <c r="JBO17" s="4"/>
      <c r="JBP17" s="4"/>
      <c r="JBQ17" s="4"/>
      <c r="JBR17" s="4"/>
      <c r="JBS17" s="4"/>
      <c r="JBT17" s="4"/>
      <c r="JBU17" s="4"/>
      <c r="JBV17" s="4"/>
      <c r="JBW17" s="4"/>
      <c r="JBX17" s="4"/>
      <c r="JBY17" s="4"/>
      <c r="JBZ17" s="4"/>
      <c r="JCA17" s="4"/>
      <c r="JCB17" s="4"/>
      <c r="JCC17" s="4"/>
      <c r="JCD17" s="4"/>
      <c r="JCE17" s="4"/>
      <c r="JCF17" s="4"/>
      <c r="JCG17" s="4"/>
      <c r="JCH17" s="4"/>
      <c r="JCI17" s="4"/>
      <c r="JCJ17" s="4"/>
      <c r="JCK17" s="4"/>
      <c r="JCL17" s="4"/>
      <c r="JCM17" s="4"/>
      <c r="JCN17" s="4"/>
      <c r="JCO17" s="4"/>
      <c r="JCP17" s="4"/>
      <c r="JCQ17" s="4"/>
      <c r="JCR17" s="4"/>
      <c r="JCS17" s="4"/>
      <c r="JCT17" s="4"/>
      <c r="JCU17" s="4"/>
      <c r="JCV17" s="4"/>
      <c r="JCW17" s="4"/>
      <c r="JCX17" s="4"/>
      <c r="JCY17" s="4"/>
      <c r="JCZ17" s="4"/>
      <c r="JDA17" s="4"/>
      <c r="JDB17" s="4"/>
      <c r="JDC17" s="4"/>
      <c r="JDD17" s="4"/>
      <c r="JDE17" s="4"/>
      <c r="JDF17" s="4"/>
      <c r="JDG17" s="4"/>
      <c r="JDH17" s="4"/>
      <c r="JDI17" s="4"/>
      <c r="JDJ17" s="4"/>
      <c r="JDK17" s="4"/>
      <c r="JDL17" s="4"/>
      <c r="JDM17" s="4"/>
      <c r="JDN17" s="4"/>
      <c r="JDO17" s="4"/>
      <c r="JDP17" s="4"/>
      <c r="JDQ17" s="4"/>
      <c r="JDR17" s="4"/>
      <c r="JDS17" s="4"/>
      <c r="JDT17" s="4"/>
      <c r="JDU17" s="4"/>
      <c r="JDV17" s="4"/>
      <c r="JDW17" s="4"/>
      <c r="JDX17" s="4"/>
      <c r="JDY17" s="4"/>
      <c r="JDZ17" s="4"/>
      <c r="JEA17" s="4"/>
      <c r="JEB17" s="4"/>
      <c r="JEC17" s="4"/>
      <c r="JED17" s="4"/>
      <c r="JEE17" s="4"/>
      <c r="JEF17" s="4"/>
      <c r="JEG17" s="4"/>
      <c r="JEH17" s="4"/>
      <c r="JEI17" s="4"/>
      <c r="JEJ17" s="4"/>
      <c r="JEK17" s="4"/>
      <c r="JEL17" s="4"/>
      <c r="JEM17" s="4"/>
      <c r="JEN17" s="4"/>
      <c r="JEO17" s="4"/>
      <c r="JEP17" s="4"/>
      <c r="JEQ17" s="4"/>
      <c r="JER17" s="4"/>
      <c r="JES17" s="4"/>
      <c r="JET17" s="4"/>
      <c r="JEU17" s="4"/>
      <c r="JEV17" s="4"/>
      <c r="JEW17" s="4"/>
      <c r="JEX17" s="4"/>
      <c r="JEY17" s="4"/>
      <c r="JEZ17" s="4"/>
      <c r="JFA17" s="4"/>
      <c r="JFB17" s="4"/>
      <c r="JFC17" s="4"/>
      <c r="JFD17" s="4"/>
      <c r="JFE17" s="4"/>
      <c r="JFF17" s="4"/>
      <c r="JFG17" s="4"/>
      <c r="JFH17" s="4"/>
      <c r="JFI17" s="4"/>
      <c r="JFJ17" s="4"/>
      <c r="JFK17" s="4"/>
      <c r="JFL17" s="4"/>
      <c r="JFM17" s="4"/>
      <c r="JFN17" s="4"/>
      <c r="JFO17" s="4"/>
      <c r="JFP17" s="4"/>
      <c r="JFQ17" s="4"/>
      <c r="JFR17" s="4"/>
      <c r="JFS17" s="4"/>
      <c r="JFT17" s="4"/>
      <c r="JFU17" s="4"/>
      <c r="JFV17" s="4"/>
      <c r="JFW17" s="4"/>
      <c r="JFX17" s="4"/>
      <c r="JFY17" s="4"/>
      <c r="JFZ17" s="4"/>
      <c r="JGA17" s="4"/>
      <c r="JGB17" s="4"/>
      <c r="JGC17" s="4"/>
      <c r="JGD17" s="4"/>
      <c r="JGE17" s="4"/>
      <c r="JGF17" s="4"/>
      <c r="JGG17" s="4"/>
      <c r="JGH17" s="4"/>
      <c r="JGI17" s="4"/>
      <c r="JGJ17" s="4"/>
      <c r="JGK17" s="4"/>
      <c r="JGL17" s="4"/>
      <c r="JGM17" s="4"/>
      <c r="JGN17" s="4"/>
      <c r="JGO17" s="4"/>
      <c r="JGP17" s="4"/>
      <c r="JGQ17" s="4"/>
      <c r="JGR17" s="4"/>
      <c r="JGS17" s="4"/>
      <c r="JGT17" s="4"/>
      <c r="JGU17" s="4"/>
      <c r="JGV17" s="4"/>
      <c r="JGW17" s="4"/>
      <c r="JGX17" s="4"/>
      <c r="JGY17" s="4"/>
      <c r="JGZ17" s="4"/>
      <c r="JHA17" s="4"/>
      <c r="JHB17" s="4"/>
      <c r="JHC17" s="4"/>
      <c r="JHD17" s="4"/>
      <c r="JHE17" s="4"/>
      <c r="JHF17" s="4"/>
      <c r="JHG17" s="4"/>
      <c r="JHH17" s="4"/>
      <c r="JHI17" s="4"/>
      <c r="JHJ17" s="4"/>
      <c r="JHK17" s="4"/>
      <c r="JHL17" s="4"/>
      <c r="JHM17" s="4"/>
      <c r="JHN17" s="4"/>
      <c r="JHO17" s="4"/>
      <c r="JHP17" s="4"/>
      <c r="JHQ17" s="4"/>
      <c r="JHR17" s="4"/>
      <c r="JHS17" s="4"/>
      <c r="JHT17" s="4"/>
      <c r="JHU17" s="4"/>
      <c r="JHV17" s="4"/>
      <c r="JHW17" s="4"/>
      <c r="JHX17" s="4"/>
      <c r="JHY17" s="4"/>
      <c r="JHZ17" s="4"/>
      <c r="JIA17" s="4"/>
      <c r="JIB17" s="4"/>
      <c r="JIC17" s="4"/>
      <c r="JID17" s="4"/>
      <c r="JIE17" s="4"/>
      <c r="JIF17" s="4"/>
      <c r="JIG17" s="4"/>
      <c r="JIH17" s="4"/>
      <c r="JII17" s="4"/>
      <c r="JIJ17" s="4"/>
      <c r="JIK17" s="4"/>
      <c r="JIL17" s="4"/>
      <c r="JIM17" s="4"/>
      <c r="JIN17" s="4"/>
      <c r="JIO17" s="4"/>
      <c r="JIP17" s="4"/>
      <c r="JIQ17" s="4"/>
      <c r="JIR17" s="4"/>
      <c r="JIS17" s="4"/>
      <c r="JIT17" s="4"/>
      <c r="JIU17" s="4"/>
      <c r="JIV17" s="4"/>
      <c r="JIW17" s="4"/>
      <c r="JIX17" s="4"/>
      <c r="JIY17" s="4"/>
      <c r="JIZ17" s="4"/>
      <c r="JJA17" s="4"/>
      <c r="JJB17" s="4"/>
      <c r="JJC17" s="4"/>
      <c r="JJD17" s="4"/>
      <c r="JJE17" s="4"/>
      <c r="JJF17" s="4"/>
      <c r="JJG17" s="4"/>
      <c r="JJH17" s="4"/>
      <c r="JJI17" s="4"/>
      <c r="JJJ17" s="4"/>
      <c r="JJK17" s="4"/>
      <c r="JJL17" s="4"/>
      <c r="JJM17" s="4"/>
      <c r="JJN17" s="4"/>
      <c r="JJO17" s="4"/>
      <c r="JJP17" s="4"/>
      <c r="JJQ17" s="4"/>
      <c r="JJR17" s="4"/>
      <c r="JJS17" s="4"/>
      <c r="JJT17" s="4"/>
      <c r="JJU17" s="4"/>
      <c r="JJV17" s="4"/>
      <c r="JJW17" s="4"/>
      <c r="JJX17" s="4"/>
      <c r="JJY17" s="4"/>
      <c r="JJZ17" s="4"/>
      <c r="JKA17" s="4"/>
      <c r="JKB17" s="4"/>
      <c r="JKC17" s="4"/>
      <c r="JKD17" s="4"/>
      <c r="JKE17" s="4"/>
      <c r="JKF17" s="4"/>
      <c r="JKG17" s="4"/>
      <c r="JKH17" s="4"/>
      <c r="JKI17" s="4"/>
      <c r="JKJ17" s="4"/>
      <c r="JKK17" s="4"/>
      <c r="JKL17" s="4"/>
      <c r="JKM17" s="4"/>
      <c r="JKN17" s="4"/>
      <c r="JKO17" s="4"/>
      <c r="JKP17" s="4"/>
      <c r="JKQ17" s="4"/>
      <c r="JKR17" s="4"/>
      <c r="JKS17" s="4"/>
      <c r="JKT17" s="4"/>
      <c r="JKU17" s="4"/>
      <c r="JKV17" s="4"/>
      <c r="JKW17" s="4"/>
      <c r="JKX17" s="4"/>
      <c r="JKY17" s="4"/>
      <c r="JKZ17" s="4"/>
      <c r="JLA17" s="4"/>
      <c r="JLB17" s="4"/>
      <c r="JLC17" s="4"/>
      <c r="JLD17" s="4"/>
      <c r="JLE17" s="4"/>
      <c r="JLF17" s="4"/>
      <c r="JLG17" s="4"/>
      <c r="JLH17" s="4"/>
      <c r="JLI17" s="4"/>
      <c r="JLJ17" s="4"/>
      <c r="JLK17" s="4"/>
      <c r="JLL17" s="4"/>
      <c r="JLM17" s="4"/>
      <c r="JLN17" s="4"/>
      <c r="JLO17" s="4"/>
      <c r="JLP17" s="4"/>
      <c r="JLQ17" s="4"/>
      <c r="JLR17" s="4"/>
      <c r="JLS17" s="4"/>
      <c r="JLT17" s="4"/>
      <c r="JLU17" s="4"/>
      <c r="JLV17" s="4"/>
      <c r="JLW17" s="4"/>
      <c r="JLX17" s="4"/>
      <c r="JLY17" s="4"/>
      <c r="JLZ17" s="4"/>
      <c r="JMA17" s="4"/>
      <c r="JMB17" s="4"/>
      <c r="JMC17" s="4"/>
      <c r="JMD17" s="4"/>
      <c r="JME17" s="4"/>
      <c r="JMF17" s="4"/>
      <c r="JMG17" s="4"/>
      <c r="JMH17" s="4"/>
      <c r="JMI17" s="4"/>
      <c r="JMJ17" s="4"/>
      <c r="JMK17" s="4"/>
      <c r="JML17" s="4"/>
      <c r="JMM17" s="4"/>
      <c r="JMN17" s="4"/>
      <c r="JMO17" s="4"/>
      <c r="JMP17" s="4"/>
      <c r="JMQ17" s="4"/>
      <c r="JMR17" s="4"/>
      <c r="JMS17" s="4"/>
      <c r="JMT17" s="4"/>
      <c r="JMU17" s="4"/>
      <c r="JMV17" s="4"/>
      <c r="JMW17" s="4"/>
      <c r="JMX17" s="4"/>
      <c r="JMY17" s="4"/>
      <c r="JMZ17" s="4"/>
      <c r="JNA17" s="4"/>
      <c r="JNB17" s="4"/>
      <c r="JNC17" s="4"/>
      <c r="JND17" s="4"/>
      <c r="JNE17" s="4"/>
      <c r="JNF17" s="4"/>
      <c r="JNG17" s="4"/>
      <c r="JNH17" s="4"/>
      <c r="JNI17" s="4"/>
      <c r="JNJ17" s="4"/>
      <c r="JNK17" s="4"/>
      <c r="JNL17" s="4"/>
      <c r="JNM17" s="4"/>
      <c r="JNN17" s="4"/>
      <c r="JNO17" s="4"/>
      <c r="JNP17" s="4"/>
      <c r="JNQ17" s="4"/>
      <c r="JNR17" s="4"/>
      <c r="JNS17" s="4"/>
      <c r="JNT17" s="4"/>
      <c r="JNU17" s="4"/>
      <c r="JNV17" s="4"/>
      <c r="JNW17" s="4"/>
      <c r="JNX17" s="4"/>
      <c r="JNY17" s="4"/>
      <c r="JNZ17" s="4"/>
      <c r="JOA17" s="4"/>
      <c r="JOB17" s="4"/>
      <c r="JOC17" s="4"/>
      <c r="JOD17" s="4"/>
      <c r="JOE17" s="4"/>
      <c r="JOF17" s="4"/>
      <c r="JOG17" s="4"/>
      <c r="JOH17" s="4"/>
      <c r="JOI17" s="4"/>
      <c r="JOJ17" s="4"/>
      <c r="JOK17" s="4"/>
      <c r="JOL17" s="4"/>
      <c r="JOM17" s="4"/>
      <c r="JON17" s="4"/>
      <c r="JOO17" s="4"/>
      <c r="JOP17" s="4"/>
      <c r="JOQ17" s="4"/>
      <c r="JOR17" s="4"/>
      <c r="JOS17" s="4"/>
      <c r="JOT17" s="4"/>
      <c r="JOU17" s="4"/>
      <c r="JOV17" s="4"/>
      <c r="JOW17" s="4"/>
      <c r="JOX17" s="4"/>
      <c r="JOY17" s="4"/>
      <c r="JOZ17" s="4"/>
      <c r="JPA17" s="4"/>
      <c r="JPB17" s="4"/>
      <c r="JPC17" s="4"/>
      <c r="JPD17" s="4"/>
      <c r="JPE17" s="4"/>
      <c r="JPF17" s="4"/>
      <c r="JPG17" s="4"/>
      <c r="JPH17" s="4"/>
      <c r="JPI17" s="4"/>
      <c r="JPJ17" s="4"/>
      <c r="JPK17" s="4"/>
      <c r="JPL17" s="4"/>
      <c r="JPM17" s="4"/>
      <c r="JPN17" s="4"/>
      <c r="JPO17" s="4"/>
      <c r="JPP17" s="4"/>
      <c r="JPQ17" s="4"/>
      <c r="JPR17" s="4"/>
      <c r="JPS17" s="4"/>
      <c r="JPT17" s="4"/>
      <c r="JPU17" s="4"/>
      <c r="JPV17" s="4"/>
      <c r="JPW17" s="4"/>
      <c r="JPX17" s="4"/>
      <c r="JPY17" s="4"/>
      <c r="JPZ17" s="4"/>
      <c r="JQA17" s="4"/>
      <c r="JQB17" s="4"/>
      <c r="JQC17" s="4"/>
      <c r="JQD17" s="4"/>
      <c r="JQE17" s="4"/>
      <c r="JQF17" s="4"/>
      <c r="JQG17" s="4"/>
      <c r="JQH17" s="4"/>
      <c r="JQI17" s="4"/>
      <c r="JQJ17" s="4"/>
      <c r="JQK17" s="4"/>
      <c r="JQL17" s="4"/>
      <c r="JQM17" s="4"/>
      <c r="JQN17" s="4"/>
      <c r="JQO17" s="4"/>
      <c r="JQP17" s="4"/>
      <c r="JQQ17" s="4"/>
      <c r="JQR17" s="4"/>
      <c r="JQS17" s="4"/>
      <c r="JQT17" s="4"/>
      <c r="JQU17" s="4"/>
      <c r="JQV17" s="4"/>
      <c r="JQW17" s="4"/>
      <c r="JQX17" s="4"/>
      <c r="JQY17" s="4"/>
      <c r="JQZ17" s="4"/>
      <c r="JRA17" s="4"/>
      <c r="JRB17" s="4"/>
      <c r="JRC17" s="4"/>
      <c r="JRD17" s="4"/>
      <c r="JRE17" s="4"/>
      <c r="JRF17" s="4"/>
      <c r="JRG17" s="4"/>
      <c r="JRH17" s="4"/>
      <c r="JRI17" s="4"/>
      <c r="JRJ17" s="4"/>
      <c r="JRK17" s="4"/>
      <c r="JRL17" s="4"/>
      <c r="JRM17" s="4"/>
      <c r="JRN17" s="4"/>
      <c r="JRO17" s="4"/>
      <c r="JRP17" s="4"/>
      <c r="JRQ17" s="4"/>
      <c r="JRR17" s="4"/>
      <c r="JRS17" s="4"/>
      <c r="JRT17" s="4"/>
      <c r="JRU17" s="4"/>
      <c r="JRV17" s="4"/>
      <c r="JRW17" s="4"/>
      <c r="JRX17" s="4"/>
      <c r="JRY17" s="4"/>
      <c r="JRZ17" s="4"/>
      <c r="JSA17" s="4"/>
      <c r="JSB17" s="4"/>
      <c r="JSC17" s="4"/>
      <c r="JSD17" s="4"/>
      <c r="JSE17" s="4"/>
      <c r="JSF17" s="4"/>
      <c r="JSG17" s="4"/>
      <c r="JSH17" s="4"/>
      <c r="JSI17" s="4"/>
      <c r="JSJ17" s="4"/>
      <c r="JSK17" s="4"/>
      <c r="JSL17" s="4"/>
      <c r="JSM17" s="4"/>
      <c r="JSN17" s="4"/>
      <c r="JSO17" s="4"/>
      <c r="JSP17" s="4"/>
      <c r="JSQ17" s="4"/>
      <c r="JSR17" s="4"/>
      <c r="JSS17" s="4"/>
      <c r="JST17" s="4"/>
      <c r="JSU17" s="4"/>
      <c r="JSV17" s="4"/>
      <c r="JSW17" s="4"/>
      <c r="JSX17" s="4"/>
      <c r="JSY17" s="4"/>
      <c r="JSZ17" s="4"/>
      <c r="JTA17" s="4"/>
      <c r="JTB17" s="4"/>
      <c r="JTC17" s="4"/>
      <c r="JTD17" s="4"/>
      <c r="JTE17" s="4"/>
      <c r="JTF17" s="4"/>
      <c r="JTG17" s="4"/>
      <c r="JTH17" s="4"/>
      <c r="JTI17" s="4"/>
      <c r="JTJ17" s="4"/>
      <c r="JTK17" s="4"/>
      <c r="JTL17" s="4"/>
      <c r="JTM17" s="4"/>
      <c r="JTN17" s="4"/>
      <c r="JTO17" s="4"/>
      <c r="JTP17" s="4"/>
      <c r="JTQ17" s="4"/>
      <c r="JTR17" s="4"/>
      <c r="JTS17" s="4"/>
      <c r="JTT17" s="4"/>
      <c r="JTU17" s="4"/>
      <c r="JTV17" s="4"/>
      <c r="JTW17" s="4"/>
      <c r="JTX17" s="4"/>
      <c r="JTY17" s="4"/>
      <c r="JTZ17" s="4"/>
      <c r="JUA17" s="4"/>
      <c r="JUB17" s="4"/>
      <c r="JUC17" s="4"/>
      <c r="JUD17" s="4"/>
      <c r="JUE17" s="4"/>
      <c r="JUF17" s="4"/>
      <c r="JUG17" s="4"/>
      <c r="JUH17" s="4"/>
      <c r="JUI17" s="4"/>
      <c r="JUJ17" s="4"/>
      <c r="JUK17" s="4"/>
      <c r="JUL17" s="4"/>
      <c r="JUM17" s="4"/>
      <c r="JUN17" s="4"/>
      <c r="JUO17" s="4"/>
      <c r="JUP17" s="4"/>
      <c r="JUQ17" s="4"/>
      <c r="JUR17" s="4"/>
      <c r="JUS17" s="4"/>
      <c r="JUT17" s="4"/>
      <c r="JUU17" s="4"/>
      <c r="JUV17" s="4"/>
      <c r="JUW17" s="4"/>
      <c r="JUX17" s="4"/>
      <c r="JUY17" s="4"/>
      <c r="JUZ17" s="4"/>
      <c r="JVA17" s="4"/>
      <c r="JVB17" s="4"/>
      <c r="JVC17" s="4"/>
      <c r="JVD17" s="4"/>
      <c r="JVE17" s="4"/>
      <c r="JVF17" s="4"/>
      <c r="JVG17" s="4"/>
      <c r="JVH17" s="4"/>
      <c r="JVI17" s="4"/>
      <c r="JVJ17" s="4"/>
      <c r="JVK17" s="4"/>
      <c r="JVL17" s="4"/>
      <c r="JVM17" s="4"/>
      <c r="JVN17" s="4"/>
      <c r="JVO17" s="4"/>
      <c r="JVP17" s="4"/>
      <c r="JVQ17" s="4"/>
      <c r="JVR17" s="4"/>
      <c r="JVS17" s="4"/>
      <c r="JVT17" s="4"/>
      <c r="JVU17" s="4"/>
      <c r="JVV17" s="4"/>
      <c r="JVW17" s="4"/>
      <c r="JVX17" s="4"/>
      <c r="JVY17" s="4"/>
      <c r="JVZ17" s="4"/>
      <c r="JWA17" s="4"/>
      <c r="JWB17" s="4"/>
      <c r="JWC17" s="4"/>
      <c r="JWD17" s="4"/>
      <c r="JWE17" s="4"/>
      <c r="JWF17" s="4"/>
      <c r="JWG17" s="4"/>
      <c r="JWH17" s="4"/>
      <c r="JWI17" s="4"/>
      <c r="JWJ17" s="4"/>
      <c r="JWK17" s="4"/>
      <c r="JWL17" s="4"/>
      <c r="JWM17" s="4"/>
      <c r="JWN17" s="4"/>
      <c r="JWO17" s="4"/>
      <c r="JWP17" s="4"/>
      <c r="JWQ17" s="4"/>
      <c r="JWR17" s="4"/>
      <c r="JWS17" s="4"/>
      <c r="JWT17" s="4"/>
      <c r="JWU17" s="4"/>
      <c r="JWV17" s="4"/>
      <c r="JWW17" s="4"/>
      <c r="JWX17" s="4"/>
      <c r="JWY17" s="4"/>
      <c r="JWZ17" s="4"/>
      <c r="JXA17" s="4"/>
      <c r="JXB17" s="4"/>
      <c r="JXC17" s="4"/>
      <c r="JXD17" s="4"/>
      <c r="JXE17" s="4"/>
      <c r="JXF17" s="4"/>
      <c r="JXG17" s="4"/>
      <c r="JXH17" s="4"/>
      <c r="JXI17" s="4"/>
      <c r="JXJ17" s="4"/>
      <c r="JXK17" s="4"/>
      <c r="JXL17" s="4"/>
      <c r="JXM17" s="4"/>
      <c r="JXN17" s="4"/>
      <c r="JXO17" s="4"/>
      <c r="JXP17" s="4"/>
      <c r="JXQ17" s="4"/>
      <c r="JXR17" s="4"/>
      <c r="JXS17" s="4"/>
      <c r="JXT17" s="4"/>
      <c r="JXU17" s="4"/>
      <c r="JXV17" s="4"/>
      <c r="JXW17" s="4"/>
      <c r="JXX17" s="4"/>
      <c r="JXY17" s="4"/>
      <c r="JXZ17" s="4"/>
      <c r="JYA17" s="4"/>
      <c r="JYB17" s="4"/>
      <c r="JYC17" s="4"/>
      <c r="JYD17" s="4"/>
      <c r="JYE17" s="4"/>
      <c r="JYF17" s="4"/>
      <c r="JYG17" s="4"/>
      <c r="JYH17" s="4"/>
      <c r="JYI17" s="4"/>
      <c r="JYJ17" s="4"/>
      <c r="JYK17" s="4"/>
      <c r="JYL17" s="4"/>
      <c r="JYM17" s="4"/>
      <c r="JYN17" s="4"/>
      <c r="JYO17" s="4"/>
      <c r="JYP17" s="4"/>
      <c r="JYQ17" s="4"/>
      <c r="JYR17" s="4"/>
      <c r="JYS17" s="4"/>
      <c r="JYT17" s="4"/>
      <c r="JYU17" s="4"/>
      <c r="JYV17" s="4"/>
      <c r="JYW17" s="4"/>
      <c r="JYX17" s="4"/>
      <c r="JYY17" s="4"/>
      <c r="JYZ17" s="4"/>
      <c r="JZA17" s="4"/>
      <c r="JZB17" s="4"/>
      <c r="JZC17" s="4"/>
      <c r="JZD17" s="4"/>
      <c r="JZE17" s="4"/>
      <c r="JZF17" s="4"/>
      <c r="JZG17" s="4"/>
      <c r="JZH17" s="4"/>
      <c r="JZI17" s="4"/>
      <c r="JZJ17" s="4"/>
      <c r="JZK17" s="4"/>
      <c r="JZL17" s="4"/>
      <c r="JZM17" s="4"/>
      <c r="JZN17" s="4"/>
      <c r="JZO17" s="4"/>
      <c r="JZP17" s="4"/>
      <c r="JZQ17" s="4"/>
      <c r="JZR17" s="4"/>
      <c r="JZS17" s="4"/>
      <c r="JZT17" s="4"/>
      <c r="JZU17" s="4"/>
      <c r="JZV17" s="4"/>
      <c r="JZW17" s="4"/>
      <c r="JZX17" s="4"/>
      <c r="JZY17" s="4"/>
      <c r="JZZ17" s="4"/>
      <c r="KAA17" s="4"/>
      <c r="KAB17" s="4"/>
      <c r="KAC17" s="4"/>
      <c r="KAD17" s="4"/>
      <c r="KAE17" s="4"/>
      <c r="KAF17" s="4"/>
      <c r="KAG17" s="4"/>
      <c r="KAH17" s="4"/>
      <c r="KAI17" s="4"/>
      <c r="KAJ17" s="4"/>
      <c r="KAK17" s="4"/>
      <c r="KAL17" s="4"/>
      <c r="KAM17" s="4"/>
      <c r="KAN17" s="4"/>
      <c r="KAO17" s="4"/>
      <c r="KAP17" s="4"/>
      <c r="KAQ17" s="4"/>
      <c r="KAR17" s="4"/>
      <c r="KAS17" s="4"/>
      <c r="KAT17" s="4"/>
      <c r="KAU17" s="4"/>
      <c r="KAV17" s="4"/>
      <c r="KAW17" s="4"/>
      <c r="KAX17" s="4"/>
      <c r="KAY17" s="4"/>
      <c r="KAZ17" s="4"/>
      <c r="KBA17" s="4"/>
      <c r="KBB17" s="4"/>
      <c r="KBC17" s="4"/>
      <c r="KBD17" s="4"/>
      <c r="KBE17" s="4"/>
      <c r="KBF17" s="4"/>
      <c r="KBG17" s="4"/>
      <c r="KBH17" s="4"/>
      <c r="KBI17" s="4"/>
      <c r="KBJ17" s="4"/>
      <c r="KBK17" s="4"/>
      <c r="KBL17" s="4"/>
      <c r="KBM17" s="4"/>
      <c r="KBN17" s="4"/>
      <c r="KBO17" s="4"/>
      <c r="KBP17" s="4"/>
      <c r="KBQ17" s="4"/>
      <c r="KBR17" s="4"/>
      <c r="KBS17" s="4"/>
      <c r="KBT17" s="4"/>
      <c r="KBU17" s="4"/>
      <c r="KBV17" s="4"/>
      <c r="KBW17" s="4"/>
      <c r="KBX17" s="4"/>
      <c r="KBY17" s="4"/>
      <c r="KBZ17" s="4"/>
      <c r="KCA17" s="4"/>
      <c r="KCB17" s="4"/>
      <c r="KCC17" s="4"/>
      <c r="KCD17" s="4"/>
      <c r="KCE17" s="4"/>
      <c r="KCF17" s="4"/>
      <c r="KCG17" s="4"/>
      <c r="KCH17" s="4"/>
      <c r="KCI17" s="4"/>
      <c r="KCJ17" s="4"/>
      <c r="KCK17" s="4"/>
      <c r="KCL17" s="4"/>
      <c r="KCM17" s="4"/>
      <c r="KCN17" s="4"/>
      <c r="KCO17" s="4"/>
      <c r="KCP17" s="4"/>
      <c r="KCQ17" s="4"/>
      <c r="KCR17" s="4"/>
      <c r="KCS17" s="4"/>
      <c r="KCT17" s="4"/>
      <c r="KCU17" s="4"/>
      <c r="KCV17" s="4"/>
      <c r="KCW17" s="4"/>
      <c r="KCX17" s="4"/>
      <c r="KCY17" s="4"/>
      <c r="KCZ17" s="4"/>
      <c r="KDA17" s="4"/>
      <c r="KDB17" s="4"/>
      <c r="KDC17" s="4"/>
      <c r="KDD17" s="4"/>
      <c r="KDE17" s="4"/>
      <c r="KDF17" s="4"/>
      <c r="KDG17" s="4"/>
      <c r="KDH17" s="4"/>
      <c r="KDI17" s="4"/>
      <c r="KDJ17" s="4"/>
      <c r="KDK17" s="4"/>
      <c r="KDL17" s="4"/>
      <c r="KDM17" s="4"/>
      <c r="KDN17" s="4"/>
      <c r="KDO17" s="4"/>
      <c r="KDP17" s="4"/>
      <c r="KDQ17" s="4"/>
      <c r="KDR17" s="4"/>
      <c r="KDS17" s="4"/>
      <c r="KDT17" s="4"/>
      <c r="KDU17" s="4"/>
      <c r="KDV17" s="4"/>
      <c r="KDW17" s="4"/>
      <c r="KDX17" s="4"/>
      <c r="KDY17" s="4"/>
      <c r="KDZ17" s="4"/>
      <c r="KEA17" s="4"/>
      <c r="KEB17" s="4"/>
      <c r="KEC17" s="4"/>
      <c r="KED17" s="4"/>
      <c r="KEE17" s="4"/>
      <c r="KEF17" s="4"/>
      <c r="KEG17" s="4"/>
      <c r="KEH17" s="4"/>
      <c r="KEI17" s="4"/>
      <c r="KEJ17" s="4"/>
      <c r="KEK17" s="4"/>
      <c r="KEL17" s="4"/>
      <c r="KEM17" s="4"/>
      <c r="KEN17" s="4"/>
      <c r="KEO17" s="4"/>
      <c r="KEP17" s="4"/>
      <c r="KEQ17" s="4"/>
      <c r="KER17" s="4"/>
      <c r="KES17" s="4"/>
      <c r="KET17" s="4"/>
      <c r="KEU17" s="4"/>
      <c r="KEV17" s="4"/>
      <c r="KEW17" s="4"/>
      <c r="KEX17" s="4"/>
      <c r="KEY17" s="4"/>
      <c r="KEZ17" s="4"/>
      <c r="KFA17" s="4"/>
      <c r="KFB17" s="4"/>
      <c r="KFC17" s="4"/>
      <c r="KFD17" s="4"/>
      <c r="KFE17" s="4"/>
      <c r="KFF17" s="4"/>
      <c r="KFG17" s="4"/>
      <c r="KFH17" s="4"/>
      <c r="KFI17" s="4"/>
      <c r="KFJ17" s="4"/>
      <c r="KFK17" s="4"/>
      <c r="KFL17" s="4"/>
      <c r="KFM17" s="4"/>
      <c r="KFN17" s="4"/>
      <c r="KFO17" s="4"/>
      <c r="KFP17" s="4"/>
      <c r="KFQ17" s="4"/>
      <c r="KFR17" s="4"/>
      <c r="KFS17" s="4"/>
      <c r="KFT17" s="4"/>
      <c r="KFU17" s="4"/>
      <c r="KFV17" s="4"/>
      <c r="KFW17" s="4"/>
      <c r="KFX17" s="4"/>
      <c r="KFY17" s="4"/>
      <c r="KFZ17" s="4"/>
      <c r="KGA17" s="4"/>
      <c r="KGB17" s="4"/>
      <c r="KGC17" s="4"/>
      <c r="KGD17" s="4"/>
      <c r="KGE17" s="4"/>
      <c r="KGF17" s="4"/>
      <c r="KGG17" s="4"/>
      <c r="KGH17" s="4"/>
      <c r="KGI17" s="4"/>
      <c r="KGJ17" s="4"/>
      <c r="KGK17" s="4"/>
      <c r="KGL17" s="4"/>
      <c r="KGM17" s="4"/>
      <c r="KGN17" s="4"/>
      <c r="KGO17" s="4"/>
      <c r="KGP17" s="4"/>
      <c r="KGQ17" s="4"/>
      <c r="KGR17" s="4"/>
      <c r="KGS17" s="4"/>
      <c r="KGT17" s="4"/>
      <c r="KGU17" s="4"/>
      <c r="KGV17" s="4"/>
      <c r="KGW17" s="4"/>
      <c r="KGX17" s="4"/>
      <c r="KGY17" s="4"/>
      <c r="KGZ17" s="4"/>
      <c r="KHA17" s="4"/>
      <c r="KHB17" s="4"/>
      <c r="KHC17" s="4"/>
      <c r="KHD17" s="4"/>
      <c r="KHE17" s="4"/>
      <c r="KHF17" s="4"/>
      <c r="KHG17" s="4"/>
      <c r="KHH17" s="4"/>
      <c r="KHI17" s="4"/>
      <c r="KHJ17" s="4"/>
      <c r="KHK17" s="4"/>
      <c r="KHL17" s="4"/>
      <c r="KHM17" s="4"/>
      <c r="KHN17" s="4"/>
      <c r="KHO17" s="4"/>
      <c r="KHP17" s="4"/>
      <c r="KHQ17" s="4"/>
      <c r="KHR17" s="4"/>
      <c r="KHS17" s="4"/>
      <c r="KHT17" s="4"/>
      <c r="KHU17" s="4"/>
      <c r="KHV17" s="4"/>
      <c r="KHW17" s="4"/>
      <c r="KHX17" s="4"/>
      <c r="KHY17" s="4"/>
      <c r="KHZ17" s="4"/>
      <c r="KIA17" s="4"/>
      <c r="KIB17" s="4"/>
      <c r="KIC17" s="4"/>
      <c r="KID17" s="4"/>
      <c r="KIE17" s="4"/>
      <c r="KIF17" s="4"/>
      <c r="KIG17" s="4"/>
      <c r="KIH17" s="4"/>
      <c r="KII17" s="4"/>
      <c r="KIJ17" s="4"/>
      <c r="KIK17" s="4"/>
      <c r="KIL17" s="4"/>
      <c r="KIM17" s="4"/>
      <c r="KIN17" s="4"/>
      <c r="KIO17" s="4"/>
      <c r="KIP17" s="4"/>
      <c r="KIQ17" s="4"/>
      <c r="KIR17" s="4"/>
      <c r="KIS17" s="4"/>
      <c r="KIT17" s="4"/>
      <c r="KIU17" s="4"/>
      <c r="KIV17" s="4"/>
      <c r="KIW17" s="4"/>
      <c r="KIX17" s="4"/>
      <c r="KIY17" s="4"/>
      <c r="KIZ17" s="4"/>
      <c r="KJA17" s="4"/>
      <c r="KJB17" s="4"/>
      <c r="KJC17" s="4"/>
      <c r="KJD17" s="4"/>
      <c r="KJE17" s="4"/>
      <c r="KJF17" s="4"/>
      <c r="KJG17" s="4"/>
      <c r="KJH17" s="4"/>
      <c r="KJI17" s="4"/>
      <c r="KJJ17" s="4"/>
      <c r="KJK17" s="4"/>
      <c r="KJL17" s="4"/>
      <c r="KJM17" s="4"/>
      <c r="KJN17" s="4"/>
      <c r="KJO17" s="4"/>
      <c r="KJP17" s="4"/>
      <c r="KJQ17" s="4"/>
      <c r="KJR17" s="4"/>
      <c r="KJS17" s="4"/>
      <c r="KJT17" s="4"/>
      <c r="KJU17" s="4"/>
      <c r="KJV17" s="4"/>
      <c r="KJW17" s="4"/>
      <c r="KJX17" s="4"/>
      <c r="KJY17" s="4"/>
      <c r="KJZ17" s="4"/>
      <c r="KKA17" s="4"/>
      <c r="KKB17" s="4"/>
      <c r="KKC17" s="4"/>
      <c r="KKD17" s="4"/>
      <c r="KKE17" s="4"/>
      <c r="KKF17" s="4"/>
      <c r="KKG17" s="4"/>
      <c r="KKH17" s="4"/>
      <c r="KKI17" s="4"/>
      <c r="KKJ17" s="4"/>
      <c r="KKK17" s="4"/>
      <c r="KKL17" s="4"/>
      <c r="KKM17" s="4"/>
      <c r="KKN17" s="4"/>
      <c r="KKO17" s="4"/>
      <c r="KKP17" s="4"/>
      <c r="KKQ17" s="4"/>
      <c r="KKR17" s="4"/>
      <c r="KKS17" s="4"/>
      <c r="KKT17" s="4"/>
      <c r="KKU17" s="4"/>
      <c r="KKV17" s="4"/>
      <c r="KKW17" s="4"/>
      <c r="KKX17" s="4"/>
      <c r="KKY17" s="4"/>
      <c r="KKZ17" s="4"/>
      <c r="KLA17" s="4"/>
      <c r="KLB17" s="4"/>
      <c r="KLC17" s="4"/>
      <c r="KLD17" s="4"/>
      <c r="KLE17" s="4"/>
      <c r="KLF17" s="4"/>
      <c r="KLG17" s="4"/>
      <c r="KLH17" s="4"/>
      <c r="KLI17" s="4"/>
      <c r="KLJ17" s="4"/>
      <c r="KLK17" s="4"/>
      <c r="KLL17" s="4"/>
      <c r="KLM17" s="4"/>
      <c r="KLN17" s="4"/>
      <c r="KLO17" s="4"/>
      <c r="KLP17" s="4"/>
      <c r="KLQ17" s="4"/>
      <c r="KLR17" s="4"/>
      <c r="KLS17" s="4"/>
      <c r="KLT17" s="4"/>
      <c r="KLU17" s="4"/>
      <c r="KLV17" s="4"/>
      <c r="KLW17" s="4"/>
      <c r="KLX17" s="4"/>
      <c r="KLY17" s="4"/>
      <c r="KLZ17" s="4"/>
      <c r="KMA17" s="4"/>
      <c r="KMB17" s="4"/>
      <c r="KMC17" s="4"/>
      <c r="KMD17" s="4"/>
      <c r="KME17" s="4"/>
      <c r="KMF17" s="4"/>
      <c r="KMG17" s="4"/>
      <c r="KMH17" s="4"/>
      <c r="KMI17" s="4"/>
      <c r="KMJ17" s="4"/>
      <c r="KMK17" s="4"/>
      <c r="KML17" s="4"/>
      <c r="KMM17" s="4"/>
      <c r="KMN17" s="4"/>
      <c r="KMO17" s="4"/>
      <c r="KMP17" s="4"/>
      <c r="KMQ17" s="4"/>
      <c r="KMR17" s="4"/>
      <c r="KMS17" s="4"/>
      <c r="KMT17" s="4"/>
      <c r="KMU17" s="4"/>
      <c r="KMV17" s="4"/>
      <c r="KMW17" s="4"/>
      <c r="KMX17" s="4"/>
      <c r="KMY17" s="4"/>
      <c r="KMZ17" s="4"/>
      <c r="KNA17" s="4"/>
      <c r="KNB17" s="4"/>
      <c r="KNC17" s="4"/>
      <c r="KND17" s="4"/>
      <c r="KNE17" s="4"/>
      <c r="KNF17" s="4"/>
      <c r="KNG17" s="4"/>
      <c r="KNH17" s="4"/>
      <c r="KNI17" s="4"/>
      <c r="KNJ17" s="4"/>
      <c r="KNK17" s="4"/>
      <c r="KNL17" s="4"/>
      <c r="KNM17" s="4"/>
      <c r="KNN17" s="4"/>
      <c r="KNO17" s="4"/>
      <c r="KNP17" s="4"/>
      <c r="KNQ17" s="4"/>
      <c r="KNR17" s="4"/>
      <c r="KNS17" s="4"/>
      <c r="KNT17" s="4"/>
      <c r="KNU17" s="4"/>
      <c r="KNV17" s="4"/>
      <c r="KNW17" s="4"/>
      <c r="KNX17" s="4"/>
      <c r="KNY17" s="4"/>
      <c r="KNZ17" s="4"/>
      <c r="KOA17" s="4"/>
      <c r="KOB17" s="4"/>
      <c r="KOC17" s="4"/>
      <c r="KOD17" s="4"/>
      <c r="KOE17" s="4"/>
      <c r="KOF17" s="4"/>
      <c r="KOG17" s="4"/>
      <c r="KOH17" s="4"/>
      <c r="KOI17" s="4"/>
      <c r="KOJ17" s="4"/>
      <c r="KOK17" s="4"/>
      <c r="KOL17" s="4"/>
      <c r="KOM17" s="4"/>
      <c r="KON17" s="4"/>
      <c r="KOO17" s="4"/>
      <c r="KOP17" s="4"/>
      <c r="KOQ17" s="4"/>
      <c r="KOR17" s="4"/>
      <c r="KOS17" s="4"/>
      <c r="KOT17" s="4"/>
      <c r="KOU17" s="4"/>
      <c r="KOV17" s="4"/>
      <c r="KOW17" s="4"/>
      <c r="KOX17" s="4"/>
      <c r="KOY17" s="4"/>
      <c r="KOZ17" s="4"/>
      <c r="KPA17" s="4"/>
      <c r="KPB17" s="4"/>
      <c r="KPC17" s="4"/>
      <c r="KPD17" s="4"/>
      <c r="KPE17" s="4"/>
      <c r="KPF17" s="4"/>
      <c r="KPG17" s="4"/>
      <c r="KPH17" s="4"/>
      <c r="KPI17" s="4"/>
      <c r="KPJ17" s="4"/>
      <c r="KPK17" s="4"/>
      <c r="KPL17" s="4"/>
      <c r="KPM17" s="4"/>
      <c r="KPN17" s="4"/>
      <c r="KPO17" s="4"/>
      <c r="KPP17" s="4"/>
      <c r="KPQ17" s="4"/>
      <c r="KPR17" s="4"/>
      <c r="KPS17" s="4"/>
      <c r="KPT17" s="4"/>
      <c r="KPU17" s="4"/>
      <c r="KPV17" s="4"/>
      <c r="KPW17" s="4"/>
      <c r="KPX17" s="4"/>
      <c r="KPY17" s="4"/>
      <c r="KPZ17" s="4"/>
      <c r="KQA17" s="4"/>
      <c r="KQB17" s="4"/>
      <c r="KQC17" s="4"/>
      <c r="KQD17" s="4"/>
      <c r="KQE17" s="4"/>
      <c r="KQF17" s="4"/>
      <c r="KQG17" s="4"/>
      <c r="KQH17" s="4"/>
      <c r="KQI17" s="4"/>
      <c r="KQJ17" s="4"/>
      <c r="KQK17" s="4"/>
      <c r="KQL17" s="4"/>
      <c r="KQM17" s="4"/>
      <c r="KQN17" s="4"/>
      <c r="KQO17" s="4"/>
      <c r="KQP17" s="4"/>
      <c r="KQQ17" s="4"/>
      <c r="KQR17" s="4"/>
      <c r="KQS17" s="4"/>
      <c r="KQT17" s="4"/>
      <c r="KQU17" s="4"/>
      <c r="KQV17" s="4"/>
      <c r="KQW17" s="4"/>
      <c r="KQX17" s="4"/>
      <c r="KQY17" s="4"/>
      <c r="KQZ17" s="4"/>
      <c r="KRA17" s="4"/>
      <c r="KRB17" s="4"/>
      <c r="KRC17" s="4"/>
      <c r="KRD17" s="4"/>
      <c r="KRE17" s="4"/>
      <c r="KRF17" s="4"/>
      <c r="KRG17" s="4"/>
      <c r="KRH17" s="4"/>
      <c r="KRI17" s="4"/>
      <c r="KRJ17" s="4"/>
      <c r="KRK17" s="4"/>
      <c r="KRL17" s="4"/>
      <c r="KRM17" s="4"/>
      <c r="KRN17" s="4"/>
      <c r="KRO17" s="4"/>
      <c r="KRP17" s="4"/>
      <c r="KRQ17" s="4"/>
      <c r="KRR17" s="4"/>
      <c r="KRS17" s="4"/>
      <c r="KRT17" s="4"/>
      <c r="KRU17" s="4"/>
      <c r="KRV17" s="4"/>
      <c r="KRW17" s="4"/>
      <c r="KRX17" s="4"/>
      <c r="KRY17" s="4"/>
      <c r="KRZ17" s="4"/>
      <c r="KSA17" s="4"/>
      <c r="KSB17" s="4"/>
      <c r="KSC17" s="4"/>
      <c r="KSD17" s="4"/>
      <c r="KSE17" s="4"/>
      <c r="KSF17" s="4"/>
      <c r="KSG17" s="4"/>
      <c r="KSH17" s="4"/>
      <c r="KSI17" s="4"/>
      <c r="KSJ17" s="4"/>
      <c r="KSK17" s="4"/>
      <c r="KSL17" s="4"/>
      <c r="KSM17" s="4"/>
      <c r="KSN17" s="4"/>
      <c r="KSO17" s="4"/>
      <c r="KSP17" s="4"/>
      <c r="KSQ17" s="4"/>
      <c r="KSR17" s="4"/>
      <c r="KSS17" s="4"/>
      <c r="KST17" s="4"/>
      <c r="KSU17" s="4"/>
      <c r="KSV17" s="4"/>
      <c r="KSW17" s="4"/>
      <c r="KSX17" s="4"/>
      <c r="KSY17" s="4"/>
      <c r="KSZ17" s="4"/>
      <c r="KTA17" s="4"/>
      <c r="KTB17" s="4"/>
      <c r="KTC17" s="4"/>
      <c r="KTD17" s="4"/>
      <c r="KTE17" s="4"/>
      <c r="KTF17" s="4"/>
      <c r="KTG17" s="4"/>
      <c r="KTH17" s="4"/>
      <c r="KTI17" s="4"/>
      <c r="KTJ17" s="4"/>
      <c r="KTK17" s="4"/>
      <c r="KTL17" s="4"/>
      <c r="KTM17" s="4"/>
      <c r="KTN17" s="4"/>
      <c r="KTO17" s="4"/>
      <c r="KTP17" s="4"/>
      <c r="KTQ17" s="4"/>
      <c r="KTR17" s="4"/>
      <c r="KTS17" s="4"/>
      <c r="KTT17" s="4"/>
      <c r="KTU17" s="4"/>
      <c r="KTV17" s="4"/>
      <c r="KTW17" s="4"/>
      <c r="KTX17" s="4"/>
      <c r="KTY17" s="4"/>
      <c r="KTZ17" s="4"/>
      <c r="KUA17" s="4"/>
      <c r="KUB17" s="4"/>
      <c r="KUC17" s="4"/>
      <c r="KUD17" s="4"/>
      <c r="KUE17" s="4"/>
      <c r="KUF17" s="4"/>
      <c r="KUG17" s="4"/>
      <c r="KUH17" s="4"/>
      <c r="KUI17" s="4"/>
      <c r="KUJ17" s="4"/>
      <c r="KUK17" s="4"/>
      <c r="KUL17" s="4"/>
      <c r="KUM17" s="4"/>
      <c r="KUN17" s="4"/>
      <c r="KUO17" s="4"/>
      <c r="KUP17" s="4"/>
      <c r="KUQ17" s="4"/>
      <c r="KUR17" s="4"/>
      <c r="KUS17" s="4"/>
      <c r="KUT17" s="4"/>
      <c r="KUU17" s="4"/>
      <c r="KUV17" s="4"/>
      <c r="KUW17" s="4"/>
      <c r="KUX17" s="4"/>
      <c r="KUY17" s="4"/>
      <c r="KUZ17" s="4"/>
      <c r="KVA17" s="4"/>
      <c r="KVB17" s="4"/>
      <c r="KVC17" s="4"/>
      <c r="KVD17" s="4"/>
      <c r="KVE17" s="4"/>
      <c r="KVF17" s="4"/>
      <c r="KVG17" s="4"/>
      <c r="KVH17" s="4"/>
      <c r="KVI17" s="4"/>
      <c r="KVJ17" s="4"/>
      <c r="KVK17" s="4"/>
      <c r="KVL17" s="4"/>
      <c r="KVM17" s="4"/>
      <c r="KVN17" s="4"/>
      <c r="KVO17" s="4"/>
      <c r="KVP17" s="4"/>
      <c r="KVQ17" s="4"/>
      <c r="KVR17" s="4"/>
      <c r="KVS17" s="4"/>
      <c r="KVT17" s="4"/>
      <c r="KVU17" s="4"/>
      <c r="KVV17" s="4"/>
      <c r="KVW17" s="4"/>
      <c r="KVX17" s="4"/>
      <c r="KVY17" s="4"/>
      <c r="KVZ17" s="4"/>
      <c r="KWA17" s="4"/>
      <c r="KWB17" s="4"/>
      <c r="KWC17" s="4"/>
      <c r="KWD17" s="4"/>
      <c r="KWE17" s="4"/>
      <c r="KWF17" s="4"/>
      <c r="KWG17" s="4"/>
      <c r="KWH17" s="4"/>
      <c r="KWI17" s="4"/>
      <c r="KWJ17" s="4"/>
      <c r="KWK17" s="4"/>
      <c r="KWL17" s="4"/>
      <c r="KWM17" s="4"/>
      <c r="KWN17" s="4"/>
      <c r="KWO17" s="4"/>
      <c r="KWP17" s="4"/>
      <c r="KWQ17" s="4"/>
      <c r="KWR17" s="4"/>
      <c r="KWS17" s="4"/>
      <c r="KWT17" s="4"/>
      <c r="KWU17" s="4"/>
      <c r="KWV17" s="4"/>
      <c r="KWW17" s="4"/>
      <c r="KWX17" s="4"/>
      <c r="KWY17" s="4"/>
      <c r="KWZ17" s="4"/>
      <c r="KXA17" s="4"/>
      <c r="KXB17" s="4"/>
      <c r="KXC17" s="4"/>
      <c r="KXD17" s="4"/>
      <c r="KXE17" s="4"/>
      <c r="KXF17" s="4"/>
      <c r="KXG17" s="4"/>
      <c r="KXH17" s="4"/>
      <c r="KXI17" s="4"/>
      <c r="KXJ17" s="4"/>
      <c r="KXK17" s="4"/>
      <c r="KXL17" s="4"/>
      <c r="KXM17" s="4"/>
      <c r="KXN17" s="4"/>
      <c r="KXO17" s="4"/>
      <c r="KXP17" s="4"/>
      <c r="KXQ17" s="4"/>
      <c r="KXR17" s="4"/>
      <c r="KXS17" s="4"/>
      <c r="KXT17" s="4"/>
      <c r="KXU17" s="4"/>
      <c r="KXV17" s="4"/>
      <c r="KXW17" s="4"/>
      <c r="KXX17" s="4"/>
      <c r="KXY17" s="4"/>
      <c r="KXZ17" s="4"/>
      <c r="KYA17" s="4"/>
      <c r="KYB17" s="4"/>
      <c r="KYC17" s="4"/>
      <c r="KYD17" s="4"/>
      <c r="KYE17" s="4"/>
      <c r="KYF17" s="4"/>
      <c r="KYG17" s="4"/>
      <c r="KYH17" s="4"/>
      <c r="KYI17" s="4"/>
      <c r="KYJ17" s="4"/>
      <c r="KYK17" s="4"/>
      <c r="KYL17" s="4"/>
      <c r="KYM17" s="4"/>
      <c r="KYN17" s="4"/>
      <c r="KYO17" s="4"/>
      <c r="KYP17" s="4"/>
      <c r="KYQ17" s="4"/>
      <c r="KYR17" s="4"/>
      <c r="KYS17" s="4"/>
      <c r="KYT17" s="4"/>
      <c r="KYU17" s="4"/>
      <c r="KYV17" s="4"/>
      <c r="KYW17" s="4"/>
      <c r="KYX17" s="4"/>
      <c r="KYY17" s="4"/>
      <c r="KYZ17" s="4"/>
      <c r="KZA17" s="4"/>
      <c r="KZB17" s="4"/>
      <c r="KZC17" s="4"/>
      <c r="KZD17" s="4"/>
      <c r="KZE17" s="4"/>
      <c r="KZF17" s="4"/>
      <c r="KZG17" s="4"/>
      <c r="KZH17" s="4"/>
      <c r="KZI17" s="4"/>
      <c r="KZJ17" s="4"/>
      <c r="KZK17" s="4"/>
      <c r="KZL17" s="4"/>
      <c r="KZM17" s="4"/>
      <c r="KZN17" s="4"/>
      <c r="KZO17" s="4"/>
      <c r="KZP17" s="4"/>
      <c r="KZQ17" s="4"/>
      <c r="KZR17" s="4"/>
      <c r="KZS17" s="4"/>
      <c r="KZT17" s="4"/>
      <c r="KZU17" s="4"/>
      <c r="KZV17" s="4"/>
      <c r="KZW17" s="4"/>
      <c r="KZX17" s="4"/>
      <c r="KZY17" s="4"/>
      <c r="KZZ17" s="4"/>
      <c r="LAA17" s="4"/>
      <c r="LAB17" s="4"/>
      <c r="LAC17" s="4"/>
      <c r="LAD17" s="4"/>
      <c r="LAE17" s="4"/>
      <c r="LAF17" s="4"/>
      <c r="LAG17" s="4"/>
      <c r="LAH17" s="4"/>
      <c r="LAI17" s="4"/>
      <c r="LAJ17" s="4"/>
      <c r="LAK17" s="4"/>
      <c r="LAL17" s="4"/>
      <c r="LAM17" s="4"/>
      <c r="LAN17" s="4"/>
      <c r="LAO17" s="4"/>
      <c r="LAP17" s="4"/>
      <c r="LAQ17" s="4"/>
      <c r="LAR17" s="4"/>
      <c r="LAS17" s="4"/>
      <c r="LAT17" s="4"/>
      <c r="LAU17" s="4"/>
      <c r="LAV17" s="4"/>
      <c r="LAW17" s="4"/>
      <c r="LAX17" s="4"/>
      <c r="LAY17" s="4"/>
      <c r="LAZ17" s="4"/>
      <c r="LBA17" s="4"/>
      <c r="LBB17" s="4"/>
      <c r="LBC17" s="4"/>
      <c r="LBD17" s="4"/>
      <c r="LBE17" s="4"/>
      <c r="LBF17" s="4"/>
      <c r="LBG17" s="4"/>
      <c r="LBH17" s="4"/>
      <c r="LBI17" s="4"/>
      <c r="LBJ17" s="4"/>
      <c r="LBK17" s="4"/>
      <c r="LBL17" s="4"/>
      <c r="LBM17" s="4"/>
      <c r="LBN17" s="4"/>
      <c r="LBO17" s="4"/>
      <c r="LBP17" s="4"/>
      <c r="LBQ17" s="4"/>
      <c r="LBR17" s="4"/>
      <c r="LBS17" s="4"/>
      <c r="LBT17" s="4"/>
      <c r="LBU17" s="4"/>
      <c r="LBV17" s="4"/>
      <c r="LBW17" s="4"/>
      <c r="LBX17" s="4"/>
      <c r="LBY17" s="4"/>
      <c r="LBZ17" s="4"/>
      <c r="LCA17" s="4"/>
      <c r="LCB17" s="4"/>
      <c r="LCC17" s="4"/>
      <c r="LCD17" s="4"/>
      <c r="LCE17" s="4"/>
      <c r="LCF17" s="4"/>
      <c r="LCG17" s="4"/>
      <c r="LCH17" s="4"/>
      <c r="LCI17" s="4"/>
      <c r="LCJ17" s="4"/>
      <c r="LCK17" s="4"/>
      <c r="LCL17" s="4"/>
      <c r="LCM17" s="4"/>
      <c r="LCN17" s="4"/>
      <c r="LCO17" s="4"/>
      <c r="LCP17" s="4"/>
      <c r="LCQ17" s="4"/>
      <c r="LCR17" s="4"/>
      <c r="LCS17" s="4"/>
      <c r="LCT17" s="4"/>
      <c r="LCU17" s="4"/>
      <c r="LCV17" s="4"/>
      <c r="LCW17" s="4"/>
      <c r="LCX17" s="4"/>
      <c r="LCY17" s="4"/>
      <c r="LCZ17" s="4"/>
      <c r="LDA17" s="4"/>
      <c r="LDB17" s="4"/>
      <c r="LDC17" s="4"/>
      <c r="LDD17" s="4"/>
      <c r="LDE17" s="4"/>
      <c r="LDF17" s="4"/>
      <c r="LDG17" s="4"/>
      <c r="LDH17" s="4"/>
      <c r="LDI17" s="4"/>
      <c r="LDJ17" s="4"/>
      <c r="LDK17" s="4"/>
      <c r="LDL17" s="4"/>
      <c r="LDM17" s="4"/>
      <c r="LDN17" s="4"/>
      <c r="LDO17" s="4"/>
      <c r="LDP17" s="4"/>
      <c r="LDQ17" s="4"/>
      <c r="LDR17" s="4"/>
      <c r="LDS17" s="4"/>
      <c r="LDT17" s="4"/>
      <c r="LDU17" s="4"/>
      <c r="LDV17" s="4"/>
      <c r="LDW17" s="4"/>
      <c r="LDX17" s="4"/>
      <c r="LDY17" s="4"/>
      <c r="LDZ17" s="4"/>
      <c r="LEA17" s="4"/>
      <c r="LEB17" s="4"/>
      <c r="LEC17" s="4"/>
      <c r="LED17" s="4"/>
      <c r="LEE17" s="4"/>
      <c r="LEF17" s="4"/>
      <c r="LEG17" s="4"/>
      <c r="LEH17" s="4"/>
      <c r="LEI17" s="4"/>
      <c r="LEJ17" s="4"/>
      <c r="LEK17" s="4"/>
      <c r="LEL17" s="4"/>
      <c r="LEM17" s="4"/>
      <c r="LEN17" s="4"/>
      <c r="LEO17" s="4"/>
      <c r="LEP17" s="4"/>
      <c r="LEQ17" s="4"/>
      <c r="LER17" s="4"/>
      <c r="LES17" s="4"/>
      <c r="LET17" s="4"/>
      <c r="LEU17" s="4"/>
      <c r="LEV17" s="4"/>
      <c r="LEW17" s="4"/>
      <c r="LEX17" s="4"/>
      <c r="LEY17" s="4"/>
      <c r="LEZ17" s="4"/>
      <c r="LFA17" s="4"/>
      <c r="LFB17" s="4"/>
      <c r="LFC17" s="4"/>
      <c r="LFD17" s="4"/>
      <c r="LFE17" s="4"/>
      <c r="LFF17" s="4"/>
      <c r="LFG17" s="4"/>
      <c r="LFH17" s="4"/>
      <c r="LFI17" s="4"/>
      <c r="LFJ17" s="4"/>
      <c r="LFK17" s="4"/>
      <c r="LFL17" s="4"/>
      <c r="LFM17" s="4"/>
      <c r="LFN17" s="4"/>
      <c r="LFO17" s="4"/>
      <c r="LFP17" s="4"/>
      <c r="LFQ17" s="4"/>
      <c r="LFR17" s="4"/>
      <c r="LFS17" s="4"/>
      <c r="LFT17" s="4"/>
      <c r="LFU17" s="4"/>
      <c r="LFV17" s="4"/>
      <c r="LFW17" s="4"/>
      <c r="LFX17" s="4"/>
      <c r="LFY17" s="4"/>
      <c r="LFZ17" s="4"/>
      <c r="LGA17" s="4"/>
      <c r="LGB17" s="4"/>
      <c r="LGC17" s="4"/>
      <c r="LGD17" s="4"/>
      <c r="LGE17" s="4"/>
      <c r="LGF17" s="4"/>
      <c r="LGG17" s="4"/>
      <c r="LGH17" s="4"/>
      <c r="LGI17" s="4"/>
      <c r="LGJ17" s="4"/>
      <c r="LGK17" s="4"/>
      <c r="LGL17" s="4"/>
      <c r="LGM17" s="4"/>
      <c r="LGN17" s="4"/>
      <c r="LGO17" s="4"/>
      <c r="LGP17" s="4"/>
      <c r="LGQ17" s="4"/>
      <c r="LGR17" s="4"/>
      <c r="LGS17" s="4"/>
      <c r="LGT17" s="4"/>
      <c r="LGU17" s="4"/>
      <c r="LGV17" s="4"/>
      <c r="LGW17" s="4"/>
      <c r="LGX17" s="4"/>
      <c r="LGY17" s="4"/>
      <c r="LGZ17" s="4"/>
      <c r="LHA17" s="4"/>
      <c r="LHB17" s="4"/>
      <c r="LHC17" s="4"/>
      <c r="LHD17" s="4"/>
      <c r="LHE17" s="4"/>
      <c r="LHF17" s="4"/>
      <c r="LHG17" s="4"/>
      <c r="LHH17" s="4"/>
      <c r="LHI17" s="4"/>
      <c r="LHJ17" s="4"/>
      <c r="LHK17" s="4"/>
      <c r="LHL17" s="4"/>
      <c r="LHM17" s="4"/>
      <c r="LHN17" s="4"/>
      <c r="LHO17" s="4"/>
      <c r="LHP17" s="4"/>
      <c r="LHQ17" s="4"/>
      <c r="LHR17" s="4"/>
      <c r="LHS17" s="4"/>
      <c r="LHT17" s="4"/>
      <c r="LHU17" s="4"/>
      <c r="LHV17" s="4"/>
      <c r="LHW17" s="4"/>
      <c r="LHX17" s="4"/>
      <c r="LHY17" s="4"/>
      <c r="LHZ17" s="4"/>
      <c r="LIA17" s="4"/>
      <c r="LIB17" s="4"/>
      <c r="LIC17" s="4"/>
      <c r="LID17" s="4"/>
      <c r="LIE17" s="4"/>
      <c r="LIF17" s="4"/>
      <c r="LIG17" s="4"/>
      <c r="LIH17" s="4"/>
      <c r="LII17" s="4"/>
      <c r="LIJ17" s="4"/>
      <c r="LIK17" s="4"/>
      <c r="LIL17" s="4"/>
      <c r="LIM17" s="4"/>
      <c r="LIN17" s="4"/>
      <c r="LIO17" s="4"/>
      <c r="LIP17" s="4"/>
      <c r="LIQ17" s="4"/>
      <c r="LIR17" s="4"/>
      <c r="LIS17" s="4"/>
      <c r="LIT17" s="4"/>
      <c r="LIU17" s="4"/>
      <c r="LIV17" s="4"/>
      <c r="LIW17" s="4"/>
      <c r="LIX17" s="4"/>
      <c r="LIY17" s="4"/>
      <c r="LIZ17" s="4"/>
      <c r="LJA17" s="4"/>
      <c r="LJB17" s="4"/>
      <c r="LJC17" s="4"/>
      <c r="LJD17" s="4"/>
      <c r="LJE17" s="4"/>
      <c r="LJF17" s="4"/>
      <c r="LJG17" s="4"/>
      <c r="LJH17" s="4"/>
      <c r="LJI17" s="4"/>
      <c r="LJJ17" s="4"/>
      <c r="LJK17" s="4"/>
      <c r="LJL17" s="4"/>
      <c r="LJM17" s="4"/>
      <c r="LJN17" s="4"/>
      <c r="LJO17" s="4"/>
      <c r="LJP17" s="4"/>
      <c r="LJQ17" s="4"/>
      <c r="LJR17" s="4"/>
      <c r="LJS17" s="4"/>
      <c r="LJT17" s="4"/>
      <c r="LJU17" s="4"/>
      <c r="LJV17" s="4"/>
      <c r="LJW17" s="4"/>
      <c r="LJX17" s="4"/>
      <c r="LJY17" s="4"/>
      <c r="LJZ17" s="4"/>
      <c r="LKA17" s="4"/>
      <c r="LKB17" s="4"/>
      <c r="LKC17" s="4"/>
      <c r="LKD17" s="4"/>
      <c r="LKE17" s="4"/>
      <c r="LKF17" s="4"/>
      <c r="LKG17" s="4"/>
      <c r="LKH17" s="4"/>
      <c r="LKI17" s="4"/>
      <c r="LKJ17" s="4"/>
      <c r="LKK17" s="4"/>
      <c r="LKL17" s="4"/>
      <c r="LKM17" s="4"/>
      <c r="LKN17" s="4"/>
      <c r="LKO17" s="4"/>
      <c r="LKP17" s="4"/>
      <c r="LKQ17" s="4"/>
      <c r="LKR17" s="4"/>
      <c r="LKS17" s="4"/>
      <c r="LKT17" s="4"/>
      <c r="LKU17" s="4"/>
      <c r="LKV17" s="4"/>
      <c r="LKW17" s="4"/>
      <c r="LKX17" s="4"/>
      <c r="LKY17" s="4"/>
      <c r="LKZ17" s="4"/>
      <c r="LLA17" s="4"/>
      <c r="LLB17" s="4"/>
      <c r="LLC17" s="4"/>
      <c r="LLD17" s="4"/>
      <c r="LLE17" s="4"/>
      <c r="LLF17" s="4"/>
      <c r="LLG17" s="4"/>
      <c r="LLH17" s="4"/>
      <c r="LLI17" s="4"/>
      <c r="LLJ17" s="4"/>
      <c r="LLK17" s="4"/>
      <c r="LLL17" s="4"/>
      <c r="LLM17" s="4"/>
      <c r="LLN17" s="4"/>
      <c r="LLO17" s="4"/>
      <c r="LLP17" s="4"/>
      <c r="LLQ17" s="4"/>
      <c r="LLR17" s="4"/>
      <c r="LLS17" s="4"/>
      <c r="LLT17" s="4"/>
      <c r="LLU17" s="4"/>
      <c r="LLV17" s="4"/>
      <c r="LLW17" s="4"/>
      <c r="LLX17" s="4"/>
      <c r="LLY17" s="4"/>
      <c r="LLZ17" s="4"/>
      <c r="LMA17" s="4"/>
      <c r="LMB17" s="4"/>
      <c r="LMC17" s="4"/>
      <c r="LMD17" s="4"/>
      <c r="LME17" s="4"/>
      <c r="LMF17" s="4"/>
      <c r="LMG17" s="4"/>
      <c r="LMH17" s="4"/>
      <c r="LMI17" s="4"/>
      <c r="LMJ17" s="4"/>
      <c r="LMK17" s="4"/>
      <c r="LML17" s="4"/>
      <c r="LMM17" s="4"/>
      <c r="LMN17" s="4"/>
      <c r="LMO17" s="4"/>
      <c r="LMP17" s="4"/>
      <c r="LMQ17" s="4"/>
      <c r="LMR17" s="4"/>
      <c r="LMS17" s="4"/>
      <c r="LMT17" s="4"/>
      <c r="LMU17" s="4"/>
      <c r="LMV17" s="4"/>
      <c r="LMW17" s="4"/>
      <c r="LMX17" s="4"/>
      <c r="LMY17" s="4"/>
      <c r="LMZ17" s="4"/>
      <c r="LNA17" s="4"/>
      <c r="LNB17" s="4"/>
      <c r="LNC17" s="4"/>
      <c r="LND17" s="4"/>
      <c r="LNE17" s="4"/>
      <c r="LNF17" s="4"/>
      <c r="LNG17" s="4"/>
      <c r="LNH17" s="4"/>
      <c r="LNI17" s="4"/>
      <c r="LNJ17" s="4"/>
      <c r="LNK17" s="4"/>
      <c r="LNL17" s="4"/>
      <c r="LNM17" s="4"/>
      <c r="LNN17" s="4"/>
      <c r="LNO17" s="4"/>
      <c r="LNP17" s="4"/>
      <c r="LNQ17" s="4"/>
      <c r="LNR17" s="4"/>
      <c r="LNS17" s="4"/>
      <c r="LNT17" s="4"/>
      <c r="LNU17" s="4"/>
      <c r="LNV17" s="4"/>
      <c r="LNW17" s="4"/>
      <c r="LNX17" s="4"/>
      <c r="LNY17" s="4"/>
      <c r="LNZ17" s="4"/>
      <c r="LOA17" s="4"/>
      <c r="LOB17" s="4"/>
      <c r="LOC17" s="4"/>
      <c r="LOD17" s="4"/>
      <c r="LOE17" s="4"/>
      <c r="LOF17" s="4"/>
      <c r="LOG17" s="4"/>
      <c r="LOH17" s="4"/>
      <c r="LOI17" s="4"/>
      <c r="LOJ17" s="4"/>
      <c r="LOK17" s="4"/>
      <c r="LOL17" s="4"/>
      <c r="LOM17" s="4"/>
      <c r="LON17" s="4"/>
      <c r="LOO17" s="4"/>
      <c r="LOP17" s="4"/>
      <c r="LOQ17" s="4"/>
      <c r="LOR17" s="4"/>
      <c r="LOS17" s="4"/>
      <c r="LOT17" s="4"/>
      <c r="LOU17" s="4"/>
      <c r="LOV17" s="4"/>
      <c r="LOW17" s="4"/>
      <c r="LOX17" s="4"/>
      <c r="LOY17" s="4"/>
      <c r="LOZ17" s="4"/>
      <c r="LPA17" s="4"/>
      <c r="LPB17" s="4"/>
      <c r="LPC17" s="4"/>
      <c r="LPD17" s="4"/>
      <c r="LPE17" s="4"/>
      <c r="LPF17" s="4"/>
      <c r="LPG17" s="4"/>
      <c r="LPH17" s="4"/>
      <c r="LPI17" s="4"/>
      <c r="LPJ17" s="4"/>
      <c r="LPK17" s="4"/>
      <c r="LPL17" s="4"/>
      <c r="LPM17" s="4"/>
      <c r="LPN17" s="4"/>
      <c r="LPO17" s="4"/>
      <c r="LPP17" s="4"/>
      <c r="LPQ17" s="4"/>
      <c r="LPR17" s="4"/>
      <c r="LPS17" s="4"/>
      <c r="LPT17" s="4"/>
      <c r="LPU17" s="4"/>
      <c r="LPV17" s="4"/>
      <c r="LPW17" s="4"/>
      <c r="LPX17" s="4"/>
      <c r="LPY17" s="4"/>
      <c r="LPZ17" s="4"/>
      <c r="LQA17" s="4"/>
      <c r="LQB17" s="4"/>
      <c r="LQC17" s="4"/>
      <c r="LQD17" s="4"/>
      <c r="LQE17" s="4"/>
      <c r="LQF17" s="4"/>
      <c r="LQG17" s="4"/>
      <c r="LQH17" s="4"/>
      <c r="LQI17" s="4"/>
      <c r="LQJ17" s="4"/>
      <c r="LQK17" s="4"/>
      <c r="LQL17" s="4"/>
      <c r="LQM17" s="4"/>
      <c r="LQN17" s="4"/>
      <c r="LQO17" s="4"/>
      <c r="LQP17" s="4"/>
      <c r="LQQ17" s="4"/>
      <c r="LQR17" s="4"/>
      <c r="LQS17" s="4"/>
      <c r="LQT17" s="4"/>
      <c r="LQU17" s="4"/>
      <c r="LQV17" s="4"/>
      <c r="LQW17" s="4"/>
      <c r="LQX17" s="4"/>
      <c r="LQY17" s="4"/>
      <c r="LQZ17" s="4"/>
      <c r="LRA17" s="4"/>
      <c r="LRB17" s="4"/>
      <c r="LRC17" s="4"/>
      <c r="LRD17" s="4"/>
      <c r="LRE17" s="4"/>
      <c r="LRF17" s="4"/>
      <c r="LRG17" s="4"/>
      <c r="LRH17" s="4"/>
      <c r="LRI17" s="4"/>
      <c r="LRJ17" s="4"/>
      <c r="LRK17" s="4"/>
      <c r="LRL17" s="4"/>
      <c r="LRM17" s="4"/>
      <c r="LRN17" s="4"/>
      <c r="LRO17" s="4"/>
      <c r="LRP17" s="4"/>
      <c r="LRQ17" s="4"/>
      <c r="LRR17" s="4"/>
      <c r="LRS17" s="4"/>
      <c r="LRT17" s="4"/>
      <c r="LRU17" s="4"/>
      <c r="LRV17" s="4"/>
      <c r="LRW17" s="4"/>
      <c r="LRX17" s="4"/>
      <c r="LRY17" s="4"/>
      <c r="LRZ17" s="4"/>
      <c r="LSA17" s="4"/>
      <c r="LSB17" s="4"/>
      <c r="LSC17" s="4"/>
      <c r="LSD17" s="4"/>
      <c r="LSE17" s="4"/>
      <c r="LSF17" s="4"/>
      <c r="LSG17" s="4"/>
      <c r="LSH17" s="4"/>
      <c r="LSI17" s="4"/>
      <c r="LSJ17" s="4"/>
      <c r="LSK17" s="4"/>
      <c r="LSL17" s="4"/>
      <c r="LSM17" s="4"/>
      <c r="LSN17" s="4"/>
      <c r="LSO17" s="4"/>
      <c r="LSP17" s="4"/>
      <c r="LSQ17" s="4"/>
      <c r="LSR17" s="4"/>
      <c r="LSS17" s="4"/>
      <c r="LST17" s="4"/>
      <c r="LSU17" s="4"/>
      <c r="LSV17" s="4"/>
      <c r="LSW17" s="4"/>
      <c r="LSX17" s="4"/>
      <c r="LSY17" s="4"/>
      <c r="LSZ17" s="4"/>
      <c r="LTA17" s="4"/>
      <c r="LTB17" s="4"/>
      <c r="LTC17" s="4"/>
      <c r="LTD17" s="4"/>
      <c r="LTE17" s="4"/>
      <c r="LTF17" s="4"/>
      <c r="LTG17" s="4"/>
      <c r="LTH17" s="4"/>
      <c r="LTI17" s="4"/>
      <c r="LTJ17" s="4"/>
      <c r="LTK17" s="4"/>
      <c r="LTL17" s="4"/>
      <c r="LTM17" s="4"/>
      <c r="LTN17" s="4"/>
      <c r="LTO17" s="4"/>
      <c r="LTP17" s="4"/>
      <c r="LTQ17" s="4"/>
      <c r="LTR17" s="4"/>
      <c r="LTS17" s="4"/>
      <c r="LTT17" s="4"/>
      <c r="LTU17" s="4"/>
      <c r="LTV17" s="4"/>
      <c r="LTW17" s="4"/>
      <c r="LTX17" s="4"/>
      <c r="LTY17" s="4"/>
      <c r="LTZ17" s="4"/>
      <c r="LUA17" s="4"/>
      <c r="LUB17" s="4"/>
      <c r="LUC17" s="4"/>
      <c r="LUD17" s="4"/>
      <c r="LUE17" s="4"/>
      <c r="LUF17" s="4"/>
      <c r="LUG17" s="4"/>
      <c r="LUH17" s="4"/>
      <c r="LUI17" s="4"/>
      <c r="LUJ17" s="4"/>
      <c r="LUK17" s="4"/>
      <c r="LUL17" s="4"/>
      <c r="LUM17" s="4"/>
      <c r="LUN17" s="4"/>
      <c r="LUO17" s="4"/>
      <c r="LUP17" s="4"/>
      <c r="LUQ17" s="4"/>
      <c r="LUR17" s="4"/>
      <c r="LUS17" s="4"/>
      <c r="LUT17" s="4"/>
      <c r="LUU17" s="4"/>
      <c r="LUV17" s="4"/>
      <c r="LUW17" s="4"/>
      <c r="LUX17" s="4"/>
      <c r="LUY17" s="4"/>
      <c r="LUZ17" s="4"/>
      <c r="LVA17" s="4"/>
      <c r="LVB17" s="4"/>
      <c r="LVC17" s="4"/>
      <c r="LVD17" s="4"/>
      <c r="LVE17" s="4"/>
      <c r="LVF17" s="4"/>
      <c r="LVG17" s="4"/>
      <c r="LVH17" s="4"/>
      <c r="LVI17" s="4"/>
      <c r="LVJ17" s="4"/>
      <c r="LVK17" s="4"/>
      <c r="LVL17" s="4"/>
      <c r="LVM17" s="4"/>
      <c r="LVN17" s="4"/>
      <c r="LVO17" s="4"/>
      <c r="LVP17" s="4"/>
      <c r="LVQ17" s="4"/>
      <c r="LVR17" s="4"/>
      <c r="LVS17" s="4"/>
      <c r="LVT17" s="4"/>
      <c r="LVU17" s="4"/>
      <c r="LVV17" s="4"/>
      <c r="LVW17" s="4"/>
      <c r="LVX17" s="4"/>
      <c r="LVY17" s="4"/>
      <c r="LVZ17" s="4"/>
      <c r="LWA17" s="4"/>
      <c r="LWB17" s="4"/>
      <c r="LWC17" s="4"/>
      <c r="LWD17" s="4"/>
      <c r="LWE17" s="4"/>
      <c r="LWF17" s="4"/>
      <c r="LWG17" s="4"/>
      <c r="LWH17" s="4"/>
      <c r="LWI17" s="4"/>
      <c r="LWJ17" s="4"/>
      <c r="LWK17" s="4"/>
      <c r="LWL17" s="4"/>
      <c r="LWM17" s="4"/>
      <c r="LWN17" s="4"/>
      <c r="LWO17" s="4"/>
      <c r="LWP17" s="4"/>
      <c r="LWQ17" s="4"/>
      <c r="LWR17" s="4"/>
      <c r="LWS17" s="4"/>
      <c r="LWT17" s="4"/>
      <c r="LWU17" s="4"/>
      <c r="LWV17" s="4"/>
      <c r="LWW17" s="4"/>
      <c r="LWX17" s="4"/>
      <c r="LWY17" s="4"/>
      <c r="LWZ17" s="4"/>
      <c r="LXA17" s="4"/>
      <c r="LXB17" s="4"/>
      <c r="LXC17" s="4"/>
      <c r="LXD17" s="4"/>
      <c r="LXE17" s="4"/>
      <c r="LXF17" s="4"/>
      <c r="LXG17" s="4"/>
      <c r="LXH17" s="4"/>
      <c r="LXI17" s="4"/>
      <c r="LXJ17" s="4"/>
      <c r="LXK17" s="4"/>
      <c r="LXL17" s="4"/>
      <c r="LXM17" s="4"/>
      <c r="LXN17" s="4"/>
      <c r="LXO17" s="4"/>
      <c r="LXP17" s="4"/>
      <c r="LXQ17" s="4"/>
      <c r="LXR17" s="4"/>
      <c r="LXS17" s="4"/>
      <c r="LXT17" s="4"/>
      <c r="LXU17" s="4"/>
      <c r="LXV17" s="4"/>
      <c r="LXW17" s="4"/>
      <c r="LXX17" s="4"/>
      <c r="LXY17" s="4"/>
      <c r="LXZ17" s="4"/>
      <c r="LYA17" s="4"/>
      <c r="LYB17" s="4"/>
      <c r="LYC17" s="4"/>
      <c r="LYD17" s="4"/>
      <c r="LYE17" s="4"/>
      <c r="LYF17" s="4"/>
      <c r="LYG17" s="4"/>
      <c r="LYH17" s="4"/>
      <c r="LYI17" s="4"/>
      <c r="LYJ17" s="4"/>
      <c r="LYK17" s="4"/>
      <c r="LYL17" s="4"/>
      <c r="LYM17" s="4"/>
      <c r="LYN17" s="4"/>
      <c r="LYO17" s="4"/>
      <c r="LYP17" s="4"/>
      <c r="LYQ17" s="4"/>
      <c r="LYR17" s="4"/>
      <c r="LYS17" s="4"/>
      <c r="LYT17" s="4"/>
      <c r="LYU17" s="4"/>
      <c r="LYV17" s="4"/>
      <c r="LYW17" s="4"/>
      <c r="LYX17" s="4"/>
      <c r="LYY17" s="4"/>
      <c r="LYZ17" s="4"/>
      <c r="LZA17" s="4"/>
      <c r="LZB17" s="4"/>
      <c r="LZC17" s="4"/>
      <c r="LZD17" s="4"/>
      <c r="LZE17" s="4"/>
      <c r="LZF17" s="4"/>
      <c r="LZG17" s="4"/>
      <c r="LZH17" s="4"/>
      <c r="LZI17" s="4"/>
      <c r="LZJ17" s="4"/>
      <c r="LZK17" s="4"/>
      <c r="LZL17" s="4"/>
      <c r="LZM17" s="4"/>
      <c r="LZN17" s="4"/>
      <c r="LZO17" s="4"/>
      <c r="LZP17" s="4"/>
      <c r="LZQ17" s="4"/>
      <c r="LZR17" s="4"/>
      <c r="LZS17" s="4"/>
      <c r="LZT17" s="4"/>
      <c r="LZU17" s="4"/>
      <c r="LZV17" s="4"/>
      <c r="LZW17" s="4"/>
      <c r="LZX17" s="4"/>
      <c r="LZY17" s="4"/>
      <c r="LZZ17" s="4"/>
      <c r="MAA17" s="4"/>
      <c r="MAB17" s="4"/>
      <c r="MAC17" s="4"/>
      <c r="MAD17" s="4"/>
      <c r="MAE17" s="4"/>
      <c r="MAF17" s="4"/>
      <c r="MAG17" s="4"/>
      <c r="MAH17" s="4"/>
      <c r="MAI17" s="4"/>
      <c r="MAJ17" s="4"/>
      <c r="MAK17" s="4"/>
      <c r="MAL17" s="4"/>
      <c r="MAM17" s="4"/>
      <c r="MAN17" s="4"/>
      <c r="MAO17" s="4"/>
      <c r="MAP17" s="4"/>
      <c r="MAQ17" s="4"/>
      <c r="MAR17" s="4"/>
      <c r="MAS17" s="4"/>
      <c r="MAT17" s="4"/>
      <c r="MAU17" s="4"/>
      <c r="MAV17" s="4"/>
      <c r="MAW17" s="4"/>
      <c r="MAX17" s="4"/>
      <c r="MAY17" s="4"/>
      <c r="MAZ17" s="4"/>
      <c r="MBA17" s="4"/>
      <c r="MBB17" s="4"/>
      <c r="MBC17" s="4"/>
      <c r="MBD17" s="4"/>
      <c r="MBE17" s="4"/>
      <c r="MBF17" s="4"/>
      <c r="MBG17" s="4"/>
      <c r="MBH17" s="4"/>
      <c r="MBI17" s="4"/>
      <c r="MBJ17" s="4"/>
      <c r="MBK17" s="4"/>
      <c r="MBL17" s="4"/>
      <c r="MBM17" s="4"/>
      <c r="MBN17" s="4"/>
      <c r="MBO17" s="4"/>
      <c r="MBP17" s="4"/>
      <c r="MBQ17" s="4"/>
      <c r="MBR17" s="4"/>
      <c r="MBS17" s="4"/>
      <c r="MBT17" s="4"/>
      <c r="MBU17" s="4"/>
      <c r="MBV17" s="4"/>
      <c r="MBW17" s="4"/>
      <c r="MBX17" s="4"/>
      <c r="MBY17" s="4"/>
      <c r="MBZ17" s="4"/>
      <c r="MCA17" s="4"/>
      <c r="MCB17" s="4"/>
      <c r="MCC17" s="4"/>
      <c r="MCD17" s="4"/>
      <c r="MCE17" s="4"/>
      <c r="MCF17" s="4"/>
      <c r="MCG17" s="4"/>
      <c r="MCH17" s="4"/>
      <c r="MCI17" s="4"/>
      <c r="MCJ17" s="4"/>
      <c r="MCK17" s="4"/>
      <c r="MCL17" s="4"/>
      <c r="MCM17" s="4"/>
      <c r="MCN17" s="4"/>
      <c r="MCO17" s="4"/>
      <c r="MCP17" s="4"/>
      <c r="MCQ17" s="4"/>
      <c r="MCR17" s="4"/>
      <c r="MCS17" s="4"/>
      <c r="MCT17" s="4"/>
      <c r="MCU17" s="4"/>
      <c r="MCV17" s="4"/>
      <c r="MCW17" s="4"/>
      <c r="MCX17" s="4"/>
      <c r="MCY17" s="4"/>
      <c r="MCZ17" s="4"/>
      <c r="MDA17" s="4"/>
      <c r="MDB17" s="4"/>
      <c r="MDC17" s="4"/>
      <c r="MDD17" s="4"/>
      <c r="MDE17" s="4"/>
      <c r="MDF17" s="4"/>
      <c r="MDG17" s="4"/>
      <c r="MDH17" s="4"/>
      <c r="MDI17" s="4"/>
      <c r="MDJ17" s="4"/>
      <c r="MDK17" s="4"/>
      <c r="MDL17" s="4"/>
      <c r="MDM17" s="4"/>
      <c r="MDN17" s="4"/>
      <c r="MDO17" s="4"/>
      <c r="MDP17" s="4"/>
      <c r="MDQ17" s="4"/>
      <c r="MDR17" s="4"/>
      <c r="MDS17" s="4"/>
      <c r="MDT17" s="4"/>
      <c r="MDU17" s="4"/>
      <c r="MDV17" s="4"/>
      <c r="MDW17" s="4"/>
      <c r="MDX17" s="4"/>
      <c r="MDY17" s="4"/>
      <c r="MDZ17" s="4"/>
      <c r="MEA17" s="4"/>
      <c r="MEB17" s="4"/>
      <c r="MEC17" s="4"/>
      <c r="MED17" s="4"/>
      <c r="MEE17" s="4"/>
      <c r="MEF17" s="4"/>
      <c r="MEG17" s="4"/>
      <c r="MEH17" s="4"/>
      <c r="MEI17" s="4"/>
      <c r="MEJ17" s="4"/>
      <c r="MEK17" s="4"/>
      <c r="MEL17" s="4"/>
      <c r="MEM17" s="4"/>
      <c r="MEN17" s="4"/>
      <c r="MEO17" s="4"/>
      <c r="MEP17" s="4"/>
      <c r="MEQ17" s="4"/>
      <c r="MER17" s="4"/>
      <c r="MES17" s="4"/>
      <c r="MET17" s="4"/>
      <c r="MEU17" s="4"/>
      <c r="MEV17" s="4"/>
      <c r="MEW17" s="4"/>
      <c r="MEX17" s="4"/>
      <c r="MEY17" s="4"/>
      <c r="MEZ17" s="4"/>
      <c r="MFA17" s="4"/>
      <c r="MFB17" s="4"/>
      <c r="MFC17" s="4"/>
      <c r="MFD17" s="4"/>
      <c r="MFE17" s="4"/>
      <c r="MFF17" s="4"/>
      <c r="MFG17" s="4"/>
      <c r="MFH17" s="4"/>
      <c r="MFI17" s="4"/>
      <c r="MFJ17" s="4"/>
      <c r="MFK17" s="4"/>
      <c r="MFL17" s="4"/>
      <c r="MFM17" s="4"/>
      <c r="MFN17" s="4"/>
      <c r="MFO17" s="4"/>
      <c r="MFP17" s="4"/>
      <c r="MFQ17" s="4"/>
      <c r="MFR17" s="4"/>
      <c r="MFS17" s="4"/>
      <c r="MFT17" s="4"/>
      <c r="MFU17" s="4"/>
      <c r="MFV17" s="4"/>
      <c r="MFW17" s="4"/>
      <c r="MFX17" s="4"/>
      <c r="MFY17" s="4"/>
      <c r="MFZ17" s="4"/>
      <c r="MGA17" s="4"/>
      <c r="MGB17" s="4"/>
      <c r="MGC17" s="4"/>
      <c r="MGD17" s="4"/>
      <c r="MGE17" s="4"/>
      <c r="MGF17" s="4"/>
      <c r="MGG17" s="4"/>
      <c r="MGH17" s="4"/>
      <c r="MGI17" s="4"/>
      <c r="MGJ17" s="4"/>
      <c r="MGK17" s="4"/>
      <c r="MGL17" s="4"/>
      <c r="MGM17" s="4"/>
      <c r="MGN17" s="4"/>
      <c r="MGO17" s="4"/>
      <c r="MGP17" s="4"/>
      <c r="MGQ17" s="4"/>
      <c r="MGR17" s="4"/>
      <c r="MGS17" s="4"/>
      <c r="MGT17" s="4"/>
      <c r="MGU17" s="4"/>
      <c r="MGV17" s="4"/>
      <c r="MGW17" s="4"/>
      <c r="MGX17" s="4"/>
      <c r="MGY17" s="4"/>
      <c r="MGZ17" s="4"/>
      <c r="MHA17" s="4"/>
      <c r="MHB17" s="4"/>
      <c r="MHC17" s="4"/>
      <c r="MHD17" s="4"/>
      <c r="MHE17" s="4"/>
      <c r="MHF17" s="4"/>
      <c r="MHG17" s="4"/>
      <c r="MHH17" s="4"/>
      <c r="MHI17" s="4"/>
      <c r="MHJ17" s="4"/>
      <c r="MHK17" s="4"/>
      <c r="MHL17" s="4"/>
      <c r="MHM17" s="4"/>
      <c r="MHN17" s="4"/>
      <c r="MHO17" s="4"/>
      <c r="MHP17" s="4"/>
      <c r="MHQ17" s="4"/>
      <c r="MHR17" s="4"/>
      <c r="MHS17" s="4"/>
      <c r="MHT17" s="4"/>
      <c r="MHU17" s="4"/>
      <c r="MHV17" s="4"/>
      <c r="MHW17" s="4"/>
      <c r="MHX17" s="4"/>
      <c r="MHY17" s="4"/>
      <c r="MHZ17" s="4"/>
      <c r="MIA17" s="4"/>
      <c r="MIB17" s="4"/>
      <c r="MIC17" s="4"/>
      <c r="MID17" s="4"/>
      <c r="MIE17" s="4"/>
      <c r="MIF17" s="4"/>
      <c r="MIG17" s="4"/>
      <c r="MIH17" s="4"/>
      <c r="MII17" s="4"/>
      <c r="MIJ17" s="4"/>
      <c r="MIK17" s="4"/>
      <c r="MIL17" s="4"/>
      <c r="MIM17" s="4"/>
      <c r="MIN17" s="4"/>
      <c r="MIO17" s="4"/>
      <c r="MIP17" s="4"/>
      <c r="MIQ17" s="4"/>
      <c r="MIR17" s="4"/>
      <c r="MIS17" s="4"/>
      <c r="MIT17" s="4"/>
      <c r="MIU17" s="4"/>
      <c r="MIV17" s="4"/>
      <c r="MIW17" s="4"/>
      <c r="MIX17" s="4"/>
      <c r="MIY17" s="4"/>
      <c r="MIZ17" s="4"/>
      <c r="MJA17" s="4"/>
      <c r="MJB17" s="4"/>
      <c r="MJC17" s="4"/>
      <c r="MJD17" s="4"/>
      <c r="MJE17" s="4"/>
      <c r="MJF17" s="4"/>
      <c r="MJG17" s="4"/>
      <c r="MJH17" s="4"/>
      <c r="MJI17" s="4"/>
      <c r="MJJ17" s="4"/>
      <c r="MJK17" s="4"/>
      <c r="MJL17" s="4"/>
      <c r="MJM17" s="4"/>
      <c r="MJN17" s="4"/>
      <c r="MJO17" s="4"/>
      <c r="MJP17" s="4"/>
      <c r="MJQ17" s="4"/>
      <c r="MJR17" s="4"/>
      <c r="MJS17" s="4"/>
      <c r="MJT17" s="4"/>
      <c r="MJU17" s="4"/>
      <c r="MJV17" s="4"/>
      <c r="MJW17" s="4"/>
      <c r="MJX17" s="4"/>
      <c r="MJY17" s="4"/>
      <c r="MJZ17" s="4"/>
      <c r="MKA17" s="4"/>
      <c r="MKB17" s="4"/>
      <c r="MKC17" s="4"/>
      <c r="MKD17" s="4"/>
      <c r="MKE17" s="4"/>
      <c r="MKF17" s="4"/>
      <c r="MKG17" s="4"/>
      <c r="MKH17" s="4"/>
      <c r="MKI17" s="4"/>
      <c r="MKJ17" s="4"/>
      <c r="MKK17" s="4"/>
      <c r="MKL17" s="4"/>
      <c r="MKM17" s="4"/>
      <c r="MKN17" s="4"/>
      <c r="MKO17" s="4"/>
      <c r="MKP17" s="4"/>
      <c r="MKQ17" s="4"/>
      <c r="MKR17" s="4"/>
      <c r="MKS17" s="4"/>
      <c r="MKT17" s="4"/>
      <c r="MKU17" s="4"/>
      <c r="MKV17" s="4"/>
      <c r="MKW17" s="4"/>
      <c r="MKX17" s="4"/>
      <c r="MKY17" s="4"/>
      <c r="MKZ17" s="4"/>
      <c r="MLA17" s="4"/>
      <c r="MLB17" s="4"/>
      <c r="MLC17" s="4"/>
      <c r="MLD17" s="4"/>
      <c r="MLE17" s="4"/>
      <c r="MLF17" s="4"/>
      <c r="MLG17" s="4"/>
      <c r="MLH17" s="4"/>
      <c r="MLI17" s="4"/>
      <c r="MLJ17" s="4"/>
      <c r="MLK17" s="4"/>
      <c r="MLL17" s="4"/>
      <c r="MLM17" s="4"/>
      <c r="MLN17" s="4"/>
      <c r="MLO17" s="4"/>
      <c r="MLP17" s="4"/>
      <c r="MLQ17" s="4"/>
      <c r="MLR17" s="4"/>
      <c r="MLS17" s="4"/>
      <c r="MLT17" s="4"/>
      <c r="MLU17" s="4"/>
      <c r="MLV17" s="4"/>
      <c r="MLW17" s="4"/>
      <c r="MLX17" s="4"/>
      <c r="MLY17" s="4"/>
      <c r="MLZ17" s="4"/>
      <c r="MMA17" s="4"/>
      <c r="MMB17" s="4"/>
      <c r="MMC17" s="4"/>
      <c r="MMD17" s="4"/>
      <c r="MME17" s="4"/>
      <c r="MMF17" s="4"/>
      <c r="MMG17" s="4"/>
      <c r="MMH17" s="4"/>
      <c r="MMI17" s="4"/>
      <c r="MMJ17" s="4"/>
      <c r="MMK17" s="4"/>
      <c r="MML17" s="4"/>
      <c r="MMM17" s="4"/>
      <c r="MMN17" s="4"/>
      <c r="MMO17" s="4"/>
      <c r="MMP17" s="4"/>
      <c r="MMQ17" s="4"/>
      <c r="MMR17" s="4"/>
      <c r="MMS17" s="4"/>
      <c r="MMT17" s="4"/>
      <c r="MMU17" s="4"/>
      <c r="MMV17" s="4"/>
      <c r="MMW17" s="4"/>
      <c r="MMX17" s="4"/>
      <c r="MMY17" s="4"/>
      <c r="MMZ17" s="4"/>
      <c r="MNA17" s="4"/>
      <c r="MNB17" s="4"/>
      <c r="MNC17" s="4"/>
      <c r="MND17" s="4"/>
      <c r="MNE17" s="4"/>
      <c r="MNF17" s="4"/>
      <c r="MNG17" s="4"/>
      <c r="MNH17" s="4"/>
      <c r="MNI17" s="4"/>
      <c r="MNJ17" s="4"/>
      <c r="MNK17" s="4"/>
      <c r="MNL17" s="4"/>
      <c r="MNM17" s="4"/>
      <c r="MNN17" s="4"/>
      <c r="MNO17" s="4"/>
      <c r="MNP17" s="4"/>
      <c r="MNQ17" s="4"/>
      <c r="MNR17" s="4"/>
      <c r="MNS17" s="4"/>
      <c r="MNT17" s="4"/>
      <c r="MNU17" s="4"/>
      <c r="MNV17" s="4"/>
      <c r="MNW17" s="4"/>
      <c r="MNX17" s="4"/>
      <c r="MNY17" s="4"/>
      <c r="MNZ17" s="4"/>
      <c r="MOA17" s="4"/>
      <c r="MOB17" s="4"/>
      <c r="MOC17" s="4"/>
      <c r="MOD17" s="4"/>
      <c r="MOE17" s="4"/>
      <c r="MOF17" s="4"/>
      <c r="MOG17" s="4"/>
      <c r="MOH17" s="4"/>
      <c r="MOI17" s="4"/>
      <c r="MOJ17" s="4"/>
      <c r="MOK17" s="4"/>
      <c r="MOL17" s="4"/>
      <c r="MOM17" s="4"/>
      <c r="MON17" s="4"/>
      <c r="MOO17" s="4"/>
      <c r="MOP17" s="4"/>
      <c r="MOQ17" s="4"/>
      <c r="MOR17" s="4"/>
      <c r="MOS17" s="4"/>
      <c r="MOT17" s="4"/>
      <c r="MOU17" s="4"/>
      <c r="MOV17" s="4"/>
      <c r="MOW17" s="4"/>
      <c r="MOX17" s="4"/>
      <c r="MOY17" s="4"/>
      <c r="MOZ17" s="4"/>
      <c r="MPA17" s="4"/>
      <c r="MPB17" s="4"/>
      <c r="MPC17" s="4"/>
      <c r="MPD17" s="4"/>
      <c r="MPE17" s="4"/>
      <c r="MPF17" s="4"/>
      <c r="MPG17" s="4"/>
      <c r="MPH17" s="4"/>
      <c r="MPI17" s="4"/>
      <c r="MPJ17" s="4"/>
      <c r="MPK17" s="4"/>
      <c r="MPL17" s="4"/>
      <c r="MPM17" s="4"/>
      <c r="MPN17" s="4"/>
      <c r="MPO17" s="4"/>
      <c r="MPP17" s="4"/>
      <c r="MPQ17" s="4"/>
      <c r="MPR17" s="4"/>
      <c r="MPS17" s="4"/>
      <c r="MPT17" s="4"/>
      <c r="MPU17" s="4"/>
      <c r="MPV17" s="4"/>
      <c r="MPW17" s="4"/>
      <c r="MPX17" s="4"/>
      <c r="MPY17" s="4"/>
      <c r="MPZ17" s="4"/>
      <c r="MQA17" s="4"/>
      <c r="MQB17" s="4"/>
      <c r="MQC17" s="4"/>
      <c r="MQD17" s="4"/>
      <c r="MQE17" s="4"/>
      <c r="MQF17" s="4"/>
      <c r="MQG17" s="4"/>
      <c r="MQH17" s="4"/>
      <c r="MQI17" s="4"/>
      <c r="MQJ17" s="4"/>
      <c r="MQK17" s="4"/>
      <c r="MQL17" s="4"/>
      <c r="MQM17" s="4"/>
      <c r="MQN17" s="4"/>
      <c r="MQO17" s="4"/>
      <c r="MQP17" s="4"/>
      <c r="MQQ17" s="4"/>
      <c r="MQR17" s="4"/>
      <c r="MQS17" s="4"/>
      <c r="MQT17" s="4"/>
      <c r="MQU17" s="4"/>
      <c r="MQV17" s="4"/>
      <c r="MQW17" s="4"/>
      <c r="MQX17" s="4"/>
      <c r="MQY17" s="4"/>
      <c r="MQZ17" s="4"/>
      <c r="MRA17" s="4"/>
      <c r="MRB17" s="4"/>
      <c r="MRC17" s="4"/>
      <c r="MRD17" s="4"/>
      <c r="MRE17" s="4"/>
      <c r="MRF17" s="4"/>
      <c r="MRG17" s="4"/>
      <c r="MRH17" s="4"/>
      <c r="MRI17" s="4"/>
      <c r="MRJ17" s="4"/>
      <c r="MRK17" s="4"/>
      <c r="MRL17" s="4"/>
      <c r="MRM17" s="4"/>
      <c r="MRN17" s="4"/>
      <c r="MRO17" s="4"/>
      <c r="MRP17" s="4"/>
      <c r="MRQ17" s="4"/>
      <c r="MRR17" s="4"/>
      <c r="MRS17" s="4"/>
      <c r="MRT17" s="4"/>
      <c r="MRU17" s="4"/>
      <c r="MRV17" s="4"/>
      <c r="MRW17" s="4"/>
      <c r="MRX17" s="4"/>
      <c r="MRY17" s="4"/>
      <c r="MRZ17" s="4"/>
      <c r="MSA17" s="4"/>
      <c r="MSB17" s="4"/>
      <c r="MSC17" s="4"/>
      <c r="MSD17" s="4"/>
      <c r="MSE17" s="4"/>
      <c r="MSF17" s="4"/>
      <c r="MSG17" s="4"/>
      <c r="MSH17" s="4"/>
      <c r="MSI17" s="4"/>
      <c r="MSJ17" s="4"/>
      <c r="MSK17" s="4"/>
      <c r="MSL17" s="4"/>
      <c r="MSM17" s="4"/>
      <c r="MSN17" s="4"/>
      <c r="MSO17" s="4"/>
      <c r="MSP17" s="4"/>
      <c r="MSQ17" s="4"/>
      <c r="MSR17" s="4"/>
      <c r="MSS17" s="4"/>
      <c r="MST17" s="4"/>
      <c r="MSU17" s="4"/>
      <c r="MSV17" s="4"/>
      <c r="MSW17" s="4"/>
      <c r="MSX17" s="4"/>
      <c r="MSY17" s="4"/>
      <c r="MSZ17" s="4"/>
      <c r="MTA17" s="4"/>
      <c r="MTB17" s="4"/>
      <c r="MTC17" s="4"/>
      <c r="MTD17" s="4"/>
      <c r="MTE17" s="4"/>
      <c r="MTF17" s="4"/>
      <c r="MTG17" s="4"/>
      <c r="MTH17" s="4"/>
      <c r="MTI17" s="4"/>
      <c r="MTJ17" s="4"/>
      <c r="MTK17" s="4"/>
      <c r="MTL17" s="4"/>
      <c r="MTM17" s="4"/>
      <c r="MTN17" s="4"/>
      <c r="MTO17" s="4"/>
      <c r="MTP17" s="4"/>
      <c r="MTQ17" s="4"/>
      <c r="MTR17" s="4"/>
      <c r="MTS17" s="4"/>
      <c r="MTT17" s="4"/>
      <c r="MTU17" s="4"/>
      <c r="MTV17" s="4"/>
      <c r="MTW17" s="4"/>
      <c r="MTX17" s="4"/>
      <c r="MTY17" s="4"/>
      <c r="MTZ17" s="4"/>
      <c r="MUA17" s="4"/>
      <c r="MUB17" s="4"/>
      <c r="MUC17" s="4"/>
      <c r="MUD17" s="4"/>
      <c r="MUE17" s="4"/>
      <c r="MUF17" s="4"/>
      <c r="MUG17" s="4"/>
      <c r="MUH17" s="4"/>
      <c r="MUI17" s="4"/>
      <c r="MUJ17" s="4"/>
      <c r="MUK17" s="4"/>
      <c r="MUL17" s="4"/>
      <c r="MUM17" s="4"/>
      <c r="MUN17" s="4"/>
      <c r="MUO17" s="4"/>
      <c r="MUP17" s="4"/>
      <c r="MUQ17" s="4"/>
      <c r="MUR17" s="4"/>
      <c r="MUS17" s="4"/>
      <c r="MUT17" s="4"/>
      <c r="MUU17" s="4"/>
      <c r="MUV17" s="4"/>
      <c r="MUW17" s="4"/>
      <c r="MUX17" s="4"/>
      <c r="MUY17" s="4"/>
      <c r="MUZ17" s="4"/>
      <c r="MVA17" s="4"/>
      <c r="MVB17" s="4"/>
      <c r="MVC17" s="4"/>
      <c r="MVD17" s="4"/>
      <c r="MVE17" s="4"/>
      <c r="MVF17" s="4"/>
      <c r="MVG17" s="4"/>
      <c r="MVH17" s="4"/>
      <c r="MVI17" s="4"/>
      <c r="MVJ17" s="4"/>
      <c r="MVK17" s="4"/>
      <c r="MVL17" s="4"/>
      <c r="MVM17" s="4"/>
      <c r="MVN17" s="4"/>
      <c r="MVO17" s="4"/>
      <c r="MVP17" s="4"/>
      <c r="MVQ17" s="4"/>
      <c r="MVR17" s="4"/>
      <c r="MVS17" s="4"/>
      <c r="MVT17" s="4"/>
      <c r="MVU17" s="4"/>
      <c r="MVV17" s="4"/>
      <c r="MVW17" s="4"/>
      <c r="MVX17" s="4"/>
      <c r="MVY17" s="4"/>
      <c r="MVZ17" s="4"/>
      <c r="MWA17" s="4"/>
      <c r="MWB17" s="4"/>
      <c r="MWC17" s="4"/>
      <c r="MWD17" s="4"/>
      <c r="MWE17" s="4"/>
      <c r="MWF17" s="4"/>
      <c r="MWG17" s="4"/>
      <c r="MWH17" s="4"/>
      <c r="MWI17" s="4"/>
      <c r="MWJ17" s="4"/>
      <c r="MWK17" s="4"/>
      <c r="MWL17" s="4"/>
      <c r="MWM17" s="4"/>
      <c r="MWN17" s="4"/>
      <c r="MWO17" s="4"/>
      <c r="MWP17" s="4"/>
      <c r="MWQ17" s="4"/>
      <c r="MWR17" s="4"/>
      <c r="MWS17" s="4"/>
      <c r="MWT17" s="4"/>
      <c r="MWU17" s="4"/>
      <c r="MWV17" s="4"/>
      <c r="MWW17" s="4"/>
      <c r="MWX17" s="4"/>
      <c r="MWY17" s="4"/>
      <c r="MWZ17" s="4"/>
      <c r="MXA17" s="4"/>
      <c r="MXB17" s="4"/>
      <c r="MXC17" s="4"/>
      <c r="MXD17" s="4"/>
      <c r="MXE17" s="4"/>
      <c r="MXF17" s="4"/>
      <c r="MXG17" s="4"/>
      <c r="MXH17" s="4"/>
      <c r="MXI17" s="4"/>
      <c r="MXJ17" s="4"/>
      <c r="MXK17" s="4"/>
      <c r="MXL17" s="4"/>
      <c r="MXM17" s="4"/>
      <c r="MXN17" s="4"/>
      <c r="MXO17" s="4"/>
      <c r="MXP17" s="4"/>
      <c r="MXQ17" s="4"/>
      <c r="MXR17" s="4"/>
      <c r="MXS17" s="4"/>
      <c r="MXT17" s="4"/>
      <c r="MXU17" s="4"/>
      <c r="MXV17" s="4"/>
      <c r="MXW17" s="4"/>
      <c r="MXX17" s="4"/>
      <c r="MXY17" s="4"/>
      <c r="MXZ17" s="4"/>
      <c r="MYA17" s="4"/>
      <c r="MYB17" s="4"/>
      <c r="MYC17" s="4"/>
      <c r="MYD17" s="4"/>
      <c r="MYE17" s="4"/>
      <c r="MYF17" s="4"/>
      <c r="MYG17" s="4"/>
      <c r="MYH17" s="4"/>
      <c r="MYI17" s="4"/>
      <c r="MYJ17" s="4"/>
      <c r="MYK17" s="4"/>
      <c r="MYL17" s="4"/>
      <c r="MYM17" s="4"/>
      <c r="MYN17" s="4"/>
      <c r="MYO17" s="4"/>
      <c r="MYP17" s="4"/>
      <c r="MYQ17" s="4"/>
      <c r="MYR17" s="4"/>
      <c r="MYS17" s="4"/>
      <c r="MYT17" s="4"/>
      <c r="MYU17" s="4"/>
      <c r="MYV17" s="4"/>
      <c r="MYW17" s="4"/>
      <c r="MYX17" s="4"/>
      <c r="MYY17" s="4"/>
      <c r="MYZ17" s="4"/>
      <c r="MZA17" s="4"/>
      <c r="MZB17" s="4"/>
      <c r="MZC17" s="4"/>
      <c r="MZD17" s="4"/>
      <c r="MZE17" s="4"/>
      <c r="MZF17" s="4"/>
      <c r="MZG17" s="4"/>
      <c r="MZH17" s="4"/>
      <c r="MZI17" s="4"/>
      <c r="MZJ17" s="4"/>
      <c r="MZK17" s="4"/>
      <c r="MZL17" s="4"/>
      <c r="MZM17" s="4"/>
      <c r="MZN17" s="4"/>
      <c r="MZO17" s="4"/>
      <c r="MZP17" s="4"/>
      <c r="MZQ17" s="4"/>
      <c r="MZR17" s="4"/>
      <c r="MZS17" s="4"/>
      <c r="MZT17" s="4"/>
      <c r="MZU17" s="4"/>
      <c r="MZV17" s="4"/>
      <c r="MZW17" s="4"/>
      <c r="MZX17" s="4"/>
      <c r="MZY17" s="4"/>
      <c r="MZZ17" s="4"/>
      <c r="NAA17" s="4"/>
      <c r="NAB17" s="4"/>
      <c r="NAC17" s="4"/>
      <c r="NAD17" s="4"/>
      <c r="NAE17" s="4"/>
      <c r="NAF17" s="4"/>
      <c r="NAG17" s="4"/>
      <c r="NAH17" s="4"/>
      <c r="NAI17" s="4"/>
      <c r="NAJ17" s="4"/>
      <c r="NAK17" s="4"/>
      <c r="NAL17" s="4"/>
      <c r="NAM17" s="4"/>
      <c r="NAN17" s="4"/>
      <c r="NAO17" s="4"/>
      <c r="NAP17" s="4"/>
      <c r="NAQ17" s="4"/>
      <c r="NAR17" s="4"/>
      <c r="NAS17" s="4"/>
      <c r="NAT17" s="4"/>
      <c r="NAU17" s="4"/>
      <c r="NAV17" s="4"/>
      <c r="NAW17" s="4"/>
      <c r="NAX17" s="4"/>
      <c r="NAY17" s="4"/>
      <c r="NAZ17" s="4"/>
      <c r="NBA17" s="4"/>
      <c r="NBB17" s="4"/>
      <c r="NBC17" s="4"/>
      <c r="NBD17" s="4"/>
      <c r="NBE17" s="4"/>
      <c r="NBF17" s="4"/>
      <c r="NBG17" s="4"/>
      <c r="NBH17" s="4"/>
      <c r="NBI17" s="4"/>
      <c r="NBJ17" s="4"/>
      <c r="NBK17" s="4"/>
      <c r="NBL17" s="4"/>
      <c r="NBM17" s="4"/>
      <c r="NBN17" s="4"/>
      <c r="NBO17" s="4"/>
      <c r="NBP17" s="4"/>
      <c r="NBQ17" s="4"/>
      <c r="NBR17" s="4"/>
      <c r="NBS17" s="4"/>
      <c r="NBT17" s="4"/>
      <c r="NBU17" s="4"/>
      <c r="NBV17" s="4"/>
      <c r="NBW17" s="4"/>
      <c r="NBX17" s="4"/>
      <c r="NBY17" s="4"/>
      <c r="NBZ17" s="4"/>
      <c r="NCA17" s="4"/>
      <c r="NCB17" s="4"/>
      <c r="NCC17" s="4"/>
      <c r="NCD17" s="4"/>
      <c r="NCE17" s="4"/>
      <c r="NCF17" s="4"/>
      <c r="NCG17" s="4"/>
      <c r="NCH17" s="4"/>
      <c r="NCI17" s="4"/>
      <c r="NCJ17" s="4"/>
      <c r="NCK17" s="4"/>
      <c r="NCL17" s="4"/>
      <c r="NCM17" s="4"/>
      <c r="NCN17" s="4"/>
      <c r="NCO17" s="4"/>
      <c r="NCP17" s="4"/>
      <c r="NCQ17" s="4"/>
      <c r="NCR17" s="4"/>
      <c r="NCS17" s="4"/>
      <c r="NCT17" s="4"/>
      <c r="NCU17" s="4"/>
      <c r="NCV17" s="4"/>
      <c r="NCW17" s="4"/>
      <c r="NCX17" s="4"/>
      <c r="NCY17" s="4"/>
      <c r="NCZ17" s="4"/>
      <c r="NDA17" s="4"/>
      <c r="NDB17" s="4"/>
      <c r="NDC17" s="4"/>
      <c r="NDD17" s="4"/>
      <c r="NDE17" s="4"/>
      <c r="NDF17" s="4"/>
      <c r="NDG17" s="4"/>
      <c r="NDH17" s="4"/>
      <c r="NDI17" s="4"/>
      <c r="NDJ17" s="4"/>
      <c r="NDK17" s="4"/>
      <c r="NDL17" s="4"/>
      <c r="NDM17" s="4"/>
      <c r="NDN17" s="4"/>
      <c r="NDO17" s="4"/>
      <c r="NDP17" s="4"/>
      <c r="NDQ17" s="4"/>
      <c r="NDR17" s="4"/>
      <c r="NDS17" s="4"/>
      <c r="NDT17" s="4"/>
      <c r="NDU17" s="4"/>
      <c r="NDV17" s="4"/>
      <c r="NDW17" s="4"/>
      <c r="NDX17" s="4"/>
      <c r="NDY17" s="4"/>
      <c r="NDZ17" s="4"/>
      <c r="NEA17" s="4"/>
      <c r="NEB17" s="4"/>
      <c r="NEC17" s="4"/>
      <c r="NED17" s="4"/>
      <c r="NEE17" s="4"/>
      <c r="NEF17" s="4"/>
      <c r="NEG17" s="4"/>
      <c r="NEH17" s="4"/>
      <c r="NEI17" s="4"/>
      <c r="NEJ17" s="4"/>
      <c r="NEK17" s="4"/>
      <c r="NEL17" s="4"/>
      <c r="NEM17" s="4"/>
      <c r="NEN17" s="4"/>
      <c r="NEO17" s="4"/>
      <c r="NEP17" s="4"/>
      <c r="NEQ17" s="4"/>
      <c r="NER17" s="4"/>
      <c r="NES17" s="4"/>
      <c r="NET17" s="4"/>
      <c r="NEU17" s="4"/>
      <c r="NEV17" s="4"/>
      <c r="NEW17" s="4"/>
      <c r="NEX17" s="4"/>
      <c r="NEY17" s="4"/>
      <c r="NEZ17" s="4"/>
      <c r="NFA17" s="4"/>
      <c r="NFB17" s="4"/>
      <c r="NFC17" s="4"/>
      <c r="NFD17" s="4"/>
      <c r="NFE17" s="4"/>
      <c r="NFF17" s="4"/>
      <c r="NFG17" s="4"/>
      <c r="NFH17" s="4"/>
      <c r="NFI17" s="4"/>
      <c r="NFJ17" s="4"/>
      <c r="NFK17" s="4"/>
      <c r="NFL17" s="4"/>
      <c r="NFM17" s="4"/>
      <c r="NFN17" s="4"/>
      <c r="NFO17" s="4"/>
      <c r="NFP17" s="4"/>
      <c r="NFQ17" s="4"/>
      <c r="NFR17" s="4"/>
      <c r="NFS17" s="4"/>
      <c r="NFT17" s="4"/>
      <c r="NFU17" s="4"/>
      <c r="NFV17" s="4"/>
      <c r="NFW17" s="4"/>
      <c r="NFX17" s="4"/>
      <c r="NFY17" s="4"/>
      <c r="NFZ17" s="4"/>
      <c r="NGA17" s="4"/>
      <c r="NGB17" s="4"/>
      <c r="NGC17" s="4"/>
      <c r="NGD17" s="4"/>
      <c r="NGE17" s="4"/>
      <c r="NGF17" s="4"/>
      <c r="NGG17" s="4"/>
      <c r="NGH17" s="4"/>
      <c r="NGI17" s="4"/>
      <c r="NGJ17" s="4"/>
      <c r="NGK17" s="4"/>
      <c r="NGL17" s="4"/>
      <c r="NGM17" s="4"/>
      <c r="NGN17" s="4"/>
      <c r="NGO17" s="4"/>
      <c r="NGP17" s="4"/>
      <c r="NGQ17" s="4"/>
      <c r="NGR17" s="4"/>
      <c r="NGS17" s="4"/>
      <c r="NGT17" s="4"/>
      <c r="NGU17" s="4"/>
      <c r="NGV17" s="4"/>
      <c r="NGW17" s="4"/>
      <c r="NGX17" s="4"/>
      <c r="NGY17" s="4"/>
      <c r="NGZ17" s="4"/>
      <c r="NHA17" s="4"/>
      <c r="NHB17" s="4"/>
      <c r="NHC17" s="4"/>
      <c r="NHD17" s="4"/>
      <c r="NHE17" s="4"/>
      <c r="NHF17" s="4"/>
      <c r="NHG17" s="4"/>
      <c r="NHH17" s="4"/>
      <c r="NHI17" s="4"/>
      <c r="NHJ17" s="4"/>
      <c r="NHK17" s="4"/>
      <c r="NHL17" s="4"/>
      <c r="NHM17" s="4"/>
      <c r="NHN17" s="4"/>
      <c r="NHO17" s="4"/>
      <c r="NHP17" s="4"/>
      <c r="NHQ17" s="4"/>
      <c r="NHR17" s="4"/>
      <c r="NHS17" s="4"/>
      <c r="NHT17" s="4"/>
      <c r="NHU17" s="4"/>
      <c r="NHV17" s="4"/>
      <c r="NHW17" s="4"/>
      <c r="NHX17" s="4"/>
      <c r="NHY17" s="4"/>
      <c r="NHZ17" s="4"/>
      <c r="NIA17" s="4"/>
      <c r="NIB17" s="4"/>
      <c r="NIC17" s="4"/>
      <c r="NID17" s="4"/>
      <c r="NIE17" s="4"/>
      <c r="NIF17" s="4"/>
      <c r="NIG17" s="4"/>
      <c r="NIH17" s="4"/>
      <c r="NII17" s="4"/>
      <c r="NIJ17" s="4"/>
      <c r="NIK17" s="4"/>
      <c r="NIL17" s="4"/>
      <c r="NIM17" s="4"/>
      <c r="NIN17" s="4"/>
      <c r="NIO17" s="4"/>
      <c r="NIP17" s="4"/>
      <c r="NIQ17" s="4"/>
      <c r="NIR17" s="4"/>
      <c r="NIS17" s="4"/>
      <c r="NIT17" s="4"/>
      <c r="NIU17" s="4"/>
      <c r="NIV17" s="4"/>
      <c r="NIW17" s="4"/>
      <c r="NIX17" s="4"/>
      <c r="NIY17" s="4"/>
      <c r="NIZ17" s="4"/>
      <c r="NJA17" s="4"/>
      <c r="NJB17" s="4"/>
      <c r="NJC17" s="4"/>
      <c r="NJD17" s="4"/>
      <c r="NJE17" s="4"/>
      <c r="NJF17" s="4"/>
      <c r="NJG17" s="4"/>
      <c r="NJH17" s="4"/>
      <c r="NJI17" s="4"/>
      <c r="NJJ17" s="4"/>
      <c r="NJK17" s="4"/>
      <c r="NJL17" s="4"/>
      <c r="NJM17" s="4"/>
      <c r="NJN17" s="4"/>
      <c r="NJO17" s="4"/>
      <c r="NJP17" s="4"/>
      <c r="NJQ17" s="4"/>
      <c r="NJR17" s="4"/>
      <c r="NJS17" s="4"/>
      <c r="NJT17" s="4"/>
      <c r="NJU17" s="4"/>
      <c r="NJV17" s="4"/>
      <c r="NJW17" s="4"/>
      <c r="NJX17" s="4"/>
      <c r="NJY17" s="4"/>
      <c r="NJZ17" s="4"/>
      <c r="NKA17" s="4"/>
      <c r="NKB17" s="4"/>
      <c r="NKC17" s="4"/>
      <c r="NKD17" s="4"/>
      <c r="NKE17" s="4"/>
      <c r="NKF17" s="4"/>
      <c r="NKG17" s="4"/>
      <c r="NKH17" s="4"/>
      <c r="NKI17" s="4"/>
      <c r="NKJ17" s="4"/>
      <c r="NKK17" s="4"/>
      <c r="NKL17" s="4"/>
      <c r="NKM17" s="4"/>
      <c r="NKN17" s="4"/>
      <c r="NKO17" s="4"/>
      <c r="NKP17" s="4"/>
      <c r="NKQ17" s="4"/>
      <c r="NKR17" s="4"/>
      <c r="NKS17" s="4"/>
      <c r="NKT17" s="4"/>
      <c r="NKU17" s="4"/>
      <c r="NKV17" s="4"/>
      <c r="NKW17" s="4"/>
      <c r="NKX17" s="4"/>
      <c r="NKY17" s="4"/>
      <c r="NKZ17" s="4"/>
      <c r="NLA17" s="4"/>
      <c r="NLB17" s="4"/>
      <c r="NLC17" s="4"/>
      <c r="NLD17" s="4"/>
      <c r="NLE17" s="4"/>
      <c r="NLF17" s="4"/>
      <c r="NLG17" s="4"/>
      <c r="NLH17" s="4"/>
      <c r="NLI17" s="4"/>
      <c r="NLJ17" s="4"/>
      <c r="NLK17" s="4"/>
      <c r="NLL17" s="4"/>
      <c r="NLM17" s="4"/>
      <c r="NLN17" s="4"/>
      <c r="NLO17" s="4"/>
      <c r="NLP17" s="4"/>
      <c r="NLQ17" s="4"/>
      <c r="NLR17" s="4"/>
      <c r="NLS17" s="4"/>
      <c r="NLT17" s="4"/>
      <c r="NLU17" s="4"/>
      <c r="NLV17" s="4"/>
      <c r="NLW17" s="4"/>
      <c r="NLX17" s="4"/>
      <c r="NLY17" s="4"/>
      <c r="NLZ17" s="4"/>
      <c r="NMA17" s="4"/>
      <c r="NMB17" s="4"/>
      <c r="NMC17" s="4"/>
      <c r="NMD17" s="4"/>
      <c r="NME17" s="4"/>
      <c r="NMF17" s="4"/>
      <c r="NMG17" s="4"/>
      <c r="NMH17" s="4"/>
      <c r="NMI17" s="4"/>
      <c r="NMJ17" s="4"/>
      <c r="NMK17" s="4"/>
      <c r="NML17" s="4"/>
      <c r="NMM17" s="4"/>
      <c r="NMN17" s="4"/>
      <c r="NMO17" s="4"/>
      <c r="NMP17" s="4"/>
      <c r="NMQ17" s="4"/>
      <c r="NMR17" s="4"/>
      <c r="NMS17" s="4"/>
      <c r="NMT17" s="4"/>
      <c r="NMU17" s="4"/>
      <c r="NMV17" s="4"/>
      <c r="NMW17" s="4"/>
      <c r="NMX17" s="4"/>
      <c r="NMY17" s="4"/>
      <c r="NMZ17" s="4"/>
      <c r="NNA17" s="4"/>
      <c r="NNB17" s="4"/>
      <c r="NNC17" s="4"/>
      <c r="NND17" s="4"/>
      <c r="NNE17" s="4"/>
      <c r="NNF17" s="4"/>
      <c r="NNG17" s="4"/>
      <c r="NNH17" s="4"/>
      <c r="NNI17" s="4"/>
      <c r="NNJ17" s="4"/>
      <c r="NNK17" s="4"/>
      <c r="NNL17" s="4"/>
      <c r="NNM17" s="4"/>
      <c r="NNN17" s="4"/>
      <c r="NNO17" s="4"/>
      <c r="NNP17" s="4"/>
      <c r="NNQ17" s="4"/>
      <c r="NNR17" s="4"/>
      <c r="NNS17" s="4"/>
      <c r="NNT17" s="4"/>
      <c r="NNU17" s="4"/>
      <c r="NNV17" s="4"/>
      <c r="NNW17" s="4"/>
      <c r="NNX17" s="4"/>
      <c r="NNY17" s="4"/>
      <c r="NNZ17" s="4"/>
      <c r="NOA17" s="4"/>
      <c r="NOB17" s="4"/>
      <c r="NOC17" s="4"/>
      <c r="NOD17" s="4"/>
      <c r="NOE17" s="4"/>
      <c r="NOF17" s="4"/>
      <c r="NOG17" s="4"/>
      <c r="NOH17" s="4"/>
      <c r="NOI17" s="4"/>
      <c r="NOJ17" s="4"/>
      <c r="NOK17" s="4"/>
      <c r="NOL17" s="4"/>
      <c r="NOM17" s="4"/>
      <c r="NON17" s="4"/>
      <c r="NOO17" s="4"/>
      <c r="NOP17" s="4"/>
      <c r="NOQ17" s="4"/>
      <c r="NOR17" s="4"/>
      <c r="NOS17" s="4"/>
      <c r="NOT17" s="4"/>
      <c r="NOU17" s="4"/>
      <c r="NOV17" s="4"/>
      <c r="NOW17" s="4"/>
      <c r="NOX17" s="4"/>
      <c r="NOY17" s="4"/>
      <c r="NOZ17" s="4"/>
      <c r="NPA17" s="4"/>
      <c r="NPB17" s="4"/>
      <c r="NPC17" s="4"/>
      <c r="NPD17" s="4"/>
      <c r="NPE17" s="4"/>
      <c r="NPF17" s="4"/>
      <c r="NPG17" s="4"/>
      <c r="NPH17" s="4"/>
      <c r="NPI17" s="4"/>
      <c r="NPJ17" s="4"/>
      <c r="NPK17" s="4"/>
      <c r="NPL17" s="4"/>
      <c r="NPM17" s="4"/>
      <c r="NPN17" s="4"/>
      <c r="NPO17" s="4"/>
      <c r="NPP17" s="4"/>
      <c r="NPQ17" s="4"/>
      <c r="NPR17" s="4"/>
      <c r="NPS17" s="4"/>
      <c r="NPT17" s="4"/>
      <c r="NPU17" s="4"/>
      <c r="NPV17" s="4"/>
      <c r="NPW17" s="4"/>
      <c r="NPX17" s="4"/>
      <c r="NPY17" s="4"/>
      <c r="NPZ17" s="4"/>
      <c r="NQA17" s="4"/>
      <c r="NQB17" s="4"/>
      <c r="NQC17" s="4"/>
      <c r="NQD17" s="4"/>
      <c r="NQE17" s="4"/>
      <c r="NQF17" s="4"/>
      <c r="NQG17" s="4"/>
      <c r="NQH17" s="4"/>
      <c r="NQI17" s="4"/>
      <c r="NQJ17" s="4"/>
      <c r="NQK17" s="4"/>
      <c r="NQL17" s="4"/>
      <c r="NQM17" s="4"/>
      <c r="NQN17" s="4"/>
      <c r="NQO17" s="4"/>
      <c r="NQP17" s="4"/>
      <c r="NQQ17" s="4"/>
      <c r="NQR17" s="4"/>
      <c r="NQS17" s="4"/>
      <c r="NQT17" s="4"/>
      <c r="NQU17" s="4"/>
      <c r="NQV17" s="4"/>
      <c r="NQW17" s="4"/>
      <c r="NQX17" s="4"/>
      <c r="NQY17" s="4"/>
      <c r="NQZ17" s="4"/>
      <c r="NRA17" s="4"/>
      <c r="NRB17" s="4"/>
      <c r="NRC17" s="4"/>
      <c r="NRD17" s="4"/>
      <c r="NRE17" s="4"/>
      <c r="NRF17" s="4"/>
      <c r="NRG17" s="4"/>
      <c r="NRH17" s="4"/>
      <c r="NRI17" s="4"/>
      <c r="NRJ17" s="4"/>
      <c r="NRK17" s="4"/>
      <c r="NRL17" s="4"/>
      <c r="NRM17" s="4"/>
      <c r="NRN17" s="4"/>
      <c r="NRO17" s="4"/>
      <c r="NRP17" s="4"/>
      <c r="NRQ17" s="4"/>
      <c r="NRR17" s="4"/>
      <c r="NRS17" s="4"/>
      <c r="NRT17" s="4"/>
      <c r="NRU17" s="4"/>
      <c r="NRV17" s="4"/>
      <c r="NRW17" s="4"/>
      <c r="NRX17" s="4"/>
      <c r="NRY17" s="4"/>
      <c r="NRZ17" s="4"/>
      <c r="NSA17" s="4"/>
      <c r="NSB17" s="4"/>
      <c r="NSC17" s="4"/>
      <c r="NSD17" s="4"/>
      <c r="NSE17" s="4"/>
      <c r="NSF17" s="4"/>
      <c r="NSG17" s="4"/>
      <c r="NSH17" s="4"/>
      <c r="NSI17" s="4"/>
      <c r="NSJ17" s="4"/>
      <c r="NSK17" s="4"/>
      <c r="NSL17" s="4"/>
      <c r="NSM17" s="4"/>
      <c r="NSN17" s="4"/>
      <c r="NSO17" s="4"/>
      <c r="NSP17" s="4"/>
      <c r="NSQ17" s="4"/>
      <c r="NSR17" s="4"/>
      <c r="NSS17" s="4"/>
      <c r="NST17" s="4"/>
      <c r="NSU17" s="4"/>
      <c r="NSV17" s="4"/>
      <c r="NSW17" s="4"/>
      <c r="NSX17" s="4"/>
      <c r="NSY17" s="4"/>
      <c r="NSZ17" s="4"/>
      <c r="NTA17" s="4"/>
      <c r="NTB17" s="4"/>
      <c r="NTC17" s="4"/>
      <c r="NTD17" s="4"/>
      <c r="NTE17" s="4"/>
      <c r="NTF17" s="4"/>
      <c r="NTG17" s="4"/>
      <c r="NTH17" s="4"/>
      <c r="NTI17" s="4"/>
      <c r="NTJ17" s="4"/>
      <c r="NTK17" s="4"/>
      <c r="NTL17" s="4"/>
      <c r="NTM17" s="4"/>
      <c r="NTN17" s="4"/>
      <c r="NTO17" s="4"/>
      <c r="NTP17" s="4"/>
      <c r="NTQ17" s="4"/>
      <c r="NTR17" s="4"/>
      <c r="NTS17" s="4"/>
      <c r="NTT17" s="4"/>
      <c r="NTU17" s="4"/>
      <c r="NTV17" s="4"/>
      <c r="NTW17" s="4"/>
      <c r="NTX17" s="4"/>
      <c r="NTY17" s="4"/>
      <c r="NTZ17" s="4"/>
      <c r="NUA17" s="4"/>
      <c r="NUB17" s="4"/>
      <c r="NUC17" s="4"/>
      <c r="NUD17" s="4"/>
      <c r="NUE17" s="4"/>
      <c r="NUF17" s="4"/>
      <c r="NUG17" s="4"/>
      <c r="NUH17" s="4"/>
      <c r="NUI17" s="4"/>
      <c r="NUJ17" s="4"/>
      <c r="NUK17" s="4"/>
      <c r="NUL17" s="4"/>
      <c r="NUM17" s="4"/>
      <c r="NUN17" s="4"/>
      <c r="NUO17" s="4"/>
      <c r="NUP17" s="4"/>
      <c r="NUQ17" s="4"/>
      <c r="NUR17" s="4"/>
      <c r="NUS17" s="4"/>
      <c r="NUT17" s="4"/>
      <c r="NUU17" s="4"/>
      <c r="NUV17" s="4"/>
      <c r="NUW17" s="4"/>
      <c r="NUX17" s="4"/>
      <c r="NUY17" s="4"/>
      <c r="NUZ17" s="4"/>
      <c r="NVA17" s="4"/>
      <c r="NVB17" s="4"/>
      <c r="NVC17" s="4"/>
      <c r="NVD17" s="4"/>
      <c r="NVE17" s="4"/>
      <c r="NVF17" s="4"/>
      <c r="NVG17" s="4"/>
      <c r="NVH17" s="4"/>
      <c r="NVI17" s="4"/>
      <c r="NVJ17" s="4"/>
      <c r="NVK17" s="4"/>
      <c r="NVL17" s="4"/>
      <c r="NVM17" s="4"/>
      <c r="NVN17" s="4"/>
      <c r="NVO17" s="4"/>
      <c r="NVP17" s="4"/>
      <c r="NVQ17" s="4"/>
      <c r="NVR17" s="4"/>
      <c r="NVS17" s="4"/>
      <c r="NVT17" s="4"/>
      <c r="NVU17" s="4"/>
      <c r="NVV17" s="4"/>
      <c r="NVW17" s="4"/>
      <c r="NVX17" s="4"/>
      <c r="NVY17" s="4"/>
      <c r="NVZ17" s="4"/>
      <c r="NWA17" s="4"/>
      <c r="NWB17" s="4"/>
      <c r="NWC17" s="4"/>
      <c r="NWD17" s="4"/>
      <c r="NWE17" s="4"/>
      <c r="NWF17" s="4"/>
      <c r="NWG17" s="4"/>
      <c r="NWH17" s="4"/>
      <c r="NWI17" s="4"/>
      <c r="NWJ17" s="4"/>
      <c r="NWK17" s="4"/>
      <c r="NWL17" s="4"/>
      <c r="NWM17" s="4"/>
      <c r="NWN17" s="4"/>
      <c r="NWO17" s="4"/>
      <c r="NWP17" s="4"/>
      <c r="NWQ17" s="4"/>
      <c r="NWR17" s="4"/>
      <c r="NWS17" s="4"/>
      <c r="NWT17" s="4"/>
      <c r="NWU17" s="4"/>
      <c r="NWV17" s="4"/>
      <c r="NWW17" s="4"/>
      <c r="NWX17" s="4"/>
      <c r="NWY17" s="4"/>
      <c r="NWZ17" s="4"/>
      <c r="NXA17" s="4"/>
      <c r="NXB17" s="4"/>
      <c r="NXC17" s="4"/>
      <c r="NXD17" s="4"/>
      <c r="NXE17" s="4"/>
      <c r="NXF17" s="4"/>
      <c r="NXG17" s="4"/>
      <c r="NXH17" s="4"/>
      <c r="NXI17" s="4"/>
      <c r="NXJ17" s="4"/>
      <c r="NXK17" s="4"/>
      <c r="NXL17" s="4"/>
      <c r="NXM17" s="4"/>
      <c r="NXN17" s="4"/>
      <c r="NXO17" s="4"/>
      <c r="NXP17" s="4"/>
      <c r="NXQ17" s="4"/>
      <c r="NXR17" s="4"/>
      <c r="NXS17" s="4"/>
      <c r="NXT17" s="4"/>
      <c r="NXU17" s="4"/>
      <c r="NXV17" s="4"/>
      <c r="NXW17" s="4"/>
      <c r="NXX17" s="4"/>
      <c r="NXY17" s="4"/>
      <c r="NXZ17" s="4"/>
      <c r="NYA17" s="4"/>
      <c r="NYB17" s="4"/>
      <c r="NYC17" s="4"/>
      <c r="NYD17" s="4"/>
      <c r="NYE17" s="4"/>
      <c r="NYF17" s="4"/>
      <c r="NYG17" s="4"/>
      <c r="NYH17" s="4"/>
      <c r="NYI17" s="4"/>
      <c r="NYJ17" s="4"/>
      <c r="NYK17" s="4"/>
      <c r="NYL17" s="4"/>
      <c r="NYM17" s="4"/>
      <c r="NYN17" s="4"/>
      <c r="NYO17" s="4"/>
      <c r="NYP17" s="4"/>
      <c r="NYQ17" s="4"/>
      <c r="NYR17" s="4"/>
      <c r="NYS17" s="4"/>
      <c r="NYT17" s="4"/>
      <c r="NYU17" s="4"/>
      <c r="NYV17" s="4"/>
      <c r="NYW17" s="4"/>
      <c r="NYX17" s="4"/>
      <c r="NYY17" s="4"/>
      <c r="NYZ17" s="4"/>
      <c r="NZA17" s="4"/>
      <c r="NZB17" s="4"/>
      <c r="NZC17" s="4"/>
      <c r="NZD17" s="4"/>
      <c r="NZE17" s="4"/>
      <c r="NZF17" s="4"/>
      <c r="NZG17" s="4"/>
      <c r="NZH17" s="4"/>
      <c r="NZI17" s="4"/>
      <c r="NZJ17" s="4"/>
      <c r="NZK17" s="4"/>
      <c r="NZL17" s="4"/>
      <c r="NZM17" s="4"/>
      <c r="NZN17" s="4"/>
      <c r="NZO17" s="4"/>
      <c r="NZP17" s="4"/>
      <c r="NZQ17" s="4"/>
      <c r="NZR17" s="4"/>
      <c r="NZS17" s="4"/>
      <c r="NZT17" s="4"/>
      <c r="NZU17" s="4"/>
      <c r="NZV17" s="4"/>
      <c r="NZW17" s="4"/>
      <c r="NZX17" s="4"/>
      <c r="NZY17" s="4"/>
      <c r="NZZ17" s="4"/>
      <c r="OAA17" s="4"/>
      <c r="OAB17" s="4"/>
      <c r="OAC17" s="4"/>
      <c r="OAD17" s="4"/>
      <c r="OAE17" s="4"/>
      <c r="OAF17" s="4"/>
      <c r="OAG17" s="4"/>
      <c r="OAH17" s="4"/>
      <c r="OAI17" s="4"/>
      <c r="OAJ17" s="4"/>
      <c r="OAK17" s="4"/>
      <c r="OAL17" s="4"/>
      <c r="OAM17" s="4"/>
      <c r="OAN17" s="4"/>
      <c r="OAO17" s="4"/>
      <c r="OAP17" s="4"/>
      <c r="OAQ17" s="4"/>
      <c r="OAR17" s="4"/>
      <c r="OAS17" s="4"/>
      <c r="OAT17" s="4"/>
      <c r="OAU17" s="4"/>
      <c r="OAV17" s="4"/>
      <c r="OAW17" s="4"/>
      <c r="OAX17" s="4"/>
      <c r="OAY17" s="4"/>
      <c r="OAZ17" s="4"/>
      <c r="OBA17" s="4"/>
      <c r="OBB17" s="4"/>
      <c r="OBC17" s="4"/>
      <c r="OBD17" s="4"/>
      <c r="OBE17" s="4"/>
      <c r="OBF17" s="4"/>
      <c r="OBG17" s="4"/>
      <c r="OBH17" s="4"/>
      <c r="OBI17" s="4"/>
      <c r="OBJ17" s="4"/>
      <c r="OBK17" s="4"/>
      <c r="OBL17" s="4"/>
      <c r="OBM17" s="4"/>
      <c r="OBN17" s="4"/>
      <c r="OBO17" s="4"/>
      <c r="OBP17" s="4"/>
      <c r="OBQ17" s="4"/>
      <c r="OBR17" s="4"/>
      <c r="OBS17" s="4"/>
      <c r="OBT17" s="4"/>
      <c r="OBU17" s="4"/>
      <c r="OBV17" s="4"/>
      <c r="OBW17" s="4"/>
      <c r="OBX17" s="4"/>
      <c r="OBY17" s="4"/>
      <c r="OBZ17" s="4"/>
      <c r="OCA17" s="4"/>
      <c r="OCB17" s="4"/>
      <c r="OCC17" s="4"/>
      <c r="OCD17" s="4"/>
      <c r="OCE17" s="4"/>
      <c r="OCF17" s="4"/>
      <c r="OCG17" s="4"/>
      <c r="OCH17" s="4"/>
      <c r="OCI17" s="4"/>
      <c r="OCJ17" s="4"/>
      <c r="OCK17" s="4"/>
      <c r="OCL17" s="4"/>
      <c r="OCM17" s="4"/>
      <c r="OCN17" s="4"/>
      <c r="OCO17" s="4"/>
      <c r="OCP17" s="4"/>
      <c r="OCQ17" s="4"/>
      <c r="OCR17" s="4"/>
      <c r="OCS17" s="4"/>
      <c r="OCT17" s="4"/>
      <c r="OCU17" s="4"/>
      <c r="OCV17" s="4"/>
      <c r="OCW17" s="4"/>
      <c r="OCX17" s="4"/>
      <c r="OCY17" s="4"/>
      <c r="OCZ17" s="4"/>
      <c r="ODA17" s="4"/>
      <c r="ODB17" s="4"/>
      <c r="ODC17" s="4"/>
      <c r="ODD17" s="4"/>
      <c r="ODE17" s="4"/>
      <c r="ODF17" s="4"/>
      <c r="ODG17" s="4"/>
      <c r="ODH17" s="4"/>
      <c r="ODI17" s="4"/>
      <c r="ODJ17" s="4"/>
      <c r="ODK17" s="4"/>
      <c r="ODL17" s="4"/>
      <c r="ODM17" s="4"/>
      <c r="ODN17" s="4"/>
      <c r="ODO17" s="4"/>
      <c r="ODP17" s="4"/>
      <c r="ODQ17" s="4"/>
      <c r="ODR17" s="4"/>
      <c r="ODS17" s="4"/>
      <c r="ODT17" s="4"/>
      <c r="ODU17" s="4"/>
      <c r="ODV17" s="4"/>
      <c r="ODW17" s="4"/>
      <c r="ODX17" s="4"/>
      <c r="ODY17" s="4"/>
      <c r="ODZ17" s="4"/>
      <c r="OEA17" s="4"/>
      <c r="OEB17" s="4"/>
      <c r="OEC17" s="4"/>
      <c r="OED17" s="4"/>
      <c r="OEE17" s="4"/>
      <c r="OEF17" s="4"/>
      <c r="OEG17" s="4"/>
      <c r="OEH17" s="4"/>
      <c r="OEI17" s="4"/>
      <c r="OEJ17" s="4"/>
      <c r="OEK17" s="4"/>
      <c r="OEL17" s="4"/>
      <c r="OEM17" s="4"/>
      <c r="OEN17" s="4"/>
      <c r="OEO17" s="4"/>
      <c r="OEP17" s="4"/>
      <c r="OEQ17" s="4"/>
      <c r="OER17" s="4"/>
      <c r="OES17" s="4"/>
      <c r="OET17" s="4"/>
      <c r="OEU17" s="4"/>
      <c r="OEV17" s="4"/>
      <c r="OEW17" s="4"/>
      <c r="OEX17" s="4"/>
      <c r="OEY17" s="4"/>
      <c r="OEZ17" s="4"/>
      <c r="OFA17" s="4"/>
      <c r="OFB17" s="4"/>
      <c r="OFC17" s="4"/>
      <c r="OFD17" s="4"/>
      <c r="OFE17" s="4"/>
      <c r="OFF17" s="4"/>
      <c r="OFG17" s="4"/>
      <c r="OFH17" s="4"/>
      <c r="OFI17" s="4"/>
      <c r="OFJ17" s="4"/>
      <c r="OFK17" s="4"/>
      <c r="OFL17" s="4"/>
      <c r="OFM17" s="4"/>
      <c r="OFN17" s="4"/>
      <c r="OFO17" s="4"/>
      <c r="OFP17" s="4"/>
      <c r="OFQ17" s="4"/>
      <c r="OFR17" s="4"/>
      <c r="OFS17" s="4"/>
      <c r="OFT17" s="4"/>
      <c r="OFU17" s="4"/>
      <c r="OFV17" s="4"/>
      <c r="OFW17" s="4"/>
      <c r="OFX17" s="4"/>
      <c r="OFY17" s="4"/>
      <c r="OFZ17" s="4"/>
      <c r="OGA17" s="4"/>
      <c r="OGB17" s="4"/>
      <c r="OGC17" s="4"/>
      <c r="OGD17" s="4"/>
      <c r="OGE17" s="4"/>
      <c r="OGF17" s="4"/>
      <c r="OGG17" s="4"/>
      <c r="OGH17" s="4"/>
      <c r="OGI17" s="4"/>
      <c r="OGJ17" s="4"/>
      <c r="OGK17" s="4"/>
      <c r="OGL17" s="4"/>
      <c r="OGM17" s="4"/>
      <c r="OGN17" s="4"/>
      <c r="OGO17" s="4"/>
      <c r="OGP17" s="4"/>
      <c r="OGQ17" s="4"/>
      <c r="OGR17" s="4"/>
      <c r="OGS17" s="4"/>
      <c r="OGT17" s="4"/>
      <c r="OGU17" s="4"/>
      <c r="OGV17" s="4"/>
      <c r="OGW17" s="4"/>
      <c r="OGX17" s="4"/>
      <c r="OGY17" s="4"/>
      <c r="OGZ17" s="4"/>
      <c r="OHA17" s="4"/>
      <c r="OHB17" s="4"/>
      <c r="OHC17" s="4"/>
      <c r="OHD17" s="4"/>
      <c r="OHE17" s="4"/>
      <c r="OHF17" s="4"/>
      <c r="OHG17" s="4"/>
      <c r="OHH17" s="4"/>
      <c r="OHI17" s="4"/>
      <c r="OHJ17" s="4"/>
      <c r="OHK17" s="4"/>
      <c r="OHL17" s="4"/>
      <c r="OHM17" s="4"/>
      <c r="OHN17" s="4"/>
      <c r="OHO17" s="4"/>
      <c r="OHP17" s="4"/>
      <c r="OHQ17" s="4"/>
      <c r="OHR17" s="4"/>
      <c r="OHS17" s="4"/>
      <c r="OHT17" s="4"/>
      <c r="OHU17" s="4"/>
      <c r="OHV17" s="4"/>
      <c r="OHW17" s="4"/>
      <c r="OHX17" s="4"/>
      <c r="OHY17" s="4"/>
      <c r="OHZ17" s="4"/>
      <c r="OIA17" s="4"/>
      <c r="OIB17" s="4"/>
      <c r="OIC17" s="4"/>
      <c r="OID17" s="4"/>
      <c r="OIE17" s="4"/>
      <c r="OIF17" s="4"/>
      <c r="OIG17" s="4"/>
      <c r="OIH17" s="4"/>
      <c r="OII17" s="4"/>
      <c r="OIJ17" s="4"/>
      <c r="OIK17" s="4"/>
      <c r="OIL17" s="4"/>
      <c r="OIM17" s="4"/>
      <c r="OIN17" s="4"/>
      <c r="OIO17" s="4"/>
      <c r="OIP17" s="4"/>
      <c r="OIQ17" s="4"/>
      <c r="OIR17" s="4"/>
      <c r="OIS17" s="4"/>
      <c r="OIT17" s="4"/>
      <c r="OIU17" s="4"/>
      <c r="OIV17" s="4"/>
      <c r="OIW17" s="4"/>
      <c r="OIX17" s="4"/>
      <c r="OIY17" s="4"/>
      <c r="OIZ17" s="4"/>
      <c r="OJA17" s="4"/>
      <c r="OJB17" s="4"/>
      <c r="OJC17" s="4"/>
      <c r="OJD17" s="4"/>
      <c r="OJE17" s="4"/>
      <c r="OJF17" s="4"/>
      <c r="OJG17" s="4"/>
      <c r="OJH17" s="4"/>
      <c r="OJI17" s="4"/>
      <c r="OJJ17" s="4"/>
      <c r="OJK17" s="4"/>
      <c r="OJL17" s="4"/>
      <c r="OJM17" s="4"/>
      <c r="OJN17" s="4"/>
      <c r="OJO17" s="4"/>
      <c r="OJP17" s="4"/>
      <c r="OJQ17" s="4"/>
      <c r="OJR17" s="4"/>
      <c r="OJS17" s="4"/>
      <c r="OJT17" s="4"/>
      <c r="OJU17" s="4"/>
      <c r="OJV17" s="4"/>
      <c r="OJW17" s="4"/>
      <c r="OJX17" s="4"/>
      <c r="OJY17" s="4"/>
      <c r="OJZ17" s="4"/>
      <c r="OKA17" s="4"/>
      <c r="OKB17" s="4"/>
      <c r="OKC17" s="4"/>
      <c r="OKD17" s="4"/>
      <c r="OKE17" s="4"/>
      <c r="OKF17" s="4"/>
      <c r="OKG17" s="4"/>
      <c r="OKH17" s="4"/>
      <c r="OKI17" s="4"/>
      <c r="OKJ17" s="4"/>
      <c r="OKK17" s="4"/>
      <c r="OKL17" s="4"/>
      <c r="OKM17" s="4"/>
      <c r="OKN17" s="4"/>
      <c r="OKO17" s="4"/>
      <c r="OKP17" s="4"/>
      <c r="OKQ17" s="4"/>
      <c r="OKR17" s="4"/>
      <c r="OKS17" s="4"/>
      <c r="OKT17" s="4"/>
      <c r="OKU17" s="4"/>
      <c r="OKV17" s="4"/>
      <c r="OKW17" s="4"/>
      <c r="OKX17" s="4"/>
      <c r="OKY17" s="4"/>
      <c r="OKZ17" s="4"/>
      <c r="OLA17" s="4"/>
      <c r="OLB17" s="4"/>
      <c r="OLC17" s="4"/>
      <c r="OLD17" s="4"/>
      <c r="OLE17" s="4"/>
      <c r="OLF17" s="4"/>
      <c r="OLG17" s="4"/>
      <c r="OLH17" s="4"/>
      <c r="OLI17" s="4"/>
      <c r="OLJ17" s="4"/>
      <c r="OLK17" s="4"/>
      <c r="OLL17" s="4"/>
      <c r="OLM17" s="4"/>
      <c r="OLN17" s="4"/>
      <c r="OLO17" s="4"/>
      <c r="OLP17" s="4"/>
      <c r="OLQ17" s="4"/>
      <c r="OLR17" s="4"/>
      <c r="OLS17" s="4"/>
      <c r="OLT17" s="4"/>
      <c r="OLU17" s="4"/>
      <c r="OLV17" s="4"/>
      <c r="OLW17" s="4"/>
      <c r="OLX17" s="4"/>
      <c r="OLY17" s="4"/>
      <c r="OLZ17" s="4"/>
      <c r="OMA17" s="4"/>
      <c r="OMB17" s="4"/>
      <c r="OMC17" s="4"/>
      <c r="OMD17" s="4"/>
      <c r="OME17" s="4"/>
      <c r="OMF17" s="4"/>
      <c r="OMG17" s="4"/>
      <c r="OMH17" s="4"/>
      <c r="OMI17" s="4"/>
      <c r="OMJ17" s="4"/>
      <c r="OMK17" s="4"/>
      <c r="OML17" s="4"/>
      <c r="OMM17" s="4"/>
      <c r="OMN17" s="4"/>
      <c r="OMO17" s="4"/>
      <c r="OMP17" s="4"/>
      <c r="OMQ17" s="4"/>
      <c r="OMR17" s="4"/>
      <c r="OMS17" s="4"/>
      <c r="OMT17" s="4"/>
      <c r="OMU17" s="4"/>
      <c r="OMV17" s="4"/>
      <c r="OMW17" s="4"/>
      <c r="OMX17" s="4"/>
      <c r="OMY17" s="4"/>
      <c r="OMZ17" s="4"/>
      <c r="ONA17" s="4"/>
      <c r="ONB17" s="4"/>
      <c r="ONC17" s="4"/>
      <c r="OND17" s="4"/>
      <c r="ONE17" s="4"/>
      <c r="ONF17" s="4"/>
      <c r="ONG17" s="4"/>
      <c r="ONH17" s="4"/>
      <c r="ONI17" s="4"/>
      <c r="ONJ17" s="4"/>
      <c r="ONK17" s="4"/>
      <c r="ONL17" s="4"/>
      <c r="ONM17" s="4"/>
      <c r="ONN17" s="4"/>
      <c r="ONO17" s="4"/>
      <c r="ONP17" s="4"/>
      <c r="ONQ17" s="4"/>
      <c r="ONR17" s="4"/>
      <c r="ONS17" s="4"/>
      <c r="ONT17" s="4"/>
      <c r="ONU17" s="4"/>
      <c r="ONV17" s="4"/>
      <c r="ONW17" s="4"/>
      <c r="ONX17" s="4"/>
      <c r="ONY17" s="4"/>
      <c r="ONZ17" s="4"/>
      <c r="OOA17" s="4"/>
      <c r="OOB17" s="4"/>
      <c r="OOC17" s="4"/>
      <c r="OOD17" s="4"/>
      <c r="OOE17" s="4"/>
      <c r="OOF17" s="4"/>
      <c r="OOG17" s="4"/>
      <c r="OOH17" s="4"/>
      <c r="OOI17" s="4"/>
      <c r="OOJ17" s="4"/>
      <c r="OOK17" s="4"/>
      <c r="OOL17" s="4"/>
      <c r="OOM17" s="4"/>
      <c r="OON17" s="4"/>
      <c r="OOO17" s="4"/>
      <c r="OOP17" s="4"/>
      <c r="OOQ17" s="4"/>
      <c r="OOR17" s="4"/>
      <c r="OOS17" s="4"/>
      <c r="OOT17" s="4"/>
      <c r="OOU17" s="4"/>
      <c r="OOV17" s="4"/>
      <c r="OOW17" s="4"/>
      <c r="OOX17" s="4"/>
      <c r="OOY17" s="4"/>
      <c r="OOZ17" s="4"/>
      <c r="OPA17" s="4"/>
      <c r="OPB17" s="4"/>
      <c r="OPC17" s="4"/>
      <c r="OPD17" s="4"/>
      <c r="OPE17" s="4"/>
      <c r="OPF17" s="4"/>
      <c r="OPG17" s="4"/>
      <c r="OPH17" s="4"/>
      <c r="OPI17" s="4"/>
      <c r="OPJ17" s="4"/>
      <c r="OPK17" s="4"/>
      <c r="OPL17" s="4"/>
      <c r="OPM17" s="4"/>
      <c r="OPN17" s="4"/>
      <c r="OPO17" s="4"/>
      <c r="OPP17" s="4"/>
      <c r="OPQ17" s="4"/>
      <c r="OPR17" s="4"/>
      <c r="OPS17" s="4"/>
      <c r="OPT17" s="4"/>
      <c r="OPU17" s="4"/>
      <c r="OPV17" s="4"/>
      <c r="OPW17" s="4"/>
      <c r="OPX17" s="4"/>
      <c r="OPY17" s="4"/>
      <c r="OPZ17" s="4"/>
      <c r="OQA17" s="4"/>
      <c r="OQB17" s="4"/>
      <c r="OQC17" s="4"/>
      <c r="OQD17" s="4"/>
      <c r="OQE17" s="4"/>
      <c r="OQF17" s="4"/>
      <c r="OQG17" s="4"/>
      <c r="OQH17" s="4"/>
      <c r="OQI17" s="4"/>
      <c r="OQJ17" s="4"/>
      <c r="OQK17" s="4"/>
      <c r="OQL17" s="4"/>
      <c r="OQM17" s="4"/>
      <c r="OQN17" s="4"/>
      <c r="OQO17" s="4"/>
      <c r="OQP17" s="4"/>
      <c r="OQQ17" s="4"/>
      <c r="OQR17" s="4"/>
      <c r="OQS17" s="4"/>
      <c r="OQT17" s="4"/>
      <c r="OQU17" s="4"/>
      <c r="OQV17" s="4"/>
      <c r="OQW17" s="4"/>
      <c r="OQX17" s="4"/>
      <c r="OQY17" s="4"/>
      <c r="OQZ17" s="4"/>
      <c r="ORA17" s="4"/>
      <c r="ORB17" s="4"/>
      <c r="ORC17" s="4"/>
      <c r="ORD17" s="4"/>
      <c r="ORE17" s="4"/>
      <c r="ORF17" s="4"/>
      <c r="ORG17" s="4"/>
      <c r="ORH17" s="4"/>
      <c r="ORI17" s="4"/>
      <c r="ORJ17" s="4"/>
      <c r="ORK17" s="4"/>
      <c r="ORL17" s="4"/>
      <c r="ORM17" s="4"/>
      <c r="ORN17" s="4"/>
      <c r="ORO17" s="4"/>
      <c r="ORP17" s="4"/>
      <c r="ORQ17" s="4"/>
      <c r="ORR17" s="4"/>
      <c r="ORS17" s="4"/>
      <c r="ORT17" s="4"/>
      <c r="ORU17" s="4"/>
      <c r="ORV17" s="4"/>
      <c r="ORW17" s="4"/>
      <c r="ORX17" s="4"/>
      <c r="ORY17" s="4"/>
      <c r="ORZ17" s="4"/>
      <c r="OSA17" s="4"/>
      <c r="OSB17" s="4"/>
      <c r="OSC17" s="4"/>
      <c r="OSD17" s="4"/>
      <c r="OSE17" s="4"/>
      <c r="OSF17" s="4"/>
      <c r="OSG17" s="4"/>
      <c r="OSH17" s="4"/>
      <c r="OSI17" s="4"/>
      <c r="OSJ17" s="4"/>
      <c r="OSK17" s="4"/>
      <c r="OSL17" s="4"/>
      <c r="OSM17" s="4"/>
      <c r="OSN17" s="4"/>
      <c r="OSO17" s="4"/>
      <c r="OSP17" s="4"/>
      <c r="OSQ17" s="4"/>
      <c r="OSR17" s="4"/>
      <c r="OSS17" s="4"/>
      <c r="OST17" s="4"/>
      <c r="OSU17" s="4"/>
      <c r="OSV17" s="4"/>
      <c r="OSW17" s="4"/>
      <c r="OSX17" s="4"/>
      <c r="OSY17" s="4"/>
      <c r="OSZ17" s="4"/>
      <c r="OTA17" s="4"/>
      <c r="OTB17" s="4"/>
      <c r="OTC17" s="4"/>
      <c r="OTD17" s="4"/>
      <c r="OTE17" s="4"/>
      <c r="OTF17" s="4"/>
      <c r="OTG17" s="4"/>
      <c r="OTH17" s="4"/>
      <c r="OTI17" s="4"/>
      <c r="OTJ17" s="4"/>
      <c r="OTK17" s="4"/>
      <c r="OTL17" s="4"/>
      <c r="OTM17" s="4"/>
      <c r="OTN17" s="4"/>
      <c r="OTO17" s="4"/>
      <c r="OTP17" s="4"/>
      <c r="OTQ17" s="4"/>
      <c r="OTR17" s="4"/>
      <c r="OTS17" s="4"/>
      <c r="OTT17" s="4"/>
      <c r="OTU17" s="4"/>
      <c r="OTV17" s="4"/>
      <c r="OTW17" s="4"/>
      <c r="OTX17" s="4"/>
      <c r="OTY17" s="4"/>
      <c r="OTZ17" s="4"/>
      <c r="OUA17" s="4"/>
      <c r="OUB17" s="4"/>
      <c r="OUC17" s="4"/>
      <c r="OUD17" s="4"/>
      <c r="OUE17" s="4"/>
      <c r="OUF17" s="4"/>
      <c r="OUG17" s="4"/>
      <c r="OUH17" s="4"/>
      <c r="OUI17" s="4"/>
      <c r="OUJ17" s="4"/>
      <c r="OUK17" s="4"/>
      <c r="OUL17" s="4"/>
      <c r="OUM17" s="4"/>
      <c r="OUN17" s="4"/>
      <c r="OUO17" s="4"/>
      <c r="OUP17" s="4"/>
      <c r="OUQ17" s="4"/>
      <c r="OUR17" s="4"/>
      <c r="OUS17" s="4"/>
      <c r="OUT17" s="4"/>
      <c r="OUU17" s="4"/>
      <c r="OUV17" s="4"/>
      <c r="OUW17" s="4"/>
      <c r="OUX17" s="4"/>
      <c r="OUY17" s="4"/>
      <c r="OUZ17" s="4"/>
      <c r="OVA17" s="4"/>
      <c r="OVB17" s="4"/>
      <c r="OVC17" s="4"/>
      <c r="OVD17" s="4"/>
      <c r="OVE17" s="4"/>
      <c r="OVF17" s="4"/>
      <c r="OVG17" s="4"/>
      <c r="OVH17" s="4"/>
      <c r="OVI17" s="4"/>
      <c r="OVJ17" s="4"/>
      <c r="OVK17" s="4"/>
      <c r="OVL17" s="4"/>
      <c r="OVM17" s="4"/>
      <c r="OVN17" s="4"/>
      <c r="OVO17" s="4"/>
      <c r="OVP17" s="4"/>
      <c r="OVQ17" s="4"/>
      <c r="OVR17" s="4"/>
      <c r="OVS17" s="4"/>
      <c r="OVT17" s="4"/>
      <c r="OVU17" s="4"/>
      <c r="OVV17" s="4"/>
      <c r="OVW17" s="4"/>
      <c r="OVX17" s="4"/>
      <c r="OVY17" s="4"/>
      <c r="OVZ17" s="4"/>
      <c r="OWA17" s="4"/>
      <c r="OWB17" s="4"/>
      <c r="OWC17" s="4"/>
      <c r="OWD17" s="4"/>
      <c r="OWE17" s="4"/>
      <c r="OWF17" s="4"/>
      <c r="OWG17" s="4"/>
      <c r="OWH17" s="4"/>
      <c r="OWI17" s="4"/>
      <c r="OWJ17" s="4"/>
      <c r="OWK17" s="4"/>
      <c r="OWL17" s="4"/>
      <c r="OWM17" s="4"/>
      <c r="OWN17" s="4"/>
      <c r="OWO17" s="4"/>
      <c r="OWP17" s="4"/>
      <c r="OWQ17" s="4"/>
      <c r="OWR17" s="4"/>
      <c r="OWS17" s="4"/>
      <c r="OWT17" s="4"/>
      <c r="OWU17" s="4"/>
      <c r="OWV17" s="4"/>
      <c r="OWW17" s="4"/>
      <c r="OWX17" s="4"/>
      <c r="OWY17" s="4"/>
      <c r="OWZ17" s="4"/>
      <c r="OXA17" s="4"/>
      <c r="OXB17" s="4"/>
      <c r="OXC17" s="4"/>
      <c r="OXD17" s="4"/>
      <c r="OXE17" s="4"/>
      <c r="OXF17" s="4"/>
      <c r="OXG17" s="4"/>
      <c r="OXH17" s="4"/>
      <c r="OXI17" s="4"/>
      <c r="OXJ17" s="4"/>
      <c r="OXK17" s="4"/>
      <c r="OXL17" s="4"/>
      <c r="OXM17" s="4"/>
      <c r="OXN17" s="4"/>
      <c r="OXO17" s="4"/>
      <c r="OXP17" s="4"/>
      <c r="OXQ17" s="4"/>
      <c r="OXR17" s="4"/>
      <c r="OXS17" s="4"/>
      <c r="OXT17" s="4"/>
      <c r="OXU17" s="4"/>
      <c r="OXV17" s="4"/>
      <c r="OXW17" s="4"/>
      <c r="OXX17" s="4"/>
      <c r="OXY17" s="4"/>
      <c r="OXZ17" s="4"/>
      <c r="OYA17" s="4"/>
      <c r="OYB17" s="4"/>
      <c r="OYC17" s="4"/>
      <c r="OYD17" s="4"/>
      <c r="OYE17" s="4"/>
      <c r="OYF17" s="4"/>
      <c r="OYG17" s="4"/>
      <c r="OYH17" s="4"/>
      <c r="OYI17" s="4"/>
      <c r="OYJ17" s="4"/>
      <c r="OYK17" s="4"/>
      <c r="OYL17" s="4"/>
      <c r="OYM17" s="4"/>
      <c r="OYN17" s="4"/>
      <c r="OYO17" s="4"/>
      <c r="OYP17" s="4"/>
      <c r="OYQ17" s="4"/>
      <c r="OYR17" s="4"/>
      <c r="OYS17" s="4"/>
      <c r="OYT17" s="4"/>
      <c r="OYU17" s="4"/>
      <c r="OYV17" s="4"/>
      <c r="OYW17" s="4"/>
      <c r="OYX17" s="4"/>
      <c r="OYY17" s="4"/>
      <c r="OYZ17" s="4"/>
      <c r="OZA17" s="4"/>
      <c r="OZB17" s="4"/>
      <c r="OZC17" s="4"/>
      <c r="OZD17" s="4"/>
      <c r="OZE17" s="4"/>
      <c r="OZF17" s="4"/>
      <c r="OZG17" s="4"/>
      <c r="OZH17" s="4"/>
      <c r="OZI17" s="4"/>
      <c r="OZJ17" s="4"/>
      <c r="OZK17" s="4"/>
      <c r="OZL17" s="4"/>
      <c r="OZM17" s="4"/>
      <c r="OZN17" s="4"/>
      <c r="OZO17" s="4"/>
      <c r="OZP17" s="4"/>
      <c r="OZQ17" s="4"/>
      <c r="OZR17" s="4"/>
      <c r="OZS17" s="4"/>
      <c r="OZT17" s="4"/>
      <c r="OZU17" s="4"/>
      <c r="OZV17" s="4"/>
      <c r="OZW17" s="4"/>
      <c r="OZX17" s="4"/>
      <c r="OZY17" s="4"/>
      <c r="OZZ17" s="4"/>
      <c r="PAA17" s="4"/>
      <c r="PAB17" s="4"/>
      <c r="PAC17" s="4"/>
      <c r="PAD17" s="4"/>
      <c r="PAE17" s="4"/>
      <c r="PAF17" s="4"/>
      <c r="PAG17" s="4"/>
      <c r="PAH17" s="4"/>
      <c r="PAI17" s="4"/>
      <c r="PAJ17" s="4"/>
      <c r="PAK17" s="4"/>
      <c r="PAL17" s="4"/>
      <c r="PAM17" s="4"/>
      <c r="PAN17" s="4"/>
      <c r="PAO17" s="4"/>
      <c r="PAP17" s="4"/>
      <c r="PAQ17" s="4"/>
      <c r="PAR17" s="4"/>
      <c r="PAS17" s="4"/>
      <c r="PAT17" s="4"/>
      <c r="PAU17" s="4"/>
      <c r="PAV17" s="4"/>
      <c r="PAW17" s="4"/>
      <c r="PAX17" s="4"/>
      <c r="PAY17" s="4"/>
      <c r="PAZ17" s="4"/>
      <c r="PBA17" s="4"/>
      <c r="PBB17" s="4"/>
      <c r="PBC17" s="4"/>
      <c r="PBD17" s="4"/>
      <c r="PBE17" s="4"/>
      <c r="PBF17" s="4"/>
      <c r="PBG17" s="4"/>
      <c r="PBH17" s="4"/>
      <c r="PBI17" s="4"/>
      <c r="PBJ17" s="4"/>
      <c r="PBK17" s="4"/>
      <c r="PBL17" s="4"/>
      <c r="PBM17" s="4"/>
      <c r="PBN17" s="4"/>
      <c r="PBO17" s="4"/>
      <c r="PBP17" s="4"/>
      <c r="PBQ17" s="4"/>
      <c r="PBR17" s="4"/>
      <c r="PBS17" s="4"/>
      <c r="PBT17" s="4"/>
      <c r="PBU17" s="4"/>
      <c r="PBV17" s="4"/>
      <c r="PBW17" s="4"/>
      <c r="PBX17" s="4"/>
      <c r="PBY17" s="4"/>
      <c r="PBZ17" s="4"/>
      <c r="PCA17" s="4"/>
      <c r="PCB17" s="4"/>
      <c r="PCC17" s="4"/>
      <c r="PCD17" s="4"/>
      <c r="PCE17" s="4"/>
      <c r="PCF17" s="4"/>
      <c r="PCG17" s="4"/>
      <c r="PCH17" s="4"/>
      <c r="PCI17" s="4"/>
      <c r="PCJ17" s="4"/>
      <c r="PCK17" s="4"/>
      <c r="PCL17" s="4"/>
      <c r="PCM17" s="4"/>
      <c r="PCN17" s="4"/>
      <c r="PCO17" s="4"/>
      <c r="PCP17" s="4"/>
      <c r="PCQ17" s="4"/>
      <c r="PCR17" s="4"/>
      <c r="PCS17" s="4"/>
      <c r="PCT17" s="4"/>
      <c r="PCU17" s="4"/>
      <c r="PCV17" s="4"/>
      <c r="PCW17" s="4"/>
      <c r="PCX17" s="4"/>
      <c r="PCY17" s="4"/>
      <c r="PCZ17" s="4"/>
      <c r="PDA17" s="4"/>
      <c r="PDB17" s="4"/>
      <c r="PDC17" s="4"/>
      <c r="PDD17" s="4"/>
      <c r="PDE17" s="4"/>
      <c r="PDF17" s="4"/>
      <c r="PDG17" s="4"/>
      <c r="PDH17" s="4"/>
      <c r="PDI17" s="4"/>
      <c r="PDJ17" s="4"/>
      <c r="PDK17" s="4"/>
      <c r="PDL17" s="4"/>
      <c r="PDM17" s="4"/>
      <c r="PDN17" s="4"/>
      <c r="PDO17" s="4"/>
      <c r="PDP17" s="4"/>
      <c r="PDQ17" s="4"/>
      <c r="PDR17" s="4"/>
      <c r="PDS17" s="4"/>
      <c r="PDT17" s="4"/>
      <c r="PDU17" s="4"/>
      <c r="PDV17" s="4"/>
      <c r="PDW17" s="4"/>
      <c r="PDX17" s="4"/>
      <c r="PDY17" s="4"/>
      <c r="PDZ17" s="4"/>
      <c r="PEA17" s="4"/>
      <c r="PEB17" s="4"/>
      <c r="PEC17" s="4"/>
      <c r="PED17" s="4"/>
      <c r="PEE17" s="4"/>
      <c r="PEF17" s="4"/>
      <c r="PEG17" s="4"/>
      <c r="PEH17" s="4"/>
      <c r="PEI17" s="4"/>
      <c r="PEJ17" s="4"/>
      <c r="PEK17" s="4"/>
      <c r="PEL17" s="4"/>
      <c r="PEM17" s="4"/>
      <c r="PEN17" s="4"/>
      <c r="PEO17" s="4"/>
      <c r="PEP17" s="4"/>
      <c r="PEQ17" s="4"/>
      <c r="PER17" s="4"/>
      <c r="PES17" s="4"/>
      <c r="PET17" s="4"/>
      <c r="PEU17" s="4"/>
      <c r="PEV17" s="4"/>
      <c r="PEW17" s="4"/>
      <c r="PEX17" s="4"/>
      <c r="PEY17" s="4"/>
      <c r="PEZ17" s="4"/>
      <c r="PFA17" s="4"/>
      <c r="PFB17" s="4"/>
      <c r="PFC17" s="4"/>
      <c r="PFD17" s="4"/>
      <c r="PFE17" s="4"/>
      <c r="PFF17" s="4"/>
      <c r="PFG17" s="4"/>
      <c r="PFH17" s="4"/>
      <c r="PFI17" s="4"/>
      <c r="PFJ17" s="4"/>
      <c r="PFK17" s="4"/>
      <c r="PFL17" s="4"/>
      <c r="PFM17" s="4"/>
      <c r="PFN17" s="4"/>
      <c r="PFO17" s="4"/>
      <c r="PFP17" s="4"/>
      <c r="PFQ17" s="4"/>
      <c r="PFR17" s="4"/>
      <c r="PFS17" s="4"/>
      <c r="PFT17" s="4"/>
      <c r="PFU17" s="4"/>
      <c r="PFV17" s="4"/>
      <c r="PFW17" s="4"/>
      <c r="PFX17" s="4"/>
      <c r="PFY17" s="4"/>
      <c r="PFZ17" s="4"/>
      <c r="PGA17" s="4"/>
      <c r="PGB17" s="4"/>
      <c r="PGC17" s="4"/>
      <c r="PGD17" s="4"/>
      <c r="PGE17" s="4"/>
      <c r="PGF17" s="4"/>
      <c r="PGG17" s="4"/>
      <c r="PGH17" s="4"/>
      <c r="PGI17" s="4"/>
      <c r="PGJ17" s="4"/>
      <c r="PGK17" s="4"/>
      <c r="PGL17" s="4"/>
      <c r="PGM17" s="4"/>
      <c r="PGN17" s="4"/>
      <c r="PGO17" s="4"/>
      <c r="PGP17" s="4"/>
      <c r="PGQ17" s="4"/>
      <c r="PGR17" s="4"/>
      <c r="PGS17" s="4"/>
      <c r="PGT17" s="4"/>
      <c r="PGU17" s="4"/>
      <c r="PGV17" s="4"/>
      <c r="PGW17" s="4"/>
      <c r="PGX17" s="4"/>
      <c r="PGY17" s="4"/>
      <c r="PGZ17" s="4"/>
      <c r="PHA17" s="4"/>
      <c r="PHB17" s="4"/>
      <c r="PHC17" s="4"/>
      <c r="PHD17" s="4"/>
      <c r="PHE17" s="4"/>
      <c r="PHF17" s="4"/>
      <c r="PHG17" s="4"/>
      <c r="PHH17" s="4"/>
      <c r="PHI17" s="4"/>
      <c r="PHJ17" s="4"/>
      <c r="PHK17" s="4"/>
      <c r="PHL17" s="4"/>
      <c r="PHM17" s="4"/>
      <c r="PHN17" s="4"/>
      <c r="PHO17" s="4"/>
      <c r="PHP17" s="4"/>
      <c r="PHQ17" s="4"/>
      <c r="PHR17" s="4"/>
      <c r="PHS17" s="4"/>
      <c r="PHT17" s="4"/>
      <c r="PHU17" s="4"/>
      <c r="PHV17" s="4"/>
      <c r="PHW17" s="4"/>
      <c r="PHX17" s="4"/>
      <c r="PHY17" s="4"/>
      <c r="PHZ17" s="4"/>
      <c r="PIA17" s="4"/>
      <c r="PIB17" s="4"/>
      <c r="PIC17" s="4"/>
      <c r="PID17" s="4"/>
      <c r="PIE17" s="4"/>
      <c r="PIF17" s="4"/>
      <c r="PIG17" s="4"/>
      <c r="PIH17" s="4"/>
      <c r="PII17" s="4"/>
      <c r="PIJ17" s="4"/>
      <c r="PIK17" s="4"/>
      <c r="PIL17" s="4"/>
      <c r="PIM17" s="4"/>
      <c r="PIN17" s="4"/>
      <c r="PIO17" s="4"/>
      <c r="PIP17" s="4"/>
      <c r="PIQ17" s="4"/>
      <c r="PIR17" s="4"/>
      <c r="PIS17" s="4"/>
      <c r="PIT17" s="4"/>
      <c r="PIU17" s="4"/>
      <c r="PIV17" s="4"/>
      <c r="PIW17" s="4"/>
      <c r="PIX17" s="4"/>
      <c r="PIY17" s="4"/>
      <c r="PIZ17" s="4"/>
      <c r="PJA17" s="4"/>
      <c r="PJB17" s="4"/>
      <c r="PJC17" s="4"/>
      <c r="PJD17" s="4"/>
      <c r="PJE17" s="4"/>
      <c r="PJF17" s="4"/>
      <c r="PJG17" s="4"/>
      <c r="PJH17" s="4"/>
      <c r="PJI17" s="4"/>
      <c r="PJJ17" s="4"/>
      <c r="PJK17" s="4"/>
      <c r="PJL17" s="4"/>
      <c r="PJM17" s="4"/>
      <c r="PJN17" s="4"/>
      <c r="PJO17" s="4"/>
      <c r="PJP17" s="4"/>
      <c r="PJQ17" s="4"/>
      <c r="PJR17" s="4"/>
      <c r="PJS17" s="4"/>
      <c r="PJT17" s="4"/>
      <c r="PJU17" s="4"/>
      <c r="PJV17" s="4"/>
      <c r="PJW17" s="4"/>
      <c r="PJX17" s="4"/>
      <c r="PJY17" s="4"/>
      <c r="PJZ17" s="4"/>
      <c r="PKA17" s="4"/>
      <c r="PKB17" s="4"/>
      <c r="PKC17" s="4"/>
      <c r="PKD17" s="4"/>
      <c r="PKE17" s="4"/>
      <c r="PKF17" s="4"/>
      <c r="PKG17" s="4"/>
      <c r="PKH17" s="4"/>
      <c r="PKI17" s="4"/>
      <c r="PKJ17" s="4"/>
      <c r="PKK17" s="4"/>
      <c r="PKL17" s="4"/>
      <c r="PKM17" s="4"/>
      <c r="PKN17" s="4"/>
      <c r="PKO17" s="4"/>
      <c r="PKP17" s="4"/>
      <c r="PKQ17" s="4"/>
      <c r="PKR17" s="4"/>
      <c r="PKS17" s="4"/>
      <c r="PKT17" s="4"/>
      <c r="PKU17" s="4"/>
      <c r="PKV17" s="4"/>
      <c r="PKW17" s="4"/>
      <c r="PKX17" s="4"/>
      <c r="PKY17" s="4"/>
      <c r="PKZ17" s="4"/>
      <c r="PLA17" s="4"/>
      <c r="PLB17" s="4"/>
      <c r="PLC17" s="4"/>
      <c r="PLD17" s="4"/>
      <c r="PLE17" s="4"/>
      <c r="PLF17" s="4"/>
      <c r="PLG17" s="4"/>
      <c r="PLH17" s="4"/>
      <c r="PLI17" s="4"/>
      <c r="PLJ17" s="4"/>
      <c r="PLK17" s="4"/>
      <c r="PLL17" s="4"/>
      <c r="PLM17" s="4"/>
      <c r="PLN17" s="4"/>
      <c r="PLO17" s="4"/>
      <c r="PLP17" s="4"/>
      <c r="PLQ17" s="4"/>
      <c r="PLR17" s="4"/>
      <c r="PLS17" s="4"/>
      <c r="PLT17" s="4"/>
      <c r="PLU17" s="4"/>
      <c r="PLV17" s="4"/>
      <c r="PLW17" s="4"/>
      <c r="PLX17" s="4"/>
      <c r="PLY17" s="4"/>
      <c r="PLZ17" s="4"/>
      <c r="PMA17" s="4"/>
      <c r="PMB17" s="4"/>
      <c r="PMC17" s="4"/>
      <c r="PMD17" s="4"/>
      <c r="PME17" s="4"/>
      <c r="PMF17" s="4"/>
      <c r="PMG17" s="4"/>
      <c r="PMH17" s="4"/>
      <c r="PMI17" s="4"/>
      <c r="PMJ17" s="4"/>
      <c r="PMK17" s="4"/>
      <c r="PML17" s="4"/>
      <c r="PMM17" s="4"/>
      <c r="PMN17" s="4"/>
      <c r="PMO17" s="4"/>
      <c r="PMP17" s="4"/>
      <c r="PMQ17" s="4"/>
      <c r="PMR17" s="4"/>
      <c r="PMS17" s="4"/>
      <c r="PMT17" s="4"/>
      <c r="PMU17" s="4"/>
      <c r="PMV17" s="4"/>
      <c r="PMW17" s="4"/>
      <c r="PMX17" s="4"/>
      <c r="PMY17" s="4"/>
      <c r="PMZ17" s="4"/>
      <c r="PNA17" s="4"/>
      <c r="PNB17" s="4"/>
      <c r="PNC17" s="4"/>
      <c r="PND17" s="4"/>
      <c r="PNE17" s="4"/>
      <c r="PNF17" s="4"/>
      <c r="PNG17" s="4"/>
      <c r="PNH17" s="4"/>
      <c r="PNI17" s="4"/>
      <c r="PNJ17" s="4"/>
      <c r="PNK17" s="4"/>
      <c r="PNL17" s="4"/>
      <c r="PNM17" s="4"/>
      <c r="PNN17" s="4"/>
      <c r="PNO17" s="4"/>
      <c r="PNP17" s="4"/>
      <c r="PNQ17" s="4"/>
      <c r="PNR17" s="4"/>
      <c r="PNS17" s="4"/>
      <c r="PNT17" s="4"/>
      <c r="PNU17" s="4"/>
      <c r="PNV17" s="4"/>
      <c r="PNW17" s="4"/>
      <c r="PNX17" s="4"/>
      <c r="PNY17" s="4"/>
      <c r="PNZ17" s="4"/>
      <c r="POA17" s="4"/>
      <c r="POB17" s="4"/>
      <c r="POC17" s="4"/>
      <c r="POD17" s="4"/>
      <c r="POE17" s="4"/>
      <c r="POF17" s="4"/>
      <c r="POG17" s="4"/>
      <c r="POH17" s="4"/>
      <c r="POI17" s="4"/>
      <c r="POJ17" s="4"/>
      <c r="POK17" s="4"/>
      <c r="POL17" s="4"/>
      <c r="POM17" s="4"/>
      <c r="PON17" s="4"/>
      <c r="POO17" s="4"/>
      <c r="POP17" s="4"/>
      <c r="POQ17" s="4"/>
      <c r="POR17" s="4"/>
      <c r="POS17" s="4"/>
      <c r="POT17" s="4"/>
      <c r="POU17" s="4"/>
      <c r="POV17" s="4"/>
      <c r="POW17" s="4"/>
      <c r="POX17" s="4"/>
      <c r="POY17" s="4"/>
      <c r="POZ17" s="4"/>
      <c r="PPA17" s="4"/>
      <c r="PPB17" s="4"/>
      <c r="PPC17" s="4"/>
      <c r="PPD17" s="4"/>
      <c r="PPE17" s="4"/>
      <c r="PPF17" s="4"/>
      <c r="PPG17" s="4"/>
      <c r="PPH17" s="4"/>
      <c r="PPI17" s="4"/>
      <c r="PPJ17" s="4"/>
      <c r="PPK17" s="4"/>
      <c r="PPL17" s="4"/>
      <c r="PPM17" s="4"/>
      <c r="PPN17" s="4"/>
      <c r="PPO17" s="4"/>
      <c r="PPP17" s="4"/>
      <c r="PPQ17" s="4"/>
      <c r="PPR17" s="4"/>
      <c r="PPS17" s="4"/>
      <c r="PPT17" s="4"/>
      <c r="PPU17" s="4"/>
      <c r="PPV17" s="4"/>
      <c r="PPW17" s="4"/>
      <c r="PPX17" s="4"/>
      <c r="PPY17" s="4"/>
      <c r="PPZ17" s="4"/>
      <c r="PQA17" s="4"/>
      <c r="PQB17" s="4"/>
      <c r="PQC17" s="4"/>
      <c r="PQD17" s="4"/>
      <c r="PQE17" s="4"/>
      <c r="PQF17" s="4"/>
      <c r="PQG17" s="4"/>
      <c r="PQH17" s="4"/>
      <c r="PQI17" s="4"/>
      <c r="PQJ17" s="4"/>
      <c r="PQK17" s="4"/>
      <c r="PQL17" s="4"/>
      <c r="PQM17" s="4"/>
      <c r="PQN17" s="4"/>
      <c r="PQO17" s="4"/>
      <c r="PQP17" s="4"/>
      <c r="PQQ17" s="4"/>
      <c r="PQR17" s="4"/>
      <c r="PQS17" s="4"/>
      <c r="PQT17" s="4"/>
      <c r="PQU17" s="4"/>
      <c r="PQV17" s="4"/>
      <c r="PQW17" s="4"/>
      <c r="PQX17" s="4"/>
      <c r="PQY17" s="4"/>
      <c r="PQZ17" s="4"/>
      <c r="PRA17" s="4"/>
      <c r="PRB17" s="4"/>
      <c r="PRC17" s="4"/>
      <c r="PRD17" s="4"/>
      <c r="PRE17" s="4"/>
      <c r="PRF17" s="4"/>
      <c r="PRG17" s="4"/>
      <c r="PRH17" s="4"/>
      <c r="PRI17" s="4"/>
      <c r="PRJ17" s="4"/>
      <c r="PRK17" s="4"/>
      <c r="PRL17" s="4"/>
      <c r="PRM17" s="4"/>
      <c r="PRN17" s="4"/>
      <c r="PRO17" s="4"/>
      <c r="PRP17" s="4"/>
      <c r="PRQ17" s="4"/>
      <c r="PRR17" s="4"/>
      <c r="PRS17" s="4"/>
      <c r="PRT17" s="4"/>
      <c r="PRU17" s="4"/>
      <c r="PRV17" s="4"/>
      <c r="PRW17" s="4"/>
      <c r="PRX17" s="4"/>
      <c r="PRY17" s="4"/>
      <c r="PRZ17" s="4"/>
      <c r="PSA17" s="4"/>
      <c r="PSB17" s="4"/>
      <c r="PSC17" s="4"/>
      <c r="PSD17" s="4"/>
      <c r="PSE17" s="4"/>
      <c r="PSF17" s="4"/>
      <c r="PSG17" s="4"/>
      <c r="PSH17" s="4"/>
      <c r="PSI17" s="4"/>
      <c r="PSJ17" s="4"/>
      <c r="PSK17" s="4"/>
      <c r="PSL17" s="4"/>
      <c r="PSM17" s="4"/>
      <c r="PSN17" s="4"/>
      <c r="PSO17" s="4"/>
      <c r="PSP17" s="4"/>
      <c r="PSQ17" s="4"/>
      <c r="PSR17" s="4"/>
      <c r="PSS17" s="4"/>
      <c r="PST17" s="4"/>
      <c r="PSU17" s="4"/>
      <c r="PSV17" s="4"/>
      <c r="PSW17" s="4"/>
      <c r="PSX17" s="4"/>
      <c r="PSY17" s="4"/>
      <c r="PSZ17" s="4"/>
      <c r="PTA17" s="4"/>
      <c r="PTB17" s="4"/>
      <c r="PTC17" s="4"/>
      <c r="PTD17" s="4"/>
      <c r="PTE17" s="4"/>
      <c r="PTF17" s="4"/>
      <c r="PTG17" s="4"/>
      <c r="PTH17" s="4"/>
      <c r="PTI17" s="4"/>
      <c r="PTJ17" s="4"/>
      <c r="PTK17" s="4"/>
      <c r="PTL17" s="4"/>
      <c r="PTM17" s="4"/>
      <c r="PTN17" s="4"/>
      <c r="PTO17" s="4"/>
      <c r="PTP17" s="4"/>
      <c r="PTQ17" s="4"/>
      <c r="PTR17" s="4"/>
      <c r="PTS17" s="4"/>
      <c r="PTT17" s="4"/>
      <c r="PTU17" s="4"/>
      <c r="PTV17" s="4"/>
      <c r="PTW17" s="4"/>
      <c r="PTX17" s="4"/>
      <c r="PTY17" s="4"/>
      <c r="PTZ17" s="4"/>
      <c r="PUA17" s="4"/>
      <c r="PUB17" s="4"/>
      <c r="PUC17" s="4"/>
      <c r="PUD17" s="4"/>
      <c r="PUE17" s="4"/>
      <c r="PUF17" s="4"/>
      <c r="PUG17" s="4"/>
      <c r="PUH17" s="4"/>
      <c r="PUI17" s="4"/>
      <c r="PUJ17" s="4"/>
      <c r="PUK17" s="4"/>
      <c r="PUL17" s="4"/>
      <c r="PUM17" s="4"/>
      <c r="PUN17" s="4"/>
      <c r="PUO17" s="4"/>
      <c r="PUP17" s="4"/>
      <c r="PUQ17" s="4"/>
      <c r="PUR17" s="4"/>
      <c r="PUS17" s="4"/>
      <c r="PUT17" s="4"/>
      <c r="PUU17" s="4"/>
      <c r="PUV17" s="4"/>
      <c r="PUW17" s="4"/>
      <c r="PUX17" s="4"/>
      <c r="PUY17" s="4"/>
      <c r="PUZ17" s="4"/>
      <c r="PVA17" s="4"/>
      <c r="PVB17" s="4"/>
      <c r="PVC17" s="4"/>
      <c r="PVD17" s="4"/>
      <c r="PVE17" s="4"/>
      <c r="PVF17" s="4"/>
      <c r="PVG17" s="4"/>
      <c r="PVH17" s="4"/>
      <c r="PVI17" s="4"/>
      <c r="PVJ17" s="4"/>
      <c r="PVK17" s="4"/>
      <c r="PVL17" s="4"/>
      <c r="PVM17" s="4"/>
      <c r="PVN17" s="4"/>
      <c r="PVO17" s="4"/>
      <c r="PVP17" s="4"/>
      <c r="PVQ17" s="4"/>
      <c r="PVR17" s="4"/>
      <c r="PVS17" s="4"/>
      <c r="PVT17" s="4"/>
      <c r="PVU17" s="4"/>
      <c r="PVV17" s="4"/>
      <c r="PVW17" s="4"/>
      <c r="PVX17" s="4"/>
      <c r="PVY17" s="4"/>
      <c r="PVZ17" s="4"/>
      <c r="PWA17" s="4"/>
      <c r="PWB17" s="4"/>
      <c r="PWC17" s="4"/>
      <c r="PWD17" s="4"/>
      <c r="PWE17" s="4"/>
      <c r="PWF17" s="4"/>
      <c r="PWG17" s="4"/>
      <c r="PWH17" s="4"/>
      <c r="PWI17" s="4"/>
      <c r="PWJ17" s="4"/>
      <c r="PWK17" s="4"/>
      <c r="PWL17" s="4"/>
      <c r="PWM17" s="4"/>
      <c r="PWN17" s="4"/>
      <c r="PWO17" s="4"/>
      <c r="PWP17" s="4"/>
      <c r="PWQ17" s="4"/>
      <c r="PWR17" s="4"/>
      <c r="PWS17" s="4"/>
      <c r="PWT17" s="4"/>
      <c r="PWU17" s="4"/>
      <c r="PWV17" s="4"/>
      <c r="PWW17" s="4"/>
      <c r="PWX17" s="4"/>
      <c r="PWY17" s="4"/>
      <c r="PWZ17" s="4"/>
      <c r="PXA17" s="4"/>
      <c r="PXB17" s="4"/>
      <c r="PXC17" s="4"/>
      <c r="PXD17" s="4"/>
      <c r="PXE17" s="4"/>
      <c r="PXF17" s="4"/>
      <c r="PXG17" s="4"/>
      <c r="PXH17" s="4"/>
      <c r="PXI17" s="4"/>
      <c r="PXJ17" s="4"/>
      <c r="PXK17" s="4"/>
      <c r="PXL17" s="4"/>
      <c r="PXM17" s="4"/>
      <c r="PXN17" s="4"/>
      <c r="PXO17" s="4"/>
      <c r="PXP17" s="4"/>
      <c r="PXQ17" s="4"/>
      <c r="PXR17" s="4"/>
      <c r="PXS17" s="4"/>
      <c r="PXT17" s="4"/>
      <c r="PXU17" s="4"/>
      <c r="PXV17" s="4"/>
      <c r="PXW17" s="4"/>
      <c r="PXX17" s="4"/>
      <c r="PXY17" s="4"/>
      <c r="PXZ17" s="4"/>
      <c r="PYA17" s="4"/>
      <c r="PYB17" s="4"/>
      <c r="PYC17" s="4"/>
      <c r="PYD17" s="4"/>
      <c r="PYE17" s="4"/>
      <c r="PYF17" s="4"/>
      <c r="PYG17" s="4"/>
      <c r="PYH17" s="4"/>
      <c r="PYI17" s="4"/>
      <c r="PYJ17" s="4"/>
      <c r="PYK17" s="4"/>
      <c r="PYL17" s="4"/>
      <c r="PYM17" s="4"/>
      <c r="PYN17" s="4"/>
      <c r="PYO17" s="4"/>
      <c r="PYP17" s="4"/>
      <c r="PYQ17" s="4"/>
      <c r="PYR17" s="4"/>
      <c r="PYS17" s="4"/>
      <c r="PYT17" s="4"/>
      <c r="PYU17" s="4"/>
      <c r="PYV17" s="4"/>
      <c r="PYW17" s="4"/>
      <c r="PYX17" s="4"/>
      <c r="PYY17" s="4"/>
      <c r="PYZ17" s="4"/>
      <c r="PZA17" s="4"/>
      <c r="PZB17" s="4"/>
      <c r="PZC17" s="4"/>
      <c r="PZD17" s="4"/>
      <c r="PZE17" s="4"/>
      <c r="PZF17" s="4"/>
      <c r="PZG17" s="4"/>
      <c r="PZH17" s="4"/>
      <c r="PZI17" s="4"/>
      <c r="PZJ17" s="4"/>
      <c r="PZK17" s="4"/>
      <c r="PZL17" s="4"/>
      <c r="PZM17" s="4"/>
      <c r="PZN17" s="4"/>
      <c r="PZO17" s="4"/>
      <c r="PZP17" s="4"/>
      <c r="PZQ17" s="4"/>
      <c r="PZR17" s="4"/>
      <c r="PZS17" s="4"/>
      <c r="PZT17" s="4"/>
      <c r="PZU17" s="4"/>
      <c r="PZV17" s="4"/>
      <c r="PZW17" s="4"/>
      <c r="PZX17" s="4"/>
      <c r="PZY17" s="4"/>
      <c r="PZZ17" s="4"/>
      <c r="QAA17" s="4"/>
      <c r="QAB17" s="4"/>
      <c r="QAC17" s="4"/>
      <c r="QAD17" s="4"/>
      <c r="QAE17" s="4"/>
      <c r="QAF17" s="4"/>
      <c r="QAG17" s="4"/>
      <c r="QAH17" s="4"/>
      <c r="QAI17" s="4"/>
      <c r="QAJ17" s="4"/>
      <c r="QAK17" s="4"/>
      <c r="QAL17" s="4"/>
      <c r="QAM17" s="4"/>
      <c r="QAN17" s="4"/>
      <c r="QAO17" s="4"/>
      <c r="QAP17" s="4"/>
      <c r="QAQ17" s="4"/>
      <c r="QAR17" s="4"/>
      <c r="QAS17" s="4"/>
      <c r="QAT17" s="4"/>
      <c r="QAU17" s="4"/>
      <c r="QAV17" s="4"/>
      <c r="QAW17" s="4"/>
      <c r="QAX17" s="4"/>
      <c r="QAY17" s="4"/>
      <c r="QAZ17" s="4"/>
      <c r="QBA17" s="4"/>
      <c r="QBB17" s="4"/>
      <c r="QBC17" s="4"/>
      <c r="QBD17" s="4"/>
      <c r="QBE17" s="4"/>
      <c r="QBF17" s="4"/>
      <c r="QBG17" s="4"/>
      <c r="QBH17" s="4"/>
      <c r="QBI17" s="4"/>
      <c r="QBJ17" s="4"/>
      <c r="QBK17" s="4"/>
      <c r="QBL17" s="4"/>
      <c r="QBM17" s="4"/>
      <c r="QBN17" s="4"/>
      <c r="QBO17" s="4"/>
      <c r="QBP17" s="4"/>
      <c r="QBQ17" s="4"/>
      <c r="QBR17" s="4"/>
      <c r="QBS17" s="4"/>
      <c r="QBT17" s="4"/>
      <c r="QBU17" s="4"/>
      <c r="QBV17" s="4"/>
      <c r="QBW17" s="4"/>
      <c r="QBX17" s="4"/>
      <c r="QBY17" s="4"/>
      <c r="QBZ17" s="4"/>
      <c r="QCA17" s="4"/>
      <c r="QCB17" s="4"/>
      <c r="QCC17" s="4"/>
      <c r="QCD17" s="4"/>
      <c r="QCE17" s="4"/>
      <c r="QCF17" s="4"/>
      <c r="QCG17" s="4"/>
      <c r="QCH17" s="4"/>
      <c r="QCI17" s="4"/>
      <c r="QCJ17" s="4"/>
      <c r="QCK17" s="4"/>
      <c r="QCL17" s="4"/>
      <c r="QCM17" s="4"/>
      <c r="QCN17" s="4"/>
      <c r="QCO17" s="4"/>
      <c r="QCP17" s="4"/>
      <c r="QCQ17" s="4"/>
      <c r="QCR17" s="4"/>
      <c r="QCS17" s="4"/>
      <c r="QCT17" s="4"/>
      <c r="QCU17" s="4"/>
      <c r="QCV17" s="4"/>
      <c r="QCW17" s="4"/>
      <c r="QCX17" s="4"/>
      <c r="QCY17" s="4"/>
      <c r="QCZ17" s="4"/>
      <c r="QDA17" s="4"/>
      <c r="QDB17" s="4"/>
      <c r="QDC17" s="4"/>
      <c r="QDD17" s="4"/>
      <c r="QDE17" s="4"/>
      <c r="QDF17" s="4"/>
      <c r="QDG17" s="4"/>
      <c r="QDH17" s="4"/>
      <c r="QDI17" s="4"/>
      <c r="QDJ17" s="4"/>
      <c r="QDK17" s="4"/>
      <c r="QDL17" s="4"/>
      <c r="QDM17" s="4"/>
      <c r="QDN17" s="4"/>
      <c r="QDO17" s="4"/>
      <c r="QDP17" s="4"/>
      <c r="QDQ17" s="4"/>
      <c r="QDR17" s="4"/>
      <c r="QDS17" s="4"/>
      <c r="QDT17" s="4"/>
      <c r="QDU17" s="4"/>
      <c r="QDV17" s="4"/>
      <c r="QDW17" s="4"/>
      <c r="QDX17" s="4"/>
      <c r="QDY17" s="4"/>
      <c r="QDZ17" s="4"/>
      <c r="QEA17" s="4"/>
      <c r="QEB17" s="4"/>
      <c r="QEC17" s="4"/>
      <c r="QED17" s="4"/>
      <c r="QEE17" s="4"/>
      <c r="QEF17" s="4"/>
      <c r="QEG17" s="4"/>
      <c r="QEH17" s="4"/>
      <c r="QEI17" s="4"/>
      <c r="QEJ17" s="4"/>
      <c r="QEK17" s="4"/>
      <c r="QEL17" s="4"/>
      <c r="QEM17" s="4"/>
      <c r="QEN17" s="4"/>
      <c r="QEO17" s="4"/>
      <c r="QEP17" s="4"/>
      <c r="QEQ17" s="4"/>
      <c r="QER17" s="4"/>
      <c r="QES17" s="4"/>
      <c r="QET17" s="4"/>
      <c r="QEU17" s="4"/>
      <c r="QEV17" s="4"/>
      <c r="QEW17" s="4"/>
      <c r="QEX17" s="4"/>
      <c r="QEY17" s="4"/>
      <c r="QEZ17" s="4"/>
      <c r="QFA17" s="4"/>
      <c r="QFB17" s="4"/>
      <c r="QFC17" s="4"/>
      <c r="QFD17" s="4"/>
      <c r="QFE17" s="4"/>
      <c r="QFF17" s="4"/>
      <c r="QFG17" s="4"/>
      <c r="QFH17" s="4"/>
      <c r="QFI17" s="4"/>
      <c r="QFJ17" s="4"/>
      <c r="QFK17" s="4"/>
      <c r="QFL17" s="4"/>
      <c r="QFM17" s="4"/>
      <c r="QFN17" s="4"/>
      <c r="QFO17" s="4"/>
      <c r="QFP17" s="4"/>
      <c r="QFQ17" s="4"/>
      <c r="QFR17" s="4"/>
      <c r="QFS17" s="4"/>
      <c r="QFT17" s="4"/>
      <c r="QFU17" s="4"/>
      <c r="QFV17" s="4"/>
      <c r="QFW17" s="4"/>
      <c r="QFX17" s="4"/>
      <c r="QFY17" s="4"/>
      <c r="QFZ17" s="4"/>
      <c r="QGA17" s="4"/>
      <c r="QGB17" s="4"/>
      <c r="QGC17" s="4"/>
      <c r="QGD17" s="4"/>
      <c r="QGE17" s="4"/>
      <c r="QGF17" s="4"/>
      <c r="QGG17" s="4"/>
      <c r="QGH17" s="4"/>
      <c r="QGI17" s="4"/>
      <c r="QGJ17" s="4"/>
      <c r="QGK17" s="4"/>
      <c r="QGL17" s="4"/>
      <c r="QGM17" s="4"/>
      <c r="QGN17" s="4"/>
      <c r="QGO17" s="4"/>
      <c r="QGP17" s="4"/>
      <c r="QGQ17" s="4"/>
      <c r="QGR17" s="4"/>
      <c r="QGS17" s="4"/>
      <c r="QGT17" s="4"/>
      <c r="QGU17" s="4"/>
      <c r="QGV17" s="4"/>
      <c r="QGW17" s="4"/>
      <c r="QGX17" s="4"/>
      <c r="QGY17" s="4"/>
      <c r="QGZ17" s="4"/>
      <c r="QHA17" s="4"/>
      <c r="QHB17" s="4"/>
      <c r="QHC17" s="4"/>
      <c r="QHD17" s="4"/>
      <c r="QHE17" s="4"/>
      <c r="QHF17" s="4"/>
      <c r="QHG17" s="4"/>
      <c r="QHH17" s="4"/>
      <c r="QHI17" s="4"/>
      <c r="QHJ17" s="4"/>
      <c r="QHK17" s="4"/>
      <c r="QHL17" s="4"/>
      <c r="QHM17" s="4"/>
      <c r="QHN17" s="4"/>
      <c r="QHO17" s="4"/>
      <c r="QHP17" s="4"/>
      <c r="QHQ17" s="4"/>
      <c r="QHR17" s="4"/>
      <c r="QHS17" s="4"/>
      <c r="QHT17" s="4"/>
      <c r="QHU17" s="4"/>
      <c r="QHV17" s="4"/>
      <c r="QHW17" s="4"/>
      <c r="QHX17" s="4"/>
      <c r="QHY17" s="4"/>
      <c r="QHZ17" s="4"/>
      <c r="QIA17" s="4"/>
      <c r="QIB17" s="4"/>
      <c r="QIC17" s="4"/>
      <c r="QID17" s="4"/>
      <c r="QIE17" s="4"/>
      <c r="QIF17" s="4"/>
      <c r="QIG17" s="4"/>
      <c r="QIH17" s="4"/>
      <c r="QII17" s="4"/>
      <c r="QIJ17" s="4"/>
      <c r="QIK17" s="4"/>
      <c r="QIL17" s="4"/>
      <c r="QIM17" s="4"/>
      <c r="QIN17" s="4"/>
      <c r="QIO17" s="4"/>
      <c r="QIP17" s="4"/>
      <c r="QIQ17" s="4"/>
      <c r="QIR17" s="4"/>
      <c r="QIS17" s="4"/>
      <c r="QIT17" s="4"/>
      <c r="QIU17" s="4"/>
      <c r="QIV17" s="4"/>
      <c r="QIW17" s="4"/>
      <c r="QIX17" s="4"/>
      <c r="QIY17" s="4"/>
      <c r="QIZ17" s="4"/>
      <c r="QJA17" s="4"/>
      <c r="QJB17" s="4"/>
      <c r="QJC17" s="4"/>
      <c r="QJD17" s="4"/>
      <c r="QJE17" s="4"/>
      <c r="QJF17" s="4"/>
      <c r="QJG17" s="4"/>
      <c r="QJH17" s="4"/>
      <c r="QJI17" s="4"/>
      <c r="QJJ17" s="4"/>
      <c r="QJK17" s="4"/>
      <c r="QJL17" s="4"/>
      <c r="QJM17" s="4"/>
      <c r="QJN17" s="4"/>
      <c r="QJO17" s="4"/>
      <c r="QJP17" s="4"/>
      <c r="QJQ17" s="4"/>
      <c r="QJR17" s="4"/>
      <c r="QJS17" s="4"/>
      <c r="QJT17" s="4"/>
      <c r="QJU17" s="4"/>
      <c r="QJV17" s="4"/>
      <c r="QJW17" s="4"/>
      <c r="QJX17" s="4"/>
      <c r="QJY17" s="4"/>
      <c r="QJZ17" s="4"/>
      <c r="QKA17" s="4"/>
      <c r="QKB17" s="4"/>
      <c r="QKC17" s="4"/>
      <c r="QKD17" s="4"/>
      <c r="QKE17" s="4"/>
      <c r="QKF17" s="4"/>
      <c r="QKG17" s="4"/>
      <c r="QKH17" s="4"/>
      <c r="QKI17" s="4"/>
      <c r="QKJ17" s="4"/>
      <c r="QKK17" s="4"/>
      <c r="QKL17" s="4"/>
      <c r="QKM17" s="4"/>
      <c r="QKN17" s="4"/>
      <c r="QKO17" s="4"/>
      <c r="QKP17" s="4"/>
      <c r="QKQ17" s="4"/>
      <c r="QKR17" s="4"/>
      <c r="QKS17" s="4"/>
      <c r="QKT17" s="4"/>
      <c r="QKU17" s="4"/>
      <c r="QKV17" s="4"/>
      <c r="QKW17" s="4"/>
      <c r="QKX17" s="4"/>
      <c r="QKY17" s="4"/>
      <c r="QKZ17" s="4"/>
      <c r="QLA17" s="4"/>
      <c r="QLB17" s="4"/>
      <c r="QLC17" s="4"/>
      <c r="QLD17" s="4"/>
      <c r="QLE17" s="4"/>
      <c r="QLF17" s="4"/>
      <c r="QLG17" s="4"/>
      <c r="QLH17" s="4"/>
      <c r="QLI17" s="4"/>
      <c r="QLJ17" s="4"/>
      <c r="QLK17" s="4"/>
      <c r="QLL17" s="4"/>
      <c r="QLM17" s="4"/>
      <c r="QLN17" s="4"/>
      <c r="QLO17" s="4"/>
      <c r="QLP17" s="4"/>
      <c r="QLQ17" s="4"/>
      <c r="QLR17" s="4"/>
      <c r="QLS17" s="4"/>
      <c r="QLT17" s="4"/>
      <c r="QLU17" s="4"/>
      <c r="QLV17" s="4"/>
      <c r="QLW17" s="4"/>
      <c r="QLX17" s="4"/>
      <c r="QLY17" s="4"/>
      <c r="QLZ17" s="4"/>
      <c r="QMA17" s="4"/>
      <c r="QMB17" s="4"/>
      <c r="QMC17" s="4"/>
      <c r="QMD17" s="4"/>
      <c r="QME17" s="4"/>
      <c r="QMF17" s="4"/>
      <c r="QMG17" s="4"/>
      <c r="QMH17" s="4"/>
      <c r="QMI17" s="4"/>
      <c r="QMJ17" s="4"/>
      <c r="QMK17" s="4"/>
      <c r="QML17" s="4"/>
      <c r="QMM17" s="4"/>
      <c r="QMN17" s="4"/>
      <c r="QMO17" s="4"/>
      <c r="QMP17" s="4"/>
      <c r="QMQ17" s="4"/>
      <c r="QMR17" s="4"/>
      <c r="QMS17" s="4"/>
      <c r="QMT17" s="4"/>
      <c r="QMU17" s="4"/>
      <c r="QMV17" s="4"/>
      <c r="QMW17" s="4"/>
      <c r="QMX17" s="4"/>
      <c r="QMY17" s="4"/>
      <c r="QMZ17" s="4"/>
      <c r="QNA17" s="4"/>
      <c r="QNB17" s="4"/>
      <c r="QNC17" s="4"/>
      <c r="QND17" s="4"/>
      <c r="QNE17" s="4"/>
      <c r="QNF17" s="4"/>
      <c r="QNG17" s="4"/>
      <c r="QNH17" s="4"/>
      <c r="QNI17" s="4"/>
      <c r="QNJ17" s="4"/>
      <c r="QNK17" s="4"/>
      <c r="QNL17" s="4"/>
      <c r="QNM17" s="4"/>
      <c r="QNN17" s="4"/>
      <c r="QNO17" s="4"/>
      <c r="QNP17" s="4"/>
      <c r="QNQ17" s="4"/>
      <c r="QNR17" s="4"/>
      <c r="QNS17" s="4"/>
      <c r="QNT17" s="4"/>
      <c r="QNU17" s="4"/>
      <c r="QNV17" s="4"/>
      <c r="QNW17" s="4"/>
      <c r="QNX17" s="4"/>
      <c r="QNY17" s="4"/>
      <c r="QNZ17" s="4"/>
      <c r="QOA17" s="4"/>
      <c r="QOB17" s="4"/>
      <c r="QOC17" s="4"/>
      <c r="QOD17" s="4"/>
      <c r="QOE17" s="4"/>
      <c r="QOF17" s="4"/>
      <c r="QOG17" s="4"/>
      <c r="QOH17" s="4"/>
      <c r="QOI17" s="4"/>
      <c r="QOJ17" s="4"/>
      <c r="QOK17" s="4"/>
      <c r="QOL17" s="4"/>
      <c r="QOM17" s="4"/>
      <c r="QON17" s="4"/>
      <c r="QOO17" s="4"/>
      <c r="QOP17" s="4"/>
      <c r="QOQ17" s="4"/>
      <c r="QOR17" s="4"/>
      <c r="QOS17" s="4"/>
      <c r="QOT17" s="4"/>
      <c r="QOU17" s="4"/>
      <c r="QOV17" s="4"/>
      <c r="QOW17" s="4"/>
      <c r="QOX17" s="4"/>
      <c r="QOY17" s="4"/>
      <c r="QOZ17" s="4"/>
      <c r="QPA17" s="4"/>
      <c r="QPB17" s="4"/>
      <c r="QPC17" s="4"/>
      <c r="QPD17" s="4"/>
      <c r="QPE17" s="4"/>
      <c r="QPF17" s="4"/>
      <c r="QPG17" s="4"/>
      <c r="QPH17" s="4"/>
      <c r="QPI17" s="4"/>
      <c r="QPJ17" s="4"/>
      <c r="QPK17" s="4"/>
      <c r="QPL17" s="4"/>
      <c r="QPM17" s="4"/>
      <c r="QPN17" s="4"/>
      <c r="QPO17" s="4"/>
      <c r="QPP17" s="4"/>
      <c r="QPQ17" s="4"/>
      <c r="QPR17" s="4"/>
      <c r="QPS17" s="4"/>
      <c r="QPT17" s="4"/>
      <c r="QPU17" s="4"/>
      <c r="QPV17" s="4"/>
      <c r="QPW17" s="4"/>
      <c r="QPX17" s="4"/>
      <c r="QPY17" s="4"/>
      <c r="QPZ17" s="4"/>
      <c r="QQA17" s="4"/>
      <c r="QQB17" s="4"/>
      <c r="QQC17" s="4"/>
      <c r="QQD17" s="4"/>
      <c r="QQE17" s="4"/>
      <c r="QQF17" s="4"/>
      <c r="QQG17" s="4"/>
      <c r="QQH17" s="4"/>
      <c r="QQI17" s="4"/>
      <c r="QQJ17" s="4"/>
      <c r="QQK17" s="4"/>
      <c r="QQL17" s="4"/>
      <c r="QQM17" s="4"/>
      <c r="QQN17" s="4"/>
      <c r="QQO17" s="4"/>
      <c r="QQP17" s="4"/>
      <c r="QQQ17" s="4"/>
      <c r="QQR17" s="4"/>
      <c r="QQS17" s="4"/>
      <c r="QQT17" s="4"/>
      <c r="QQU17" s="4"/>
      <c r="QQV17" s="4"/>
      <c r="QQW17" s="4"/>
      <c r="QQX17" s="4"/>
      <c r="QQY17" s="4"/>
      <c r="QQZ17" s="4"/>
      <c r="QRA17" s="4"/>
      <c r="QRB17" s="4"/>
      <c r="QRC17" s="4"/>
      <c r="QRD17" s="4"/>
      <c r="QRE17" s="4"/>
      <c r="QRF17" s="4"/>
      <c r="QRG17" s="4"/>
      <c r="QRH17" s="4"/>
      <c r="QRI17" s="4"/>
      <c r="QRJ17" s="4"/>
      <c r="QRK17" s="4"/>
      <c r="QRL17" s="4"/>
      <c r="QRM17" s="4"/>
      <c r="QRN17" s="4"/>
      <c r="QRO17" s="4"/>
      <c r="QRP17" s="4"/>
      <c r="QRQ17" s="4"/>
      <c r="QRR17" s="4"/>
      <c r="QRS17" s="4"/>
      <c r="QRT17" s="4"/>
      <c r="QRU17" s="4"/>
      <c r="QRV17" s="4"/>
      <c r="QRW17" s="4"/>
      <c r="QRX17" s="4"/>
      <c r="QRY17" s="4"/>
      <c r="QRZ17" s="4"/>
      <c r="QSA17" s="4"/>
      <c r="QSB17" s="4"/>
      <c r="QSC17" s="4"/>
      <c r="QSD17" s="4"/>
      <c r="QSE17" s="4"/>
      <c r="QSF17" s="4"/>
      <c r="QSG17" s="4"/>
      <c r="QSH17" s="4"/>
      <c r="QSI17" s="4"/>
      <c r="QSJ17" s="4"/>
      <c r="QSK17" s="4"/>
      <c r="QSL17" s="4"/>
      <c r="QSM17" s="4"/>
      <c r="QSN17" s="4"/>
      <c r="QSO17" s="4"/>
      <c r="QSP17" s="4"/>
      <c r="QSQ17" s="4"/>
      <c r="QSR17" s="4"/>
      <c r="QSS17" s="4"/>
      <c r="QST17" s="4"/>
      <c r="QSU17" s="4"/>
      <c r="QSV17" s="4"/>
      <c r="QSW17" s="4"/>
      <c r="QSX17" s="4"/>
      <c r="QSY17" s="4"/>
      <c r="QSZ17" s="4"/>
      <c r="QTA17" s="4"/>
      <c r="QTB17" s="4"/>
      <c r="QTC17" s="4"/>
      <c r="QTD17" s="4"/>
      <c r="QTE17" s="4"/>
      <c r="QTF17" s="4"/>
      <c r="QTG17" s="4"/>
      <c r="QTH17" s="4"/>
      <c r="QTI17" s="4"/>
      <c r="QTJ17" s="4"/>
      <c r="QTK17" s="4"/>
      <c r="QTL17" s="4"/>
      <c r="QTM17" s="4"/>
      <c r="QTN17" s="4"/>
      <c r="QTO17" s="4"/>
      <c r="QTP17" s="4"/>
      <c r="QTQ17" s="4"/>
      <c r="QTR17" s="4"/>
      <c r="QTS17" s="4"/>
      <c r="QTT17" s="4"/>
      <c r="QTU17" s="4"/>
      <c r="QTV17" s="4"/>
      <c r="QTW17" s="4"/>
      <c r="QTX17" s="4"/>
      <c r="QTY17" s="4"/>
      <c r="QTZ17" s="4"/>
      <c r="QUA17" s="4"/>
      <c r="QUB17" s="4"/>
      <c r="QUC17" s="4"/>
      <c r="QUD17" s="4"/>
      <c r="QUE17" s="4"/>
      <c r="QUF17" s="4"/>
      <c r="QUG17" s="4"/>
      <c r="QUH17" s="4"/>
      <c r="QUI17" s="4"/>
      <c r="QUJ17" s="4"/>
      <c r="QUK17" s="4"/>
      <c r="QUL17" s="4"/>
      <c r="QUM17" s="4"/>
      <c r="QUN17" s="4"/>
      <c r="QUO17" s="4"/>
      <c r="QUP17" s="4"/>
      <c r="QUQ17" s="4"/>
      <c r="QUR17" s="4"/>
      <c r="QUS17" s="4"/>
      <c r="QUT17" s="4"/>
      <c r="QUU17" s="4"/>
      <c r="QUV17" s="4"/>
      <c r="QUW17" s="4"/>
      <c r="QUX17" s="4"/>
      <c r="QUY17" s="4"/>
      <c r="QUZ17" s="4"/>
      <c r="QVA17" s="4"/>
      <c r="QVB17" s="4"/>
      <c r="QVC17" s="4"/>
      <c r="QVD17" s="4"/>
      <c r="QVE17" s="4"/>
      <c r="QVF17" s="4"/>
      <c r="QVG17" s="4"/>
      <c r="QVH17" s="4"/>
      <c r="QVI17" s="4"/>
      <c r="QVJ17" s="4"/>
      <c r="QVK17" s="4"/>
      <c r="QVL17" s="4"/>
      <c r="QVM17" s="4"/>
      <c r="QVN17" s="4"/>
      <c r="QVO17" s="4"/>
      <c r="QVP17" s="4"/>
      <c r="QVQ17" s="4"/>
      <c r="QVR17" s="4"/>
      <c r="QVS17" s="4"/>
      <c r="QVT17" s="4"/>
      <c r="QVU17" s="4"/>
      <c r="QVV17" s="4"/>
      <c r="QVW17" s="4"/>
      <c r="QVX17" s="4"/>
      <c r="QVY17" s="4"/>
      <c r="QVZ17" s="4"/>
      <c r="QWA17" s="4"/>
      <c r="QWB17" s="4"/>
      <c r="QWC17" s="4"/>
      <c r="QWD17" s="4"/>
      <c r="QWE17" s="4"/>
      <c r="QWF17" s="4"/>
      <c r="QWG17" s="4"/>
      <c r="QWH17" s="4"/>
      <c r="QWI17" s="4"/>
      <c r="QWJ17" s="4"/>
      <c r="QWK17" s="4"/>
      <c r="QWL17" s="4"/>
      <c r="QWM17" s="4"/>
      <c r="QWN17" s="4"/>
      <c r="QWO17" s="4"/>
      <c r="QWP17" s="4"/>
      <c r="QWQ17" s="4"/>
      <c r="QWR17" s="4"/>
      <c r="QWS17" s="4"/>
      <c r="QWT17" s="4"/>
      <c r="QWU17" s="4"/>
      <c r="QWV17" s="4"/>
      <c r="QWW17" s="4"/>
      <c r="QWX17" s="4"/>
      <c r="QWY17" s="4"/>
      <c r="QWZ17" s="4"/>
      <c r="QXA17" s="4"/>
      <c r="QXB17" s="4"/>
      <c r="QXC17" s="4"/>
      <c r="QXD17" s="4"/>
      <c r="QXE17" s="4"/>
      <c r="QXF17" s="4"/>
      <c r="QXG17" s="4"/>
      <c r="QXH17" s="4"/>
      <c r="QXI17" s="4"/>
      <c r="QXJ17" s="4"/>
      <c r="QXK17" s="4"/>
      <c r="QXL17" s="4"/>
      <c r="QXM17" s="4"/>
      <c r="QXN17" s="4"/>
      <c r="QXO17" s="4"/>
      <c r="QXP17" s="4"/>
      <c r="QXQ17" s="4"/>
      <c r="QXR17" s="4"/>
      <c r="QXS17" s="4"/>
      <c r="QXT17" s="4"/>
      <c r="QXU17" s="4"/>
      <c r="QXV17" s="4"/>
      <c r="QXW17" s="4"/>
      <c r="QXX17" s="4"/>
      <c r="QXY17" s="4"/>
      <c r="QXZ17" s="4"/>
      <c r="QYA17" s="4"/>
      <c r="QYB17" s="4"/>
      <c r="QYC17" s="4"/>
      <c r="QYD17" s="4"/>
      <c r="QYE17" s="4"/>
      <c r="QYF17" s="4"/>
      <c r="QYG17" s="4"/>
      <c r="QYH17" s="4"/>
      <c r="QYI17" s="4"/>
      <c r="QYJ17" s="4"/>
      <c r="QYK17" s="4"/>
      <c r="QYL17" s="4"/>
      <c r="QYM17" s="4"/>
      <c r="QYN17" s="4"/>
      <c r="QYO17" s="4"/>
      <c r="QYP17" s="4"/>
      <c r="QYQ17" s="4"/>
      <c r="QYR17" s="4"/>
      <c r="QYS17" s="4"/>
      <c r="QYT17" s="4"/>
      <c r="QYU17" s="4"/>
      <c r="QYV17" s="4"/>
      <c r="QYW17" s="4"/>
      <c r="QYX17" s="4"/>
      <c r="QYY17" s="4"/>
      <c r="QYZ17" s="4"/>
      <c r="QZA17" s="4"/>
      <c r="QZB17" s="4"/>
      <c r="QZC17" s="4"/>
      <c r="QZD17" s="4"/>
      <c r="QZE17" s="4"/>
      <c r="QZF17" s="4"/>
      <c r="QZG17" s="4"/>
      <c r="QZH17" s="4"/>
      <c r="QZI17" s="4"/>
      <c r="QZJ17" s="4"/>
      <c r="QZK17" s="4"/>
      <c r="QZL17" s="4"/>
      <c r="QZM17" s="4"/>
      <c r="QZN17" s="4"/>
      <c r="QZO17" s="4"/>
      <c r="QZP17" s="4"/>
      <c r="QZQ17" s="4"/>
      <c r="QZR17" s="4"/>
      <c r="QZS17" s="4"/>
      <c r="QZT17" s="4"/>
      <c r="QZU17" s="4"/>
      <c r="QZV17" s="4"/>
      <c r="QZW17" s="4"/>
      <c r="QZX17" s="4"/>
      <c r="QZY17" s="4"/>
      <c r="QZZ17" s="4"/>
      <c r="RAA17" s="4"/>
      <c r="RAB17" s="4"/>
      <c r="RAC17" s="4"/>
      <c r="RAD17" s="4"/>
      <c r="RAE17" s="4"/>
      <c r="RAF17" s="4"/>
      <c r="RAG17" s="4"/>
      <c r="RAH17" s="4"/>
      <c r="RAI17" s="4"/>
      <c r="RAJ17" s="4"/>
      <c r="RAK17" s="4"/>
      <c r="RAL17" s="4"/>
      <c r="RAM17" s="4"/>
      <c r="RAN17" s="4"/>
      <c r="RAO17" s="4"/>
      <c r="RAP17" s="4"/>
      <c r="RAQ17" s="4"/>
      <c r="RAR17" s="4"/>
      <c r="RAS17" s="4"/>
      <c r="RAT17" s="4"/>
      <c r="RAU17" s="4"/>
      <c r="RAV17" s="4"/>
      <c r="RAW17" s="4"/>
      <c r="RAX17" s="4"/>
      <c r="RAY17" s="4"/>
      <c r="RAZ17" s="4"/>
      <c r="RBA17" s="4"/>
      <c r="RBB17" s="4"/>
      <c r="RBC17" s="4"/>
      <c r="RBD17" s="4"/>
      <c r="RBE17" s="4"/>
      <c r="RBF17" s="4"/>
      <c r="RBG17" s="4"/>
      <c r="RBH17" s="4"/>
      <c r="RBI17" s="4"/>
      <c r="RBJ17" s="4"/>
      <c r="RBK17" s="4"/>
      <c r="RBL17" s="4"/>
      <c r="RBM17" s="4"/>
      <c r="RBN17" s="4"/>
      <c r="RBO17" s="4"/>
      <c r="RBP17" s="4"/>
      <c r="RBQ17" s="4"/>
      <c r="RBR17" s="4"/>
      <c r="RBS17" s="4"/>
      <c r="RBT17" s="4"/>
      <c r="RBU17" s="4"/>
      <c r="RBV17" s="4"/>
      <c r="RBW17" s="4"/>
      <c r="RBX17" s="4"/>
      <c r="RBY17" s="4"/>
      <c r="RBZ17" s="4"/>
      <c r="RCA17" s="4"/>
      <c r="RCB17" s="4"/>
      <c r="RCC17" s="4"/>
      <c r="RCD17" s="4"/>
      <c r="RCE17" s="4"/>
      <c r="RCF17" s="4"/>
      <c r="RCG17" s="4"/>
      <c r="RCH17" s="4"/>
      <c r="RCI17" s="4"/>
      <c r="RCJ17" s="4"/>
      <c r="RCK17" s="4"/>
      <c r="RCL17" s="4"/>
      <c r="RCM17" s="4"/>
      <c r="RCN17" s="4"/>
      <c r="RCO17" s="4"/>
      <c r="RCP17" s="4"/>
      <c r="RCQ17" s="4"/>
      <c r="RCR17" s="4"/>
      <c r="RCS17" s="4"/>
      <c r="RCT17" s="4"/>
      <c r="RCU17" s="4"/>
      <c r="RCV17" s="4"/>
      <c r="RCW17" s="4"/>
      <c r="RCX17" s="4"/>
      <c r="RCY17" s="4"/>
      <c r="RCZ17" s="4"/>
      <c r="RDA17" s="4"/>
      <c r="RDB17" s="4"/>
      <c r="RDC17" s="4"/>
      <c r="RDD17" s="4"/>
      <c r="RDE17" s="4"/>
      <c r="RDF17" s="4"/>
      <c r="RDG17" s="4"/>
      <c r="RDH17" s="4"/>
      <c r="RDI17" s="4"/>
      <c r="RDJ17" s="4"/>
      <c r="RDK17" s="4"/>
      <c r="RDL17" s="4"/>
      <c r="RDM17" s="4"/>
      <c r="RDN17" s="4"/>
      <c r="RDO17" s="4"/>
      <c r="RDP17" s="4"/>
      <c r="RDQ17" s="4"/>
      <c r="RDR17" s="4"/>
      <c r="RDS17" s="4"/>
      <c r="RDT17" s="4"/>
      <c r="RDU17" s="4"/>
      <c r="RDV17" s="4"/>
      <c r="RDW17" s="4"/>
      <c r="RDX17" s="4"/>
      <c r="RDY17" s="4"/>
      <c r="RDZ17" s="4"/>
      <c r="REA17" s="4"/>
      <c r="REB17" s="4"/>
      <c r="REC17" s="4"/>
      <c r="RED17" s="4"/>
      <c r="REE17" s="4"/>
      <c r="REF17" s="4"/>
      <c r="REG17" s="4"/>
      <c r="REH17" s="4"/>
      <c r="REI17" s="4"/>
      <c r="REJ17" s="4"/>
      <c r="REK17" s="4"/>
      <c r="REL17" s="4"/>
      <c r="REM17" s="4"/>
      <c r="REN17" s="4"/>
      <c r="REO17" s="4"/>
      <c r="REP17" s="4"/>
      <c r="REQ17" s="4"/>
      <c r="RER17" s="4"/>
      <c r="RES17" s="4"/>
      <c r="RET17" s="4"/>
      <c r="REU17" s="4"/>
      <c r="REV17" s="4"/>
      <c r="REW17" s="4"/>
      <c r="REX17" s="4"/>
      <c r="REY17" s="4"/>
      <c r="REZ17" s="4"/>
      <c r="RFA17" s="4"/>
      <c r="RFB17" s="4"/>
      <c r="RFC17" s="4"/>
      <c r="RFD17" s="4"/>
      <c r="RFE17" s="4"/>
      <c r="RFF17" s="4"/>
      <c r="RFG17" s="4"/>
      <c r="RFH17" s="4"/>
      <c r="RFI17" s="4"/>
      <c r="RFJ17" s="4"/>
      <c r="RFK17" s="4"/>
      <c r="RFL17" s="4"/>
      <c r="RFM17" s="4"/>
      <c r="RFN17" s="4"/>
      <c r="RFO17" s="4"/>
      <c r="RFP17" s="4"/>
      <c r="RFQ17" s="4"/>
      <c r="RFR17" s="4"/>
      <c r="RFS17" s="4"/>
      <c r="RFT17" s="4"/>
      <c r="RFU17" s="4"/>
      <c r="RFV17" s="4"/>
      <c r="RFW17" s="4"/>
      <c r="RFX17" s="4"/>
      <c r="RFY17" s="4"/>
      <c r="RFZ17" s="4"/>
      <c r="RGA17" s="4"/>
      <c r="RGB17" s="4"/>
      <c r="RGC17" s="4"/>
      <c r="RGD17" s="4"/>
      <c r="RGE17" s="4"/>
      <c r="RGF17" s="4"/>
      <c r="RGG17" s="4"/>
      <c r="RGH17" s="4"/>
      <c r="RGI17" s="4"/>
      <c r="RGJ17" s="4"/>
      <c r="RGK17" s="4"/>
      <c r="RGL17" s="4"/>
      <c r="RGM17" s="4"/>
      <c r="RGN17" s="4"/>
      <c r="RGO17" s="4"/>
      <c r="RGP17" s="4"/>
      <c r="RGQ17" s="4"/>
      <c r="RGR17" s="4"/>
      <c r="RGS17" s="4"/>
      <c r="RGT17" s="4"/>
      <c r="RGU17" s="4"/>
      <c r="RGV17" s="4"/>
      <c r="RGW17" s="4"/>
      <c r="RGX17" s="4"/>
      <c r="RGY17" s="4"/>
      <c r="RGZ17" s="4"/>
      <c r="RHA17" s="4"/>
      <c r="RHB17" s="4"/>
      <c r="RHC17" s="4"/>
      <c r="RHD17" s="4"/>
      <c r="RHE17" s="4"/>
      <c r="RHF17" s="4"/>
      <c r="RHG17" s="4"/>
      <c r="RHH17" s="4"/>
      <c r="RHI17" s="4"/>
      <c r="RHJ17" s="4"/>
      <c r="RHK17" s="4"/>
      <c r="RHL17" s="4"/>
      <c r="RHM17" s="4"/>
      <c r="RHN17" s="4"/>
      <c r="RHO17" s="4"/>
      <c r="RHP17" s="4"/>
      <c r="RHQ17" s="4"/>
      <c r="RHR17" s="4"/>
      <c r="RHS17" s="4"/>
      <c r="RHT17" s="4"/>
      <c r="RHU17" s="4"/>
      <c r="RHV17" s="4"/>
      <c r="RHW17" s="4"/>
      <c r="RHX17" s="4"/>
      <c r="RHY17" s="4"/>
      <c r="RHZ17" s="4"/>
      <c r="RIA17" s="4"/>
      <c r="RIB17" s="4"/>
      <c r="RIC17" s="4"/>
      <c r="RID17" s="4"/>
      <c r="RIE17" s="4"/>
      <c r="RIF17" s="4"/>
      <c r="RIG17" s="4"/>
      <c r="RIH17" s="4"/>
      <c r="RII17" s="4"/>
      <c r="RIJ17" s="4"/>
      <c r="RIK17" s="4"/>
      <c r="RIL17" s="4"/>
      <c r="RIM17" s="4"/>
      <c r="RIN17" s="4"/>
      <c r="RIO17" s="4"/>
      <c r="RIP17" s="4"/>
      <c r="RIQ17" s="4"/>
      <c r="RIR17" s="4"/>
      <c r="RIS17" s="4"/>
      <c r="RIT17" s="4"/>
      <c r="RIU17" s="4"/>
      <c r="RIV17" s="4"/>
      <c r="RIW17" s="4"/>
      <c r="RIX17" s="4"/>
      <c r="RIY17" s="4"/>
      <c r="RIZ17" s="4"/>
      <c r="RJA17" s="4"/>
      <c r="RJB17" s="4"/>
      <c r="RJC17" s="4"/>
      <c r="RJD17" s="4"/>
      <c r="RJE17" s="4"/>
      <c r="RJF17" s="4"/>
      <c r="RJG17" s="4"/>
      <c r="RJH17" s="4"/>
      <c r="RJI17" s="4"/>
      <c r="RJJ17" s="4"/>
      <c r="RJK17" s="4"/>
      <c r="RJL17" s="4"/>
      <c r="RJM17" s="4"/>
      <c r="RJN17" s="4"/>
      <c r="RJO17" s="4"/>
      <c r="RJP17" s="4"/>
      <c r="RJQ17" s="4"/>
      <c r="RJR17" s="4"/>
      <c r="RJS17" s="4"/>
      <c r="RJT17" s="4"/>
      <c r="RJU17" s="4"/>
      <c r="RJV17" s="4"/>
      <c r="RJW17" s="4"/>
      <c r="RJX17" s="4"/>
      <c r="RJY17" s="4"/>
      <c r="RJZ17" s="4"/>
      <c r="RKA17" s="4"/>
      <c r="RKB17" s="4"/>
      <c r="RKC17" s="4"/>
      <c r="RKD17" s="4"/>
      <c r="RKE17" s="4"/>
      <c r="RKF17" s="4"/>
      <c r="RKG17" s="4"/>
      <c r="RKH17" s="4"/>
      <c r="RKI17" s="4"/>
      <c r="RKJ17" s="4"/>
      <c r="RKK17" s="4"/>
      <c r="RKL17" s="4"/>
      <c r="RKM17" s="4"/>
      <c r="RKN17" s="4"/>
      <c r="RKO17" s="4"/>
      <c r="RKP17" s="4"/>
      <c r="RKQ17" s="4"/>
      <c r="RKR17" s="4"/>
      <c r="RKS17" s="4"/>
      <c r="RKT17" s="4"/>
      <c r="RKU17" s="4"/>
      <c r="RKV17" s="4"/>
      <c r="RKW17" s="4"/>
      <c r="RKX17" s="4"/>
      <c r="RKY17" s="4"/>
      <c r="RKZ17" s="4"/>
      <c r="RLA17" s="4"/>
      <c r="RLB17" s="4"/>
      <c r="RLC17" s="4"/>
      <c r="RLD17" s="4"/>
      <c r="RLE17" s="4"/>
      <c r="RLF17" s="4"/>
      <c r="RLG17" s="4"/>
      <c r="RLH17" s="4"/>
      <c r="RLI17" s="4"/>
      <c r="RLJ17" s="4"/>
      <c r="RLK17" s="4"/>
      <c r="RLL17" s="4"/>
      <c r="RLM17" s="4"/>
      <c r="RLN17" s="4"/>
      <c r="RLO17" s="4"/>
      <c r="RLP17" s="4"/>
      <c r="RLQ17" s="4"/>
      <c r="RLR17" s="4"/>
      <c r="RLS17" s="4"/>
      <c r="RLT17" s="4"/>
      <c r="RLU17" s="4"/>
      <c r="RLV17" s="4"/>
      <c r="RLW17" s="4"/>
      <c r="RLX17" s="4"/>
      <c r="RLY17" s="4"/>
      <c r="RLZ17" s="4"/>
      <c r="RMA17" s="4"/>
      <c r="RMB17" s="4"/>
      <c r="RMC17" s="4"/>
      <c r="RMD17" s="4"/>
      <c r="RME17" s="4"/>
      <c r="RMF17" s="4"/>
      <c r="RMG17" s="4"/>
      <c r="RMH17" s="4"/>
      <c r="RMI17" s="4"/>
      <c r="RMJ17" s="4"/>
      <c r="RMK17" s="4"/>
      <c r="RML17" s="4"/>
      <c r="RMM17" s="4"/>
      <c r="RMN17" s="4"/>
      <c r="RMO17" s="4"/>
      <c r="RMP17" s="4"/>
      <c r="RMQ17" s="4"/>
      <c r="RMR17" s="4"/>
      <c r="RMS17" s="4"/>
      <c r="RMT17" s="4"/>
      <c r="RMU17" s="4"/>
      <c r="RMV17" s="4"/>
      <c r="RMW17" s="4"/>
      <c r="RMX17" s="4"/>
      <c r="RMY17" s="4"/>
      <c r="RMZ17" s="4"/>
      <c r="RNA17" s="4"/>
      <c r="RNB17" s="4"/>
      <c r="RNC17" s="4"/>
      <c r="RND17" s="4"/>
      <c r="RNE17" s="4"/>
      <c r="RNF17" s="4"/>
      <c r="RNG17" s="4"/>
      <c r="RNH17" s="4"/>
      <c r="RNI17" s="4"/>
      <c r="RNJ17" s="4"/>
      <c r="RNK17" s="4"/>
      <c r="RNL17" s="4"/>
      <c r="RNM17" s="4"/>
      <c r="RNN17" s="4"/>
      <c r="RNO17" s="4"/>
      <c r="RNP17" s="4"/>
      <c r="RNQ17" s="4"/>
      <c r="RNR17" s="4"/>
      <c r="RNS17" s="4"/>
      <c r="RNT17" s="4"/>
      <c r="RNU17" s="4"/>
      <c r="RNV17" s="4"/>
      <c r="RNW17" s="4"/>
      <c r="RNX17" s="4"/>
      <c r="RNY17" s="4"/>
      <c r="RNZ17" s="4"/>
      <c r="ROA17" s="4"/>
      <c r="ROB17" s="4"/>
      <c r="ROC17" s="4"/>
      <c r="ROD17" s="4"/>
      <c r="ROE17" s="4"/>
      <c r="ROF17" s="4"/>
      <c r="ROG17" s="4"/>
      <c r="ROH17" s="4"/>
      <c r="ROI17" s="4"/>
      <c r="ROJ17" s="4"/>
      <c r="ROK17" s="4"/>
      <c r="ROL17" s="4"/>
      <c r="ROM17" s="4"/>
      <c r="RON17" s="4"/>
      <c r="ROO17" s="4"/>
      <c r="ROP17" s="4"/>
      <c r="ROQ17" s="4"/>
      <c r="ROR17" s="4"/>
      <c r="ROS17" s="4"/>
      <c r="ROT17" s="4"/>
      <c r="ROU17" s="4"/>
      <c r="ROV17" s="4"/>
      <c r="ROW17" s="4"/>
      <c r="ROX17" s="4"/>
      <c r="ROY17" s="4"/>
      <c r="ROZ17" s="4"/>
      <c r="RPA17" s="4"/>
      <c r="RPB17" s="4"/>
      <c r="RPC17" s="4"/>
      <c r="RPD17" s="4"/>
      <c r="RPE17" s="4"/>
      <c r="RPF17" s="4"/>
      <c r="RPG17" s="4"/>
      <c r="RPH17" s="4"/>
      <c r="RPI17" s="4"/>
      <c r="RPJ17" s="4"/>
      <c r="RPK17" s="4"/>
      <c r="RPL17" s="4"/>
      <c r="RPM17" s="4"/>
      <c r="RPN17" s="4"/>
      <c r="RPO17" s="4"/>
      <c r="RPP17" s="4"/>
      <c r="RPQ17" s="4"/>
      <c r="RPR17" s="4"/>
      <c r="RPS17" s="4"/>
      <c r="RPT17" s="4"/>
      <c r="RPU17" s="4"/>
      <c r="RPV17" s="4"/>
      <c r="RPW17" s="4"/>
      <c r="RPX17" s="4"/>
      <c r="RPY17" s="4"/>
      <c r="RPZ17" s="4"/>
      <c r="RQA17" s="4"/>
      <c r="RQB17" s="4"/>
      <c r="RQC17" s="4"/>
      <c r="RQD17" s="4"/>
      <c r="RQE17" s="4"/>
      <c r="RQF17" s="4"/>
      <c r="RQG17" s="4"/>
      <c r="RQH17" s="4"/>
      <c r="RQI17" s="4"/>
      <c r="RQJ17" s="4"/>
      <c r="RQK17" s="4"/>
      <c r="RQL17" s="4"/>
      <c r="RQM17" s="4"/>
      <c r="RQN17" s="4"/>
      <c r="RQO17" s="4"/>
      <c r="RQP17" s="4"/>
      <c r="RQQ17" s="4"/>
      <c r="RQR17" s="4"/>
      <c r="RQS17" s="4"/>
      <c r="RQT17" s="4"/>
      <c r="RQU17" s="4"/>
      <c r="RQV17" s="4"/>
      <c r="RQW17" s="4"/>
      <c r="RQX17" s="4"/>
      <c r="RQY17" s="4"/>
      <c r="RQZ17" s="4"/>
      <c r="RRA17" s="4"/>
      <c r="RRB17" s="4"/>
      <c r="RRC17" s="4"/>
      <c r="RRD17" s="4"/>
      <c r="RRE17" s="4"/>
      <c r="RRF17" s="4"/>
      <c r="RRG17" s="4"/>
      <c r="RRH17" s="4"/>
      <c r="RRI17" s="4"/>
      <c r="RRJ17" s="4"/>
      <c r="RRK17" s="4"/>
      <c r="RRL17" s="4"/>
      <c r="RRM17" s="4"/>
      <c r="RRN17" s="4"/>
      <c r="RRO17" s="4"/>
      <c r="RRP17" s="4"/>
      <c r="RRQ17" s="4"/>
      <c r="RRR17" s="4"/>
      <c r="RRS17" s="4"/>
      <c r="RRT17" s="4"/>
      <c r="RRU17" s="4"/>
      <c r="RRV17" s="4"/>
      <c r="RRW17" s="4"/>
      <c r="RRX17" s="4"/>
      <c r="RRY17" s="4"/>
      <c r="RRZ17" s="4"/>
      <c r="RSA17" s="4"/>
      <c r="RSB17" s="4"/>
      <c r="RSC17" s="4"/>
      <c r="RSD17" s="4"/>
      <c r="RSE17" s="4"/>
      <c r="RSF17" s="4"/>
      <c r="RSG17" s="4"/>
      <c r="RSH17" s="4"/>
      <c r="RSI17" s="4"/>
      <c r="RSJ17" s="4"/>
      <c r="RSK17" s="4"/>
      <c r="RSL17" s="4"/>
      <c r="RSM17" s="4"/>
      <c r="RSN17" s="4"/>
      <c r="RSO17" s="4"/>
      <c r="RSP17" s="4"/>
      <c r="RSQ17" s="4"/>
      <c r="RSR17" s="4"/>
      <c r="RSS17" s="4"/>
      <c r="RST17" s="4"/>
      <c r="RSU17" s="4"/>
      <c r="RSV17" s="4"/>
      <c r="RSW17" s="4"/>
      <c r="RSX17" s="4"/>
      <c r="RSY17" s="4"/>
      <c r="RSZ17" s="4"/>
      <c r="RTA17" s="4"/>
      <c r="RTB17" s="4"/>
      <c r="RTC17" s="4"/>
      <c r="RTD17" s="4"/>
      <c r="RTE17" s="4"/>
      <c r="RTF17" s="4"/>
      <c r="RTG17" s="4"/>
      <c r="RTH17" s="4"/>
      <c r="RTI17" s="4"/>
      <c r="RTJ17" s="4"/>
      <c r="RTK17" s="4"/>
      <c r="RTL17" s="4"/>
      <c r="RTM17" s="4"/>
      <c r="RTN17" s="4"/>
      <c r="RTO17" s="4"/>
      <c r="RTP17" s="4"/>
      <c r="RTQ17" s="4"/>
      <c r="RTR17" s="4"/>
      <c r="RTS17" s="4"/>
      <c r="RTT17" s="4"/>
      <c r="RTU17" s="4"/>
      <c r="RTV17" s="4"/>
      <c r="RTW17" s="4"/>
      <c r="RTX17" s="4"/>
      <c r="RTY17" s="4"/>
      <c r="RTZ17" s="4"/>
      <c r="RUA17" s="4"/>
      <c r="RUB17" s="4"/>
      <c r="RUC17" s="4"/>
      <c r="RUD17" s="4"/>
      <c r="RUE17" s="4"/>
      <c r="RUF17" s="4"/>
      <c r="RUG17" s="4"/>
      <c r="RUH17" s="4"/>
      <c r="RUI17" s="4"/>
      <c r="RUJ17" s="4"/>
      <c r="RUK17" s="4"/>
      <c r="RUL17" s="4"/>
      <c r="RUM17" s="4"/>
      <c r="RUN17" s="4"/>
      <c r="RUO17" s="4"/>
      <c r="RUP17" s="4"/>
      <c r="RUQ17" s="4"/>
      <c r="RUR17" s="4"/>
      <c r="RUS17" s="4"/>
      <c r="RUT17" s="4"/>
      <c r="RUU17" s="4"/>
      <c r="RUV17" s="4"/>
      <c r="RUW17" s="4"/>
      <c r="RUX17" s="4"/>
      <c r="RUY17" s="4"/>
      <c r="RUZ17" s="4"/>
      <c r="RVA17" s="4"/>
      <c r="RVB17" s="4"/>
      <c r="RVC17" s="4"/>
      <c r="RVD17" s="4"/>
      <c r="RVE17" s="4"/>
      <c r="RVF17" s="4"/>
      <c r="RVG17" s="4"/>
      <c r="RVH17" s="4"/>
      <c r="RVI17" s="4"/>
      <c r="RVJ17" s="4"/>
      <c r="RVK17" s="4"/>
      <c r="RVL17" s="4"/>
      <c r="RVM17" s="4"/>
      <c r="RVN17" s="4"/>
      <c r="RVO17" s="4"/>
      <c r="RVP17" s="4"/>
      <c r="RVQ17" s="4"/>
      <c r="RVR17" s="4"/>
      <c r="RVS17" s="4"/>
      <c r="RVT17" s="4"/>
      <c r="RVU17" s="4"/>
      <c r="RVV17" s="4"/>
      <c r="RVW17" s="4"/>
      <c r="RVX17" s="4"/>
      <c r="RVY17" s="4"/>
      <c r="RVZ17" s="4"/>
      <c r="RWA17" s="4"/>
      <c r="RWB17" s="4"/>
      <c r="RWC17" s="4"/>
      <c r="RWD17" s="4"/>
      <c r="RWE17" s="4"/>
      <c r="RWF17" s="4"/>
      <c r="RWG17" s="4"/>
      <c r="RWH17" s="4"/>
      <c r="RWI17" s="4"/>
      <c r="RWJ17" s="4"/>
      <c r="RWK17" s="4"/>
      <c r="RWL17" s="4"/>
      <c r="RWM17" s="4"/>
      <c r="RWN17" s="4"/>
      <c r="RWO17" s="4"/>
      <c r="RWP17" s="4"/>
      <c r="RWQ17" s="4"/>
      <c r="RWR17" s="4"/>
      <c r="RWS17" s="4"/>
      <c r="RWT17" s="4"/>
      <c r="RWU17" s="4"/>
      <c r="RWV17" s="4"/>
      <c r="RWW17" s="4"/>
      <c r="RWX17" s="4"/>
      <c r="RWY17" s="4"/>
      <c r="RWZ17" s="4"/>
      <c r="RXA17" s="4"/>
      <c r="RXB17" s="4"/>
      <c r="RXC17" s="4"/>
      <c r="RXD17" s="4"/>
      <c r="RXE17" s="4"/>
      <c r="RXF17" s="4"/>
      <c r="RXG17" s="4"/>
      <c r="RXH17" s="4"/>
      <c r="RXI17" s="4"/>
      <c r="RXJ17" s="4"/>
      <c r="RXK17" s="4"/>
      <c r="RXL17" s="4"/>
      <c r="RXM17" s="4"/>
      <c r="RXN17" s="4"/>
      <c r="RXO17" s="4"/>
      <c r="RXP17" s="4"/>
      <c r="RXQ17" s="4"/>
      <c r="RXR17" s="4"/>
      <c r="RXS17" s="4"/>
      <c r="RXT17" s="4"/>
      <c r="RXU17" s="4"/>
      <c r="RXV17" s="4"/>
      <c r="RXW17" s="4"/>
      <c r="RXX17" s="4"/>
      <c r="RXY17" s="4"/>
      <c r="RXZ17" s="4"/>
      <c r="RYA17" s="4"/>
      <c r="RYB17" s="4"/>
      <c r="RYC17" s="4"/>
      <c r="RYD17" s="4"/>
      <c r="RYE17" s="4"/>
      <c r="RYF17" s="4"/>
      <c r="RYG17" s="4"/>
      <c r="RYH17" s="4"/>
      <c r="RYI17" s="4"/>
      <c r="RYJ17" s="4"/>
      <c r="RYK17" s="4"/>
      <c r="RYL17" s="4"/>
      <c r="RYM17" s="4"/>
      <c r="RYN17" s="4"/>
      <c r="RYO17" s="4"/>
      <c r="RYP17" s="4"/>
      <c r="RYQ17" s="4"/>
      <c r="RYR17" s="4"/>
      <c r="RYS17" s="4"/>
      <c r="RYT17" s="4"/>
      <c r="RYU17" s="4"/>
      <c r="RYV17" s="4"/>
      <c r="RYW17" s="4"/>
      <c r="RYX17" s="4"/>
      <c r="RYY17" s="4"/>
      <c r="RYZ17" s="4"/>
      <c r="RZA17" s="4"/>
      <c r="RZB17" s="4"/>
      <c r="RZC17" s="4"/>
      <c r="RZD17" s="4"/>
      <c r="RZE17" s="4"/>
      <c r="RZF17" s="4"/>
      <c r="RZG17" s="4"/>
      <c r="RZH17" s="4"/>
      <c r="RZI17" s="4"/>
      <c r="RZJ17" s="4"/>
      <c r="RZK17" s="4"/>
      <c r="RZL17" s="4"/>
      <c r="RZM17" s="4"/>
      <c r="RZN17" s="4"/>
      <c r="RZO17" s="4"/>
      <c r="RZP17" s="4"/>
      <c r="RZQ17" s="4"/>
      <c r="RZR17" s="4"/>
      <c r="RZS17" s="4"/>
      <c r="RZT17" s="4"/>
      <c r="RZU17" s="4"/>
      <c r="RZV17" s="4"/>
      <c r="RZW17" s="4"/>
      <c r="RZX17" s="4"/>
      <c r="RZY17" s="4"/>
      <c r="RZZ17" s="4"/>
      <c r="SAA17" s="4"/>
      <c r="SAB17" s="4"/>
      <c r="SAC17" s="4"/>
      <c r="SAD17" s="4"/>
      <c r="SAE17" s="4"/>
      <c r="SAF17" s="4"/>
      <c r="SAG17" s="4"/>
      <c r="SAH17" s="4"/>
      <c r="SAI17" s="4"/>
      <c r="SAJ17" s="4"/>
      <c r="SAK17" s="4"/>
      <c r="SAL17" s="4"/>
      <c r="SAM17" s="4"/>
      <c r="SAN17" s="4"/>
      <c r="SAO17" s="4"/>
      <c r="SAP17" s="4"/>
      <c r="SAQ17" s="4"/>
      <c r="SAR17" s="4"/>
      <c r="SAS17" s="4"/>
      <c r="SAT17" s="4"/>
      <c r="SAU17" s="4"/>
      <c r="SAV17" s="4"/>
      <c r="SAW17" s="4"/>
      <c r="SAX17" s="4"/>
      <c r="SAY17" s="4"/>
      <c r="SAZ17" s="4"/>
      <c r="SBA17" s="4"/>
      <c r="SBB17" s="4"/>
      <c r="SBC17" s="4"/>
      <c r="SBD17" s="4"/>
      <c r="SBE17" s="4"/>
      <c r="SBF17" s="4"/>
      <c r="SBG17" s="4"/>
      <c r="SBH17" s="4"/>
      <c r="SBI17" s="4"/>
      <c r="SBJ17" s="4"/>
      <c r="SBK17" s="4"/>
      <c r="SBL17" s="4"/>
      <c r="SBM17" s="4"/>
      <c r="SBN17" s="4"/>
      <c r="SBO17" s="4"/>
      <c r="SBP17" s="4"/>
      <c r="SBQ17" s="4"/>
      <c r="SBR17" s="4"/>
      <c r="SBS17" s="4"/>
      <c r="SBT17" s="4"/>
      <c r="SBU17" s="4"/>
      <c r="SBV17" s="4"/>
      <c r="SBW17" s="4"/>
      <c r="SBX17" s="4"/>
      <c r="SBY17" s="4"/>
      <c r="SBZ17" s="4"/>
      <c r="SCA17" s="4"/>
      <c r="SCB17" s="4"/>
      <c r="SCC17" s="4"/>
      <c r="SCD17" s="4"/>
      <c r="SCE17" s="4"/>
      <c r="SCF17" s="4"/>
      <c r="SCG17" s="4"/>
      <c r="SCH17" s="4"/>
      <c r="SCI17" s="4"/>
      <c r="SCJ17" s="4"/>
      <c r="SCK17" s="4"/>
      <c r="SCL17" s="4"/>
      <c r="SCM17" s="4"/>
      <c r="SCN17" s="4"/>
      <c r="SCO17" s="4"/>
      <c r="SCP17" s="4"/>
      <c r="SCQ17" s="4"/>
      <c r="SCR17" s="4"/>
      <c r="SCS17" s="4"/>
      <c r="SCT17" s="4"/>
      <c r="SCU17" s="4"/>
      <c r="SCV17" s="4"/>
      <c r="SCW17" s="4"/>
      <c r="SCX17" s="4"/>
      <c r="SCY17" s="4"/>
      <c r="SCZ17" s="4"/>
      <c r="SDA17" s="4"/>
      <c r="SDB17" s="4"/>
      <c r="SDC17" s="4"/>
      <c r="SDD17" s="4"/>
      <c r="SDE17" s="4"/>
      <c r="SDF17" s="4"/>
      <c r="SDG17" s="4"/>
      <c r="SDH17" s="4"/>
      <c r="SDI17" s="4"/>
      <c r="SDJ17" s="4"/>
      <c r="SDK17" s="4"/>
      <c r="SDL17" s="4"/>
      <c r="SDM17" s="4"/>
      <c r="SDN17" s="4"/>
      <c r="SDO17" s="4"/>
      <c r="SDP17" s="4"/>
      <c r="SDQ17" s="4"/>
      <c r="SDR17" s="4"/>
      <c r="SDS17" s="4"/>
      <c r="SDT17" s="4"/>
      <c r="SDU17" s="4"/>
      <c r="SDV17" s="4"/>
      <c r="SDW17" s="4"/>
      <c r="SDX17" s="4"/>
      <c r="SDY17" s="4"/>
      <c r="SDZ17" s="4"/>
      <c r="SEA17" s="4"/>
      <c r="SEB17" s="4"/>
      <c r="SEC17" s="4"/>
      <c r="SED17" s="4"/>
      <c r="SEE17" s="4"/>
      <c r="SEF17" s="4"/>
      <c r="SEG17" s="4"/>
      <c r="SEH17" s="4"/>
      <c r="SEI17" s="4"/>
      <c r="SEJ17" s="4"/>
      <c r="SEK17" s="4"/>
      <c r="SEL17" s="4"/>
      <c r="SEM17" s="4"/>
      <c r="SEN17" s="4"/>
      <c r="SEO17" s="4"/>
      <c r="SEP17" s="4"/>
      <c r="SEQ17" s="4"/>
      <c r="SER17" s="4"/>
      <c r="SES17" s="4"/>
      <c r="SET17" s="4"/>
      <c r="SEU17" s="4"/>
      <c r="SEV17" s="4"/>
      <c r="SEW17" s="4"/>
      <c r="SEX17" s="4"/>
      <c r="SEY17" s="4"/>
      <c r="SEZ17" s="4"/>
      <c r="SFA17" s="4"/>
      <c r="SFB17" s="4"/>
      <c r="SFC17" s="4"/>
      <c r="SFD17" s="4"/>
      <c r="SFE17" s="4"/>
      <c r="SFF17" s="4"/>
      <c r="SFG17" s="4"/>
      <c r="SFH17" s="4"/>
      <c r="SFI17" s="4"/>
      <c r="SFJ17" s="4"/>
      <c r="SFK17" s="4"/>
      <c r="SFL17" s="4"/>
      <c r="SFM17" s="4"/>
      <c r="SFN17" s="4"/>
      <c r="SFO17" s="4"/>
      <c r="SFP17" s="4"/>
      <c r="SFQ17" s="4"/>
      <c r="SFR17" s="4"/>
      <c r="SFS17" s="4"/>
      <c r="SFT17" s="4"/>
      <c r="SFU17" s="4"/>
      <c r="SFV17" s="4"/>
      <c r="SFW17" s="4"/>
      <c r="SFX17" s="4"/>
      <c r="SFY17" s="4"/>
      <c r="SFZ17" s="4"/>
      <c r="SGA17" s="4"/>
      <c r="SGB17" s="4"/>
      <c r="SGC17" s="4"/>
      <c r="SGD17" s="4"/>
      <c r="SGE17" s="4"/>
      <c r="SGF17" s="4"/>
      <c r="SGG17" s="4"/>
      <c r="SGH17" s="4"/>
      <c r="SGI17" s="4"/>
      <c r="SGJ17" s="4"/>
      <c r="SGK17" s="4"/>
      <c r="SGL17" s="4"/>
      <c r="SGM17" s="4"/>
      <c r="SGN17" s="4"/>
      <c r="SGO17" s="4"/>
      <c r="SGP17" s="4"/>
      <c r="SGQ17" s="4"/>
      <c r="SGR17" s="4"/>
      <c r="SGS17" s="4"/>
      <c r="SGT17" s="4"/>
      <c r="SGU17" s="4"/>
      <c r="SGV17" s="4"/>
      <c r="SGW17" s="4"/>
      <c r="SGX17" s="4"/>
      <c r="SGY17" s="4"/>
      <c r="SGZ17" s="4"/>
      <c r="SHA17" s="4"/>
      <c r="SHB17" s="4"/>
      <c r="SHC17" s="4"/>
      <c r="SHD17" s="4"/>
      <c r="SHE17" s="4"/>
      <c r="SHF17" s="4"/>
      <c r="SHG17" s="4"/>
      <c r="SHH17" s="4"/>
      <c r="SHI17" s="4"/>
      <c r="SHJ17" s="4"/>
      <c r="SHK17" s="4"/>
      <c r="SHL17" s="4"/>
      <c r="SHM17" s="4"/>
      <c r="SHN17" s="4"/>
      <c r="SHO17" s="4"/>
      <c r="SHP17" s="4"/>
      <c r="SHQ17" s="4"/>
      <c r="SHR17" s="4"/>
      <c r="SHS17" s="4"/>
      <c r="SHT17" s="4"/>
      <c r="SHU17" s="4"/>
      <c r="SHV17" s="4"/>
      <c r="SHW17" s="4"/>
      <c r="SHX17" s="4"/>
      <c r="SHY17" s="4"/>
      <c r="SHZ17" s="4"/>
      <c r="SIA17" s="4"/>
      <c r="SIB17" s="4"/>
      <c r="SIC17" s="4"/>
      <c r="SID17" s="4"/>
      <c r="SIE17" s="4"/>
      <c r="SIF17" s="4"/>
      <c r="SIG17" s="4"/>
      <c r="SIH17" s="4"/>
      <c r="SII17" s="4"/>
      <c r="SIJ17" s="4"/>
      <c r="SIK17" s="4"/>
      <c r="SIL17" s="4"/>
      <c r="SIM17" s="4"/>
      <c r="SIN17" s="4"/>
      <c r="SIO17" s="4"/>
      <c r="SIP17" s="4"/>
      <c r="SIQ17" s="4"/>
      <c r="SIR17" s="4"/>
      <c r="SIS17" s="4"/>
      <c r="SIT17" s="4"/>
      <c r="SIU17" s="4"/>
      <c r="SIV17" s="4"/>
      <c r="SIW17" s="4"/>
      <c r="SIX17" s="4"/>
      <c r="SIY17" s="4"/>
      <c r="SIZ17" s="4"/>
      <c r="SJA17" s="4"/>
      <c r="SJB17" s="4"/>
      <c r="SJC17" s="4"/>
      <c r="SJD17" s="4"/>
      <c r="SJE17" s="4"/>
      <c r="SJF17" s="4"/>
      <c r="SJG17" s="4"/>
      <c r="SJH17" s="4"/>
      <c r="SJI17" s="4"/>
      <c r="SJJ17" s="4"/>
      <c r="SJK17" s="4"/>
      <c r="SJL17" s="4"/>
      <c r="SJM17" s="4"/>
      <c r="SJN17" s="4"/>
      <c r="SJO17" s="4"/>
      <c r="SJP17" s="4"/>
      <c r="SJQ17" s="4"/>
      <c r="SJR17" s="4"/>
      <c r="SJS17" s="4"/>
      <c r="SJT17" s="4"/>
      <c r="SJU17" s="4"/>
      <c r="SJV17" s="4"/>
      <c r="SJW17" s="4"/>
      <c r="SJX17" s="4"/>
      <c r="SJY17" s="4"/>
      <c r="SJZ17" s="4"/>
      <c r="SKA17" s="4"/>
      <c r="SKB17" s="4"/>
      <c r="SKC17" s="4"/>
      <c r="SKD17" s="4"/>
      <c r="SKE17" s="4"/>
      <c r="SKF17" s="4"/>
      <c r="SKG17" s="4"/>
      <c r="SKH17" s="4"/>
      <c r="SKI17" s="4"/>
      <c r="SKJ17" s="4"/>
      <c r="SKK17" s="4"/>
      <c r="SKL17" s="4"/>
      <c r="SKM17" s="4"/>
      <c r="SKN17" s="4"/>
      <c r="SKO17" s="4"/>
      <c r="SKP17" s="4"/>
      <c r="SKQ17" s="4"/>
      <c r="SKR17" s="4"/>
      <c r="SKS17" s="4"/>
      <c r="SKT17" s="4"/>
      <c r="SKU17" s="4"/>
      <c r="SKV17" s="4"/>
      <c r="SKW17" s="4"/>
      <c r="SKX17" s="4"/>
      <c r="SKY17" s="4"/>
      <c r="SKZ17" s="4"/>
      <c r="SLA17" s="4"/>
      <c r="SLB17" s="4"/>
      <c r="SLC17" s="4"/>
      <c r="SLD17" s="4"/>
      <c r="SLE17" s="4"/>
      <c r="SLF17" s="4"/>
      <c r="SLG17" s="4"/>
      <c r="SLH17" s="4"/>
      <c r="SLI17" s="4"/>
      <c r="SLJ17" s="4"/>
      <c r="SLK17" s="4"/>
      <c r="SLL17" s="4"/>
      <c r="SLM17" s="4"/>
      <c r="SLN17" s="4"/>
      <c r="SLO17" s="4"/>
      <c r="SLP17" s="4"/>
      <c r="SLQ17" s="4"/>
      <c r="SLR17" s="4"/>
      <c r="SLS17" s="4"/>
      <c r="SLT17" s="4"/>
      <c r="SLU17" s="4"/>
      <c r="SLV17" s="4"/>
      <c r="SLW17" s="4"/>
      <c r="SLX17" s="4"/>
      <c r="SLY17" s="4"/>
      <c r="SLZ17" s="4"/>
      <c r="SMA17" s="4"/>
      <c r="SMB17" s="4"/>
      <c r="SMC17" s="4"/>
      <c r="SMD17" s="4"/>
      <c r="SME17" s="4"/>
      <c r="SMF17" s="4"/>
      <c r="SMG17" s="4"/>
      <c r="SMH17" s="4"/>
      <c r="SMI17" s="4"/>
      <c r="SMJ17" s="4"/>
      <c r="SMK17" s="4"/>
      <c r="SML17" s="4"/>
      <c r="SMM17" s="4"/>
      <c r="SMN17" s="4"/>
      <c r="SMO17" s="4"/>
      <c r="SMP17" s="4"/>
      <c r="SMQ17" s="4"/>
      <c r="SMR17" s="4"/>
      <c r="SMS17" s="4"/>
      <c r="SMT17" s="4"/>
      <c r="SMU17" s="4"/>
      <c r="SMV17" s="4"/>
      <c r="SMW17" s="4"/>
      <c r="SMX17" s="4"/>
      <c r="SMY17" s="4"/>
      <c r="SMZ17" s="4"/>
      <c r="SNA17" s="4"/>
      <c r="SNB17" s="4"/>
      <c r="SNC17" s="4"/>
      <c r="SND17" s="4"/>
      <c r="SNE17" s="4"/>
      <c r="SNF17" s="4"/>
      <c r="SNG17" s="4"/>
      <c r="SNH17" s="4"/>
      <c r="SNI17" s="4"/>
      <c r="SNJ17" s="4"/>
      <c r="SNK17" s="4"/>
      <c r="SNL17" s="4"/>
      <c r="SNM17" s="4"/>
      <c r="SNN17" s="4"/>
      <c r="SNO17" s="4"/>
      <c r="SNP17" s="4"/>
      <c r="SNQ17" s="4"/>
      <c r="SNR17" s="4"/>
      <c r="SNS17" s="4"/>
      <c r="SNT17" s="4"/>
      <c r="SNU17" s="4"/>
      <c r="SNV17" s="4"/>
      <c r="SNW17" s="4"/>
      <c r="SNX17" s="4"/>
      <c r="SNY17" s="4"/>
      <c r="SNZ17" s="4"/>
      <c r="SOA17" s="4"/>
      <c r="SOB17" s="4"/>
      <c r="SOC17" s="4"/>
      <c r="SOD17" s="4"/>
      <c r="SOE17" s="4"/>
      <c r="SOF17" s="4"/>
      <c r="SOG17" s="4"/>
      <c r="SOH17" s="4"/>
      <c r="SOI17" s="4"/>
      <c r="SOJ17" s="4"/>
      <c r="SOK17" s="4"/>
      <c r="SOL17" s="4"/>
      <c r="SOM17" s="4"/>
      <c r="SON17" s="4"/>
      <c r="SOO17" s="4"/>
      <c r="SOP17" s="4"/>
      <c r="SOQ17" s="4"/>
      <c r="SOR17" s="4"/>
      <c r="SOS17" s="4"/>
      <c r="SOT17" s="4"/>
      <c r="SOU17" s="4"/>
      <c r="SOV17" s="4"/>
      <c r="SOW17" s="4"/>
      <c r="SOX17" s="4"/>
      <c r="SOY17" s="4"/>
      <c r="SOZ17" s="4"/>
      <c r="SPA17" s="4"/>
      <c r="SPB17" s="4"/>
      <c r="SPC17" s="4"/>
      <c r="SPD17" s="4"/>
      <c r="SPE17" s="4"/>
      <c r="SPF17" s="4"/>
      <c r="SPG17" s="4"/>
      <c r="SPH17" s="4"/>
      <c r="SPI17" s="4"/>
      <c r="SPJ17" s="4"/>
      <c r="SPK17" s="4"/>
      <c r="SPL17" s="4"/>
      <c r="SPM17" s="4"/>
      <c r="SPN17" s="4"/>
      <c r="SPO17" s="4"/>
      <c r="SPP17" s="4"/>
      <c r="SPQ17" s="4"/>
      <c r="SPR17" s="4"/>
      <c r="SPS17" s="4"/>
      <c r="SPT17" s="4"/>
      <c r="SPU17" s="4"/>
      <c r="SPV17" s="4"/>
      <c r="SPW17" s="4"/>
      <c r="SPX17" s="4"/>
      <c r="SPY17" s="4"/>
      <c r="SPZ17" s="4"/>
      <c r="SQA17" s="4"/>
      <c r="SQB17" s="4"/>
      <c r="SQC17" s="4"/>
      <c r="SQD17" s="4"/>
      <c r="SQE17" s="4"/>
      <c r="SQF17" s="4"/>
      <c r="SQG17" s="4"/>
      <c r="SQH17" s="4"/>
      <c r="SQI17" s="4"/>
      <c r="SQJ17" s="4"/>
      <c r="SQK17" s="4"/>
      <c r="SQL17" s="4"/>
      <c r="SQM17" s="4"/>
      <c r="SQN17" s="4"/>
      <c r="SQO17" s="4"/>
      <c r="SQP17" s="4"/>
      <c r="SQQ17" s="4"/>
      <c r="SQR17" s="4"/>
      <c r="SQS17" s="4"/>
      <c r="SQT17" s="4"/>
      <c r="SQU17" s="4"/>
      <c r="SQV17" s="4"/>
      <c r="SQW17" s="4"/>
      <c r="SQX17" s="4"/>
      <c r="SQY17" s="4"/>
      <c r="SQZ17" s="4"/>
      <c r="SRA17" s="4"/>
      <c r="SRB17" s="4"/>
      <c r="SRC17" s="4"/>
      <c r="SRD17" s="4"/>
      <c r="SRE17" s="4"/>
      <c r="SRF17" s="4"/>
      <c r="SRG17" s="4"/>
      <c r="SRH17" s="4"/>
      <c r="SRI17" s="4"/>
      <c r="SRJ17" s="4"/>
      <c r="SRK17" s="4"/>
      <c r="SRL17" s="4"/>
      <c r="SRM17" s="4"/>
      <c r="SRN17" s="4"/>
      <c r="SRO17" s="4"/>
      <c r="SRP17" s="4"/>
      <c r="SRQ17" s="4"/>
      <c r="SRR17" s="4"/>
      <c r="SRS17" s="4"/>
      <c r="SRT17" s="4"/>
      <c r="SRU17" s="4"/>
      <c r="SRV17" s="4"/>
      <c r="SRW17" s="4"/>
      <c r="SRX17" s="4"/>
      <c r="SRY17" s="4"/>
      <c r="SRZ17" s="4"/>
      <c r="SSA17" s="4"/>
      <c r="SSB17" s="4"/>
      <c r="SSC17" s="4"/>
      <c r="SSD17" s="4"/>
      <c r="SSE17" s="4"/>
      <c r="SSF17" s="4"/>
      <c r="SSG17" s="4"/>
      <c r="SSH17" s="4"/>
      <c r="SSI17" s="4"/>
      <c r="SSJ17" s="4"/>
      <c r="SSK17" s="4"/>
      <c r="SSL17" s="4"/>
      <c r="SSM17" s="4"/>
      <c r="SSN17" s="4"/>
      <c r="SSO17" s="4"/>
      <c r="SSP17" s="4"/>
      <c r="SSQ17" s="4"/>
      <c r="SSR17" s="4"/>
      <c r="SSS17" s="4"/>
      <c r="SST17" s="4"/>
      <c r="SSU17" s="4"/>
      <c r="SSV17" s="4"/>
      <c r="SSW17" s="4"/>
      <c r="SSX17" s="4"/>
      <c r="SSY17" s="4"/>
      <c r="SSZ17" s="4"/>
      <c r="STA17" s="4"/>
      <c r="STB17" s="4"/>
      <c r="STC17" s="4"/>
      <c r="STD17" s="4"/>
      <c r="STE17" s="4"/>
      <c r="STF17" s="4"/>
      <c r="STG17" s="4"/>
      <c r="STH17" s="4"/>
      <c r="STI17" s="4"/>
      <c r="STJ17" s="4"/>
      <c r="STK17" s="4"/>
      <c r="STL17" s="4"/>
      <c r="STM17" s="4"/>
      <c r="STN17" s="4"/>
      <c r="STO17" s="4"/>
      <c r="STP17" s="4"/>
      <c r="STQ17" s="4"/>
      <c r="STR17" s="4"/>
      <c r="STS17" s="4"/>
      <c r="STT17" s="4"/>
      <c r="STU17" s="4"/>
      <c r="STV17" s="4"/>
      <c r="STW17" s="4"/>
      <c r="STX17" s="4"/>
      <c r="STY17" s="4"/>
      <c r="STZ17" s="4"/>
      <c r="SUA17" s="4"/>
      <c r="SUB17" s="4"/>
      <c r="SUC17" s="4"/>
      <c r="SUD17" s="4"/>
      <c r="SUE17" s="4"/>
      <c r="SUF17" s="4"/>
      <c r="SUG17" s="4"/>
      <c r="SUH17" s="4"/>
      <c r="SUI17" s="4"/>
      <c r="SUJ17" s="4"/>
      <c r="SUK17" s="4"/>
      <c r="SUL17" s="4"/>
      <c r="SUM17" s="4"/>
      <c r="SUN17" s="4"/>
      <c r="SUO17" s="4"/>
      <c r="SUP17" s="4"/>
      <c r="SUQ17" s="4"/>
      <c r="SUR17" s="4"/>
      <c r="SUS17" s="4"/>
      <c r="SUT17" s="4"/>
      <c r="SUU17" s="4"/>
      <c r="SUV17" s="4"/>
      <c r="SUW17" s="4"/>
      <c r="SUX17" s="4"/>
      <c r="SUY17" s="4"/>
      <c r="SUZ17" s="4"/>
      <c r="SVA17" s="4"/>
      <c r="SVB17" s="4"/>
      <c r="SVC17" s="4"/>
      <c r="SVD17" s="4"/>
      <c r="SVE17" s="4"/>
      <c r="SVF17" s="4"/>
      <c r="SVG17" s="4"/>
      <c r="SVH17" s="4"/>
      <c r="SVI17" s="4"/>
      <c r="SVJ17" s="4"/>
      <c r="SVK17" s="4"/>
      <c r="SVL17" s="4"/>
      <c r="SVM17" s="4"/>
      <c r="SVN17" s="4"/>
      <c r="SVO17" s="4"/>
      <c r="SVP17" s="4"/>
      <c r="SVQ17" s="4"/>
      <c r="SVR17" s="4"/>
      <c r="SVS17" s="4"/>
      <c r="SVT17" s="4"/>
      <c r="SVU17" s="4"/>
      <c r="SVV17" s="4"/>
      <c r="SVW17" s="4"/>
      <c r="SVX17" s="4"/>
      <c r="SVY17" s="4"/>
      <c r="SVZ17" s="4"/>
      <c r="SWA17" s="4"/>
      <c r="SWB17" s="4"/>
      <c r="SWC17" s="4"/>
      <c r="SWD17" s="4"/>
      <c r="SWE17" s="4"/>
      <c r="SWF17" s="4"/>
      <c r="SWG17" s="4"/>
      <c r="SWH17" s="4"/>
      <c r="SWI17" s="4"/>
      <c r="SWJ17" s="4"/>
      <c r="SWK17" s="4"/>
      <c r="SWL17" s="4"/>
      <c r="SWM17" s="4"/>
      <c r="SWN17" s="4"/>
      <c r="SWO17" s="4"/>
      <c r="SWP17" s="4"/>
      <c r="SWQ17" s="4"/>
      <c r="SWR17" s="4"/>
      <c r="SWS17" s="4"/>
      <c r="SWT17" s="4"/>
      <c r="SWU17" s="4"/>
      <c r="SWV17" s="4"/>
      <c r="SWW17" s="4"/>
      <c r="SWX17" s="4"/>
      <c r="SWY17" s="4"/>
      <c r="SWZ17" s="4"/>
      <c r="SXA17" s="4"/>
      <c r="SXB17" s="4"/>
      <c r="SXC17" s="4"/>
      <c r="SXD17" s="4"/>
      <c r="SXE17" s="4"/>
      <c r="SXF17" s="4"/>
      <c r="SXG17" s="4"/>
      <c r="SXH17" s="4"/>
      <c r="SXI17" s="4"/>
      <c r="SXJ17" s="4"/>
      <c r="SXK17" s="4"/>
      <c r="SXL17" s="4"/>
      <c r="SXM17" s="4"/>
      <c r="SXN17" s="4"/>
      <c r="SXO17" s="4"/>
      <c r="SXP17" s="4"/>
      <c r="SXQ17" s="4"/>
      <c r="SXR17" s="4"/>
      <c r="SXS17" s="4"/>
      <c r="SXT17" s="4"/>
      <c r="SXU17" s="4"/>
      <c r="SXV17" s="4"/>
      <c r="SXW17" s="4"/>
      <c r="SXX17" s="4"/>
      <c r="SXY17" s="4"/>
      <c r="SXZ17" s="4"/>
      <c r="SYA17" s="4"/>
      <c r="SYB17" s="4"/>
      <c r="SYC17" s="4"/>
      <c r="SYD17" s="4"/>
      <c r="SYE17" s="4"/>
      <c r="SYF17" s="4"/>
      <c r="SYG17" s="4"/>
      <c r="SYH17" s="4"/>
      <c r="SYI17" s="4"/>
      <c r="SYJ17" s="4"/>
      <c r="SYK17" s="4"/>
      <c r="SYL17" s="4"/>
      <c r="SYM17" s="4"/>
      <c r="SYN17" s="4"/>
      <c r="SYO17" s="4"/>
      <c r="SYP17" s="4"/>
      <c r="SYQ17" s="4"/>
      <c r="SYR17" s="4"/>
      <c r="SYS17" s="4"/>
      <c r="SYT17" s="4"/>
      <c r="SYU17" s="4"/>
      <c r="SYV17" s="4"/>
      <c r="SYW17" s="4"/>
      <c r="SYX17" s="4"/>
      <c r="SYY17" s="4"/>
      <c r="SYZ17" s="4"/>
      <c r="SZA17" s="4"/>
      <c r="SZB17" s="4"/>
      <c r="SZC17" s="4"/>
      <c r="SZD17" s="4"/>
      <c r="SZE17" s="4"/>
      <c r="SZF17" s="4"/>
      <c r="SZG17" s="4"/>
      <c r="SZH17" s="4"/>
      <c r="SZI17" s="4"/>
      <c r="SZJ17" s="4"/>
      <c r="SZK17" s="4"/>
      <c r="SZL17" s="4"/>
      <c r="SZM17" s="4"/>
      <c r="SZN17" s="4"/>
      <c r="SZO17" s="4"/>
      <c r="SZP17" s="4"/>
      <c r="SZQ17" s="4"/>
      <c r="SZR17" s="4"/>
      <c r="SZS17" s="4"/>
      <c r="SZT17" s="4"/>
      <c r="SZU17" s="4"/>
      <c r="SZV17" s="4"/>
      <c r="SZW17" s="4"/>
      <c r="SZX17" s="4"/>
      <c r="SZY17" s="4"/>
      <c r="SZZ17" s="4"/>
      <c r="TAA17" s="4"/>
      <c r="TAB17" s="4"/>
      <c r="TAC17" s="4"/>
      <c r="TAD17" s="4"/>
      <c r="TAE17" s="4"/>
      <c r="TAF17" s="4"/>
      <c r="TAG17" s="4"/>
      <c r="TAH17" s="4"/>
      <c r="TAI17" s="4"/>
      <c r="TAJ17" s="4"/>
      <c r="TAK17" s="4"/>
      <c r="TAL17" s="4"/>
      <c r="TAM17" s="4"/>
      <c r="TAN17" s="4"/>
      <c r="TAO17" s="4"/>
      <c r="TAP17" s="4"/>
      <c r="TAQ17" s="4"/>
      <c r="TAR17" s="4"/>
      <c r="TAS17" s="4"/>
      <c r="TAT17" s="4"/>
      <c r="TAU17" s="4"/>
      <c r="TAV17" s="4"/>
      <c r="TAW17" s="4"/>
      <c r="TAX17" s="4"/>
      <c r="TAY17" s="4"/>
      <c r="TAZ17" s="4"/>
      <c r="TBA17" s="4"/>
      <c r="TBB17" s="4"/>
      <c r="TBC17" s="4"/>
      <c r="TBD17" s="4"/>
      <c r="TBE17" s="4"/>
      <c r="TBF17" s="4"/>
      <c r="TBG17" s="4"/>
      <c r="TBH17" s="4"/>
      <c r="TBI17" s="4"/>
      <c r="TBJ17" s="4"/>
      <c r="TBK17" s="4"/>
      <c r="TBL17" s="4"/>
      <c r="TBM17" s="4"/>
      <c r="TBN17" s="4"/>
      <c r="TBO17" s="4"/>
      <c r="TBP17" s="4"/>
      <c r="TBQ17" s="4"/>
      <c r="TBR17" s="4"/>
      <c r="TBS17" s="4"/>
      <c r="TBT17" s="4"/>
      <c r="TBU17" s="4"/>
      <c r="TBV17" s="4"/>
      <c r="TBW17" s="4"/>
      <c r="TBX17" s="4"/>
      <c r="TBY17" s="4"/>
      <c r="TBZ17" s="4"/>
      <c r="TCA17" s="4"/>
      <c r="TCB17" s="4"/>
      <c r="TCC17" s="4"/>
      <c r="TCD17" s="4"/>
      <c r="TCE17" s="4"/>
      <c r="TCF17" s="4"/>
      <c r="TCG17" s="4"/>
      <c r="TCH17" s="4"/>
      <c r="TCI17" s="4"/>
      <c r="TCJ17" s="4"/>
      <c r="TCK17" s="4"/>
      <c r="TCL17" s="4"/>
      <c r="TCM17" s="4"/>
      <c r="TCN17" s="4"/>
      <c r="TCO17" s="4"/>
      <c r="TCP17" s="4"/>
      <c r="TCQ17" s="4"/>
      <c r="TCR17" s="4"/>
      <c r="TCS17" s="4"/>
      <c r="TCT17" s="4"/>
      <c r="TCU17" s="4"/>
      <c r="TCV17" s="4"/>
      <c r="TCW17" s="4"/>
      <c r="TCX17" s="4"/>
      <c r="TCY17" s="4"/>
      <c r="TCZ17" s="4"/>
      <c r="TDA17" s="4"/>
      <c r="TDB17" s="4"/>
      <c r="TDC17" s="4"/>
      <c r="TDD17" s="4"/>
      <c r="TDE17" s="4"/>
      <c r="TDF17" s="4"/>
      <c r="TDG17" s="4"/>
      <c r="TDH17" s="4"/>
      <c r="TDI17" s="4"/>
      <c r="TDJ17" s="4"/>
      <c r="TDK17" s="4"/>
      <c r="TDL17" s="4"/>
      <c r="TDM17" s="4"/>
      <c r="TDN17" s="4"/>
      <c r="TDO17" s="4"/>
      <c r="TDP17" s="4"/>
      <c r="TDQ17" s="4"/>
      <c r="TDR17" s="4"/>
      <c r="TDS17" s="4"/>
      <c r="TDT17" s="4"/>
      <c r="TDU17" s="4"/>
      <c r="TDV17" s="4"/>
      <c r="TDW17" s="4"/>
      <c r="TDX17" s="4"/>
      <c r="TDY17" s="4"/>
      <c r="TDZ17" s="4"/>
      <c r="TEA17" s="4"/>
      <c r="TEB17" s="4"/>
      <c r="TEC17" s="4"/>
      <c r="TED17" s="4"/>
      <c r="TEE17" s="4"/>
      <c r="TEF17" s="4"/>
      <c r="TEG17" s="4"/>
      <c r="TEH17" s="4"/>
      <c r="TEI17" s="4"/>
      <c r="TEJ17" s="4"/>
      <c r="TEK17" s="4"/>
      <c r="TEL17" s="4"/>
      <c r="TEM17" s="4"/>
      <c r="TEN17" s="4"/>
      <c r="TEO17" s="4"/>
      <c r="TEP17" s="4"/>
      <c r="TEQ17" s="4"/>
      <c r="TER17" s="4"/>
      <c r="TES17" s="4"/>
      <c r="TET17" s="4"/>
      <c r="TEU17" s="4"/>
      <c r="TEV17" s="4"/>
      <c r="TEW17" s="4"/>
      <c r="TEX17" s="4"/>
      <c r="TEY17" s="4"/>
      <c r="TEZ17" s="4"/>
      <c r="TFA17" s="4"/>
      <c r="TFB17" s="4"/>
      <c r="TFC17" s="4"/>
      <c r="TFD17" s="4"/>
      <c r="TFE17" s="4"/>
      <c r="TFF17" s="4"/>
      <c r="TFG17" s="4"/>
      <c r="TFH17" s="4"/>
      <c r="TFI17" s="4"/>
      <c r="TFJ17" s="4"/>
      <c r="TFK17" s="4"/>
      <c r="TFL17" s="4"/>
      <c r="TFM17" s="4"/>
      <c r="TFN17" s="4"/>
      <c r="TFO17" s="4"/>
      <c r="TFP17" s="4"/>
      <c r="TFQ17" s="4"/>
      <c r="TFR17" s="4"/>
      <c r="TFS17" s="4"/>
      <c r="TFT17" s="4"/>
      <c r="TFU17" s="4"/>
      <c r="TFV17" s="4"/>
      <c r="TFW17" s="4"/>
      <c r="TFX17" s="4"/>
      <c r="TFY17" s="4"/>
      <c r="TFZ17" s="4"/>
      <c r="TGA17" s="4"/>
      <c r="TGB17" s="4"/>
      <c r="TGC17" s="4"/>
      <c r="TGD17" s="4"/>
      <c r="TGE17" s="4"/>
      <c r="TGF17" s="4"/>
      <c r="TGG17" s="4"/>
      <c r="TGH17" s="4"/>
      <c r="TGI17" s="4"/>
      <c r="TGJ17" s="4"/>
      <c r="TGK17" s="4"/>
      <c r="TGL17" s="4"/>
      <c r="TGM17" s="4"/>
      <c r="TGN17" s="4"/>
      <c r="TGO17" s="4"/>
      <c r="TGP17" s="4"/>
      <c r="TGQ17" s="4"/>
      <c r="TGR17" s="4"/>
      <c r="TGS17" s="4"/>
      <c r="TGT17" s="4"/>
      <c r="TGU17" s="4"/>
      <c r="TGV17" s="4"/>
      <c r="TGW17" s="4"/>
      <c r="TGX17" s="4"/>
      <c r="TGY17" s="4"/>
      <c r="TGZ17" s="4"/>
      <c r="THA17" s="4"/>
      <c r="THB17" s="4"/>
      <c r="THC17" s="4"/>
      <c r="THD17" s="4"/>
      <c r="THE17" s="4"/>
      <c r="THF17" s="4"/>
      <c r="THG17" s="4"/>
      <c r="THH17" s="4"/>
      <c r="THI17" s="4"/>
      <c r="THJ17" s="4"/>
      <c r="THK17" s="4"/>
      <c r="THL17" s="4"/>
      <c r="THM17" s="4"/>
      <c r="THN17" s="4"/>
      <c r="THO17" s="4"/>
      <c r="THP17" s="4"/>
      <c r="THQ17" s="4"/>
      <c r="THR17" s="4"/>
      <c r="THS17" s="4"/>
      <c r="THT17" s="4"/>
      <c r="THU17" s="4"/>
      <c r="THV17" s="4"/>
      <c r="THW17" s="4"/>
      <c r="THX17" s="4"/>
      <c r="THY17" s="4"/>
      <c r="THZ17" s="4"/>
      <c r="TIA17" s="4"/>
      <c r="TIB17" s="4"/>
      <c r="TIC17" s="4"/>
      <c r="TID17" s="4"/>
      <c r="TIE17" s="4"/>
      <c r="TIF17" s="4"/>
      <c r="TIG17" s="4"/>
      <c r="TIH17" s="4"/>
      <c r="TII17" s="4"/>
      <c r="TIJ17" s="4"/>
      <c r="TIK17" s="4"/>
      <c r="TIL17" s="4"/>
      <c r="TIM17" s="4"/>
      <c r="TIN17" s="4"/>
      <c r="TIO17" s="4"/>
      <c r="TIP17" s="4"/>
      <c r="TIQ17" s="4"/>
      <c r="TIR17" s="4"/>
      <c r="TIS17" s="4"/>
      <c r="TIT17" s="4"/>
      <c r="TIU17" s="4"/>
      <c r="TIV17" s="4"/>
      <c r="TIW17" s="4"/>
      <c r="TIX17" s="4"/>
      <c r="TIY17" s="4"/>
      <c r="TIZ17" s="4"/>
      <c r="TJA17" s="4"/>
      <c r="TJB17" s="4"/>
      <c r="TJC17" s="4"/>
      <c r="TJD17" s="4"/>
      <c r="TJE17" s="4"/>
      <c r="TJF17" s="4"/>
      <c r="TJG17" s="4"/>
      <c r="TJH17" s="4"/>
      <c r="TJI17" s="4"/>
      <c r="TJJ17" s="4"/>
      <c r="TJK17" s="4"/>
      <c r="TJL17" s="4"/>
      <c r="TJM17" s="4"/>
      <c r="TJN17" s="4"/>
      <c r="TJO17" s="4"/>
      <c r="TJP17" s="4"/>
      <c r="TJQ17" s="4"/>
      <c r="TJR17" s="4"/>
      <c r="TJS17" s="4"/>
      <c r="TJT17" s="4"/>
      <c r="TJU17" s="4"/>
      <c r="TJV17" s="4"/>
      <c r="TJW17" s="4"/>
      <c r="TJX17" s="4"/>
      <c r="TJY17" s="4"/>
      <c r="TJZ17" s="4"/>
      <c r="TKA17" s="4"/>
      <c r="TKB17" s="4"/>
      <c r="TKC17" s="4"/>
      <c r="TKD17" s="4"/>
      <c r="TKE17" s="4"/>
      <c r="TKF17" s="4"/>
      <c r="TKG17" s="4"/>
      <c r="TKH17" s="4"/>
      <c r="TKI17" s="4"/>
      <c r="TKJ17" s="4"/>
      <c r="TKK17" s="4"/>
      <c r="TKL17" s="4"/>
      <c r="TKM17" s="4"/>
      <c r="TKN17" s="4"/>
      <c r="TKO17" s="4"/>
      <c r="TKP17" s="4"/>
      <c r="TKQ17" s="4"/>
      <c r="TKR17" s="4"/>
      <c r="TKS17" s="4"/>
      <c r="TKT17" s="4"/>
      <c r="TKU17" s="4"/>
      <c r="TKV17" s="4"/>
      <c r="TKW17" s="4"/>
      <c r="TKX17" s="4"/>
      <c r="TKY17" s="4"/>
      <c r="TKZ17" s="4"/>
      <c r="TLA17" s="4"/>
      <c r="TLB17" s="4"/>
      <c r="TLC17" s="4"/>
      <c r="TLD17" s="4"/>
      <c r="TLE17" s="4"/>
      <c r="TLF17" s="4"/>
      <c r="TLG17" s="4"/>
      <c r="TLH17" s="4"/>
      <c r="TLI17" s="4"/>
      <c r="TLJ17" s="4"/>
      <c r="TLK17" s="4"/>
      <c r="TLL17" s="4"/>
      <c r="TLM17" s="4"/>
      <c r="TLN17" s="4"/>
      <c r="TLO17" s="4"/>
      <c r="TLP17" s="4"/>
      <c r="TLQ17" s="4"/>
      <c r="TLR17" s="4"/>
      <c r="TLS17" s="4"/>
      <c r="TLT17" s="4"/>
      <c r="TLU17" s="4"/>
      <c r="TLV17" s="4"/>
      <c r="TLW17" s="4"/>
      <c r="TLX17" s="4"/>
      <c r="TLY17" s="4"/>
      <c r="TLZ17" s="4"/>
      <c r="TMA17" s="4"/>
      <c r="TMB17" s="4"/>
      <c r="TMC17" s="4"/>
      <c r="TMD17" s="4"/>
      <c r="TME17" s="4"/>
      <c r="TMF17" s="4"/>
      <c r="TMG17" s="4"/>
      <c r="TMH17" s="4"/>
      <c r="TMI17" s="4"/>
      <c r="TMJ17" s="4"/>
      <c r="TMK17" s="4"/>
      <c r="TML17" s="4"/>
      <c r="TMM17" s="4"/>
      <c r="TMN17" s="4"/>
      <c r="TMO17" s="4"/>
      <c r="TMP17" s="4"/>
      <c r="TMQ17" s="4"/>
      <c r="TMR17" s="4"/>
      <c r="TMS17" s="4"/>
      <c r="TMT17" s="4"/>
      <c r="TMU17" s="4"/>
      <c r="TMV17" s="4"/>
      <c r="TMW17" s="4"/>
      <c r="TMX17" s="4"/>
      <c r="TMY17" s="4"/>
      <c r="TMZ17" s="4"/>
      <c r="TNA17" s="4"/>
      <c r="TNB17" s="4"/>
      <c r="TNC17" s="4"/>
      <c r="TND17" s="4"/>
      <c r="TNE17" s="4"/>
      <c r="TNF17" s="4"/>
      <c r="TNG17" s="4"/>
      <c r="TNH17" s="4"/>
      <c r="TNI17" s="4"/>
      <c r="TNJ17" s="4"/>
      <c r="TNK17" s="4"/>
      <c r="TNL17" s="4"/>
      <c r="TNM17" s="4"/>
      <c r="TNN17" s="4"/>
      <c r="TNO17" s="4"/>
      <c r="TNP17" s="4"/>
      <c r="TNQ17" s="4"/>
      <c r="TNR17" s="4"/>
      <c r="TNS17" s="4"/>
      <c r="TNT17" s="4"/>
      <c r="TNU17" s="4"/>
      <c r="TNV17" s="4"/>
      <c r="TNW17" s="4"/>
      <c r="TNX17" s="4"/>
      <c r="TNY17" s="4"/>
      <c r="TNZ17" s="4"/>
      <c r="TOA17" s="4"/>
      <c r="TOB17" s="4"/>
      <c r="TOC17" s="4"/>
      <c r="TOD17" s="4"/>
      <c r="TOE17" s="4"/>
      <c r="TOF17" s="4"/>
      <c r="TOG17" s="4"/>
      <c r="TOH17" s="4"/>
      <c r="TOI17" s="4"/>
      <c r="TOJ17" s="4"/>
      <c r="TOK17" s="4"/>
      <c r="TOL17" s="4"/>
      <c r="TOM17" s="4"/>
      <c r="TON17" s="4"/>
      <c r="TOO17" s="4"/>
      <c r="TOP17" s="4"/>
      <c r="TOQ17" s="4"/>
      <c r="TOR17" s="4"/>
      <c r="TOS17" s="4"/>
      <c r="TOT17" s="4"/>
      <c r="TOU17" s="4"/>
      <c r="TOV17" s="4"/>
      <c r="TOW17" s="4"/>
      <c r="TOX17" s="4"/>
      <c r="TOY17" s="4"/>
      <c r="TOZ17" s="4"/>
      <c r="TPA17" s="4"/>
      <c r="TPB17" s="4"/>
      <c r="TPC17" s="4"/>
      <c r="TPD17" s="4"/>
      <c r="TPE17" s="4"/>
      <c r="TPF17" s="4"/>
      <c r="TPG17" s="4"/>
      <c r="TPH17" s="4"/>
      <c r="TPI17" s="4"/>
      <c r="TPJ17" s="4"/>
      <c r="TPK17" s="4"/>
      <c r="TPL17" s="4"/>
      <c r="TPM17" s="4"/>
      <c r="TPN17" s="4"/>
      <c r="TPO17" s="4"/>
      <c r="TPP17" s="4"/>
      <c r="TPQ17" s="4"/>
      <c r="TPR17" s="4"/>
      <c r="TPS17" s="4"/>
      <c r="TPT17" s="4"/>
      <c r="TPU17" s="4"/>
      <c r="TPV17" s="4"/>
      <c r="TPW17" s="4"/>
      <c r="TPX17" s="4"/>
      <c r="TPY17" s="4"/>
      <c r="TPZ17" s="4"/>
      <c r="TQA17" s="4"/>
      <c r="TQB17" s="4"/>
      <c r="TQC17" s="4"/>
      <c r="TQD17" s="4"/>
      <c r="TQE17" s="4"/>
      <c r="TQF17" s="4"/>
      <c r="TQG17" s="4"/>
      <c r="TQH17" s="4"/>
      <c r="TQI17" s="4"/>
      <c r="TQJ17" s="4"/>
      <c r="TQK17" s="4"/>
      <c r="TQL17" s="4"/>
      <c r="TQM17" s="4"/>
      <c r="TQN17" s="4"/>
      <c r="TQO17" s="4"/>
      <c r="TQP17" s="4"/>
      <c r="TQQ17" s="4"/>
      <c r="TQR17" s="4"/>
      <c r="TQS17" s="4"/>
      <c r="TQT17" s="4"/>
      <c r="TQU17" s="4"/>
      <c r="TQV17" s="4"/>
      <c r="TQW17" s="4"/>
      <c r="TQX17" s="4"/>
      <c r="TQY17" s="4"/>
      <c r="TQZ17" s="4"/>
      <c r="TRA17" s="4"/>
      <c r="TRB17" s="4"/>
      <c r="TRC17" s="4"/>
      <c r="TRD17" s="4"/>
      <c r="TRE17" s="4"/>
      <c r="TRF17" s="4"/>
      <c r="TRG17" s="4"/>
      <c r="TRH17" s="4"/>
      <c r="TRI17" s="4"/>
      <c r="TRJ17" s="4"/>
      <c r="TRK17" s="4"/>
      <c r="TRL17" s="4"/>
      <c r="TRM17" s="4"/>
      <c r="TRN17" s="4"/>
      <c r="TRO17" s="4"/>
      <c r="TRP17" s="4"/>
      <c r="TRQ17" s="4"/>
      <c r="TRR17" s="4"/>
      <c r="TRS17" s="4"/>
      <c r="TRT17" s="4"/>
      <c r="TRU17" s="4"/>
      <c r="TRV17" s="4"/>
      <c r="TRW17" s="4"/>
      <c r="TRX17" s="4"/>
      <c r="TRY17" s="4"/>
      <c r="TRZ17" s="4"/>
      <c r="TSA17" s="4"/>
      <c r="TSB17" s="4"/>
      <c r="TSC17" s="4"/>
      <c r="TSD17" s="4"/>
      <c r="TSE17" s="4"/>
      <c r="TSF17" s="4"/>
      <c r="TSG17" s="4"/>
      <c r="TSH17" s="4"/>
      <c r="TSI17" s="4"/>
      <c r="TSJ17" s="4"/>
      <c r="TSK17" s="4"/>
      <c r="TSL17" s="4"/>
      <c r="TSM17" s="4"/>
      <c r="TSN17" s="4"/>
      <c r="TSO17" s="4"/>
      <c r="TSP17" s="4"/>
      <c r="TSQ17" s="4"/>
      <c r="TSR17" s="4"/>
      <c r="TSS17" s="4"/>
      <c r="TST17" s="4"/>
      <c r="TSU17" s="4"/>
      <c r="TSV17" s="4"/>
      <c r="TSW17" s="4"/>
      <c r="TSX17" s="4"/>
      <c r="TSY17" s="4"/>
      <c r="TSZ17" s="4"/>
      <c r="TTA17" s="4"/>
      <c r="TTB17" s="4"/>
      <c r="TTC17" s="4"/>
      <c r="TTD17" s="4"/>
      <c r="TTE17" s="4"/>
      <c r="TTF17" s="4"/>
      <c r="TTG17" s="4"/>
      <c r="TTH17" s="4"/>
      <c r="TTI17" s="4"/>
      <c r="TTJ17" s="4"/>
      <c r="TTK17" s="4"/>
      <c r="TTL17" s="4"/>
      <c r="TTM17" s="4"/>
      <c r="TTN17" s="4"/>
      <c r="TTO17" s="4"/>
      <c r="TTP17" s="4"/>
      <c r="TTQ17" s="4"/>
      <c r="TTR17" s="4"/>
      <c r="TTS17" s="4"/>
      <c r="TTT17" s="4"/>
      <c r="TTU17" s="4"/>
      <c r="TTV17" s="4"/>
      <c r="TTW17" s="4"/>
      <c r="TTX17" s="4"/>
      <c r="TTY17" s="4"/>
      <c r="TTZ17" s="4"/>
      <c r="TUA17" s="4"/>
      <c r="TUB17" s="4"/>
      <c r="TUC17" s="4"/>
      <c r="TUD17" s="4"/>
      <c r="TUE17" s="4"/>
      <c r="TUF17" s="4"/>
      <c r="TUG17" s="4"/>
      <c r="TUH17" s="4"/>
      <c r="TUI17" s="4"/>
      <c r="TUJ17" s="4"/>
      <c r="TUK17" s="4"/>
      <c r="TUL17" s="4"/>
      <c r="TUM17" s="4"/>
      <c r="TUN17" s="4"/>
      <c r="TUO17" s="4"/>
      <c r="TUP17" s="4"/>
      <c r="TUQ17" s="4"/>
      <c r="TUR17" s="4"/>
      <c r="TUS17" s="4"/>
      <c r="TUT17" s="4"/>
      <c r="TUU17" s="4"/>
      <c r="TUV17" s="4"/>
      <c r="TUW17" s="4"/>
      <c r="TUX17" s="4"/>
      <c r="TUY17" s="4"/>
      <c r="TUZ17" s="4"/>
      <c r="TVA17" s="4"/>
      <c r="TVB17" s="4"/>
      <c r="TVC17" s="4"/>
      <c r="TVD17" s="4"/>
      <c r="TVE17" s="4"/>
      <c r="TVF17" s="4"/>
      <c r="TVG17" s="4"/>
      <c r="TVH17" s="4"/>
      <c r="TVI17" s="4"/>
      <c r="TVJ17" s="4"/>
      <c r="TVK17" s="4"/>
      <c r="TVL17" s="4"/>
      <c r="TVM17" s="4"/>
      <c r="TVN17" s="4"/>
      <c r="TVO17" s="4"/>
      <c r="TVP17" s="4"/>
      <c r="TVQ17" s="4"/>
      <c r="TVR17" s="4"/>
      <c r="TVS17" s="4"/>
      <c r="TVT17" s="4"/>
      <c r="TVU17" s="4"/>
      <c r="TVV17" s="4"/>
      <c r="TVW17" s="4"/>
      <c r="TVX17" s="4"/>
      <c r="TVY17" s="4"/>
      <c r="TVZ17" s="4"/>
      <c r="TWA17" s="4"/>
      <c r="TWB17" s="4"/>
      <c r="TWC17" s="4"/>
      <c r="TWD17" s="4"/>
      <c r="TWE17" s="4"/>
      <c r="TWF17" s="4"/>
      <c r="TWG17" s="4"/>
      <c r="TWH17" s="4"/>
      <c r="TWI17" s="4"/>
      <c r="TWJ17" s="4"/>
      <c r="TWK17" s="4"/>
      <c r="TWL17" s="4"/>
      <c r="TWM17" s="4"/>
      <c r="TWN17" s="4"/>
      <c r="TWO17" s="4"/>
      <c r="TWP17" s="4"/>
      <c r="TWQ17" s="4"/>
      <c r="TWR17" s="4"/>
      <c r="TWS17" s="4"/>
      <c r="TWT17" s="4"/>
      <c r="TWU17" s="4"/>
      <c r="TWV17" s="4"/>
      <c r="TWW17" s="4"/>
      <c r="TWX17" s="4"/>
      <c r="TWY17" s="4"/>
      <c r="TWZ17" s="4"/>
      <c r="TXA17" s="4"/>
      <c r="TXB17" s="4"/>
      <c r="TXC17" s="4"/>
      <c r="TXD17" s="4"/>
      <c r="TXE17" s="4"/>
      <c r="TXF17" s="4"/>
      <c r="TXG17" s="4"/>
      <c r="TXH17" s="4"/>
      <c r="TXI17" s="4"/>
      <c r="TXJ17" s="4"/>
      <c r="TXK17" s="4"/>
      <c r="TXL17" s="4"/>
      <c r="TXM17" s="4"/>
      <c r="TXN17" s="4"/>
      <c r="TXO17" s="4"/>
      <c r="TXP17" s="4"/>
      <c r="TXQ17" s="4"/>
      <c r="TXR17" s="4"/>
      <c r="TXS17" s="4"/>
      <c r="TXT17" s="4"/>
      <c r="TXU17" s="4"/>
      <c r="TXV17" s="4"/>
      <c r="TXW17" s="4"/>
      <c r="TXX17" s="4"/>
      <c r="TXY17" s="4"/>
      <c r="TXZ17" s="4"/>
      <c r="TYA17" s="4"/>
      <c r="TYB17" s="4"/>
      <c r="TYC17" s="4"/>
      <c r="TYD17" s="4"/>
      <c r="TYE17" s="4"/>
      <c r="TYF17" s="4"/>
      <c r="TYG17" s="4"/>
      <c r="TYH17" s="4"/>
      <c r="TYI17" s="4"/>
      <c r="TYJ17" s="4"/>
      <c r="TYK17" s="4"/>
      <c r="TYL17" s="4"/>
      <c r="TYM17" s="4"/>
      <c r="TYN17" s="4"/>
      <c r="TYO17" s="4"/>
      <c r="TYP17" s="4"/>
      <c r="TYQ17" s="4"/>
      <c r="TYR17" s="4"/>
      <c r="TYS17" s="4"/>
      <c r="TYT17" s="4"/>
      <c r="TYU17" s="4"/>
      <c r="TYV17" s="4"/>
      <c r="TYW17" s="4"/>
      <c r="TYX17" s="4"/>
      <c r="TYY17" s="4"/>
      <c r="TYZ17" s="4"/>
      <c r="TZA17" s="4"/>
      <c r="TZB17" s="4"/>
      <c r="TZC17" s="4"/>
      <c r="TZD17" s="4"/>
      <c r="TZE17" s="4"/>
      <c r="TZF17" s="4"/>
      <c r="TZG17" s="4"/>
      <c r="TZH17" s="4"/>
      <c r="TZI17" s="4"/>
      <c r="TZJ17" s="4"/>
      <c r="TZK17" s="4"/>
      <c r="TZL17" s="4"/>
      <c r="TZM17" s="4"/>
      <c r="TZN17" s="4"/>
      <c r="TZO17" s="4"/>
      <c r="TZP17" s="4"/>
      <c r="TZQ17" s="4"/>
      <c r="TZR17" s="4"/>
      <c r="TZS17" s="4"/>
      <c r="TZT17" s="4"/>
      <c r="TZU17" s="4"/>
      <c r="TZV17" s="4"/>
      <c r="TZW17" s="4"/>
      <c r="TZX17" s="4"/>
      <c r="TZY17" s="4"/>
      <c r="TZZ17" s="4"/>
      <c r="UAA17" s="4"/>
      <c r="UAB17" s="4"/>
      <c r="UAC17" s="4"/>
      <c r="UAD17" s="4"/>
      <c r="UAE17" s="4"/>
      <c r="UAF17" s="4"/>
      <c r="UAG17" s="4"/>
      <c r="UAH17" s="4"/>
      <c r="UAI17" s="4"/>
      <c r="UAJ17" s="4"/>
      <c r="UAK17" s="4"/>
      <c r="UAL17" s="4"/>
      <c r="UAM17" s="4"/>
      <c r="UAN17" s="4"/>
      <c r="UAO17" s="4"/>
      <c r="UAP17" s="4"/>
      <c r="UAQ17" s="4"/>
      <c r="UAR17" s="4"/>
      <c r="UAS17" s="4"/>
      <c r="UAT17" s="4"/>
      <c r="UAU17" s="4"/>
      <c r="UAV17" s="4"/>
      <c r="UAW17" s="4"/>
      <c r="UAX17" s="4"/>
      <c r="UAY17" s="4"/>
      <c r="UAZ17" s="4"/>
      <c r="UBA17" s="4"/>
      <c r="UBB17" s="4"/>
      <c r="UBC17" s="4"/>
      <c r="UBD17" s="4"/>
      <c r="UBE17" s="4"/>
      <c r="UBF17" s="4"/>
      <c r="UBG17" s="4"/>
      <c r="UBH17" s="4"/>
      <c r="UBI17" s="4"/>
      <c r="UBJ17" s="4"/>
      <c r="UBK17" s="4"/>
      <c r="UBL17" s="4"/>
      <c r="UBM17" s="4"/>
      <c r="UBN17" s="4"/>
      <c r="UBO17" s="4"/>
      <c r="UBP17" s="4"/>
      <c r="UBQ17" s="4"/>
      <c r="UBR17" s="4"/>
      <c r="UBS17" s="4"/>
      <c r="UBT17" s="4"/>
      <c r="UBU17" s="4"/>
      <c r="UBV17" s="4"/>
      <c r="UBW17" s="4"/>
      <c r="UBX17" s="4"/>
      <c r="UBY17" s="4"/>
      <c r="UBZ17" s="4"/>
      <c r="UCA17" s="4"/>
      <c r="UCB17" s="4"/>
      <c r="UCC17" s="4"/>
      <c r="UCD17" s="4"/>
      <c r="UCE17" s="4"/>
      <c r="UCF17" s="4"/>
      <c r="UCG17" s="4"/>
      <c r="UCH17" s="4"/>
      <c r="UCI17" s="4"/>
      <c r="UCJ17" s="4"/>
      <c r="UCK17" s="4"/>
      <c r="UCL17" s="4"/>
      <c r="UCM17" s="4"/>
      <c r="UCN17" s="4"/>
      <c r="UCO17" s="4"/>
      <c r="UCP17" s="4"/>
      <c r="UCQ17" s="4"/>
      <c r="UCR17" s="4"/>
      <c r="UCS17" s="4"/>
      <c r="UCT17" s="4"/>
      <c r="UCU17" s="4"/>
      <c r="UCV17" s="4"/>
      <c r="UCW17" s="4"/>
      <c r="UCX17" s="4"/>
      <c r="UCY17" s="4"/>
      <c r="UCZ17" s="4"/>
      <c r="UDA17" s="4"/>
      <c r="UDB17" s="4"/>
      <c r="UDC17" s="4"/>
      <c r="UDD17" s="4"/>
      <c r="UDE17" s="4"/>
      <c r="UDF17" s="4"/>
      <c r="UDG17" s="4"/>
      <c r="UDH17" s="4"/>
      <c r="UDI17" s="4"/>
      <c r="UDJ17" s="4"/>
      <c r="UDK17" s="4"/>
      <c r="UDL17" s="4"/>
      <c r="UDM17" s="4"/>
      <c r="UDN17" s="4"/>
      <c r="UDO17" s="4"/>
      <c r="UDP17" s="4"/>
      <c r="UDQ17" s="4"/>
      <c r="UDR17" s="4"/>
      <c r="UDS17" s="4"/>
      <c r="UDT17" s="4"/>
      <c r="UDU17" s="4"/>
      <c r="UDV17" s="4"/>
      <c r="UDW17" s="4"/>
      <c r="UDX17" s="4"/>
      <c r="UDY17" s="4"/>
      <c r="UDZ17" s="4"/>
      <c r="UEA17" s="4"/>
      <c r="UEB17" s="4"/>
      <c r="UEC17" s="4"/>
      <c r="UED17" s="4"/>
      <c r="UEE17" s="4"/>
      <c r="UEF17" s="4"/>
      <c r="UEG17" s="4"/>
      <c r="UEH17" s="4"/>
      <c r="UEI17" s="4"/>
      <c r="UEJ17" s="4"/>
      <c r="UEK17" s="4"/>
      <c r="UEL17" s="4"/>
      <c r="UEM17" s="4"/>
      <c r="UEN17" s="4"/>
      <c r="UEO17" s="4"/>
      <c r="UEP17" s="4"/>
      <c r="UEQ17" s="4"/>
      <c r="UER17" s="4"/>
      <c r="UES17" s="4"/>
      <c r="UET17" s="4"/>
      <c r="UEU17" s="4"/>
      <c r="UEV17" s="4"/>
      <c r="UEW17" s="4"/>
      <c r="UEX17" s="4"/>
      <c r="UEY17" s="4"/>
      <c r="UEZ17" s="4"/>
      <c r="UFA17" s="4"/>
      <c r="UFB17" s="4"/>
      <c r="UFC17" s="4"/>
      <c r="UFD17" s="4"/>
      <c r="UFE17" s="4"/>
      <c r="UFF17" s="4"/>
      <c r="UFG17" s="4"/>
      <c r="UFH17" s="4"/>
      <c r="UFI17" s="4"/>
      <c r="UFJ17" s="4"/>
      <c r="UFK17" s="4"/>
      <c r="UFL17" s="4"/>
      <c r="UFM17" s="4"/>
      <c r="UFN17" s="4"/>
      <c r="UFO17" s="4"/>
      <c r="UFP17" s="4"/>
      <c r="UFQ17" s="4"/>
      <c r="UFR17" s="4"/>
      <c r="UFS17" s="4"/>
      <c r="UFT17" s="4"/>
      <c r="UFU17" s="4"/>
      <c r="UFV17" s="4"/>
      <c r="UFW17" s="4"/>
      <c r="UFX17" s="4"/>
      <c r="UFY17" s="4"/>
      <c r="UFZ17" s="4"/>
      <c r="UGA17" s="4"/>
      <c r="UGB17" s="4"/>
      <c r="UGC17" s="4"/>
      <c r="UGD17" s="4"/>
      <c r="UGE17" s="4"/>
      <c r="UGF17" s="4"/>
      <c r="UGG17" s="4"/>
      <c r="UGH17" s="4"/>
      <c r="UGI17" s="4"/>
      <c r="UGJ17" s="4"/>
      <c r="UGK17" s="4"/>
      <c r="UGL17" s="4"/>
      <c r="UGM17" s="4"/>
      <c r="UGN17" s="4"/>
      <c r="UGO17" s="4"/>
      <c r="UGP17" s="4"/>
      <c r="UGQ17" s="4"/>
      <c r="UGR17" s="4"/>
      <c r="UGS17" s="4"/>
      <c r="UGT17" s="4"/>
      <c r="UGU17" s="4"/>
      <c r="UGV17" s="4"/>
      <c r="UGW17" s="4"/>
      <c r="UGX17" s="4"/>
      <c r="UGY17" s="4"/>
      <c r="UGZ17" s="4"/>
      <c r="UHA17" s="4"/>
      <c r="UHB17" s="4"/>
      <c r="UHC17" s="4"/>
      <c r="UHD17" s="4"/>
      <c r="UHE17" s="4"/>
      <c r="UHF17" s="4"/>
      <c r="UHG17" s="4"/>
      <c r="UHH17" s="4"/>
      <c r="UHI17" s="4"/>
      <c r="UHJ17" s="4"/>
      <c r="UHK17" s="4"/>
      <c r="UHL17" s="4"/>
      <c r="UHM17" s="4"/>
      <c r="UHN17" s="4"/>
      <c r="UHO17" s="4"/>
      <c r="UHP17" s="4"/>
      <c r="UHQ17" s="4"/>
      <c r="UHR17" s="4"/>
      <c r="UHS17" s="4"/>
      <c r="UHT17" s="4"/>
      <c r="UHU17" s="4"/>
      <c r="UHV17" s="4"/>
      <c r="UHW17" s="4"/>
      <c r="UHX17" s="4"/>
      <c r="UHY17" s="4"/>
      <c r="UHZ17" s="4"/>
      <c r="UIA17" s="4"/>
      <c r="UIB17" s="4"/>
      <c r="UIC17" s="4"/>
      <c r="UID17" s="4"/>
      <c r="UIE17" s="4"/>
      <c r="UIF17" s="4"/>
      <c r="UIG17" s="4"/>
      <c r="UIH17" s="4"/>
      <c r="UII17" s="4"/>
      <c r="UIJ17" s="4"/>
      <c r="UIK17" s="4"/>
      <c r="UIL17" s="4"/>
      <c r="UIM17" s="4"/>
      <c r="UIN17" s="4"/>
      <c r="UIO17" s="4"/>
      <c r="UIP17" s="4"/>
      <c r="UIQ17" s="4"/>
      <c r="UIR17" s="4"/>
      <c r="UIS17" s="4"/>
      <c r="UIT17" s="4"/>
      <c r="UIU17" s="4"/>
      <c r="UIV17" s="4"/>
      <c r="UIW17" s="4"/>
      <c r="UIX17" s="4"/>
      <c r="UIY17" s="4"/>
      <c r="UIZ17" s="4"/>
      <c r="UJA17" s="4"/>
      <c r="UJB17" s="4"/>
      <c r="UJC17" s="4"/>
      <c r="UJD17" s="4"/>
      <c r="UJE17" s="4"/>
      <c r="UJF17" s="4"/>
      <c r="UJG17" s="4"/>
      <c r="UJH17" s="4"/>
      <c r="UJI17" s="4"/>
      <c r="UJJ17" s="4"/>
      <c r="UJK17" s="4"/>
      <c r="UJL17" s="4"/>
      <c r="UJM17" s="4"/>
      <c r="UJN17" s="4"/>
      <c r="UJO17" s="4"/>
      <c r="UJP17" s="4"/>
      <c r="UJQ17" s="4"/>
      <c r="UJR17" s="4"/>
      <c r="UJS17" s="4"/>
      <c r="UJT17" s="4"/>
      <c r="UJU17" s="4"/>
      <c r="UJV17" s="4"/>
      <c r="UJW17" s="4"/>
      <c r="UJX17" s="4"/>
      <c r="UJY17" s="4"/>
      <c r="UJZ17" s="4"/>
      <c r="UKA17" s="4"/>
      <c r="UKB17" s="4"/>
      <c r="UKC17" s="4"/>
      <c r="UKD17" s="4"/>
      <c r="UKE17" s="4"/>
      <c r="UKF17" s="4"/>
      <c r="UKG17" s="4"/>
      <c r="UKH17" s="4"/>
      <c r="UKI17" s="4"/>
      <c r="UKJ17" s="4"/>
      <c r="UKK17" s="4"/>
      <c r="UKL17" s="4"/>
      <c r="UKM17" s="4"/>
      <c r="UKN17" s="4"/>
      <c r="UKO17" s="4"/>
      <c r="UKP17" s="4"/>
      <c r="UKQ17" s="4"/>
      <c r="UKR17" s="4"/>
      <c r="UKS17" s="4"/>
      <c r="UKT17" s="4"/>
      <c r="UKU17" s="4"/>
      <c r="UKV17" s="4"/>
      <c r="UKW17" s="4"/>
      <c r="UKX17" s="4"/>
      <c r="UKY17" s="4"/>
      <c r="UKZ17" s="4"/>
      <c r="ULA17" s="4"/>
      <c r="ULB17" s="4"/>
      <c r="ULC17" s="4"/>
      <c r="ULD17" s="4"/>
      <c r="ULE17" s="4"/>
      <c r="ULF17" s="4"/>
      <c r="ULG17" s="4"/>
      <c r="ULH17" s="4"/>
      <c r="ULI17" s="4"/>
      <c r="ULJ17" s="4"/>
      <c r="ULK17" s="4"/>
      <c r="ULL17" s="4"/>
      <c r="ULM17" s="4"/>
      <c r="ULN17" s="4"/>
      <c r="ULO17" s="4"/>
      <c r="ULP17" s="4"/>
      <c r="ULQ17" s="4"/>
      <c r="ULR17" s="4"/>
      <c r="ULS17" s="4"/>
      <c r="ULT17" s="4"/>
      <c r="ULU17" s="4"/>
      <c r="ULV17" s="4"/>
      <c r="ULW17" s="4"/>
      <c r="ULX17" s="4"/>
      <c r="ULY17" s="4"/>
      <c r="ULZ17" s="4"/>
      <c r="UMA17" s="4"/>
      <c r="UMB17" s="4"/>
      <c r="UMC17" s="4"/>
      <c r="UMD17" s="4"/>
      <c r="UME17" s="4"/>
      <c r="UMF17" s="4"/>
      <c r="UMG17" s="4"/>
      <c r="UMH17" s="4"/>
      <c r="UMI17" s="4"/>
      <c r="UMJ17" s="4"/>
      <c r="UMK17" s="4"/>
      <c r="UML17" s="4"/>
      <c r="UMM17" s="4"/>
      <c r="UMN17" s="4"/>
      <c r="UMO17" s="4"/>
      <c r="UMP17" s="4"/>
      <c r="UMQ17" s="4"/>
      <c r="UMR17" s="4"/>
      <c r="UMS17" s="4"/>
      <c r="UMT17" s="4"/>
      <c r="UMU17" s="4"/>
      <c r="UMV17" s="4"/>
      <c r="UMW17" s="4"/>
      <c r="UMX17" s="4"/>
      <c r="UMY17" s="4"/>
      <c r="UMZ17" s="4"/>
      <c r="UNA17" s="4"/>
      <c r="UNB17" s="4"/>
      <c r="UNC17" s="4"/>
      <c r="UND17" s="4"/>
      <c r="UNE17" s="4"/>
      <c r="UNF17" s="4"/>
      <c r="UNG17" s="4"/>
      <c r="UNH17" s="4"/>
      <c r="UNI17" s="4"/>
      <c r="UNJ17" s="4"/>
      <c r="UNK17" s="4"/>
      <c r="UNL17" s="4"/>
      <c r="UNM17" s="4"/>
      <c r="UNN17" s="4"/>
      <c r="UNO17" s="4"/>
      <c r="UNP17" s="4"/>
      <c r="UNQ17" s="4"/>
      <c r="UNR17" s="4"/>
      <c r="UNS17" s="4"/>
      <c r="UNT17" s="4"/>
      <c r="UNU17" s="4"/>
      <c r="UNV17" s="4"/>
      <c r="UNW17" s="4"/>
      <c r="UNX17" s="4"/>
      <c r="UNY17" s="4"/>
      <c r="UNZ17" s="4"/>
      <c r="UOA17" s="4"/>
      <c r="UOB17" s="4"/>
      <c r="UOC17" s="4"/>
      <c r="UOD17" s="4"/>
      <c r="UOE17" s="4"/>
      <c r="UOF17" s="4"/>
      <c r="UOG17" s="4"/>
      <c r="UOH17" s="4"/>
      <c r="UOI17" s="4"/>
      <c r="UOJ17" s="4"/>
      <c r="UOK17" s="4"/>
      <c r="UOL17" s="4"/>
      <c r="UOM17" s="4"/>
      <c r="UON17" s="4"/>
      <c r="UOO17" s="4"/>
      <c r="UOP17" s="4"/>
      <c r="UOQ17" s="4"/>
      <c r="UOR17" s="4"/>
      <c r="UOS17" s="4"/>
      <c r="UOT17" s="4"/>
      <c r="UOU17" s="4"/>
      <c r="UOV17" s="4"/>
      <c r="UOW17" s="4"/>
      <c r="UOX17" s="4"/>
      <c r="UOY17" s="4"/>
      <c r="UOZ17" s="4"/>
      <c r="UPA17" s="4"/>
      <c r="UPB17" s="4"/>
      <c r="UPC17" s="4"/>
      <c r="UPD17" s="4"/>
      <c r="UPE17" s="4"/>
      <c r="UPF17" s="4"/>
      <c r="UPG17" s="4"/>
      <c r="UPH17" s="4"/>
      <c r="UPI17" s="4"/>
      <c r="UPJ17" s="4"/>
      <c r="UPK17" s="4"/>
      <c r="UPL17" s="4"/>
      <c r="UPM17" s="4"/>
      <c r="UPN17" s="4"/>
      <c r="UPO17" s="4"/>
      <c r="UPP17" s="4"/>
      <c r="UPQ17" s="4"/>
      <c r="UPR17" s="4"/>
      <c r="UPS17" s="4"/>
      <c r="UPT17" s="4"/>
      <c r="UPU17" s="4"/>
      <c r="UPV17" s="4"/>
      <c r="UPW17" s="4"/>
      <c r="UPX17" s="4"/>
      <c r="UPY17" s="4"/>
      <c r="UPZ17" s="4"/>
      <c r="UQA17" s="4"/>
      <c r="UQB17" s="4"/>
      <c r="UQC17" s="4"/>
      <c r="UQD17" s="4"/>
      <c r="UQE17" s="4"/>
      <c r="UQF17" s="4"/>
      <c r="UQG17" s="4"/>
      <c r="UQH17" s="4"/>
      <c r="UQI17" s="4"/>
      <c r="UQJ17" s="4"/>
      <c r="UQK17" s="4"/>
      <c r="UQL17" s="4"/>
      <c r="UQM17" s="4"/>
      <c r="UQN17" s="4"/>
      <c r="UQO17" s="4"/>
      <c r="UQP17" s="4"/>
      <c r="UQQ17" s="4"/>
      <c r="UQR17" s="4"/>
      <c r="UQS17" s="4"/>
      <c r="UQT17" s="4"/>
      <c r="UQU17" s="4"/>
      <c r="UQV17" s="4"/>
      <c r="UQW17" s="4"/>
      <c r="UQX17" s="4"/>
      <c r="UQY17" s="4"/>
      <c r="UQZ17" s="4"/>
      <c r="URA17" s="4"/>
      <c r="URB17" s="4"/>
      <c r="URC17" s="4"/>
      <c r="URD17" s="4"/>
      <c r="URE17" s="4"/>
      <c r="URF17" s="4"/>
      <c r="URG17" s="4"/>
      <c r="URH17" s="4"/>
      <c r="URI17" s="4"/>
      <c r="URJ17" s="4"/>
      <c r="URK17" s="4"/>
      <c r="URL17" s="4"/>
      <c r="URM17" s="4"/>
      <c r="URN17" s="4"/>
      <c r="URO17" s="4"/>
      <c r="URP17" s="4"/>
      <c r="URQ17" s="4"/>
      <c r="URR17" s="4"/>
      <c r="URS17" s="4"/>
      <c r="URT17" s="4"/>
      <c r="URU17" s="4"/>
      <c r="URV17" s="4"/>
      <c r="URW17" s="4"/>
      <c r="URX17" s="4"/>
      <c r="URY17" s="4"/>
      <c r="URZ17" s="4"/>
      <c r="USA17" s="4"/>
      <c r="USB17" s="4"/>
      <c r="USC17" s="4"/>
      <c r="USD17" s="4"/>
      <c r="USE17" s="4"/>
      <c r="USF17" s="4"/>
      <c r="USG17" s="4"/>
      <c r="USH17" s="4"/>
      <c r="USI17" s="4"/>
      <c r="USJ17" s="4"/>
      <c r="USK17" s="4"/>
      <c r="USL17" s="4"/>
      <c r="USM17" s="4"/>
      <c r="USN17" s="4"/>
      <c r="USO17" s="4"/>
      <c r="USP17" s="4"/>
      <c r="USQ17" s="4"/>
      <c r="USR17" s="4"/>
      <c r="USS17" s="4"/>
      <c r="UST17" s="4"/>
      <c r="USU17" s="4"/>
      <c r="USV17" s="4"/>
      <c r="USW17" s="4"/>
      <c r="USX17" s="4"/>
      <c r="USY17" s="4"/>
      <c r="USZ17" s="4"/>
      <c r="UTA17" s="4"/>
      <c r="UTB17" s="4"/>
      <c r="UTC17" s="4"/>
      <c r="UTD17" s="4"/>
      <c r="UTE17" s="4"/>
      <c r="UTF17" s="4"/>
      <c r="UTG17" s="4"/>
      <c r="UTH17" s="4"/>
      <c r="UTI17" s="4"/>
      <c r="UTJ17" s="4"/>
      <c r="UTK17" s="4"/>
      <c r="UTL17" s="4"/>
      <c r="UTM17" s="4"/>
      <c r="UTN17" s="4"/>
      <c r="UTO17" s="4"/>
      <c r="UTP17" s="4"/>
      <c r="UTQ17" s="4"/>
      <c r="UTR17" s="4"/>
      <c r="UTS17" s="4"/>
      <c r="UTT17" s="4"/>
      <c r="UTU17" s="4"/>
      <c r="UTV17" s="4"/>
      <c r="UTW17" s="4"/>
      <c r="UTX17" s="4"/>
      <c r="UTY17" s="4"/>
      <c r="UTZ17" s="4"/>
      <c r="UUA17" s="4"/>
      <c r="UUB17" s="4"/>
      <c r="UUC17" s="4"/>
      <c r="UUD17" s="4"/>
      <c r="UUE17" s="4"/>
      <c r="UUF17" s="4"/>
      <c r="UUG17" s="4"/>
      <c r="UUH17" s="4"/>
      <c r="UUI17" s="4"/>
      <c r="UUJ17" s="4"/>
      <c r="UUK17" s="4"/>
      <c r="UUL17" s="4"/>
      <c r="UUM17" s="4"/>
      <c r="UUN17" s="4"/>
      <c r="UUO17" s="4"/>
      <c r="UUP17" s="4"/>
      <c r="UUQ17" s="4"/>
      <c r="UUR17" s="4"/>
      <c r="UUS17" s="4"/>
      <c r="UUT17" s="4"/>
      <c r="UUU17" s="4"/>
      <c r="UUV17" s="4"/>
      <c r="UUW17" s="4"/>
      <c r="UUX17" s="4"/>
      <c r="UUY17" s="4"/>
      <c r="UUZ17" s="4"/>
      <c r="UVA17" s="4"/>
      <c r="UVB17" s="4"/>
      <c r="UVC17" s="4"/>
      <c r="UVD17" s="4"/>
      <c r="UVE17" s="4"/>
      <c r="UVF17" s="4"/>
      <c r="UVG17" s="4"/>
      <c r="UVH17" s="4"/>
      <c r="UVI17" s="4"/>
      <c r="UVJ17" s="4"/>
      <c r="UVK17" s="4"/>
      <c r="UVL17" s="4"/>
      <c r="UVM17" s="4"/>
      <c r="UVN17" s="4"/>
      <c r="UVO17" s="4"/>
      <c r="UVP17" s="4"/>
      <c r="UVQ17" s="4"/>
      <c r="UVR17" s="4"/>
      <c r="UVS17" s="4"/>
      <c r="UVT17" s="4"/>
      <c r="UVU17" s="4"/>
      <c r="UVV17" s="4"/>
      <c r="UVW17" s="4"/>
      <c r="UVX17" s="4"/>
      <c r="UVY17" s="4"/>
      <c r="UVZ17" s="4"/>
      <c r="UWA17" s="4"/>
      <c r="UWB17" s="4"/>
      <c r="UWC17" s="4"/>
      <c r="UWD17" s="4"/>
      <c r="UWE17" s="4"/>
      <c r="UWF17" s="4"/>
      <c r="UWG17" s="4"/>
      <c r="UWH17" s="4"/>
      <c r="UWI17" s="4"/>
      <c r="UWJ17" s="4"/>
      <c r="UWK17" s="4"/>
      <c r="UWL17" s="4"/>
      <c r="UWM17" s="4"/>
      <c r="UWN17" s="4"/>
      <c r="UWO17" s="4"/>
      <c r="UWP17" s="4"/>
      <c r="UWQ17" s="4"/>
      <c r="UWR17" s="4"/>
      <c r="UWS17" s="4"/>
      <c r="UWT17" s="4"/>
      <c r="UWU17" s="4"/>
      <c r="UWV17" s="4"/>
      <c r="UWW17" s="4"/>
      <c r="UWX17" s="4"/>
      <c r="UWY17" s="4"/>
      <c r="UWZ17" s="4"/>
      <c r="UXA17" s="4"/>
      <c r="UXB17" s="4"/>
      <c r="UXC17" s="4"/>
      <c r="UXD17" s="4"/>
      <c r="UXE17" s="4"/>
      <c r="UXF17" s="4"/>
      <c r="UXG17" s="4"/>
      <c r="UXH17" s="4"/>
      <c r="UXI17" s="4"/>
      <c r="UXJ17" s="4"/>
      <c r="UXK17" s="4"/>
      <c r="UXL17" s="4"/>
      <c r="UXM17" s="4"/>
      <c r="UXN17" s="4"/>
      <c r="UXO17" s="4"/>
      <c r="UXP17" s="4"/>
      <c r="UXQ17" s="4"/>
      <c r="UXR17" s="4"/>
      <c r="UXS17" s="4"/>
      <c r="UXT17" s="4"/>
      <c r="UXU17" s="4"/>
      <c r="UXV17" s="4"/>
      <c r="UXW17" s="4"/>
      <c r="UXX17" s="4"/>
      <c r="UXY17" s="4"/>
      <c r="UXZ17" s="4"/>
      <c r="UYA17" s="4"/>
      <c r="UYB17" s="4"/>
      <c r="UYC17" s="4"/>
      <c r="UYD17" s="4"/>
      <c r="UYE17" s="4"/>
      <c r="UYF17" s="4"/>
      <c r="UYG17" s="4"/>
      <c r="UYH17" s="4"/>
      <c r="UYI17" s="4"/>
      <c r="UYJ17" s="4"/>
      <c r="UYK17" s="4"/>
      <c r="UYL17" s="4"/>
      <c r="UYM17" s="4"/>
      <c r="UYN17" s="4"/>
      <c r="UYO17" s="4"/>
      <c r="UYP17" s="4"/>
      <c r="UYQ17" s="4"/>
      <c r="UYR17" s="4"/>
      <c r="UYS17" s="4"/>
      <c r="UYT17" s="4"/>
      <c r="UYU17" s="4"/>
      <c r="UYV17" s="4"/>
      <c r="UYW17" s="4"/>
      <c r="UYX17" s="4"/>
      <c r="UYY17" s="4"/>
      <c r="UYZ17" s="4"/>
      <c r="UZA17" s="4"/>
      <c r="UZB17" s="4"/>
      <c r="UZC17" s="4"/>
      <c r="UZD17" s="4"/>
      <c r="UZE17" s="4"/>
      <c r="UZF17" s="4"/>
      <c r="UZG17" s="4"/>
      <c r="UZH17" s="4"/>
      <c r="UZI17" s="4"/>
      <c r="UZJ17" s="4"/>
      <c r="UZK17" s="4"/>
      <c r="UZL17" s="4"/>
      <c r="UZM17" s="4"/>
      <c r="UZN17" s="4"/>
      <c r="UZO17" s="4"/>
      <c r="UZP17" s="4"/>
      <c r="UZQ17" s="4"/>
      <c r="UZR17" s="4"/>
      <c r="UZS17" s="4"/>
      <c r="UZT17" s="4"/>
      <c r="UZU17" s="4"/>
      <c r="UZV17" s="4"/>
      <c r="UZW17" s="4"/>
      <c r="UZX17" s="4"/>
      <c r="UZY17" s="4"/>
      <c r="UZZ17" s="4"/>
      <c r="VAA17" s="4"/>
      <c r="VAB17" s="4"/>
      <c r="VAC17" s="4"/>
      <c r="VAD17" s="4"/>
      <c r="VAE17" s="4"/>
      <c r="VAF17" s="4"/>
      <c r="VAG17" s="4"/>
      <c r="VAH17" s="4"/>
      <c r="VAI17" s="4"/>
      <c r="VAJ17" s="4"/>
      <c r="VAK17" s="4"/>
      <c r="VAL17" s="4"/>
      <c r="VAM17" s="4"/>
      <c r="VAN17" s="4"/>
      <c r="VAO17" s="4"/>
      <c r="VAP17" s="4"/>
      <c r="VAQ17" s="4"/>
      <c r="VAR17" s="4"/>
      <c r="VAS17" s="4"/>
      <c r="VAT17" s="4"/>
      <c r="VAU17" s="4"/>
      <c r="VAV17" s="4"/>
      <c r="VAW17" s="4"/>
      <c r="VAX17" s="4"/>
      <c r="VAY17" s="4"/>
      <c r="VAZ17" s="4"/>
      <c r="VBA17" s="4"/>
      <c r="VBB17" s="4"/>
      <c r="VBC17" s="4"/>
      <c r="VBD17" s="4"/>
      <c r="VBE17" s="4"/>
      <c r="VBF17" s="4"/>
      <c r="VBG17" s="4"/>
      <c r="VBH17" s="4"/>
      <c r="VBI17" s="4"/>
      <c r="VBJ17" s="4"/>
      <c r="VBK17" s="4"/>
      <c r="VBL17" s="4"/>
      <c r="VBM17" s="4"/>
      <c r="VBN17" s="4"/>
      <c r="VBO17" s="4"/>
      <c r="VBP17" s="4"/>
      <c r="VBQ17" s="4"/>
      <c r="VBR17" s="4"/>
      <c r="VBS17" s="4"/>
      <c r="VBT17" s="4"/>
      <c r="VBU17" s="4"/>
      <c r="VBV17" s="4"/>
      <c r="VBW17" s="4"/>
      <c r="VBX17" s="4"/>
      <c r="VBY17" s="4"/>
      <c r="VBZ17" s="4"/>
      <c r="VCA17" s="4"/>
      <c r="VCB17" s="4"/>
      <c r="VCC17" s="4"/>
      <c r="VCD17" s="4"/>
      <c r="VCE17" s="4"/>
      <c r="VCF17" s="4"/>
      <c r="VCG17" s="4"/>
      <c r="VCH17" s="4"/>
      <c r="VCI17" s="4"/>
      <c r="VCJ17" s="4"/>
      <c r="VCK17" s="4"/>
      <c r="VCL17" s="4"/>
      <c r="VCM17" s="4"/>
      <c r="VCN17" s="4"/>
      <c r="VCO17" s="4"/>
      <c r="VCP17" s="4"/>
      <c r="VCQ17" s="4"/>
      <c r="VCR17" s="4"/>
      <c r="VCS17" s="4"/>
      <c r="VCT17" s="4"/>
      <c r="VCU17" s="4"/>
      <c r="VCV17" s="4"/>
      <c r="VCW17" s="4"/>
      <c r="VCX17" s="4"/>
      <c r="VCY17" s="4"/>
      <c r="VCZ17" s="4"/>
      <c r="VDA17" s="4"/>
      <c r="VDB17" s="4"/>
      <c r="VDC17" s="4"/>
      <c r="VDD17" s="4"/>
      <c r="VDE17" s="4"/>
      <c r="VDF17" s="4"/>
      <c r="VDG17" s="4"/>
      <c r="VDH17" s="4"/>
      <c r="VDI17" s="4"/>
      <c r="VDJ17" s="4"/>
      <c r="VDK17" s="4"/>
      <c r="VDL17" s="4"/>
      <c r="VDM17" s="4"/>
      <c r="VDN17" s="4"/>
      <c r="VDO17" s="4"/>
      <c r="VDP17" s="4"/>
      <c r="VDQ17" s="4"/>
      <c r="VDR17" s="4"/>
      <c r="VDS17" s="4"/>
      <c r="VDT17" s="4"/>
      <c r="VDU17" s="4"/>
      <c r="VDV17" s="4"/>
      <c r="VDW17" s="4"/>
      <c r="VDX17" s="4"/>
      <c r="VDY17" s="4"/>
      <c r="VDZ17" s="4"/>
      <c r="VEA17" s="4"/>
      <c r="VEB17" s="4"/>
      <c r="VEC17" s="4"/>
      <c r="VED17" s="4"/>
      <c r="VEE17" s="4"/>
      <c r="VEF17" s="4"/>
      <c r="VEG17" s="4"/>
      <c r="VEH17" s="4"/>
      <c r="VEI17" s="4"/>
      <c r="VEJ17" s="4"/>
      <c r="VEK17" s="4"/>
      <c r="VEL17" s="4"/>
      <c r="VEM17" s="4"/>
      <c r="VEN17" s="4"/>
      <c r="VEO17" s="4"/>
      <c r="VEP17" s="4"/>
      <c r="VEQ17" s="4"/>
      <c r="VER17" s="4"/>
      <c r="VES17" s="4"/>
      <c r="VET17" s="4"/>
      <c r="VEU17" s="4"/>
      <c r="VEV17" s="4"/>
      <c r="VEW17" s="4"/>
      <c r="VEX17" s="4"/>
      <c r="VEY17" s="4"/>
      <c r="VEZ17" s="4"/>
      <c r="VFA17" s="4"/>
      <c r="VFB17" s="4"/>
      <c r="VFC17" s="4"/>
      <c r="VFD17" s="4"/>
      <c r="VFE17" s="4"/>
      <c r="VFF17" s="4"/>
      <c r="VFG17" s="4"/>
      <c r="VFH17" s="4"/>
      <c r="VFI17" s="4"/>
      <c r="VFJ17" s="4"/>
      <c r="VFK17" s="4"/>
      <c r="VFL17" s="4"/>
      <c r="VFM17" s="4"/>
      <c r="VFN17" s="4"/>
      <c r="VFO17" s="4"/>
      <c r="VFP17" s="4"/>
      <c r="VFQ17" s="4"/>
      <c r="VFR17" s="4"/>
      <c r="VFS17" s="4"/>
      <c r="VFT17" s="4"/>
      <c r="VFU17" s="4"/>
      <c r="VFV17" s="4"/>
      <c r="VFW17" s="4"/>
      <c r="VFX17" s="4"/>
      <c r="VFY17" s="4"/>
      <c r="VFZ17" s="4"/>
      <c r="VGA17" s="4"/>
      <c r="VGB17" s="4"/>
      <c r="VGC17" s="4"/>
      <c r="VGD17" s="4"/>
      <c r="VGE17" s="4"/>
      <c r="VGF17" s="4"/>
      <c r="VGG17" s="4"/>
      <c r="VGH17" s="4"/>
      <c r="VGI17" s="4"/>
      <c r="VGJ17" s="4"/>
      <c r="VGK17" s="4"/>
      <c r="VGL17" s="4"/>
      <c r="VGM17" s="4"/>
      <c r="VGN17" s="4"/>
      <c r="VGO17" s="4"/>
      <c r="VGP17" s="4"/>
      <c r="VGQ17" s="4"/>
      <c r="VGR17" s="4"/>
      <c r="VGS17" s="4"/>
      <c r="VGT17" s="4"/>
      <c r="VGU17" s="4"/>
      <c r="VGV17" s="4"/>
      <c r="VGW17" s="4"/>
      <c r="VGX17" s="4"/>
      <c r="VGY17" s="4"/>
      <c r="VGZ17" s="4"/>
      <c r="VHA17" s="4"/>
      <c r="VHB17" s="4"/>
      <c r="VHC17" s="4"/>
      <c r="VHD17" s="4"/>
      <c r="VHE17" s="4"/>
      <c r="VHF17" s="4"/>
      <c r="VHG17" s="4"/>
      <c r="VHH17" s="4"/>
      <c r="VHI17" s="4"/>
      <c r="VHJ17" s="4"/>
      <c r="VHK17" s="4"/>
      <c r="VHL17" s="4"/>
      <c r="VHM17" s="4"/>
      <c r="VHN17" s="4"/>
      <c r="VHO17" s="4"/>
      <c r="VHP17" s="4"/>
      <c r="VHQ17" s="4"/>
      <c r="VHR17" s="4"/>
      <c r="VHS17" s="4"/>
      <c r="VHT17" s="4"/>
      <c r="VHU17" s="4"/>
      <c r="VHV17" s="4"/>
      <c r="VHW17" s="4"/>
      <c r="VHX17" s="4"/>
      <c r="VHY17" s="4"/>
      <c r="VHZ17" s="4"/>
      <c r="VIA17" s="4"/>
      <c r="VIB17" s="4"/>
      <c r="VIC17" s="4"/>
      <c r="VID17" s="4"/>
      <c r="VIE17" s="4"/>
      <c r="VIF17" s="4"/>
      <c r="VIG17" s="4"/>
      <c r="VIH17" s="4"/>
      <c r="VII17" s="4"/>
      <c r="VIJ17" s="4"/>
      <c r="VIK17" s="4"/>
      <c r="VIL17" s="4"/>
      <c r="VIM17" s="4"/>
      <c r="VIN17" s="4"/>
      <c r="VIO17" s="4"/>
      <c r="VIP17" s="4"/>
      <c r="VIQ17" s="4"/>
      <c r="VIR17" s="4"/>
      <c r="VIS17" s="4"/>
      <c r="VIT17" s="4"/>
      <c r="VIU17" s="4"/>
      <c r="VIV17" s="4"/>
      <c r="VIW17" s="4"/>
      <c r="VIX17" s="4"/>
      <c r="VIY17" s="4"/>
      <c r="VIZ17" s="4"/>
      <c r="VJA17" s="4"/>
      <c r="VJB17" s="4"/>
      <c r="VJC17" s="4"/>
      <c r="VJD17" s="4"/>
      <c r="VJE17" s="4"/>
      <c r="VJF17" s="4"/>
      <c r="VJG17" s="4"/>
      <c r="VJH17" s="4"/>
      <c r="VJI17" s="4"/>
      <c r="VJJ17" s="4"/>
      <c r="VJK17" s="4"/>
      <c r="VJL17" s="4"/>
      <c r="VJM17" s="4"/>
      <c r="VJN17" s="4"/>
      <c r="VJO17" s="4"/>
      <c r="VJP17" s="4"/>
      <c r="VJQ17" s="4"/>
      <c r="VJR17" s="4"/>
      <c r="VJS17" s="4"/>
      <c r="VJT17" s="4"/>
      <c r="VJU17" s="4"/>
      <c r="VJV17" s="4"/>
      <c r="VJW17" s="4"/>
      <c r="VJX17" s="4"/>
      <c r="VJY17" s="4"/>
      <c r="VJZ17" s="4"/>
      <c r="VKA17" s="4"/>
      <c r="VKB17" s="4"/>
      <c r="VKC17" s="4"/>
      <c r="VKD17" s="4"/>
      <c r="VKE17" s="4"/>
      <c r="VKF17" s="4"/>
      <c r="VKG17" s="4"/>
      <c r="VKH17" s="4"/>
      <c r="VKI17" s="4"/>
      <c r="VKJ17" s="4"/>
      <c r="VKK17" s="4"/>
      <c r="VKL17" s="4"/>
      <c r="VKM17" s="4"/>
      <c r="VKN17" s="4"/>
      <c r="VKO17" s="4"/>
      <c r="VKP17" s="4"/>
      <c r="VKQ17" s="4"/>
      <c r="VKR17" s="4"/>
      <c r="VKS17" s="4"/>
      <c r="VKT17" s="4"/>
      <c r="VKU17" s="4"/>
      <c r="VKV17" s="4"/>
      <c r="VKW17" s="4"/>
      <c r="VKX17" s="4"/>
      <c r="VKY17" s="4"/>
      <c r="VKZ17" s="4"/>
      <c r="VLA17" s="4"/>
      <c r="VLB17" s="4"/>
      <c r="VLC17" s="4"/>
      <c r="VLD17" s="4"/>
      <c r="VLE17" s="4"/>
      <c r="VLF17" s="4"/>
      <c r="VLG17" s="4"/>
      <c r="VLH17" s="4"/>
      <c r="VLI17" s="4"/>
      <c r="VLJ17" s="4"/>
      <c r="VLK17" s="4"/>
      <c r="VLL17" s="4"/>
      <c r="VLM17" s="4"/>
      <c r="VLN17" s="4"/>
      <c r="VLO17" s="4"/>
      <c r="VLP17" s="4"/>
      <c r="VLQ17" s="4"/>
      <c r="VLR17" s="4"/>
      <c r="VLS17" s="4"/>
      <c r="VLT17" s="4"/>
      <c r="VLU17" s="4"/>
      <c r="VLV17" s="4"/>
      <c r="VLW17" s="4"/>
      <c r="VLX17" s="4"/>
      <c r="VLY17" s="4"/>
      <c r="VLZ17" s="4"/>
      <c r="VMA17" s="4"/>
      <c r="VMB17" s="4"/>
      <c r="VMC17" s="4"/>
      <c r="VMD17" s="4"/>
      <c r="VME17" s="4"/>
      <c r="VMF17" s="4"/>
      <c r="VMG17" s="4"/>
      <c r="VMH17" s="4"/>
      <c r="VMI17" s="4"/>
      <c r="VMJ17" s="4"/>
      <c r="VMK17" s="4"/>
      <c r="VML17" s="4"/>
      <c r="VMM17" s="4"/>
      <c r="VMN17" s="4"/>
      <c r="VMO17" s="4"/>
      <c r="VMP17" s="4"/>
      <c r="VMQ17" s="4"/>
      <c r="VMR17" s="4"/>
      <c r="VMS17" s="4"/>
      <c r="VMT17" s="4"/>
      <c r="VMU17" s="4"/>
      <c r="VMV17" s="4"/>
      <c r="VMW17" s="4"/>
      <c r="VMX17" s="4"/>
      <c r="VMY17" s="4"/>
      <c r="VMZ17" s="4"/>
      <c r="VNA17" s="4"/>
      <c r="VNB17" s="4"/>
      <c r="VNC17" s="4"/>
      <c r="VND17" s="4"/>
      <c r="VNE17" s="4"/>
      <c r="VNF17" s="4"/>
      <c r="VNG17" s="4"/>
      <c r="VNH17" s="4"/>
      <c r="VNI17" s="4"/>
      <c r="VNJ17" s="4"/>
      <c r="VNK17" s="4"/>
      <c r="VNL17" s="4"/>
      <c r="VNM17" s="4"/>
      <c r="VNN17" s="4"/>
      <c r="VNO17" s="4"/>
      <c r="VNP17" s="4"/>
      <c r="VNQ17" s="4"/>
      <c r="VNR17" s="4"/>
      <c r="VNS17" s="4"/>
      <c r="VNT17" s="4"/>
      <c r="VNU17" s="4"/>
      <c r="VNV17" s="4"/>
      <c r="VNW17" s="4"/>
      <c r="VNX17" s="4"/>
      <c r="VNY17" s="4"/>
      <c r="VNZ17" s="4"/>
      <c r="VOA17" s="4"/>
      <c r="VOB17" s="4"/>
      <c r="VOC17" s="4"/>
      <c r="VOD17" s="4"/>
      <c r="VOE17" s="4"/>
      <c r="VOF17" s="4"/>
      <c r="VOG17" s="4"/>
      <c r="VOH17" s="4"/>
      <c r="VOI17" s="4"/>
      <c r="VOJ17" s="4"/>
      <c r="VOK17" s="4"/>
      <c r="VOL17" s="4"/>
      <c r="VOM17" s="4"/>
      <c r="VON17" s="4"/>
      <c r="VOO17" s="4"/>
      <c r="VOP17" s="4"/>
      <c r="VOQ17" s="4"/>
      <c r="VOR17" s="4"/>
      <c r="VOS17" s="4"/>
      <c r="VOT17" s="4"/>
      <c r="VOU17" s="4"/>
      <c r="VOV17" s="4"/>
      <c r="VOW17" s="4"/>
      <c r="VOX17" s="4"/>
      <c r="VOY17" s="4"/>
      <c r="VOZ17" s="4"/>
      <c r="VPA17" s="4"/>
      <c r="VPB17" s="4"/>
      <c r="VPC17" s="4"/>
      <c r="VPD17" s="4"/>
      <c r="VPE17" s="4"/>
      <c r="VPF17" s="4"/>
      <c r="VPG17" s="4"/>
      <c r="VPH17" s="4"/>
      <c r="VPI17" s="4"/>
      <c r="VPJ17" s="4"/>
      <c r="VPK17" s="4"/>
      <c r="VPL17" s="4"/>
      <c r="VPM17" s="4"/>
      <c r="VPN17" s="4"/>
      <c r="VPO17" s="4"/>
      <c r="VPP17" s="4"/>
      <c r="VPQ17" s="4"/>
      <c r="VPR17" s="4"/>
      <c r="VPS17" s="4"/>
      <c r="VPT17" s="4"/>
      <c r="VPU17" s="4"/>
      <c r="VPV17" s="4"/>
      <c r="VPW17" s="4"/>
      <c r="VPX17" s="4"/>
      <c r="VPY17" s="4"/>
      <c r="VPZ17" s="4"/>
      <c r="VQA17" s="4"/>
      <c r="VQB17" s="4"/>
      <c r="VQC17" s="4"/>
      <c r="VQD17" s="4"/>
      <c r="VQE17" s="4"/>
      <c r="VQF17" s="4"/>
      <c r="VQG17" s="4"/>
      <c r="VQH17" s="4"/>
      <c r="VQI17" s="4"/>
      <c r="VQJ17" s="4"/>
      <c r="VQK17" s="4"/>
      <c r="VQL17" s="4"/>
      <c r="VQM17" s="4"/>
      <c r="VQN17" s="4"/>
      <c r="VQO17" s="4"/>
      <c r="VQP17" s="4"/>
      <c r="VQQ17" s="4"/>
      <c r="VQR17" s="4"/>
      <c r="VQS17" s="4"/>
      <c r="VQT17" s="4"/>
      <c r="VQU17" s="4"/>
      <c r="VQV17" s="4"/>
      <c r="VQW17" s="4"/>
      <c r="VQX17" s="4"/>
      <c r="VQY17" s="4"/>
      <c r="VQZ17" s="4"/>
      <c r="VRA17" s="4"/>
      <c r="VRB17" s="4"/>
      <c r="VRC17" s="4"/>
      <c r="VRD17" s="4"/>
      <c r="VRE17" s="4"/>
      <c r="VRF17" s="4"/>
      <c r="VRG17" s="4"/>
      <c r="VRH17" s="4"/>
      <c r="VRI17" s="4"/>
      <c r="VRJ17" s="4"/>
      <c r="VRK17" s="4"/>
      <c r="VRL17" s="4"/>
      <c r="VRM17" s="4"/>
      <c r="VRN17" s="4"/>
      <c r="VRO17" s="4"/>
      <c r="VRP17" s="4"/>
      <c r="VRQ17" s="4"/>
      <c r="VRR17" s="4"/>
      <c r="VRS17" s="4"/>
      <c r="VRT17" s="4"/>
      <c r="VRU17" s="4"/>
      <c r="VRV17" s="4"/>
      <c r="VRW17" s="4"/>
      <c r="VRX17" s="4"/>
      <c r="VRY17" s="4"/>
      <c r="VRZ17" s="4"/>
      <c r="VSA17" s="4"/>
      <c r="VSB17" s="4"/>
      <c r="VSC17" s="4"/>
      <c r="VSD17" s="4"/>
      <c r="VSE17" s="4"/>
      <c r="VSF17" s="4"/>
      <c r="VSG17" s="4"/>
      <c r="VSH17" s="4"/>
      <c r="VSI17" s="4"/>
      <c r="VSJ17" s="4"/>
      <c r="VSK17" s="4"/>
      <c r="VSL17" s="4"/>
      <c r="VSM17" s="4"/>
      <c r="VSN17" s="4"/>
      <c r="VSO17" s="4"/>
      <c r="VSP17" s="4"/>
      <c r="VSQ17" s="4"/>
      <c r="VSR17" s="4"/>
      <c r="VSS17" s="4"/>
      <c r="VST17" s="4"/>
      <c r="VSU17" s="4"/>
      <c r="VSV17" s="4"/>
      <c r="VSW17" s="4"/>
      <c r="VSX17" s="4"/>
      <c r="VSY17" s="4"/>
      <c r="VSZ17" s="4"/>
      <c r="VTA17" s="4"/>
      <c r="VTB17" s="4"/>
      <c r="VTC17" s="4"/>
      <c r="VTD17" s="4"/>
      <c r="VTE17" s="4"/>
      <c r="VTF17" s="4"/>
      <c r="VTG17" s="4"/>
      <c r="VTH17" s="4"/>
      <c r="VTI17" s="4"/>
      <c r="VTJ17" s="4"/>
      <c r="VTK17" s="4"/>
      <c r="VTL17" s="4"/>
      <c r="VTM17" s="4"/>
      <c r="VTN17" s="4"/>
      <c r="VTO17" s="4"/>
      <c r="VTP17" s="4"/>
      <c r="VTQ17" s="4"/>
      <c r="VTR17" s="4"/>
      <c r="VTS17" s="4"/>
      <c r="VTT17" s="4"/>
      <c r="VTU17" s="4"/>
      <c r="VTV17" s="4"/>
      <c r="VTW17" s="4"/>
      <c r="VTX17" s="4"/>
      <c r="VTY17" s="4"/>
      <c r="VTZ17" s="4"/>
      <c r="VUA17" s="4"/>
      <c r="VUB17" s="4"/>
      <c r="VUC17" s="4"/>
      <c r="VUD17" s="4"/>
      <c r="VUE17" s="4"/>
      <c r="VUF17" s="4"/>
      <c r="VUG17" s="4"/>
      <c r="VUH17" s="4"/>
      <c r="VUI17" s="4"/>
      <c r="VUJ17" s="4"/>
      <c r="VUK17" s="4"/>
      <c r="VUL17" s="4"/>
      <c r="VUM17" s="4"/>
      <c r="VUN17" s="4"/>
      <c r="VUO17" s="4"/>
      <c r="VUP17" s="4"/>
      <c r="VUQ17" s="4"/>
      <c r="VUR17" s="4"/>
      <c r="VUS17" s="4"/>
      <c r="VUT17" s="4"/>
      <c r="VUU17" s="4"/>
      <c r="VUV17" s="4"/>
      <c r="VUW17" s="4"/>
      <c r="VUX17" s="4"/>
      <c r="VUY17" s="4"/>
      <c r="VUZ17" s="4"/>
      <c r="VVA17" s="4"/>
      <c r="VVB17" s="4"/>
      <c r="VVC17" s="4"/>
      <c r="VVD17" s="4"/>
      <c r="VVE17" s="4"/>
      <c r="VVF17" s="4"/>
      <c r="VVG17" s="4"/>
      <c r="VVH17" s="4"/>
      <c r="VVI17" s="4"/>
      <c r="VVJ17" s="4"/>
      <c r="VVK17" s="4"/>
      <c r="VVL17" s="4"/>
      <c r="VVM17" s="4"/>
      <c r="VVN17" s="4"/>
      <c r="VVO17" s="4"/>
      <c r="VVP17" s="4"/>
      <c r="VVQ17" s="4"/>
      <c r="VVR17" s="4"/>
      <c r="VVS17" s="4"/>
      <c r="VVT17" s="4"/>
      <c r="VVU17" s="4"/>
      <c r="VVV17" s="4"/>
      <c r="VVW17" s="4"/>
      <c r="VVX17" s="4"/>
      <c r="VVY17" s="4"/>
      <c r="VVZ17" s="4"/>
      <c r="VWA17" s="4"/>
      <c r="VWB17" s="4"/>
      <c r="VWC17" s="4"/>
      <c r="VWD17" s="4"/>
      <c r="VWE17" s="4"/>
      <c r="VWF17" s="4"/>
      <c r="VWG17" s="4"/>
      <c r="VWH17" s="4"/>
      <c r="VWI17" s="4"/>
      <c r="VWJ17" s="4"/>
      <c r="VWK17" s="4"/>
      <c r="VWL17" s="4"/>
      <c r="VWM17" s="4"/>
      <c r="VWN17" s="4"/>
      <c r="VWO17" s="4"/>
      <c r="VWP17" s="4"/>
      <c r="VWQ17" s="4"/>
      <c r="VWR17" s="4"/>
      <c r="VWS17" s="4"/>
      <c r="VWT17" s="4"/>
      <c r="VWU17" s="4"/>
      <c r="VWV17" s="4"/>
      <c r="VWW17" s="4"/>
      <c r="VWX17" s="4"/>
      <c r="VWY17" s="4"/>
      <c r="VWZ17" s="4"/>
      <c r="VXA17" s="4"/>
      <c r="VXB17" s="4"/>
      <c r="VXC17" s="4"/>
      <c r="VXD17" s="4"/>
      <c r="VXE17" s="4"/>
      <c r="VXF17" s="4"/>
      <c r="VXG17" s="4"/>
      <c r="VXH17" s="4"/>
      <c r="VXI17" s="4"/>
      <c r="VXJ17" s="4"/>
      <c r="VXK17" s="4"/>
      <c r="VXL17" s="4"/>
      <c r="VXM17" s="4"/>
      <c r="VXN17" s="4"/>
      <c r="VXO17" s="4"/>
      <c r="VXP17" s="4"/>
      <c r="VXQ17" s="4"/>
      <c r="VXR17" s="4"/>
      <c r="VXS17" s="4"/>
      <c r="VXT17" s="4"/>
      <c r="VXU17" s="4"/>
      <c r="VXV17" s="4"/>
      <c r="VXW17" s="4"/>
      <c r="VXX17" s="4"/>
      <c r="VXY17" s="4"/>
      <c r="VXZ17" s="4"/>
      <c r="VYA17" s="4"/>
      <c r="VYB17" s="4"/>
      <c r="VYC17" s="4"/>
      <c r="VYD17" s="4"/>
      <c r="VYE17" s="4"/>
      <c r="VYF17" s="4"/>
      <c r="VYG17" s="4"/>
      <c r="VYH17" s="4"/>
      <c r="VYI17" s="4"/>
      <c r="VYJ17" s="4"/>
      <c r="VYK17" s="4"/>
      <c r="VYL17" s="4"/>
      <c r="VYM17" s="4"/>
      <c r="VYN17" s="4"/>
      <c r="VYO17" s="4"/>
      <c r="VYP17" s="4"/>
      <c r="VYQ17" s="4"/>
      <c r="VYR17" s="4"/>
      <c r="VYS17" s="4"/>
      <c r="VYT17" s="4"/>
      <c r="VYU17" s="4"/>
      <c r="VYV17" s="4"/>
      <c r="VYW17" s="4"/>
      <c r="VYX17" s="4"/>
      <c r="VYY17" s="4"/>
      <c r="VYZ17" s="4"/>
      <c r="VZA17" s="4"/>
      <c r="VZB17" s="4"/>
      <c r="VZC17" s="4"/>
      <c r="VZD17" s="4"/>
      <c r="VZE17" s="4"/>
      <c r="VZF17" s="4"/>
      <c r="VZG17" s="4"/>
      <c r="VZH17" s="4"/>
      <c r="VZI17" s="4"/>
      <c r="VZJ17" s="4"/>
      <c r="VZK17" s="4"/>
      <c r="VZL17" s="4"/>
      <c r="VZM17" s="4"/>
      <c r="VZN17" s="4"/>
      <c r="VZO17" s="4"/>
      <c r="VZP17" s="4"/>
      <c r="VZQ17" s="4"/>
      <c r="VZR17" s="4"/>
      <c r="VZS17" s="4"/>
      <c r="VZT17" s="4"/>
      <c r="VZU17" s="4"/>
      <c r="VZV17" s="4"/>
      <c r="VZW17" s="4"/>
      <c r="VZX17" s="4"/>
      <c r="VZY17" s="4"/>
      <c r="VZZ17" s="4"/>
      <c r="WAA17" s="4"/>
      <c r="WAB17" s="4"/>
      <c r="WAC17" s="4"/>
      <c r="WAD17" s="4"/>
      <c r="WAE17" s="4"/>
      <c r="WAF17" s="4"/>
      <c r="WAG17" s="4"/>
      <c r="WAH17" s="4"/>
      <c r="WAI17" s="4"/>
      <c r="WAJ17" s="4"/>
      <c r="WAK17" s="4"/>
      <c r="WAL17" s="4"/>
      <c r="WAM17" s="4"/>
      <c r="WAN17" s="4"/>
      <c r="WAO17" s="4"/>
      <c r="WAP17" s="4"/>
      <c r="WAQ17" s="4"/>
      <c r="WAR17" s="4"/>
      <c r="WAS17" s="4"/>
      <c r="WAT17" s="4"/>
      <c r="WAU17" s="4"/>
      <c r="WAV17" s="4"/>
      <c r="WAW17" s="4"/>
      <c r="WAX17" s="4"/>
      <c r="WAY17" s="4"/>
      <c r="WAZ17" s="4"/>
      <c r="WBA17" s="4"/>
      <c r="WBB17" s="4"/>
      <c r="WBC17" s="4"/>
      <c r="WBD17" s="4"/>
      <c r="WBE17" s="4"/>
      <c r="WBF17" s="4"/>
      <c r="WBG17" s="4"/>
      <c r="WBH17" s="4"/>
      <c r="WBI17" s="4"/>
      <c r="WBJ17" s="4"/>
      <c r="WBK17" s="4"/>
      <c r="WBL17" s="4"/>
      <c r="WBM17" s="4"/>
      <c r="WBN17" s="4"/>
      <c r="WBO17" s="4"/>
      <c r="WBP17" s="4"/>
      <c r="WBQ17" s="4"/>
      <c r="WBR17" s="4"/>
      <c r="WBS17" s="4"/>
      <c r="WBT17" s="4"/>
      <c r="WBU17" s="4"/>
      <c r="WBV17" s="4"/>
      <c r="WBW17" s="4"/>
      <c r="WBX17" s="4"/>
      <c r="WBY17" s="4"/>
      <c r="WBZ17" s="4"/>
      <c r="WCA17" s="4"/>
      <c r="WCB17" s="4"/>
      <c r="WCC17" s="4"/>
      <c r="WCD17" s="4"/>
      <c r="WCE17" s="4"/>
      <c r="WCF17" s="4"/>
      <c r="WCG17" s="4"/>
      <c r="WCH17" s="4"/>
      <c r="WCI17" s="4"/>
      <c r="WCJ17" s="4"/>
      <c r="WCK17" s="4"/>
      <c r="WCL17" s="4"/>
      <c r="WCM17" s="4"/>
      <c r="WCN17" s="4"/>
      <c r="WCO17" s="4"/>
      <c r="WCP17" s="4"/>
      <c r="WCQ17" s="4"/>
      <c r="WCR17" s="4"/>
      <c r="WCS17" s="4"/>
      <c r="WCT17" s="4"/>
      <c r="WCU17" s="4"/>
      <c r="WCV17" s="4"/>
      <c r="WCW17" s="4"/>
      <c r="WCX17" s="4"/>
      <c r="WCY17" s="4"/>
      <c r="WCZ17" s="4"/>
      <c r="WDA17" s="4"/>
      <c r="WDB17" s="4"/>
      <c r="WDC17" s="4"/>
      <c r="WDD17" s="4"/>
      <c r="WDE17" s="4"/>
      <c r="WDF17" s="4"/>
      <c r="WDG17" s="4"/>
      <c r="WDH17" s="4"/>
      <c r="WDI17" s="4"/>
      <c r="WDJ17" s="4"/>
      <c r="WDK17" s="4"/>
      <c r="WDL17" s="4"/>
      <c r="WDM17" s="4"/>
      <c r="WDN17" s="4"/>
      <c r="WDO17" s="4"/>
      <c r="WDP17" s="4"/>
      <c r="WDQ17" s="4"/>
      <c r="WDR17" s="4"/>
      <c r="WDS17" s="4"/>
      <c r="WDT17" s="4"/>
      <c r="WDU17" s="4"/>
      <c r="WDV17" s="4"/>
      <c r="WDW17" s="4"/>
      <c r="WDX17" s="4"/>
      <c r="WDY17" s="4"/>
      <c r="WDZ17" s="4"/>
      <c r="WEA17" s="4"/>
      <c r="WEB17" s="4"/>
      <c r="WEC17" s="4"/>
      <c r="WED17" s="4"/>
      <c r="WEE17" s="4"/>
      <c r="WEF17" s="4"/>
      <c r="WEG17" s="4"/>
      <c r="WEH17" s="4"/>
      <c r="WEI17" s="4"/>
      <c r="WEJ17" s="4"/>
      <c r="WEK17" s="4"/>
      <c r="WEL17" s="4"/>
      <c r="WEM17" s="4"/>
      <c r="WEN17" s="4"/>
      <c r="WEO17" s="4"/>
      <c r="WEP17" s="4"/>
      <c r="WEQ17" s="4"/>
      <c r="WER17" s="4"/>
      <c r="WES17" s="4"/>
      <c r="WET17" s="4"/>
      <c r="WEU17" s="4"/>
      <c r="WEV17" s="4"/>
      <c r="WEW17" s="4"/>
      <c r="WEX17" s="4"/>
      <c r="WEY17" s="4"/>
      <c r="WEZ17" s="4"/>
      <c r="WFA17" s="4"/>
      <c r="WFB17" s="4"/>
      <c r="WFC17" s="4"/>
      <c r="WFD17" s="4"/>
      <c r="WFE17" s="4"/>
      <c r="WFF17" s="4"/>
      <c r="WFG17" s="4"/>
      <c r="WFH17" s="4"/>
      <c r="WFI17" s="4"/>
      <c r="WFJ17" s="4"/>
      <c r="WFK17" s="4"/>
      <c r="WFL17" s="4"/>
      <c r="WFM17" s="4"/>
      <c r="WFN17" s="4"/>
      <c r="WFO17" s="4"/>
      <c r="WFP17" s="4"/>
      <c r="WFQ17" s="4"/>
      <c r="WFR17" s="4"/>
      <c r="WFS17" s="4"/>
      <c r="WFT17" s="4"/>
      <c r="WFU17" s="4"/>
      <c r="WFV17" s="4"/>
      <c r="WFW17" s="4"/>
      <c r="WFX17" s="4"/>
      <c r="WFY17" s="4"/>
      <c r="WFZ17" s="4"/>
      <c r="WGA17" s="4"/>
      <c r="WGB17" s="4"/>
      <c r="WGC17" s="4"/>
      <c r="WGD17" s="4"/>
      <c r="WGE17" s="4"/>
      <c r="WGF17" s="4"/>
      <c r="WGG17" s="4"/>
      <c r="WGH17" s="4"/>
      <c r="WGI17" s="4"/>
      <c r="WGJ17" s="4"/>
      <c r="WGK17" s="4"/>
      <c r="WGL17" s="4"/>
      <c r="WGM17" s="4"/>
      <c r="WGN17" s="4"/>
      <c r="WGO17" s="4"/>
      <c r="WGP17" s="4"/>
      <c r="WGQ17" s="4"/>
      <c r="WGR17" s="4"/>
      <c r="WGS17" s="4"/>
      <c r="WGT17" s="4"/>
      <c r="WGU17" s="4"/>
      <c r="WGV17" s="4"/>
      <c r="WGW17" s="4"/>
      <c r="WGX17" s="4"/>
      <c r="WGY17" s="4"/>
      <c r="WGZ17" s="4"/>
      <c r="WHA17" s="4"/>
      <c r="WHB17" s="4"/>
      <c r="WHC17" s="4"/>
      <c r="WHD17" s="4"/>
      <c r="WHE17" s="4"/>
      <c r="WHF17" s="4"/>
      <c r="WHG17" s="4"/>
      <c r="WHH17" s="4"/>
      <c r="WHI17" s="4"/>
      <c r="WHJ17" s="4"/>
      <c r="WHK17" s="4"/>
      <c r="WHL17" s="4"/>
      <c r="WHM17" s="4"/>
      <c r="WHN17" s="4"/>
      <c r="WHO17" s="4"/>
      <c r="WHP17" s="4"/>
      <c r="WHQ17" s="4"/>
      <c r="WHR17" s="4"/>
      <c r="WHS17" s="4"/>
      <c r="WHT17" s="4"/>
      <c r="WHU17" s="4"/>
      <c r="WHV17" s="4"/>
      <c r="WHW17" s="4"/>
      <c r="WHX17" s="4"/>
      <c r="WHY17" s="4"/>
      <c r="WHZ17" s="4"/>
      <c r="WIA17" s="4"/>
      <c r="WIB17" s="4"/>
      <c r="WIC17" s="4"/>
      <c r="WID17" s="4"/>
      <c r="WIE17" s="4"/>
      <c r="WIF17" s="4"/>
      <c r="WIG17" s="4"/>
      <c r="WIH17" s="4"/>
      <c r="WII17" s="4"/>
      <c r="WIJ17" s="4"/>
      <c r="WIK17" s="4"/>
      <c r="WIL17" s="4"/>
      <c r="WIM17" s="4"/>
      <c r="WIN17" s="4"/>
      <c r="WIO17" s="4"/>
      <c r="WIP17" s="4"/>
      <c r="WIQ17" s="4"/>
      <c r="WIR17" s="4"/>
      <c r="WIS17" s="4"/>
      <c r="WIT17" s="4"/>
      <c r="WIU17" s="4"/>
      <c r="WIV17" s="4"/>
      <c r="WIW17" s="4"/>
      <c r="WIX17" s="4"/>
      <c r="WIY17" s="4"/>
      <c r="WIZ17" s="4"/>
      <c r="WJA17" s="4"/>
      <c r="WJB17" s="4"/>
      <c r="WJC17" s="4"/>
      <c r="WJD17" s="4"/>
      <c r="WJE17" s="4"/>
      <c r="WJF17" s="4"/>
      <c r="WJG17" s="4"/>
      <c r="WJH17" s="4"/>
      <c r="WJI17" s="4"/>
      <c r="WJJ17" s="4"/>
      <c r="WJK17" s="4"/>
      <c r="WJL17" s="4"/>
      <c r="WJM17" s="4"/>
      <c r="WJN17" s="4"/>
      <c r="WJO17" s="4"/>
      <c r="WJP17" s="4"/>
      <c r="WJQ17" s="4"/>
      <c r="WJR17" s="4"/>
      <c r="WJS17" s="4"/>
      <c r="WJT17" s="4"/>
      <c r="WJU17" s="4"/>
      <c r="WJV17" s="4"/>
      <c r="WJW17" s="4"/>
      <c r="WJX17" s="4"/>
      <c r="WJY17" s="4"/>
      <c r="WJZ17" s="4"/>
      <c r="WKA17" s="4"/>
      <c r="WKB17" s="4"/>
      <c r="WKC17" s="4"/>
      <c r="WKD17" s="4"/>
      <c r="WKE17" s="4"/>
      <c r="WKF17" s="4"/>
      <c r="WKG17" s="4"/>
      <c r="WKH17" s="4"/>
      <c r="WKI17" s="4"/>
      <c r="WKJ17" s="4"/>
      <c r="WKK17" s="4"/>
      <c r="WKL17" s="4"/>
      <c r="WKM17" s="4"/>
      <c r="WKN17" s="4"/>
      <c r="WKO17" s="4"/>
      <c r="WKP17" s="4"/>
      <c r="WKQ17" s="4"/>
      <c r="WKR17" s="4"/>
      <c r="WKS17" s="4"/>
      <c r="WKT17" s="4"/>
      <c r="WKU17" s="4"/>
      <c r="WKV17" s="4"/>
      <c r="WKW17" s="4"/>
      <c r="WKX17" s="4"/>
      <c r="WKY17" s="4"/>
      <c r="WKZ17" s="4"/>
      <c r="WLA17" s="4"/>
      <c r="WLB17" s="4"/>
      <c r="WLC17" s="4"/>
      <c r="WLD17" s="4"/>
      <c r="WLE17" s="4"/>
      <c r="WLF17" s="4"/>
      <c r="WLG17" s="4"/>
      <c r="WLH17" s="4"/>
      <c r="WLI17" s="4"/>
      <c r="WLJ17" s="4"/>
      <c r="WLK17" s="4"/>
      <c r="WLL17" s="4"/>
      <c r="WLM17" s="4"/>
      <c r="WLN17" s="4"/>
      <c r="WLO17" s="4"/>
      <c r="WLP17" s="4"/>
      <c r="WLQ17" s="4"/>
      <c r="WLR17" s="4"/>
      <c r="WLS17" s="4"/>
      <c r="WLT17" s="4"/>
      <c r="WLU17" s="4"/>
      <c r="WLV17" s="4"/>
      <c r="WLW17" s="4"/>
      <c r="WLX17" s="4"/>
      <c r="WLY17" s="4"/>
      <c r="WLZ17" s="4"/>
      <c r="WMA17" s="4"/>
      <c r="WMB17" s="4"/>
      <c r="WMC17" s="4"/>
      <c r="WMD17" s="4"/>
      <c r="WME17" s="4"/>
      <c r="WMF17" s="4"/>
      <c r="WMG17" s="4"/>
      <c r="WMH17" s="4"/>
      <c r="WMI17" s="4"/>
      <c r="WMJ17" s="4"/>
      <c r="WMK17" s="4"/>
      <c r="WML17" s="4"/>
      <c r="WMM17" s="4"/>
      <c r="WMN17" s="4"/>
      <c r="WMO17" s="4"/>
      <c r="WMP17" s="4"/>
      <c r="WMQ17" s="4"/>
      <c r="WMR17" s="4"/>
      <c r="WMS17" s="4"/>
      <c r="WMT17" s="4"/>
      <c r="WMU17" s="4"/>
      <c r="WMV17" s="4"/>
      <c r="WMW17" s="4"/>
      <c r="WMX17" s="4"/>
      <c r="WMY17" s="4"/>
      <c r="WMZ17" s="4"/>
      <c r="WNA17" s="4"/>
      <c r="WNB17" s="4"/>
      <c r="WNC17" s="4"/>
      <c r="WND17" s="4"/>
      <c r="WNE17" s="4"/>
      <c r="WNF17" s="4"/>
      <c r="WNG17" s="4"/>
      <c r="WNH17" s="4"/>
      <c r="WNI17" s="4"/>
      <c r="WNJ17" s="4"/>
      <c r="WNK17" s="4"/>
      <c r="WNL17" s="4"/>
      <c r="WNM17" s="4"/>
      <c r="WNN17" s="4"/>
      <c r="WNO17" s="4"/>
      <c r="WNP17" s="4"/>
      <c r="WNQ17" s="4"/>
      <c r="WNR17" s="4"/>
      <c r="WNS17" s="4"/>
      <c r="WNT17" s="4"/>
      <c r="WNU17" s="4"/>
      <c r="WNV17" s="4"/>
      <c r="WNW17" s="4"/>
      <c r="WNX17" s="4"/>
      <c r="WNY17" s="4"/>
      <c r="WNZ17" s="4"/>
      <c r="WOA17" s="4"/>
      <c r="WOB17" s="4"/>
      <c r="WOC17" s="4"/>
      <c r="WOD17" s="4"/>
      <c r="WOE17" s="4"/>
      <c r="WOF17" s="4"/>
      <c r="WOG17" s="4"/>
      <c r="WOH17" s="4"/>
      <c r="WOI17" s="4"/>
      <c r="WOJ17" s="4"/>
      <c r="WOK17" s="4"/>
      <c r="WOL17" s="4"/>
      <c r="WOM17" s="4"/>
      <c r="WON17" s="4"/>
      <c r="WOO17" s="4"/>
      <c r="WOP17" s="4"/>
      <c r="WOQ17" s="4"/>
      <c r="WOR17" s="4"/>
      <c r="WOS17" s="4"/>
      <c r="WOT17" s="4"/>
      <c r="WOU17" s="4"/>
      <c r="WOV17" s="4"/>
      <c r="WOW17" s="4"/>
      <c r="WOX17" s="4"/>
      <c r="WOY17" s="4"/>
      <c r="WOZ17" s="4"/>
      <c r="WPA17" s="4"/>
      <c r="WPB17" s="4"/>
      <c r="WPC17" s="4"/>
      <c r="WPD17" s="4"/>
      <c r="WPE17" s="4"/>
      <c r="WPF17" s="4"/>
      <c r="WPG17" s="4"/>
      <c r="WPH17" s="4"/>
      <c r="WPI17" s="4"/>
      <c r="WPJ17" s="4"/>
      <c r="WPK17" s="4"/>
      <c r="WPL17" s="4"/>
      <c r="WPM17" s="4"/>
      <c r="WPN17" s="4"/>
      <c r="WPO17" s="4"/>
      <c r="WPP17" s="4"/>
      <c r="WPQ17" s="4"/>
      <c r="WPR17" s="4"/>
      <c r="WPS17" s="4"/>
      <c r="WPT17" s="4"/>
      <c r="WPU17" s="4"/>
      <c r="WPV17" s="4"/>
      <c r="WPW17" s="4"/>
      <c r="WPX17" s="4"/>
      <c r="WPY17" s="4"/>
      <c r="WPZ17" s="4"/>
      <c r="WQA17" s="4"/>
      <c r="WQB17" s="4"/>
      <c r="WQC17" s="4"/>
      <c r="WQD17" s="4"/>
      <c r="WQE17" s="4"/>
      <c r="WQF17" s="4"/>
      <c r="WQG17" s="4"/>
      <c r="WQH17" s="4"/>
      <c r="WQI17" s="4"/>
      <c r="WQJ17" s="4"/>
      <c r="WQK17" s="4"/>
      <c r="WQL17" s="4"/>
      <c r="WQM17" s="4"/>
      <c r="WQN17" s="4"/>
      <c r="WQO17" s="4"/>
      <c r="WQP17" s="4"/>
      <c r="WQQ17" s="4"/>
      <c r="WQR17" s="4"/>
      <c r="WQS17" s="4"/>
      <c r="WQT17" s="4"/>
      <c r="WQU17" s="4"/>
      <c r="WQV17" s="4"/>
      <c r="WQW17" s="4"/>
      <c r="WQX17" s="4"/>
      <c r="WQY17" s="4"/>
      <c r="WQZ17" s="4"/>
      <c r="WRA17" s="4"/>
      <c r="WRB17" s="4"/>
      <c r="WRC17" s="4"/>
      <c r="WRD17" s="4"/>
      <c r="WRE17" s="4"/>
      <c r="WRF17" s="4"/>
      <c r="WRG17" s="4"/>
      <c r="WRH17" s="4"/>
      <c r="WRI17" s="4"/>
      <c r="WRJ17" s="4"/>
      <c r="WRK17" s="4"/>
      <c r="WRL17" s="4"/>
      <c r="WRM17" s="4"/>
      <c r="WRN17" s="4"/>
      <c r="WRO17" s="4"/>
      <c r="WRP17" s="4"/>
      <c r="WRQ17" s="4"/>
      <c r="WRR17" s="4"/>
      <c r="WRS17" s="4"/>
      <c r="WRT17" s="4"/>
      <c r="WRU17" s="4"/>
      <c r="WRV17" s="4"/>
      <c r="WRW17" s="4"/>
      <c r="WRX17" s="4"/>
      <c r="WRY17" s="4"/>
      <c r="WRZ17" s="4"/>
      <c r="WSA17" s="4"/>
      <c r="WSB17" s="4"/>
      <c r="WSC17" s="4"/>
      <c r="WSD17" s="4"/>
      <c r="WSE17" s="4"/>
      <c r="WSF17" s="4"/>
      <c r="WSG17" s="4"/>
      <c r="WSH17" s="4"/>
      <c r="WSI17" s="4"/>
      <c r="WSJ17" s="4"/>
      <c r="WSK17" s="4"/>
      <c r="WSL17" s="4"/>
      <c r="WSM17" s="4"/>
      <c r="WSN17" s="4"/>
      <c r="WSO17" s="4"/>
      <c r="WSP17" s="4"/>
      <c r="WSQ17" s="4"/>
      <c r="WSR17" s="4"/>
      <c r="WSS17" s="4"/>
      <c r="WST17" s="4"/>
      <c r="WSU17" s="4"/>
      <c r="WSV17" s="4"/>
      <c r="WSW17" s="4"/>
      <c r="WSX17" s="4"/>
      <c r="WSY17" s="4"/>
      <c r="WSZ17" s="4"/>
      <c r="WTA17" s="4"/>
      <c r="WTB17" s="4"/>
      <c r="WTC17" s="4"/>
      <c r="WTD17" s="4"/>
      <c r="WTE17" s="4"/>
      <c r="WTF17" s="4"/>
      <c r="WTG17" s="4"/>
      <c r="WTH17" s="4"/>
      <c r="WTI17" s="4"/>
      <c r="WTJ17" s="4"/>
      <c r="WTK17" s="4"/>
      <c r="WTL17" s="4"/>
      <c r="WTM17" s="4"/>
      <c r="WTN17" s="4"/>
      <c r="WTO17" s="4"/>
      <c r="WTP17" s="4"/>
      <c r="WTQ17" s="4"/>
      <c r="WTR17" s="4"/>
      <c r="WTS17" s="4"/>
      <c r="WTT17" s="4"/>
      <c r="WTU17" s="4"/>
      <c r="WTV17" s="4"/>
      <c r="WTW17" s="4"/>
      <c r="WTX17" s="4"/>
      <c r="WTY17" s="4"/>
      <c r="WTZ17" s="4"/>
      <c r="WUA17" s="4"/>
      <c r="WUB17" s="4"/>
      <c r="WUC17" s="4"/>
      <c r="WUD17" s="4"/>
      <c r="WUE17" s="4"/>
      <c r="WUF17" s="4"/>
      <c r="WUG17" s="4"/>
      <c r="WUH17" s="4"/>
      <c r="WUI17" s="4"/>
      <c r="WUJ17" s="4"/>
      <c r="WUK17" s="4"/>
      <c r="WUL17" s="4"/>
      <c r="WUM17" s="4"/>
      <c r="WUN17" s="4"/>
      <c r="WUO17" s="4"/>
      <c r="WUP17" s="4"/>
      <c r="WUQ17" s="4"/>
      <c r="WUR17" s="4"/>
      <c r="WUS17" s="4"/>
      <c r="WUT17" s="4"/>
      <c r="WUU17" s="4"/>
      <c r="WUV17" s="4"/>
      <c r="WUW17" s="4"/>
      <c r="WUX17" s="4"/>
      <c r="WUY17" s="4"/>
      <c r="WUZ17" s="4"/>
      <c r="WVA17" s="4"/>
      <c r="WVB17" s="4"/>
      <c r="WVC17" s="4"/>
      <c r="WVD17" s="4"/>
      <c r="WVE17" s="4"/>
      <c r="WVF17" s="4"/>
      <c r="WVG17" s="4"/>
      <c r="WVH17" s="4"/>
      <c r="WVI17" s="4"/>
    </row>
    <row r="18" spans="1:16129" s="53" customFormat="1" ht="26.1" customHeight="1" x14ac:dyDescent="0.3">
      <c r="A18" s="4"/>
      <c r="B18" s="534" t="s">
        <v>102</v>
      </c>
      <c r="C18" s="535">
        <f>C17*10%</f>
        <v>10346875</v>
      </c>
      <c r="D18" s="5"/>
      <c r="E18" s="15"/>
      <c r="F18" s="15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  <c r="ALM18" s="4"/>
      <c r="ALN18" s="4"/>
      <c r="ALO18" s="4"/>
      <c r="ALP18" s="4"/>
      <c r="ALQ18" s="4"/>
      <c r="ALR18" s="4"/>
      <c r="ALS18" s="4"/>
      <c r="ALT18" s="4"/>
      <c r="ALU18" s="4"/>
      <c r="ALV18" s="4"/>
      <c r="ALW18" s="4"/>
      <c r="ALX18" s="4"/>
      <c r="ALY18" s="4"/>
      <c r="ALZ18" s="4"/>
      <c r="AMA18" s="4"/>
      <c r="AMB18" s="4"/>
      <c r="AMC18" s="4"/>
      <c r="AMD18" s="4"/>
      <c r="AME18" s="4"/>
      <c r="AMF18" s="4"/>
      <c r="AMG18" s="4"/>
      <c r="AMH18" s="4"/>
      <c r="AMI18" s="4"/>
      <c r="AMJ18" s="4"/>
      <c r="AMK18" s="4"/>
      <c r="AML18" s="4"/>
      <c r="AMM18" s="4"/>
      <c r="AMN18" s="4"/>
      <c r="AMO18" s="4"/>
      <c r="AMP18" s="4"/>
      <c r="AMQ18" s="4"/>
      <c r="AMR18" s="4"/>
      <c r="AMS18" s="4"/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4"/>
      <c r="ANK18" s="4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  <c r="ASV18" s="4"/>
      <c r="ASW18" s="4"/>
      <c r="ASX18" s="4"/>
      <c r="ASY18" s="4"/>
      <c r="ASZ18" s="4"/>
      <c r="ATA18" s="4"/>
      <c r="ATB18" s="4"/>
      <c r="ATC18" s="4"/>
      <c r="ATD18" s="4"/>
      <c r="ATE18" s="4"/>
      <c r="ATF18" s="4"/>
      <c r="ATG18" s="4"/>
      <c r="ATH18" s="4"/>
      <c r="ATI18" s="4"/>
      <c r="ATJ18" s="4"/>
      <c r="ATK18" s="4"/>
      <c r="ATL18" s="4"/>
      <c r="ATM18" s="4"/>
      <c r="ATN18" s="4"/>
      <c r="ATO18" s="4"/>
      <c r="ATP18" s="4"/>
      <c r="ATQ18" s="4"/>
      <c r="ATR18" s="4"/>
      <c r="ATS18" s="4"/>
      <c r="ATT18" s="4"/>
      <c r="ATU18" s="4"/>
      <c r="ATV18" s="4"/>
      <c r="ATW18" s="4"/>
      <c r="ATX18" s="4"/>
      <c r="ATY18" s="4"/>
      <c r="ATZ18" s="4"/>
      <c r="AUA18" s="4"/>
      <c r="AUB18" s="4"/>
      <c r="AUC18" s="4"/>
      <c r="AUD18" s="4"/>
      <c r="AUE18" s="4"/>
      <c r="AUF18" s="4"/>
      <c r="AUG18" s="4"/>
      <c r="AUH18" s="4"/>
      <c r="AUI18" s="4"/>
      <c r="AUJ18" s="4"/>
      <c r="AUK18" s="4"/>
      <c r="AUL18" s="4"/>
      <c r="AUM18" s="4"/>
      <c r="AUN18" s="4"/>
      <c r="AUO18" s="4"/>
      <c r="AUP18" s="4"/>
      <c r="AUQ18" s="4"/>
      <c r="AUR18" s="4"/>
      <c r="AUS18" s="4"/>
      <c r="AUT18" s="4"/>
      <c r="AUU18" s="4"/>
      <c r="AUV18" s="4"/>
      <c r="AUW18" s="4"/>
      <c r="AUX18" s="4"/>
      <c r="AUY18" s="4"/>
      <c r="AUZ18" s="4"/>
      <c r="AVA18" s="4"/>
      <c r="AVB18" s="4"/>
      <c r="AVC18" s="4"/>
      <c r="AVD18" s="4"/>
      <c r="AVE18" s="4"/>
      <c r="AVF18" s="4"/>
      <c r="AVG18" s="4"/>
      <c r="AVH18" s="4"/>
      <c r="AVI18" s="4"/>
      <c r="AVJ18" s="4"/>
      <c r="AVK18" s="4"/>
      <c r="AVL18" s="4"/>
      <c r="AVM18" s="4"/>
      <c r="AVN18" s="4"/>
      <c r="AVO18" s="4"/>
      <c r="AVP18" s="4"/>
      <c r="AVQ18" s="4"/>
      <c r="AVR18" s="4"/>
      <c r="AVS18" s="4"/>
      <c r="AVT18" s="4"/>
      <c r="AVU18" s="4"/>
      <c r="AVV18" s="4"/>
      <c r="AVW18" s="4"/>
      <c r="AVX18" s="4"/>
      <c r="AVY18" s="4"/>
      <c r="AVZ18" s="4"/>
      <c r="AWA18" s="4"/>
      <c r="AWB18" s="4"/>
      <c r="AWC18" s="4"/>
      <c r="AWD18" s="4"/>
      <c r="AWE18" s="4"/>
      <c r="AWF18" s="4"/>
      <c r="AWG18" s="4"/>
      <c r="AWH18" s="4"/>
      <c r="AWI18" s="4"/>
      <c r="AWJ18" s="4"/>
      <c r="AWK18" s="4"/>
      <c r="AWL18" s="4"/>
      <c r="AWM18" s="4"/>
      <c r="AWN18" s="4"/>
      <c r="AWO18" s="4"/>
      <c r="AWP18" s="4"/>
      <c r="AWQ18" s="4"/>
      <c r="AWR18" s="4"/>
      <c r="AWS18" s="4"/>
      <c r="AWT18" s="4"/>
      <c r="AWU18" s="4"/>
      <c r="AWV18" s="4"/>
      <c r="AWW18" s="4"/>
      <c r="AWX18" s="4"/>
      <c r="AWY18" s="4"/>
      <c r="AWZ18" s="4"/>
      <c r="AXA18" s="4"/>
      <c r="AXB18" s="4"/>
      <c r="AXC18" s="4"/>
      <c r="AXD18" s="4"/>
      <c r="AXE18" s="4"/>
      <c r="AXF18" s="4"/>
      <c r="AXG18" s="4"/>
      <c r="AXH18" s="4"/>
      <c r="AXI18" s="4"/>
      <c r="AXJ18" s="4"/>
      <c r="AXK18" s="4"/>
      <c r="AXL18" s="4"/>
      <c r="AXM18" s="4"/>
      <c r="AXN18" s="4"/>
      <c r="AXO18" s="4"/>
      <c r="AXP18" s="4"/>
      <c r="AXQ18" s="4"/>
      <c r="AXR18" s="4"/>
      <c r="AXS18" s="4"/>
      <c r="AXT18" s="4"/>
      <c r="AXU18" s="4"/>
      <c r="AXV18" s="4"/>
      <c r="AXW18" s="4"/>
      <c r="AXX18" s="4"/>
      <c r="AXY18" s="4"/>
      <c r="AXZ18" s="4"/>
      <c r="AYA18" s="4"/>
      <c r="AYB18" s="4"/>
      <c r="AYC18" s="4"/>
      <c r="AYD18" s="4"/>
      <c r="AYE18" s="4"/>
      <c r="AYF18" s="4"/>
      <c r="AYG18" s="4"/>
      <c r="AYH18" s="4"/>
      <c r="AYI18" s="4"/>
      <c r="AYJ18" s="4"/>
      <c r="AYK18" s="4"/>
      <c r="AYL18" s="4"/>
      <c r="AYM18" s="4"/>
      <c r="AYN18" s="4"/>
      <c r="AYO18" s="4"/>
      <c r="AYP18" s="4"/>
      <c r="AYQ18" s="4"/>
      <c r="AYR18" s="4"/>
      <c r="AYS18" s="4"/>
      <c r="AYT18" s="4"/>
      <c r="AYU18" s="4"/>
      <c r="AYV18" s="4"/>
      <c r="AYW18" s="4"/>
      <c r="AYX18" s="4"/>
      <c r="AYY18" s="4"/>
      <c r="AYZ18" s="4"/>
      <c r="AZA18" s="4"/>
      <c r="AZB18" s="4"/>
      <c r="AZC18" s="4"/>
      <c r="AZD18" s="4"/>
      <c r="AZE18" s="4"/>
      <c r="AZF18" s="4"/>
      <c r="AZG18" s="4"/>
      <c r="AZH18" s="4"/>
      <c r="AZI18" s="4"/>
      <c r="AZJ18" s="4"/>
      <c r="AZK18" s="4"/>
      <c r="AZL18" s="4"/>
      <c r="AZM18" s="4"/>
      <c r="AZN18" s="4"/>
      <c r="AZO18" s="4"/>
      <c r="AZP18" s="4"/>
      <c r="AZQ18" s="4"/>
      <c r="AZR18" s="4"/>
      <c r="AZS18" s="4"/>
      <c r="AZT18" s="4"/>
      <c r="AZU18" s="4"/>
      <c r="AZV18" s="4"/>
      <c r="AZW18" s="4"/>
      <c r="AZX18" s="4"/>
      <c r="AZY18" s="4"/>
      <c r="AZZ18" s="4"/>
      <c r="BAA18" s="4"/>
      <c r="BAB18" s="4"/>
      <c r="BAC18" s="4"/>
      <c r="BAD18" s="4"/>
      <c r="BAE18" s="4"/>
      <c r="BAF18" s="4"/>
      <c r="BAG18" s="4"/>
      <c r="BAH18" s="4"/>
      <c r="BAI18" s="4"/>
      <c r="BAJ18" s="4"/>
      <c r="BAK18" s="4"/>
      <c r="BAL18" s="4"/>
      <c r="BAM18" s="4"/>
      <c r="BAN18" s="4"/>
      <c r="BAO18" s="4"/>
      <c r="BAP18" s="4"/>
      <c r="BAQ18" s="4"/>
      <c r="BAR18" s="4"/>
      <c r="BAS18" s="4"/>
      <c r="BAT18" s="4"/>
      <c r="BAU18" s="4"/>
      <c r="BAV18" s="4"/>
      <c r="BAW18" s="4"/>
      <c r="BAX18" s="4"/>
      <c r="BAY18" s="4"/>
      <c r="BAZ18" s="4"/>
      <c r="BBA18" s="4"/>
      <c r="BBB18" s="4"/>
      <c r="BBC18" s="4"/>
      <c r="BBD18" s="4"/>
      <c r="BBE18" s="4"/>
      <c r="BBF18" s="4"/>
      <c r="BBG18" s="4"/>
      <c r="BBH18" s="4"/>
      <c r="BBI18" s="4"/>
      <c r="BBJ18" s="4"/>
      <c r="BBK18" s="4"/>
      <c r="BBL18" s="4"/>
      <c r="BBM18" s="4"/>
      <c r="BBN18" s="4"/>
      <c r="BBO18" s="4"/>
      <c r="BBP18" s="4"/>
      <c r="BBQ18" s="4"/>
      <c r="BBR18" s="4"/>
      <c r="BBS18" s="4"/>
      <c r="BBT18" s="4"/>
      <c r="BBU18" s="4"/>
      <c r="BBV18" s="4"/>
      <c r="BBW18" s="4"/>
      <c r="BBX18" s="4"/>
      <c r="BBY18" s="4"/>
      <c r="BBZ18" s="4"/>
      <c r="BCA18" s="4"/>
      <c r="BCB18" s="4"/>
      <c r="BCC18" s="4"/>
      <c r="BCD18" s="4"/>
      <c r="BCE18" s="4"/>
      <c r="BCF18" s="4"/>
      <c r="BCG18" s="4"/>
      <c r="BCH18" s="4"/>
      <c r="BCI18" s="4"/>
      <c r="BCJ18" s="4"/>
      <c r="BCK18" s="4"/>
      <c r="BCL18" s="4"/>
      <c r="BCM18" s="4"/>
      <c r="BCN18" s="4"/>
      <c r="BCO18" s="4"/>
      <c r="BCP18" s="4"/>
      <c r="BCQ18" s="4"/>
      <c r="BCR18" s="4"/>
      <c r="BCS18" s="4"/>
      <c r="BCT18" s="4"/>
      <c r="BCU18" s="4"/>
      <c r="BCV18" s="4"/>
      <c r="BCW18" s="4"/>
      <c r="BCX18" s="4"/>
      <c r="BCY18" s="4"/>
      <c r="BCZ18" s="4"/>
      <c r="BDA18" s="4"/>
      <c r="BDB18" s="4"/>
      <c r="BDC18" s="4"/>
      <c r="BDD18" s="4"/>
      <c r="BDE18" s="4"/>
      <c r="BDF18" s="4"/>
      <c r="BDG18" s="4"/>
      <c r="BDH18" s="4"/>
      <c r="BDI18" s="4"/>
      <c r="BDJ18" s="4"/>
      <c r="BDK18" s="4"/>
      <c r="BDL18" s="4"/>
      <c r="BDM18" s="4"/>
      <c r="BDN18" s="4"/>
      <c r="BDO18" s="4"/>
      <c r="BDP18" s="4"/>
      <c r="BDQ18" s="4"/>
      <c r="BDR18" s="4"/>
      <c r="BDS18" s="4"/>
      <c r="BDT18" s="4"/>
      <c r="BDU18" s="4"/>
      <c r="BDV18" s="4"/>
      <c r="BDW18" s="4"/>
      <c r="BDX18" s="4"/>
      <c r="BDY18" s="4"/>
      <c r="BDZ18" s="4"/>
      <c r="BEA18" s="4"/>
      <c r="BEB18" s="4"/>
      <c r="BEC18" s="4"/>
      <c r="BED18" s="4"/>
      <c r="BEE18" s="4"/>
      <c r="BEF18" s="4"/>
      <c r="BEG18" s="4"/>
      <c r="BEH18" s="4"/>
      <c r="BEI18" s="4"/>
      <c r="BEJ18" s="4"/>
      <c r="BEK18" s="4"/>
      <c r="BEL18" s="4"/>
      <c r="BEM18" s="4"/>
      <c r="BEN18" s="4"/>
      <c r="BEO18" s="4"/>
      <c r="BEP18" s="4"/>
      <c r="BEQ18" s="4"/>
      <c r="BER18" s="4"/>
      <c r="BES18" s="4"/>
      <c r="BET18" s="4"/>
      <c r="BEU18" s="4"/>
      <c r="BEV18" s="4"/>
      <c r="BEW18" s="4"/>
      <c r="BEX18" s="4"/>
      <c r="BEY18" s="4"/>
      <c r="BEZ18" s="4"/>
      <c r="BFA18" s="4"/>
      <c r="BFB18" s="4"/>
      <c r="BFC18" s="4"/>
      <c r="BFD18" s="4"/>
      <c r="BFE18" s="4"/>
      <c r="BFF18" s="4"/>
      <c r="BFG18" s="4"/>
      <c r="BFH18" s="4"/>
      <c r="BFI18" s="4"/>
      <c r="BFJ18" s="4"/>
      <c r="BFK18" s="4"/>
      <c r="BFL18" s="4"/>
      <c r="BFM18" s="4"/>
      <c r="BFN18" s="4"/>
      <c r="BFO18" s="4"/>
      <c r="BFP18" s="4"/>
      <c r="BFQ18" s="4"/>
      <c r="BFR18" s="4"/>
      <c r="BFS18" s="4"/>
      <c r="BFT18" s="4"/>
      <c r="BFU18" s="4"/>
      <c r="BFV18" s="4"/>
      <c r="BFW18" s="4"/>
      <c r="BFX18" s="4"/>
      <c r="BFY18" s="4"/>
      <c r="BFZ18" s="4"/>
      <c r="BGA18" s="4"/>
      <c r="BGB18" s="4"/>
      <c r="BGC18" s="4"/>
      <c r="BGD18" s="4"/>
      <c r="BGE18" s="4"/>
      <c r="BGF18" s="4"/>
      <c r="BGG18" s="4"/>
      <c r="BGH18" s="4"/>
      <c r="BGI18" s="4"/>
      <c r="BGJ18" s="4"/>
      <c r="BGK18" s="4"/>
      <c r="BGL18" s="4"/>
      <c r="BGM18" s="4"/>
      <c r="BGN18" s="4"/>
      <c r="BGO18" s="4"/>
      <c r="BGP18" s="4"/>
      <c r="BGQ18" s="4"/>
      <c r="BGR18" s="4"/>
      <c r="BGS18" s="4"/>
      <c r="BGT18" s="4"/>
      <c r="BGU18" s="4"/>
      <c r="BGV18" s="4"/>
      <c r="BGW18" s="4"/>
      <c r="BGX18" s="4"/>
      <c r="BGY18" s="4"/>
      <c r="BGZ18" s="4"/>
      <c r="BHA18" s="4"/>
      <c r="BHB18" s="4"/>
      <c r="BHC18" s="4"/>
      <c r="BHD18" s="4"/>
      <c r="BHE18" s="4"/>
      <c r="BHF18" s="4"/>
      <c r="BHG18" s="4"/>
      <c r="BHH18" s="4"/>
      <c r="BHI18" s="4"/>
      <c r="BHJ18" s="4"/>
      <c r="BHK18" s="4"/>
      <c r="BHL18" s="4"/>
      <c r="BHM18" s="4"/>
      <c r="BHN18" s="4"/>
      <c r="BHO18" s="4"/>
      <c r="BHP18" s="4"/>
      <c r="BHQ18" s="4"/>
      <c r="BHR18" s="4"/>
      <c r="BHS18" s="4"/>
      <c r="BHT18" s="4"/>
      <c r="BHU18" s="4"/>
      <c r="BHV18" s="4"/>
      <c r="BHW18" s="4"/>
      <c r="BHX18" s="4"/>
      <c r="BHY18" s="4"/>
      <c r="BHZ18" s="4"/>
      <c r="BIA18" s="4"/>
      <c r="BIB18" s="4"/>
      <c r="BIC18" s="4"/>
      <c r="BID18" s="4"/>
      <c r="BIE18" s="4"/>
      <c r="BIF18" s="4"/>
      <c r="BIG18" s="4"/>
      <c r="BIH18" s="4"/>
      <c r="BII18" s="4"/>
      <c r="BIJ18" s="4"/>
      <c r="BIK18" s="4"/>
      <c r="BIL18" s="4"/>
      <c r="BIM18" s="4"/>
      <c r="BIN18" s="4"/>
      <c r="BIO18" s="4"/>
      <c r="BIP18" s="4"/>
      <c r="BIQ18" s="4"/>
      <c r="BIR18" s="4"/>
      <c r="BIS18" s="4"/>
      <c r="BIT18" s="4"/>
      <c r="BIU18" s="4"/>
      <c r="BIV18" s="4"/>
      <c r="BIW18" s="4"/>
      <c r="BIX18" s="4"/>
      <c r="BIY18" s="4"/>
      <c r="BIZ18" s="4"/>
      <c r="BJA18" s="4"/>
      <c r="BJB18" s="4"/>
      <c r="BJC18" s="4"/>
      <c r="BJD18" s="4"/>
      <c r="BJE18" s="4"/>
      <c r="BJF18" s="4"/>
      <c r="BJG18" s="4"/>
      <c r="BJH18" s="4"/>
      <c r="BJI18" s="4"/>
      <c r="BJJ18" s="4"/>
      <c r="BJK18" s="4"/>
      <c r="BJL18" s="4"/>
      <c r="BJM18" s="4"/>
      <c r="BJN18" s="4"/>
      <c r="BJO18" s="4"/>
      <c r="BJP18" s="4"/>
      <c r="BJQ18" s="4"/>
      <c r="BJR18" s="4"/>
      <c r="BJS18" s="4"/>
      <c r="BJT18" s="4"/>
      <c r="BJU18" s="4"/>
      <c r="BJV18" s="4"/>
      <c r="BJW18" s="4"/>
      <c r="BJX18" s="4"/>
      <c r="BJY18" s="4"/>
      <c r="BJZ18" s="4"/>
      <c r="BKA18" s="4"/>
      <c r="BKB18" s="4"/>
      <c r="BKC18" s="4"/>
      <c r="BKD18" s="4"/>
      <c r="BKE18" s="4"/>
      <c r="BKF18" s="4"/>
      <c r="BKG18" s="4"/>
      <c r="BKH18" s="4"/>
      <c r="BKI18" s="4"/>
      <c r="BKJ18" s="4"/>
      <c r="BKK18" s="4"/>
      <c r="BKL18" s="4"/>
      <c r="BKM18" s="4"/>
      <c r="BKN18" s="4"/>
      <c r="BKO18" s="4"/>
      <c r="BKP18" s="4"/>
      <c r="BKQ18" s="4"/>
      <c r="BKR18" s="4"/>
      <c r="BKS18" s="4"/>
      <c r="BKT18" s="4"/>
      <c r="BKU18" s="4"/>
      <c r="BKV18" s="4"/>
      <c r="BKW18" s="4"/>
      <c r="BKX18" s="4"/>
      <c r="BKY18" s="4"/>
      <c r="BKZ18" s="4"/>
      <c r="BLA18" s="4"/>
      <c r="BLB18" s="4"/>
      <c r="BLC18" s="4"/>
      <c r="BLD18" s="4"/>
      <c r="BLE18" s="4"/>
      <c r="BLF18" s="4"/>
      <c r="BLG18" s="4"/>
      <c r="BLH18" s="4"/>
      <c r="BLI18" s="4"/>
      <c r="BLJ18" s="4"/>
      <c r="BLK18" s="4"/>
      <c r="BLL18" s="4"/>
      <c r="BLM18" s="4"/>
      <c r="BLN18" s="4"/>
      <c r="BLO18" s="4"/>
      <c r="BLP18" s="4"/>
      <c r="BLQ18" s="4"/>
      <c r="BLR18" s="4"/>
      <c r="BLS18" s="4"/>
      <c r="BLT18" s="4"/>
      <c r="BLU18" s="4"/>
      <c r="BLV18" s="4"/>
      <c r="BLW18" s="4"/>
      <c r="BLX18" s="4"/>
      <c r="BLY18" s="4"/>
      <c r="BLZ18" s="4"/>
      <c r="BMA18" s="4"/>
      <c r="BMB18" s="4"/>
      <c r="BMC18" s="4"/>
      <c r="BMD18" s="4"/>
      <c r="BME18" s="4"/>
      <c r="BMF18" s="4"/>
      <c r="BMG18" s="4"/>
      <c r="BMH18" s="4"/>
      <c r="BMI18" s="4"/>
      <c r="BMJ18" s="4"/>
      <c r="BMK18" s="4"/>
      <c r="BML18" s="4"/>
      <c r="BMM18" s="4"/>
      <c r="BMN18" s="4"/>
      <c r="BMO18" s="4"/>
      <c r="BMP18" s="4"/>
      <c r="BMQ18" s="4"/>
      <c r="BMR18" s="4"/>
      <c r="BMS18" s="4"/>
      <c r="BMT18" s="4"/>
      <c r="BMU18" s="4"/>
      <c r="BMV18" s="4"/>
      <c r="BMW18" s="4"/>
      <c r="BMX18" s="4"/>
      <c r="BMY18" s="4"/>
      <c r="BMZ18" s="4"/>
      <c r="BNA18" s="4"/>
      <c r="BNB18" s="4"/>
      <c r="BNC18" s="4"/>
      <c r="BND18" s="4"/>
      <c r="BNE18" s="4"/>
      <c r="BNF18" s="4"/>
      <c r="BNG18" s="4"/>
      <c r="BNH18" s="4"/>
      <c r="BNI18" s="4"/>
      <c r="BNJ18" s="4"/>
      <c r="BNK18" s="4"/>
      <c r="BNL18" s="4"/>
      <c r="BNM18" s="4"/>
      <c r="BNN18" s="4"/>
      <c r="BNO18" s="4"/>
      <c r="BNP18" s="4"/>
      <c r="BNQ18" s="4"/>
      <c r="BNR18" s="4"/>
      <c r="BNS18" s="4"/>
      <c r="BNT18" s="4"/>
      <c r="BNU18" s="4"/>
      <c r="BNV18" s="4"/>
      <c r="BNW18" s="4"/>
      <c r="BNX18" s="4"/>
      <c r="BNY18" s="4"/>
      <c r="BNZ18" s="4"/>
      <c r="BOA18" s="4"/>
      <c r="BOB18" s="4"/>
      <c r="BOC18" s="4"/>
      <c r="BOD18" s="4"/>
      <c r="BOE18" s="4"/>
      <c r="BOF18" s="4"/>
      <c r="BOG18" s="4"/>
      <c r="BOH18" s="4"/>
      <c r="BOI18" s="4"/>
      <c r="BOJ18" s="4"/>
      <c r="BOK18" s="4"/>
      <c r="BOL18" s="4"/>
      <c r="BOM18" s="4"/>
      <c r="BON18" s="4"/>
      <c r="BOO18" s="4"/>
      <c r="BOP18" s="4"/>
      <c r="BOQ18" s="4"/>
      <c r="BOR18" s="4"/>
      <c r="BOS18" s="4"/>
      <c r="BOT18" s="4"/>
      <c r="BOU18" s="4"/>
      <c r="BOV18" s="4"/>
      <c r="BOW18" s="4"/>
      <c r="BOX18" s="4"/>
      <c r="BOY18" s="4"/>
      <c r="BOZ18" s="4"/>
      <c r="BPA18" s="4"/>
      <c r="BPB18" s="4"/>
      <c r="BPC18" s="4"/>
      <c r="BPD18" s="4"/>
      <c r="BPE18" s="4"/>
      <c r="BPF18" s="4"/>
      <c r="BPG18" s="4"/>
      <c r="BPH18" s="4"/>
      <c r="BPI18" s="4"/>
      <c r="BPJ18" s="4"/>
      <c r="BPK18" s="4"/>
      <c r="BPL18" s="4"/>
      <c r="BPM18" s="4"/>
      <c r="BPN18" s="4"/>
      <c r="BPO18" s="4"/>
      <c r="BPP18" s="4"/>
      <c r="BPQ18" s="4"/>
      <c r="BPR18" s="4"/>
      <c r="BPS18" s="4"/>
      <c r="BPT18" s="4"/>
      <c r="BPU18" s="4"/>
      <c r="BPV18" s="4"/>
      <c r="BPW18" s="4"/>
      <c r="BPX18" s="4"/>
      <c r="BPY18" s="4"/>
      <c r="BPZ18" s="4"/>
      <c r="BQA18" s="4"/>
      <c r="BQB18" s="4"/>
      <c r="BQC18" s="4"/>
      <c r="BQD18" s="4"/>
      <c r="BQE18" s="4"/>
      <c r="BQF18" s="4"/>
      <c r="BQG18" s="4"/>
      <c r="BQH18" s="4"/>
      <c r="BQI18" s="4"/>
      <c r="BQJ18" s="4"/>
      <c r="BQK18" s="4"/>
      <c r="BQL18" s="4"/>
      <c r="BQM18" s="4"/>
      <c r="BQN18" s="4"/>
      <c r="BQO18" s="4"/>
      <c r="BQP18" s="4"/>
      <c r="BQQ18" s="4"/>
      <c r="BQR18" s="4"/>
      <c r="BQS18" s="4"/>
      <c r="BQT18" s="4"/>
      <c r="BQU18" s="4"/>
      <c r="BQV18" s="4"/>
      <c r="BQW18" s="4"/>
      <c r="BQX18" s="4"/>
      <c r="BQY18" s="4"/>
      <c r="BQZ18" s="4"/>
      <c r="BRA18" s="4"/>
      <c r="BRB18" s="4"/>
      <c r="BRC18" s="4"/>
      <c r="BRD18" s="4"/>
      <c r="BRE18" s="4"/>
      <c r="BRF18" s="4"/>
      <c r="BRG18" s="4"/>
      <c r="BRH18" s="4"/>
      <c r="BRI18" s="4"/>
      <c r="BRJ18" s="4"/>
      <c r="BRK18" s="4"/>
      <c r="BRL18" s="4"/>
      <c r="BRM18" s="4"/>
      <c r="BRN18" s="4"/>
      <c r="BRO18" s="4"/>
      <c r="BRP18" s="4"/>
      <c r="BRQ18" s="4"/>
      <c r="BRR18" s="4"/>
      <c r="BRS18" s="4"/>
      <c r="BRT18" s="4"/>
      <c r="BRU18" s="4"/>
      <c r="BRV18" s="4"/>
      <c r="BRW18" s="4"/>
      <c r="BRX18" s="4"/>
      <c r="BRY18" s="4"/>
      <c r="BRZ18" s="4"/>
      <c r="BSA18" s="4"/>
      <c r="BSB18" s="4"/>
      <c r="BSC18" s="4"/>
      <c r="BSD18" s="4"/>
      <c r="BSE18" s="4"/>
      <c r="BSF18" s="4"/>
      <c r="BSG18" s="4"/>
      <c r="BSH18" s="4"/>
      <c r="BSI18" s="4"/>
      <c r="BSJ18" s="4"/>
      <c r="BSK18" s="4"/>
      <c r="BSL18" s="4"/>
      <c r="BSM18" s="4"/>
      <c r="BSN18" s="4"/>
      <c r="BSO18" s="4"/>
      <c r="BSP18" s="4"/>
      <c r="BSQ18" s="4"/>
      <c r="BSR18" s="4"/>
      <c r="BSS18" s="4"/>
      <c r="BST18" s="4"/>
      <c r="BSU18" s="4"/>
      <c r="BSV18" s="4"/>
      <c r="BSW18" s="4"/>
      <c r="BSX18" s="4"/>
      <c r="BSY18" s="4"/>
      <c r="BSZ18" s="4"/>
      <c r="BTA18" s="4"/>
      <c r="BTB18" s="4"/>
      <c r="BTC18" s="4"/>
      <c r="BTD18" s="4"/>
      <c r="BTE18" s="4"/>
      <c r="BTF18" s="4"/>
      <c r="BTG18" s="4"/>
      <c r="BTH18" s="4"/>
      <c r="BTI18" s="4"/>
      <c r="BTJ18" s="4"/>
      <c r="BTK18" s="4"/>
      <c r="BTL18" s="4"/>
      <c r="BTM18" s="4"/>
      <c r="BTN18" s="4"/>
      <c r="BTO18" s="4"/>
      <c r="BTP18" s="4"/>
      <c r="BTQ18" s="4"/>
      <c r="BTR18" s="4"/>
      <c r="BTS18" s="4"/>
      <c r="BTT18" s="4"/>
      <c r="BTU18" s="4"/>
      <c r="BTV18" s="4"/>
      <c r="BTW18" s="4"/>
      <c r="BTX18" s="4"/>
      <c r="BTY18" s="4"/>
      <c r="BTZ18" s="4"/>
      <c r="BUA18" s="4"/>
      <c r="BUB18" s="4"/>
      <c r="BUC18" s="4"/>
      <c r="BUD18" s="4"/>
      <c r="BUE18" s="4"/>
      <c r="BUF18" s="4"/>
      <c r="BUG18" s="4"/>
      <c r="BUH18" s="4"/>
      <c r="BUI18" s="4"/>
      <c r="BUJ18" s="4"/>
      <c r="BUK18" s="4"/>
      <c r="BUL18" s="4"/>
      <c r="BUM18" s="4"/>
      <c r="BUN18" s="4"/>
      <c r="BUO18" s="4"/>
      <c r="BUP18" s="4"/>
      <c r="BUQ18" s="4"/>
      <c r="BUR18" s="4"/>
      <c r="BUS18" s="4"/>
      <c r="BUT18" s="4"/>
      <c r="BUU18" s="4"/>
      <c r="BUV18" s="4"/>
      <c r="BUW18" s="4"/>
      <c r="BUX18" s="4"/>
      <c r="BUY18" s="4"/>
      <c r="BUZ18" s="4"/>
      <c r="BVA18" s="4"/>
      <c r="BVB18" s="4"/>
      <c r="BVC18" s="4"/>
      <c r="BVD18" s="4"/>
      <c r="BVE18" s="4"/>
      <c r="BVF18" s="4"/>
      <c r="BVG18" s="4"/>
      <c r="BVH18" s="4"/>
      <c r="BVI18" s="4"/>
      <c r="BVJ18" s="4"/>
      <c r="BVK18" s="4"/>
      <c r="BVL18" s="4"/>
      <c r="BVM18" s="4"/>
      <c r="BVN18" s="4"/>
      <c r="BVO18" s="4"/>
      <c r="BVP18" s="4"/>
      <c r="BVQ18" s="4"/>
      <c r="BVR18" s="4"/>
      <c r="BVS18" s="4"/>
      <c r="BVT18" s="4"/>
      <c r="BVU18" s="4"/>
      <c r="BVV18" s="4"/>
      <c r="BVW18" s="4"/>
      <c r="BVX18" s="4"/>
      <c r="BVY18" s="4"/>
      <c r="BVZ18" s="4"/>
      <c r="BWA18" s="4"/>
      <c r="BWB18" s="4"/>
      <c r="BWC18" s="4"/>
      <c r="BWD18" s="4"/>
      <c r="BWE18" s="4"/>
      <c r="BWF18" s="4"/>
      <c r="BWG18" s="4"/>
      <c r="BWH18" s="4"/>
      <c r="BWI18" s="4"/>
      <c r="BWJ18" s="4"/>
      <c r="BWK18" s="4"/>
      <c r="BWL18" s="4"/>
      <c r="BWM18" s="4"/>
      <c r="BWN18" s="4"/>
      <c r="BWO18" s="4"/>
      <c r="BWP18" s="4"/>
      <c r="BWQ18" s="4"/>
      <c r="BWR18" s="4"/>
      <c r="BWS18" s="4"/>
      <c r="BWT18" s="4"/>
      <c r="BWU18" s="4"/>
      <c r="BWV18" s="4"/>
      <c r="BWW18" s="4"/>
      <c r="BWX18" s="4"/>
      <c r="BWY18" s="4"/>
      <c r="BWZ18" s="4"/>
      <c r="BXA18" s="4"/>
      <c r="BXB18" s="4"/>
      <c r="BXC18" s="4"/>
      <c r="BXD18" s="4"/>
      <c r="BXE18" s="4"/>
      <c r="BXF18" s="4"/>
      <c r="BXG18" s="4"/>
      <c r="BXH18" s="4"/>
      <c r="BXI18" s="4"/>
      <c r="BXJ18" s="4"/>
      <c r="BXK18" s="4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4"/>
      <c r="BXZ18" s="4"/>
      <c r="BYA18" s="4"/>
      <c r="BYB18" s="4"/>
      <c r="BYC18" s="4"/>
      <c r="BYD18" s="4"/>
      <c r="BYE18" s="4"/>
      <c r="BYF18" s="4"/>
      <c r="BYG18" s="4"/>
      <c r="BYH18" s="4"/>
      <c r="BYI18" s="4"/>
      <c r="BYJ18" s="4"/>
      <c r="BYK18" s="4"/>
      <c r="BYL18" s="4"/>
      <c r="BYM18" s="4"/>
      <c r="BYN18" s="4"/>
      <c r="BYO18" s="4"/>
      <c r="BYP18" s="4"/>
      <c r="BYQ18" s="4"/>
      <c r="BYR18" s="4"/>
      <c r="BYS18" s="4"/>
      <c r="BYT18" s="4"/>
      <c r="BYU18" s="4"/>
      <c r="BYV18" s="4"/>
      <c r="BYW18" s="4"/>
      <c r="BYX18" s="4"/>
      <c r="BYY18" s="4"/>
      <c r="BYZ18" s="4"/>
      <c r="BZA18" s="4"/>
      <c r="BZB18" s="4"/>
      <c r="BZC18" s="4"/>
      <c r="BZD18" s="4"/>
      <c r="BZE18" s="4"/>
      <c r="BZF18" s="4"/>
      <c r="BZG18" s="4"/>
      <c r="BZH18" s="4"/>
      <c r="BZI18" s="4"/>
      <c r="BZJ18" s="4"/>
      <c r="BZK18" s="4"/>
      <c r="BZL18" s="4"/>
      <c r="BZM18" s="4"/>
      <c r="BZN18" s="4"/>
      <c r="BZO18" s="4"/>
      <c r="BZP18" s="4"/>
      <c r="BZQ18" s="4"/>
      <c r="BZR18" s="4"/>
      <c r="BZS18" s="4"/>
      <c r="BZT18" s="4"/>
      <c r="BZU18" s="4"/>
      <c r="BZV18" s="4"/>
      <c r="BZW18" s="4"/>
      <c r="BZX18" s="4"/>
      <c r="BZY18" s="4"/>
      <c r="BZZ18" s="4"/>
      <c r="CAA18" s="4"/>
      <c r="CAB18" s="4"/>
      <c r="CAC18" s="4"/>
      <c r="CAD18" s="4"/>
      <c r="CAE18" s="4"/>
      <c r="CAF18" s="4"/>
      <c r="CAG18" s="4"/>
      <c r="CAH18" s="4"/>
      <c r="CAI18" s="4"/>
      <c r="CAJ18" s="4"/>
      <c r="CAK18" s="4"/>
      <c r="CAL18" s="4"/>
      <c r="CAM18" s="4"/>
      <c r="CAN18" s="4"/>
      <c r="CAO18" s="4"/>
      <c r="CAP18" s="4"/>
      <c r="CAQ18" s="4"/>
      <c r="CAR18" s="4"/>
      <c r="CAS18" s="4"/>
      <c r="CAT18" s="4"/>
      <c r="CAU18" s="4"/>
      <c r="CAV18" s="4"/>
      <c r="CAW18" s="4"/>
      <c r="CAX18" s="4"/>
      <c r="CAY18" s="4"/>
      <c r="CAZ18" s="4"/>
      <c r="CBA18" s="4"/>
      <c r="CBB18" s="4"/>
      <c r="CBC18" s="4"/>
      <c r="CBD18" s="4"/>
      <c r="CBE18" s="4"/>
      <c r="CBF18" s="4"/>
      <c r="CBG18" s="4"/>
      <c r="CBH18" s="4"/>
      <c r="CBI18" s="4"/>
      <c r="CBJ18" s="4"/>
      <c r="CBK18" s="4"/>
      <c r="CBL18" s="4"/>
      <c r="CBM18" s="4"/>
      <c r="CBN18" s="4"/>
      <c r="CBO18" s="4"/>
      <c r="CBP18" s="4"/>
      <c r="CBQ18" s="4"/>
      <c r="CBR18" s="4"/>
      <c r="CBS18" s="4"/>
      <c r="CBT18" s="4"/>
      <c r="CBU18" s="4"/>
      <c r="CBV18" s="4"/>
      <c r="CBW18" s="4"/>
      <c r="CBX18" s="4"/>
      <c r="CBY18" s="4"/>
      <c r="CBZ18" s="4"/>
      <c r="CCA18" s="4"/>
      <c r="CCB18" s="4"/>
      <c r="CCC18" s="4"/>
      <c r="CCD18" s="4"/>
      <c r="CCE18" s="4"/>
      <c r="CCF18" s="4"/>
      <c r="CCG18" s="4"/>
      <c r="CCH18" s="4"/>
      <c r="CCI18" s="4"/>
      <c r="CCJ18" s="4"/>
      <c r="CCK18" s="4"/>
      <c r="CCL18" s="4"/>
      <c r="CCM18" s="4"/>
      <c r="CCN18" s="4"/>
      <c r="CCO18" s="4"/>
      <c r="CCP18" s="4"/>
      <c r="CCQ18" s="4"/>
      <c r="CCR18" s="4"/>
      <c r="CCS18" s="4"/>
      <c r="CCT18" s="4"/>
      <c r="CCU18" s="4"/>
      <c r="CCV18" s="4"/>
      <c r="CCW18" s="4"/>
      <c r="CCX18" s="4"/>
      <c r="CCY18" s="4"/>
      <c r="CCZ18" s="4"/>
      <c r="CDA18" s="4"/>
      <c r="CDB18" s="4"/>
      <c r="CDC18" s="4"/>
      <c r="CDD18" s="4"/>
      <c r="CDE18" s="4"/>
      <c r="CDF18" s="4"/>
      <c r="CDG18" s="4"/>
      <c r="CDH18" s="4"/>
      <c r="CDI18" s="4"/>
      <c r="CDJ18" s="4"/>
      <c r="CDK18" s="4"/>
      <c r="CDL18" s="4"/>
      <c r="CDM18" s="4"/>
      <c r="CDN18" s="4"/>
      <c r="CDO18" s="4"/>
      <c r="CDP18" s="4"/>
      <c r="CDQ18" s="4"/>
      <c r="CDR18" s="4"/>
      <c r="CDS18" s="4"/>
      <c r="CDT18" s="4"/>
      <c r="CDU18" s="4"/>
      <c r="CDV18" s="4"/>
      <c r="CDW18" s="4"/>
      <c r="CDX18" s="4"/>
      <c r="CDY18" s="4"/>
      <c r="CDZ18" s="4"/>
      <c r="CEA18" s="4"/>
      <c r="CEB18" s="4"/>
      <c r="CEC18" s="4"/>
      <c r="CED18" s="4"/>
      <c r="CEE18" s="4"/>
      <c r="CEF18" s="4"/>
      <c r="CEG18" s="4"/>
      <c r="CEH18" s="4"/>
      <c r="CEI18" s="4"/>
      <c r="CEJ18" s="4"/>
      <c r="CEK18" s="4"/>
      <c r="CEL18" s="4"/>
      <c r="CEM18" s="4"/>
      <c r="CEN18" s="4"/>
      <c r="CEO18" s="4"/>
      <c r="CEP18" s="4"/>
      <c r="CEQ18" s="4"/>
      <c r="CER18" s="4"/>
      <c r="CES18" s="4"/>
      <c r="CET18" s="4"/>
      <c r="CEU18" s="4"/>
      <c r="CEV18" s="4"/>
      <c r="CEW18" s="4"/>
      <c r="CEX18" s="4"/>
      <c r="CEY18" s="4"/>
      <c r="CEZ18" s="4"/>
      <c r="CFA18" s="4"/>
      <c r="CFB18" s="4"/>
      <c r="CFC18" s="4"/>
      <c r="CFD18" s="4"/>
      <c r="CFE18" s="4"/>
      <c r="CFF18" s="4"/>
      <c r="CFG18" s="4"/>
      <c r="CFH18" s="4"/>
      <c r="CFI18" s="4"/>
      <c r="CFJ18" s="4"/>
      <c r="CFK18" s="4"/>
      <c r="CFL18" s="4"/>
      <c r="CFM18" s="4"/>
      <c r="CFN18" s="4"/>
      <c r="CFO18" s="4"/>
      <c r="CFP18" s="4"/>
      <c r="CFQ18" s="4"/>
      <c r="CFR18" s="4"/>
      <c r="CFS18" s="4"/>
      <c r="CFT18" s="4"/>
      <c r="CFU18" s="4"/>
      <c r="CFV18" s="4"/>
      <c r="CFW18" s="4"/>
      <c r="CFX18" s="4"/>
      <c r="CFY18" s="4"/>
      <c r="CFZ18" s="4"/>
      <c r="CGA18" s="4"/>
      <c r="CGB18" s="4"/>
      <c r="CGC18" s="4"/>
      <c r="CGD18" s="4"/>
      <c r="CGE18" s="4"/>
      <c r="CGF18" s="4"/>
      <c r="CGG18" s="4"/>
      <c r="CGH18" s="4"/>
      <c r="CGI18" s="4"/>
      <c r="CGJ18" s="4"/>
      <c r="CGK18" s="4"/>
      <c r="CGL18" s="4"/>
      <c r="CGM18" s="4"/>
      <c r="CGN18" s="4"/>
      <c r="CGO18" s="4"/>
      <c r="CGP18" s="4"/>
      <c r="CGQ18" s="4"/>
      <c r="CGR18" s="4"/>
      <c r="CGS18" s="4"/>
      <c r="CGT18" s="4"/>
      <c r="CGU18" s="4"/>
      <c r="CGV18" s="4"/>
      <c r="CGW18" s="4"/>
      <c r="CGX18" s="4"/>
      <c r="CGY18" s="4"/>
      <c r="CGZ18" s="4"/>
      <c r="CHA18" s="4"/>
      <c r="CHB18" s="4"/>
      <c r="CHC18" s="4"/>
      <c r="CHD18" s="4"/>
      <c r="CHE18" s="4"/>
      <c r="CHF18" s="4"/>
      <c r="CHG18" s="4"/>
      <c r="CHH18" s="4"/>
      <c r="CHI18" s="4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4"/>
      <c r="CIE18" s="4"/>
      <c r="CIF18" s="4"/>
      <c r="CIG18" s="4"/>
      <c r="CIH18" s="4"/>
      <c r="CII18" s="4"/>
      <c r="CIJ18" s="4"/>
      <c r="CIK18" s="4"/>
      <c r="CIL18" s="4"/>
      <c r="CIM18" s="4"/>
      <c r="CIN18" s="4"/>
      <c r="CIO18" s="4"/>
      <c r="CIP18" s="4"/>
      <c r="CIQ18" s="4"/>
      <c r="CIR18" s="4"/>
      <c r="CIS18" s="4"/>
      <c r="CIT18" s="4"/>
      <c r="CIU18" s="4"/>
      <c r="CIV18" s="4"/>
      <c r="CIW18" s="4"/>
      <c r="CIX18" s="4"/>
      <c r="CIY18" s="4"/>
      <c r="CIZ18" s="4"/>
      <c r="CJA18" s="4"/>
      <c r="CJB18" s="4"/>
      <c r="CJC18" s="4"/>
      <c r="CJD18" s="4"/>
      <c r="CJE18" s="4"/>
      <c r="CJF18" s="4"/>
      <c r="CJG18" s="4"/>
      <c r="CJH18" s="4"/>
      <c r="CJI18" s="4"/>
      <c r="CJJ18" s="4"/>
      <c r="CJK18" s="4"/>
      <c r="CJL18" s="4"/>
      <c r="CJM18" s="4"/>
      <c r="CJN18" s="4"/>
      <c r="CJO18" s="4"/>
      <c r="CJP18" s="4"/>
      <c r="CJQ18" s="4"/>
      <c r="CJR18" s="4"/>
      <c r="CJS18" s="4"/>
      <c r="CJT18" s="4"/>
      <c r="CJU18" s="4"/>
      <c r="CJV18" s="4"/>
      <c r="CJW18" s="4"/>
      <c r="CJX18" s="4"/>
      <c r="CJY18" s="4"/>
      <c r="CJZ18" s="4"/>
      <c r="CKA18" s="4"/>
      <c r="CKB18" s="4"/>
      <c r="CKC18" s="4"/>
      <c r="CKD18" s="4"/>
      <c r="CKE18" s="4"/>
      <c r="CKF18" s="4"/>
      <c r="CKG18" s="4"/>
      <c r="CKH18" s="4"/>
      <c r="CKI18" s="4"/>
      <c r="CKJ18" s="4"/>
      <c r="CKK18" s="4"/>
      <c r="CKL18" s="4"/>
      <c r="CKM18" s="4"/>
      <c r="CKN18" s="4"/>
      <c r="CKO18" s="4"/>
      <c r="CKP18" s="4"/>
      <c r="CKQ18" s="4"/>
      <c r="CKR18" s="4"/>
      <c r="CKS18" s="4"/>
      <c r="CKT18" s="4"/>
      <c r="CKU18" s="4"/>
      <c r="CKV18" s="4"/>
      <c r="CKW18" s="4"/>
      <c r="CKX18" s="4"/>
      <c r="CKY18" s="4"/>
      <c r="CKZ18" s="4"/>
      <c r="CLA18" s="4"/>
      <c r="CLB18" s="4"/>
      <c r="CLC18" s="4"/>
      <c r="CLD18" s="4"/>
      <c r="CLE18" s="4"/>
      <c r="CLF18" s="4"/>
      <c r="CLG18" s="4"/>
      <c r="CLH18" s="4"/>
      <c r="CLI18" s="4"/>
      <c r="CLJ18" s="4"/>
      <c r="CLK18" s="4"/>
      <c r="CLL18" s="4"/>
      <c r="CLM18" s="4"/>
      <c r="CLN18" s="4"/>
      <c r="CLO18" s="4"/>
      <c r="CLP18" s="4"/>
      <c r="CLQ18" s="4"/>
      <c r="CLR18" s="4"/>
      <c r="CLS18" s="4"/>
      <c r="CLT18" s="4"/>
      <c r="CLU18" s="4"/>
      <c r="CLV18" s="4"/>
      <c r="CLW18" s="4"/>
      <c r="CLX18" s="4"/>
      <c r="CLY18" s="4"/>
      <c r="CLZ18" s="4"/>
      <c r="CMA18" s="4"/>
      <c r="CMB18" s="4"/>
      <c r="CMC18" s="4"/>
      <c r="CMD18" s="4"/>
      <c r="CME18" s="4"/>
      <c r="CMF18" s="4"/>
      <c r="CMG18" s="4"/>
      <c r="CMH18" s="4"/>
      <c r="CMI18" s="4"/>
      <c r="CMJ18" s="4"/>
      <c r="CMK18" s="4"/>
      <c r="CML18" s="4"/>
      <c r="CMM18" s="4"/>
      <c r="CMN18" s="4"/>
      <c r="CMO18" s="4"/>
      <c r="CMP18" s="4"/>
      <c r="CMQ18" s="4"/>
      <c r="CMR18" s="4"/>
      <c r="CMS18" s="4"/>
      <c r="CMT18" s="4"/>
      <c r="CMU18" s="4"/>
      <c r="CMV18" s="4"/>
      <c r="CMW18" s="4"/>
      <c r="CMX18" s="4"/>
      <c r="CMY18" s="4"/>
      <c r="CMZ18" s="4"/>
      <c r="CNA18" s="4"/>
      <c r="CNB18" s="4"/>
      <c r="CNC18" s="4"/>
      <c r="CND18" s="4"/>
      <c r="CNE18" s="4"/>
      <c r="CNF18" s="4"/>
      <c r="CNG18" s="4"/>
      <c r="CNH18" s="4"/>
      <c r="CNI18" s="4"/>
      <c r="CNJ18" s="4"/>
      <c r="CNK18" s="4"/>
      <c r="CNL18" s="4"/>
      <c r="CNM18" s="4"/>
      <c r="CNN18" s="4"/>
      <c r="CNO18" s="4"/>
      <c r="CNP18" s="4"/>
      <c r="CNQ18" s="4"/>
      <c r="CNR18" s="4"/>
      <c r="CNS18" s="4"/>
      <c r="CNT18" s="4"/>
      <c r="CNU18" s="4"/>
      <c r="CNV18" s="4"/>
      <c r="CNW18" s="4"/>
      <c r="CNX18" s="4"/>
      <c r="CNY18" s="4"/>
      <c r="CNZ18" s="4"/>
      <c r="COA18" s="4"/>
      <c r="COB18" s="4"/>
      <c r="COC18" s="4"/>
      <c r="COD18" s="4"/>
      <c r="COE18" s="4"/>
      <c r="COF18" s="4"/>
      <c r="COG18" s="4"/>
      <c r="COH18" s="4"/>
      <c r="COI18" s="4"/>
      <c r="COJ18" s="4"/>
      <c r="COK18" s="4"/>
      <c r="COL18" s="4"/>
      <c r="COM18" s="4"/>
      <c r="CON18" s="4"/>
      <c r="COO18" s="4"/>
      <c r="COP18" s="4"/>
      <c r="COQ18" s="4"/>
      <c r="COR18" s="4"/>
      <c r="COS18" s="4"/>
      <c r="COT18" s="4"/>
      <c r="COU18" s="4"/>
      <c r="COV18" s="4"/>
      <c r="COW18" s="4"/>
      <c r="COX18" s="4"/>
      <c r="COY18" s="4"/>
      <c r="COZ18" s="4"/>
      <c r="CPA18" s="4"/>
      <c r="CPB18" s="4"/>
      <c r="CPC18" s="4"/>
      <c r="CPD18" s="4"/>
      <c r="CPE18" s="4"/>
      <c r="CPF18" s="4"/>
      <c r="CPG18" s="4"/>
      <c r="CPH18" s="4"/>
      <c r="CPI18" s="4"/>
      <c r="CPJ18" s="4"/>
      <c r="CPK18" s="4"/>
      <c r="CPL18" s="4"/>
      <c r="CPM18" s="4"/>
      <c r="CPN18" s="4"/>
      <c r="CPO18" s="4"/>
      <c r="CPP18" s="4"/>
      <c r="CPQ18" s="4"/>
      <c r="CPR18" s="4"/>
      <c r="CPS18" s="4"/>
      <c r="CPT18" s="4"/>
      <c r="CPU18" s="4"/>
      <c r="CPV18" s="4"/>
      <c r="CPW18" s="4"/>
      <c r="CPX18" s="4"/>
      <c r="CPY18" s="4"/>
      <c r="CPZ18" s="4"/>
      <c r="CQA18" s="4"/>
      <c r="CQB18" s="4"/>
      <c r="CQC18" s="4"/>
      <c r="CQD18" s="4"/>
      <c r="CQE18" s="4"/>
      <c r="CQF18" s="4"/>
      <c r="CQG18" s="4"/>
      <c r="CQH18" s="4"/>
      <c r="CQI18" s="4"/>
      <c r="CQJ18" s="4"/>
      <c r="CQK18" s="4"/>
      <c r="CQL18" s="4"/>
      <c r="CQM18" s="4"/>
      <c r="CQN18" s="4"/>
      <c r="CQO18" s="4"/>
      <c r="CQP18" s="4"/>
      <c r="CQQ18" s="4"/>
      <c r="CQR18" s="4"/>
      <c r="CQS18" s="4"/>
      <c r="CQT18" s="4"/>
      <c r="CQU18" s="4"/>
      <c r="CQV18" s="4"/>
      <c r="CQW18" s="4"/>
      <c r="CQX18" s="4"/>
      <c r="CQY18" s="4"/>
      <c r="CQZ18" s="4"/>
      <c r="CRA18" s="4"/>
      <c r="CRB18" s="4"/>
      <c r="CRC18" s="4"/>
      <c r="CRD18" s="4"/>
      <c r="CRE18" s="4"/>
      <c r="CRF18" s="4"/>
      <c r="CRG18" s="4"/>
      <c r="CRH18" s="4"/>
      <c r="CRI18" s="4"/>
      <c r="CRJ18" s="4"/>
      <c r="CRK18" s="4"/>
      <c r="CRL18" s="4"/>
      <c r="CRM18" s="4"/>
      <c r="CRN18" s="4"/>
      <c r="CRO18" s="4"/>
      <c r="CRP18" s="4"/>
      <c r="CRQ18" s="4"/>
      <c r="CRR18" s="4"/>
      <c r="CRS18" s="4"/>
      <c r="CRT18" s="4"/>
      <c r="CRU18" s="4"/>
      <c r="CRV18" s="4"/>
      <c r="CRW18" s="4"/>
      <c r="CRX18" s="4"/>
      <c r="CRY18" s="4"/>
      <c r="CRZ18" s="4"/>
      <c r="CSA18" s="4"/>
      <c r="CSB18" s="4"/>
      <c r="CSC18" s="4"/>
      <c r="CSD18" s="4"/>
      <c r="CSE18" s="4"/>
      <c r="CSF18" s="4"/>
      <c r="CSG18" s="4"/>
      <c r="CSH18" s="4"/>
      <c r="CSI18" s="4"/>
      <c r="CSJ18" s="4"/>
      <c r="CSK18" s="4"/>
      <c r="CSL18" s="4"/>
      <c r="CSM18" s="4"/>
      <c r="CSN18" s="4"/>
      <c r="CSO18" s="4"/>
      <c r="CSP18" s="4"/>
      <c r="CSQ18" s="4"/>
      <c r="CSR18" s="4"/>
      <c r="CSS18" s="4"/>
      <c r="CST18" s="4"/>
      <c r="CSU18" s="4"/>
      <c r="CSV18" s="4"/>
      <c r="CSW18" s="4"/>
      <c r="CSX18" s="4"/>
      <c r="CSY18" s="4"/>
      <c r="CSZ18" s="4"/>
      <c r="CTA18" s="4"/>
      <c r="CTB18" s="4"/>
      <c r="CTC18" s="4"/>
      <c r="CTD18" s="4"/>
      <c r="CTE18" s="4"/>
      <c r="CTF18" s="4"/>
      <c r="CTG18" s="4"/>
      <c r="CTH18" s="4"/>
      <c r="CTI18" s="4"/>
      <c r="CTJ18" s="4"/>
      <c r="CTK18" s="4"/>
      <c r="CTL18" s="4"/>
      <c r="CTM18" s="4"/>
      <c r="CTN18" s="4"/>
      <c r="CTO18" s="4"/>
      <c r="CTP18" s="4"/>
      <c r="CTQ18" s="4"/>
      <c r="CTR18" s="4"/>
      <c r="CTS18" s="4"/>
      <c r="CTT18" s="4"/>
      <c r="CTU18" s="4"/>
      <c r="CTV18" s="4"/>
      <c r="CTW18" s="4"/>
      <c r="CTX18" s="4"/>
      <c r="CTY18" s="4"/>
      <c r="CTZ18" s="4"/>
      <c r="CUA18" s="4"/>
      <c r="CUB18" s="4"/>
      <c r="CUC18" s="4"/>
      <c r="CUD18" s="4"/>
      <c r="CUE18" s="4"/>
      <c r="CUF18" s="4"/>
      <c r="CUG18" s="4"/>
      <c r="CUH18" s="4"/>
      <c r="CUI18" s="4"/>
      <c r="CUJ18" s="4"/>
      <c r="CUK18" s="4"/>
      <c r="CUL18" s="4"/>
      <c r="CUM18" s="4"/>
      <c r="CUN18" s="4"/>
      <c r="CUO18" s="4"/>
      <c r="CUP18" s="4"/>
      <c r="CUQ18" s="4"/>
      <c r="CUR18" s="4"/>
      <c r="CUS18" s="4"/>
      <c r="CUT18" s="4"/>
      <c r="CUU18" s="4"/>
      <c r="CUV18" s="4"/>
      <c r="CUW18" s="4"/>
      <c r="CUX18" s="4"/>
      <c r="CUY18" s="4"/>
      <c r="CUZ18" s="4"/>
      <c r="CVA18" s="4"/>
      <c r="CVB18" s="4"/>
      <c r="CVC18" s="4"/>
      <c r="CVD18" s="4"/>
      <c r="CVE18" s="4"/>
      <c r="CVF18" s="4"/>
      <c r="CVG18" s="4"/>
      <c r="CVH18" s="4"/>
      <c r="CVI18" s="4"/>
      <c r="CVJ18" s="4"/>
      <c r="CVK18" s="4"/>
      <c r="CVL18" s="4"/>
      <c r="CVM18" s="4"/>
      <c r="CVN18" s="4"/>
      <c r="CVO18" s="4"/>
      <c r="CVP18" s="4"/>
      <c r="CVQ18" s="4"/>
      <c r="CVR18" s="4"/>
      <c r="CVS18" s="4"/>
      <c r="CVT18" s="4"/>
      <c r="CVU18" s="4"/>
      <c r="CVV18" s="4"/>
      <c r="CVW18" s="4"/>
      <c r="CVX18" s="4"/>
      <c r="CVY18" s="4"/>
      <c r="CVZ18" s="4"/>
      <c r="CWA18" s="4"/>
      <c r="CWB18" s="4"/>
      <c r="CWC18" s="4"/>
      <c r="CWD18" s="4"/>
      <c r="CWE18" s="4"/>
      <c r="CWF18" s="4"/>
      <c r="CWG18" s="4"/>
      <c r="CWH18" s="4"/>
      <c r="CWI18" s="4"/>
      <c r="CWJ18" s="4"/>
      <c r="CWK18" s="4"/>
      <c r="CWL18" s="4"/>
      <c r="CWM18" s="4"/>
      <c r="CWN18" s="4"/>
      <c r="CWO18" s="4"/>
      <c r="CWP18" s="4"/>
      <c r="CWQ18" s="4"/>
      <c r="CWR18" s="4"/>
      <c r="CWS18" s="4"/>
      <c r="CWT18" s="4"/>
      <c r="CWU18" s="4"/>
      <c r="CWV18" s="4"/>
      <c r="CWW18" s="4"/>
      <c r="CWX18" s="4"/>
      <c r="CWY18" s="4"/>
      <c r="CWZ18" s="4"/>
      <c r="CXA18" s="4"/>
      <c r="CXB18" s="4"/>
      <c r="CXC18" s="4"/>
      <c r="CXD18" s="4"/>
      <c r="CXE18" s="4"/>
      <c r="CXF18" s="4"/>
      <c r="CXG18" s="4"/>
      <c r="CXH18" s="4"/>
      <c r="CXI18" s="4"/>
      <c r="CXJ18" s="4"/>
      <c r="CXK18" s="4"/>
      <c r="CXL18" s="4"/>
      <c r="CXM18" s="4"/>
      <c r="CXN18" s="4"/>
      <c r="CXO18" s="4"/>
      <c r="CXP18" s="4"/>
      <c r="CXQ18" s="4"/>
      <c r="CXR18" s="4"/>
      <c r="CXS18" s="4"/>
      <c r="CXT18" s="4"/>
      <c r="CXU18" s="4"/>
      <c r="CXV18" s="4"/>
      <c r="CXW18" s="4"/>
      <c r="CXX18" s="4"/>
      <c r="CXY18" s="4"/>
      <c r="CXZ18" s="4"/>
      <c r="CYA18" s="4"/>
      <c r="CYB18" s="4"/>
      <c r="CYC18" s="4"/>
      <c r="CYD18" s="4"/>
      <c r="CYE18" s="4"/>
      <c r="CYF18" s="4"/>
      <c r="CYG18" s="4"/>
      <c r="CYH18" s="4"/>
      <c r="CYI18" s="4"/>
      <c r="CYJ18" s="4"/>
      <c r="CYK18" s="4"/>
      <c r="CYL18" s="4"/>
      <c r="CYM18" s="4"/>
      <c r="CYN18" s="4"/>
      <c r="CYO18" s="4"/>
      <c r="CYP18" s="4"/>
      <c r="CYQ18" s="4"/>
      <c r="CYR18" s="4"/>
      <c r="CYS18" s="4"/>
      <c r="CYT18" s="4"/>
      <c r="CYU18" s="4"/>
      <c r="CYV18" s="4"/>
      <c r="CYW18" s="4"/>
      <c r="CYX18" s="4"/>
      <c r="CYY18" s="4"/>
      <c r="CYZ18" s="4"/>
      <c r="CZA18" s="4"/>
      <c r="CZB18" s="4"/>
      <c r="CZC18" s="4"/>
      <c r="CZD18" s="4"/>
      <c r="CZE18" s="4"/>
      <c r="CZF18" s="4"/>
      <c r="CZG18" s="4"/>
      <c r="CZH18" s="4"/>
      <c r="CZI18" s="4"/>
      <c r="CZJ18" s="4"/>
      <c r="CZK18" s="4"/>
      <c r="CZL18" s="4"/>
      <c r="CZM18" s="4"/>
      <c r="CZN18" s="4"/>
      <c r="CZO18" s="4"/>
      <c r="CZP18" s="4"/>
      <c r="CZQ18" s="4"/>
      <c r="CZR18" s="4"/>
      <c r="CZS18" s="4"/>
      <c r="CZT18" s="4"/>
      <c r="CZU18" s="4"/>
      <c r="CZV18" s="4"/>
      <c r="CZW18" s="4"/>
      <c r="CZX18" s="4"/>
      <c r="CZY18" s="4"/>
      <c r="CZZ18" s="4"/>
      <c r="DAA18" s="4"/>
      <c r="DAB18" s="4"/>
      <c r="DAC18" s="4"/>
      <c r="DAD18" s="4"/>
      <c r="DAE18" s="4"/>
      <c r="DAF18" s="4"/>
      <c r="DAG18" s="4"/>
      <c r="DAH18" s="4"/>
      <c r="DAI18" s="4"/>
      <c r="DAJ18" s="4"/>
      <c r="DAK18" s="4"/>
      <c r="DAL18" s="4"/>
      <c r="DAM18" s="4"/>
      <c r="DAN18" s="4"/>
      <c r="DAO18" s="4"/>
      <c r="DAP18" s="4"/>
      <c r="DAQ18" s="4"/>
      <c r="DAR18" s="4"/>
      <c r="DAS18" s="4"/>
      <c r="DAT18" s="4"/>
      <c r="DAU18" s="4"/>
      <c r="DAV18" s="4"/>
      <c r="DAW18" s="4"/>
      <c r="DAX18" s="4"/>
      <c r="DAY18" s="4"/>
      <c r="DAZ18" s="4"/>
      <c r="DBA18" s="4"/>
      <c r="DBB18" s="4"/>
      <c r="DBC18" s="4"/>
      <c r="DBD18" s="4"/>
      <c r="DBE18" s="4"/>
      <c r="DBF18" s="4"/>
      <c r="DBG18" s="4"/>
      <c r="DBH18" s="4"/>
      <c r="DBI18" s="4"/>
      <c r="DBJ18" s="4"/>
      <c r="DBK18" s="4"/>
      <c r="DBL18" s="4"/>
      <c r="DBM18" s="4"/>
      <c r="DBN18" s="4"/>
      <c r="DBO18" s="4"/>
      <c r="DBP18" s="4"/>
      <c r="DBQ18" s="4"/>
      <c r="DBR18" s="4"/>
      <c r="DBS18" s="4"/>
      <c r="DBT18" s="4"/>
      <c r="DBU18" s="4"/>
      <c r="DBV18" s="4"/>
      <c r="DBW18" s="4"/>
      <c r="DBX18" s="4"/>
      <c r="DBY18" s="4"/>
      <c r="DBZ18" s="4"/>
      <c r="DCA18" s="4"/>
      <c r="DCB18" s="4"/>
      <c r="DCC18" s="4"/>
      <c r="DCD18" s="4"/>
      <c r="DCE18" s="4"/>
      <c r="DCF18" s="4"/>
      <c r="DCG18" s="4"/>
      <c r="DCH18" s="4"/>
      <c r="DCI18" s="4"/>
      <c r="DCJ18" s="4"/>
      <c r="DCK18" s="4"/>
      <c r="DCL18" s="4"/>
      <c r="DCM18" s="4"/>
      <c r="DCN18" s="4"/>
      <c r="DCO18" s="4"/>
      <c r="DCP18" s="4"/>
      <c r="DCQ18" s="4"/>
      <c r="DCR18" s="4"/>
      <c r="DCS18" s="4"/>
      <c r="DCT18" s="4"/>
      <c r="DCU18" s="4"/>
      <c r="DCV18" s="4"/>
      <c r="DCW18" s="4"/>
      <c r="DCX18" s="4"/>
      <c r="DCY18" s="4"/>
      <c r="DCZ18" s="4"/>
      <c r="DDA18" s="4"/>
      <c r="DDB18" s="4"/>
      <c r="DDC18" s="4"/>
      <c r="DDD18" s="4"/>
      <c r="DDE18" s="4"/>
      <c r="DDF18" s="4"/>
      <c r="DDG18" s="4"/>
      <c r="DDH18" s="4"/>
      <c r="DDI18" s="4"/>
      <c r="DDJ18" s="4"/>
      <c r="DDK18" s="4"/>
      <c r="DDL18" s="4"/>
      <c r="DDM18" s="4"/>
      <c r="DDN18" s="4"/>
      <c r="DDO18" s="4"/>
      <c r="DDP18" s="4"/>
      <c r="DDQ18" s="4"/>
      <c r="DDR18" s="4"/>
      <c r="DDS18" s="4"/>
      <c r="DDT18" s="4"/>
      <c r="DDU18" s="4"/>
      <c r="DDV18" s="4"/>
      <c r="DDW18" s="4"/>
      <c r="DDX18" s="4"/>
      <c r="DDY18" s="4"/>
      <c r="DDZ18" s="4"/>
      <c r="DEA18" s="4"/>
      <c r="DEB18" s="4"/>
      <c r="DEC18" s="4"/>
      <c r="DED18" s="4"/>
      <c r="DEE18" s="4"/>
      <c r="DEF18" s="4"/>
      <c r="DEG18" s="4"/>
      <c r="DEH18" s="4"/>
      <c r="DEI18" s="4"/>
      <c r="DEJ18" s="4"/>
      <c r="DEK18" s="4"/>
      <c r="DEL18" s="4"/>
      <c r="DEM18" s="4"/>
      <c r="DEN18" s="4"/>
      <c r="DEO18" s="4"/>
      <c r="DEP18" s="4"/>
      <c r="DEQ18" s="4"/>
      <c r="DER18" s="4"/>
      <c r="DES18" s="4"/>
      <c r="DET18" s="4"/>
      <c r="DEU18" s="4"/>
      <c r="DEV18" s="4"/>
      <c r="DEW18" s="4"/>
      <c r="DEX18" s="4"/>
      <c r="DEY18" s="4"/>
      <c r="DEZ18" s="4"/>
      <c r="DFA18" s="4"/>
      <c r="DFB18" s="4"/>
      <c r="DFC18" s="4"/>
      <c r="DFD18" s="4"/>
      <c r="DFE18" s="4"/>
      <c r="DFF18" s="4"/>
      <c r="DFG18" s="4"/>
      <c r="DFH18" s="4"/>
      <c r="DFI18" s="4"/>
      <c r="DFJ18" s="4"/>
      <c r="DFK18" s="4"/>
      <c r="DFL18" s="4"/>
      <c r="DFM18" s="4"/>
      <c r="DFN18" s="4"/>
      <c r="DFO18" s="4"/>
      <c r="DFP18" s="4"/>
      <c r="DFQ18" s="4"/>
      <c r="DFR18" s="4"/>
      <c r="DFS18" s="4"/>
      <c r="DFT18" s="4"/>
      <c r="DFU18" s="4"/>
      <c r="DFV18" s="4"/>
      <c r="DFW18" s="4"/>
      <c r="DFX18" s="4"/>
      <c r="DFY18" s="4"/>
      <c r="DFZ18" s="4"/>
      <c r="DGA18" s="4"/>
      <c r="DGB18" s="4"/>
      <c r="DGC18" s="4"/>
      <c r="DGD18" s="4"/>
      <c r="DGE18" s="4"/>
      <c r="DGF18" s="4"/>
      <c r="DGG18" s="4"/>
      <c r="DGH18" s="4"/>
      <c r="DGI18" s="4"/>
      <c r="DGJ18" s="4"/>
      <c r="DGK18" s="4"/>
      <c r="DGL18" s="4"/>
      <c r="DGM18" s="4"/>
      <c r="DGN18" s="4"/>
      <c r="DGO18" s="4"/>
      <c r="DGP18" s="4"/>
      <c r="DGQ18" s="4"/>
      <c r="DGR18" s="4"/>
      <c r="DGS18" s="4"/>
      <c r="DGT18" s="4"/>
      <c r="DGU18" s="4"/>
      <c r="DGV18" s="4"/>
      <c r="DGW18" s="4"/>
      <c r="DGX18" s="4"/>
      <c r="DGY18" s="4"/>
      <c r="DGZ18" s="4"/>
      <c r="DHA18" s="4"/>
      <c r="DHB18" s="4"/>
      <c r="DHC18" s="4"/>
      <c r="DHD18" s="4"/>
      <c r="DHE18" s="4"/>
      <c r="DHF18" s="4"/>
      <c r="DHG18" s="4"/>
      <c r="DHH18" s="4"/>
      <c r="DHI18" s="4"/>
      <c r="DHJ18" s="4"/>
      <c r="DHK18" s="4"/>
      <c r="DHL18" s="4"/>
      <c r="DHM18" s="4"/>
      <c r="DHN18" s="4"/>
      <c r="DHO18" s="4"/>
      <c r="DHP18" s="4"/>
      <c r="DHQ18" s="4"/>
      <c r="DHR18" s="4"/>
      <c r="DHS18" s="4"/>
      <c r="DHT18" s="4"/>
      <c r="DHU18" s="4"/>
      <c r="DHV18" s="4"/>
      <c r="DHW18" s="4"/>
      <c r="DHX18" s="4"/>
      <c r="DHY18" s="4"/>
      <c r="DHZ18" s="4"/>
      <c r="DIA18" s="4"/>
      <c r="DIB18" s="4"/>
      <c r="DIC18" s="4"/>
      <c r="DID18" s="4"/>
      <c r="DIE18" s="4"/>
      <c r="DIF18" s="4"/>
      <c r="DIG18" s="4"/>
      <c r="DIH18" s="4"/>
      <c r="DII18" s="4"/>
      <c r="DIJ18" s="4"/>
      <c r="DIK18" s="4"/>
      <c r="DIL18" s="4"/>
      <c r="DIM18" s="4"/>
      <c r="DIN18" s="4"/>
      <c r="DIO18" s="4"/>
      <c r="DIP18" s="4"/>
      <c r="DIQ18" s="4"/>
      <c r="DIR18" s="4"/>
      <c r="DIS18" s="4"/>
      <c r="DIT18" s="4"/>
      <c r="DIU18" s="4"/>
      <c r="DIV18" s="4"/>
      <c r="DIW18" s="4"/>
      <c r="DIX18" s="4"/>
      <c r="DIY18" s="4"/>
      <c r="DIZ18" s="4"/>
      <c r="DJA18" s="4"/>
      <c r="DJB18" s="4"/>
      <c r="DJC18" s="4"/>
      <c r="DJD18" s="4"/>
      <c r="DJE18" s="4"/>
      <c r="DJF18" s="4"/>
      <c r="DJG18" s="4"/>
      <c r="DJH18" s="4"/>
      <c r="DJI18" s="4"/>
      <c r="DJJ18" s="4"/>
      <c r="DJK18" s="4"/>
      <c r="DJL18" s="4"/>
      <c r="DJM18" s="4"/>
      <c r="DJN18" s="4"/>
      <c r="DJO18" s="4"/>
      <c r="DJP18" s="4"/>
      <c r="DJQ18" s="4"/>
      <c r="DJR18" s="4"/>
      <c r="DJS18" s="4"/>
      <c r="DJT18" s="4"/>
      <c r="DJU18" s="4"/>
      <c r="DJV18" s="4"/>
      <c r="DJW18" s="4"/>
      <c r="DJX18" s="4"/>
      <c r="DJY18" s="4"/>
      <c r="DJZ18" s="4"/>
      <c r="DKA18" s="4"/>
      <c r="DKB18" s="4"/>
      <c r="DKC18" s="4"/>
      <c r="DKD18" s="4"/>
      <c r="DKE18" s="4"/>
      <c r="DKF18" s="4"/>
      <c r="DKG18" s="4"/>
      <c r="DKH18" s="4"/>
      <c r="DKI18" s="4"/>
      <c r="DKJ18" s="4"/>
      <c r="DKK18" s="4"/>
      <c r="DKL18" s="4"/>
      <c r="DKM18" s="4"/>
      <c r="DKN18" s="4"/>
      <c r="DKO18" s="4"/>
      <c r="DKP18" s="4"/>
      <c r="DKQ18" s="4"/>
      <c r="DKR18" s="4"/>
      <c r="DKS18" s="4"/>
      <c r="DKT18" s="4"/>
      <c r="DKU18" s="4"/>
      <c r="DKV18" s="4"/>
      <c r="DKW18" s="4"/>
      <c r="DKX18" s="4"/>
      <c r="DKY18" s="4"/>
      <c r="DKZ18" s="4"/>
      <c r="DLA18" s="4"/>
      <c r="DLB18" s="4"/>
      <c r="DLC18" s="4"/>
      <c r="DLD18" s="4"/>
      <c r="DLE18" s="4"/>
      <c r="DLF18" s="4"/>
      <c r="DLG18" s="4"/>
      <c r="DLH18" s="4"/>
      <c r="DLI18" s="4"/>
      <c r="DLJ18" s="4"/>
      <c r="DLK18" s="4"/>
      <c r="DLL18" s="4"/>
      <c r="DLM18" s="4"/>
      <c r="DLN18" s="4"/>
      <c r="DLO18" s="4"/>
      <c r="DLP18" s="4"/>
      <c r="DLQ18" s="4"/>
      <c r="DLR18" s="4"/>
      <c r="DLS18" s="4"/>
      <c r="DLT18" s="4"/>
      <c r="DLU18" s="4"/>
      <c r="DLV18" s="4"/>
      <c r="DLW18" s="4"/>
      <c r="DLX18" s="4"/>
      <c r="DLY18" s="4"/>
      <c r="DLZ18" s="4"/>
      <c r="DMA18" s="4"/>
      <c r="DMB18" s="4"/>
      <c r="DMC18" s="4"/>
      <c r="DMD18" s="4"/>
      <c r="DME18" s="4"/>
      <c r="DMF18" s="4"/>
      <c r="DMG18" s="4"/>
      <c r="DMH18" s="4"/>
      <c r="DMI18" s="4"/>
      <c r="DMJ18" s="4"/>
      <c r="DMK18" s="4"/>
      <c r="DML18" s="4"/>
      <c r="DMM18" s="4"/>
      <c r="DMN18" s="4"/>
      <c r="DMO18" s="4"/>
      <c r="DMP18" s="4"/>
      <c r="DMQ18" s="4"/>
      <c r="DMR18" s="4"/>
      <c r="DMS18" s="4"/>
      <c r="DMT18" s="4"/>
      <c r="DMU18" s="4"/>
      <c r="DMV18" s="4"/>
      <c r="DMW18" s="4"/>
      <c r="DMX18" s="4"/>
      <c r="DMY18" s="4"/>
      <c r="DMZ18" s="4"/>
      <c r="DNA18" s="4"/>
      <c r="DNB18" s="4"/>
      <c r="DNC18" s="4"/>
      <c r="DND18" s="4"/>
      <c r="DNE18" s="4"/>
      <c r="DNF18" s="4"/>
      <c r="DNG18" s="4"/>
      <c r="DNH18" s="4"/>
      <c r="DNI18" s="4"/>
      <c r="DNJ18" s="4"/>
      <c r="DNK18" s="4"/>
      <c r="DNL18" s="4"/>
      <c r="DNM18" s="4"/>
      <c r="DNN18" s="4"/>
      <c r="DNO18" s="4"/>
      <c r="DNP18" s="4"/>
      <c r="DNQ18" s="4"/>
      <c r="DNR18" s="4"/>
      <c r="DNS18" s="4"/>
      <c r="DNT18" s="4"/>
      <c r="DNU18" s="4"/>
      <c r="DNV18" s="4"/>
      <c r="DNW18" s="4"/>
      <c r="DNX18" s="4"/>
      <c r="DNY18" s="4"/>
      <c r="DNZ18" s="4"/>
      <c r="DOA18" s="4"/>
      <c r="DOB18" s="4"/>
      <c r="DOC18" s="4"/>
      <c r="DOD18" s="4"/>
      <c r="DOE18" s="4"/>
      <c r="DOF18" s="4"/>
      <c r="DOG18" s="4"/>
      <c r="DOH18" s="4"/>
      <c r="DOI18" s="4"/>
      <c r="DOJ18" s="4"/>
      <c r="DOK18" s="4"/>
      <c r="DOL18" s="4"/>
      <c r="DOM18" s="4"/>
      <c r="DON18" s="4"/>
      <c r="DOO18" s="4"/>
      <c r="DOP18" s="4"/>
      <c r="DOQ18" s="4"/>
      <c r="DOR18" s="4"/>
      <c r="DOS18" s="4"/>
      <c r="DOT18" s="4"/>
      <c r="DOU18" s="4"/>
      <c r="DOV18" s="4"/>
      <c r="DOW18" s="4"/>
      <c r="DOX18" s="4"/>
      <c r="DOY18" s="4"/>
      <c r="DOZ18" s="4"/>
      <c r="DPA18" s="4"/>
      <c r="DPB18" s="4"/>
      <c r="DPC18" s="4"/>
      <c r="DPD18" s="4"/>
      <c r="DPE18" s="4"/>
      <c r="DPF18" s="4"/>
      <c r="DPG18" s="4"/>
      <c r="DPH18" s="4"/>
      <c r="DPI18" s="4"/>
      <c r="DPJ18" s="4"/>
      <c r="DPK18" s="4"/>
      <c r="DPL18" s="4"/>
      <c r="DPM18" s="4"/>
      <c r="DPN18" s="4"/>
      <c r="DPO18" s="4"/>
      <c r="DPP18" s="4"/>
      <c r="DPQ18" s="4"/>
      <c r="DPR18" s="4"/>
      <c r="DPS18" s="4"/>
      <c r="DPT18" s="4"/>
      <c r="DPU18" s="4"/>
      <c r="DPV18" s="4"/>
      <c r="DPW18" s="4"/>
      <c r="DPX18" s="4"/>
      <c r="DPY18" s="4"/>
      <c r="DPZ18" s="4"/>
      <c r="DQA18" s="4"/>
      <c r="DQB18" s="4"/>
      <c r="DQC18" s="4"/>
      <c r="DQD18" s="4"/>
      <c r="DQE18" s="4"/>
      <c r="DQF18" s="4"/>
      <c r="DQG18" s="4"/>
      <c r="DQH18" s="4"/>
      <c r="DQI18" s="4"/>
      <c r="DQJ18" s="4"/>
      <c r="DQK18" s="4"/>
      <c r="DQL18" s="4"/>
      <c r="DQM18" s="4"/>
      <c r="DQN18" s="4"/>
      <c r="DQO18" s="4"/>
      <c r="DQP18" s="4"/>
      <c r="DQQ18" s="4"/>
      <c r="DQR18" s="4"/>
      <c r="DQS18" s="4"/>
      <c r="DQT18" s="4"/>
      <c r="DQU18" s="4"/>
      <c r="DQV18" s="4"/>
      <c r="DQW18" s="4"/>
      <c r="DQX18" s="4"/>
      <c r="DQY18" s="4"/>
      <c r="DQZ18" s="4"/>
      <c r="DRA18" s="4"/>
      <c r="DRB18" s="4"/>
      <c r="DRC18" s="4"/>
      <c r="DRD18" s="4"/>
      <c r="DRE18" s="4"/>
      <c r="DRF18" s="4"/>
      <c r="DRG18" s="4"/>
      <c r="DRH18" s="4"/>
      <c r="DRI18" s="4"/>
      <c r="DRJ18" s="4"/>
      <c r="DRK18" s="4"/>
      <c r="DRL18" s="4"/>
      <c r="DRM18" s="4"/>
      <c r="DRN18" s="4"/>
      <c r="DRO18" s="4"/>
      <c r="DRP18" s="4"/>
      <c r="DRQ18" s="4"/>
      <c r="DRR18" s="4"/>
      <c r="DRS18" s="4"/>
      <c r="DRT18" s="4"/>
      <c r="DRU18" s="4"/>
      <c r="DRV18" s="4"/>
      <c r="DRW18" s="4"/>
      <c r="DRX18" s="4"/>
      <c r="DRY18" s="4"/>
      <c r="DRZ18" s="4"/>
      <c r="DSA18" s="4"/>
      <c r="DSB18" s="4"/>
      <c r="DSC18" s="4"/>
      <c r="DSD18" s="4"/>
      <c r="DSE18" s="4"/>
      <c r="DSF18" s="4"/>
      <c r="DSG18" s="4"/>
      <c r="DSH18" s="4"/>
      <c r="DSI18" s="4"/>
      <c r="DSJ18" s="4"/>
      <c r="DSK18" s="4"/>
      <c r="DSL18" s="4"/>
      <c r="DSM18" s="4"/>
      <c r="DSN18" s="4"/>
      <c r="DSO18" s="4"/>
      <c r="DSP18" s="4"/>
      <c r="DSQ18" s="4"/>
      <c r="DSR18" s="4"/>
      <c r="DSS18" s="4"/>
      <c r="DST18" s="4"/>
      <c r="DSU18" s="4"/>
      <c r="DSV18" s="4"/>
      <c r="DSW18" s="4"/>
      <c r="DSX18" s="4"/>
      <c r="DSY18" s="4"/>
      <c r="DSZ18" s="4"/>
      <c r="DTA18" s="4"/>
      <c r="DTB18" s="4"/>
      <c r="DTC18" s="4"/>
      <c r="DTD18" s="4"/>
      <c r="DTE18" s="4"/>
      <c r="DTF18" s="4"/>
      <c r="DTG18" s="4"/>
      <c r="DTH18" s="4"/>
      <c r="DTI18" s="4"/>
      <c r="DTJ18" s="4"/>
      <c r="DTK18" s="4"/>
      <c r="DTL18" s="4"/>
      <c r="DTM18" s="4"/>
      <c r="DTN18" s="4"/>
      <c r="DTO18" s="4"/>
      <c r="DTP18" s="4"/>
      <c r="DTQ18" s="4"/>
      <c r="DTR18" s="4"/>
      <c r="DTS18" s="4"/>
      <c r="DTT18" s="4"/>
      <c r="DTU18" s="4"/>
      <c r="DTV18" s="4"/>
      <c r="DTW18" s="4"/>
      <c r="DTX18" s="4"/>
      <c r="DTY18" s="4"/>
      <c r="DTZ18" s="4"/>
      <c r="DUA18" s="4"/>
      <c r="DUB18" s="4"/>
      <c r="DUC18" s="4"/>
      <c r="DUD18" s="4"/>
      <c r="DUE18" s="4"/>
      <c r="DUF18" s="4"/>
      <c r="DUG18" s="4"/>
      <c r="DUH18" s="4"/>
      <c r="DUI18" s="4"/>
      <c r="DUJ18" s="4"/>
      <c r="DUK18" s="4"/>
      <c r="DUL18" s="4"/>
      <c r="DUM18" s="4"/>
      <c r="DUN18" s="4"/>
      <c r="DUO18" s="4"/>
      <c r="DUP18" s="4"/>
      <c r="DUQ18" s="4"/>
      <c r="DUR18" s="4"/>
      <c r="DUS18" s="4"/>
      <c r="DUT18" s="4"/>
      <c r="DUU18" s="4"/>
      <c r="DUV18" s="4"/>
      <c r="DUW18" s="4"/>
      <c r="DUX18" s="4"/>
      <c r="DUY18" s="4"/>
      <c r="DUZ18" s="4"/>
      <c r="DVA18" s="4"/>
      <c r="DVB18" s="4"/>
      <c r="DVC18" s="4"/>
      <c r="DVD18" s="4"/>
      <c r="DVE18" s="4"/>
      <c r="DVF18" s="4"/>
      <c r="DVG18" s="4"/>
      <c r="DVH18" s="4"/>
      <c r="DVI18" s="4"/>
      <c r="DVJ18" s="4"/>
      <c r="DVK18" s="4"/>
      <c r="DVL18" s="4"/>
      <c r="DVM18" s="4"/>
      <c r="DVN18" s="4"/>
      <c r="DVO18" s="4"/>
      <c r="DVP18" s="4"/>
      <c r="DVQ18" s="4"/>
      <c r="DVR18" s="4"/>
      <c r="DVS18" s="4"/>
      <c r="DVT18" s="4"/>
      <c r="DVU18" s="4"/>
      <c r="DVV18" s="4"/>
      <c r="DVW18" s="4"/>
      <c r="DVX18" s="4"/>
      <c r="DVY18" s="4"/>
      <c r="DVZ18" s="4"/>
      <c r="DWA18" s="4"/>
      <c r="DWB18" s="4"/>
      <c r="DWC18" s="4"/>
      <c r="DWD18" s="4"/>
      <c r="DWE18" s="4"/>
      <c r="DWF18" s="4"/>
      <c r="DWG18" s="4"/>
      <c r="DWH18" s="4"/>
      <c r="DWI18" s="4"/>
      <c r="DWJ18" s="4"/>
      <c r="DWK18" s="4"/>
      <c r="DWL18" s="4"/>
      <c r="DWM18" s="4"/>
      <c r="DWN18" s="4"/>
      <c r="DWO18" s="4"/>
      <c r="DWP18" s="4"/>
      <c r="DWQ18" s="4"/>
      <c r="DWR18" s="4"/>
      <c r="DWS18" s="4"/>
      <c r="DWT18" s="4"/>
      <c r="DWU18" s="4"/>
      <c r="DWV18" s="4"/>
      <c r="DWW18" s="4"/>
      <c r="DWX18" s="4"/>
      <c r="DWY18" s="4"/>
      <c r="DWZ18" s="4"/>
      <c r="DXA18" s="4"/>
      <c r="DXB18" s="4"/>
      <c r="DXC18" s="4"/>
      <c r="DXD18" s="4"/>
      <c r="DXE18" s="4"/>
      <c r="DXF18" s="4"/>
      <c r="DXG18" s="4"/>
      <c r="DXH18" s="4"/>
      <c r="DXI18" s="4"/>
      <c r="DXJ18" s="4"/>
      <c r="DXK18" s="4"/>
      <c r="DXL18" s="4"/>
      <c r="DXM18" s="4"/>
      <c r="DXN18" s="4"/>
      <c r="DXO18" s="4"/>
      <c r="DXP18" s="4"/>
      <c r="DXQ18" s="4"/>
      <c r="DXR18" s="4"/>
      <c r="DXS18" s="4"/>
      <c r="DXT18" s="4"/>
      <c r="DXU18" s="4"/>
      <c r="DXV18" s="4"/>
      <c r="DXW18" s="4"/>
      <c r="DXX18" s="4"/>
      <c r="DXY18" s="4"/>
      <c r="DXZ18" s="4"/>
      <c r="DYA18" s="4"/>
      <c r="DYB18" s="4"/>
      <c r="DYC18" s="4"/>
      <c r="DYD18" s="4"/>
      <c r="DYE18" s="4"/>
      <c r="DYF18" s="4"/>
      <c r="DYG18" s="4"/>
      <c r="DYH18" s="4"/>
      <c r="DYI18" s="4"/>
      <c r="DYJ18" s="4"/>
      <c r="DYK18" s="4"/>
      <c r="DYL18" s="4"/>
      <c r="DYM18" s="4"/>
      <c r="DYN18" s="4"/>
      <c r="DYO18" s="4"/>
      <c r="DYP18" s="4"/>
      <c r="DYQ18" s="4"/>
      <c r="DYR18" s="4"/>
      <c r="DYS18" s="4"/>
      <c r="DYT18" s="4"/>
      <c r="DYU18" s="4"/>
      <c r="DYV18" s="4"/>
      <c r="DYW18" s="4"/>
      <c r="DYX18" s="4"/>
      <c r="DYY18" s="4"/>
      <c r="DYZ18" s="4"/>
      <c r="DZA18" s="4"/>
      <c r="DZB18" s="4"/>
      <c r="DZC18" s="4"/>
      <c r="DZD18" s="4"/>
      <c r="DZE18" s="4"/>
      <c r="DZF18" s="4"/>
      <c r="DZG18" s="4"/>
      <c r="DZH18" s="4"/>
      <c r="DZI18" s="4"/>
      <c r="DZJ18" s="4"/>
      <c r="DZK18" s="4"/>
      <c r="DZL18" s="4"/>
      <c r="DZM18" s="4"/>
      <c r="DZN18" s="4"/>
      <c r="DZO18" s="4"/>
      <c r="DZP18" s="4"/>
      <c r="DZQ18" s="4"/>
      <c r="DZR18" s="4"/>
      <c r="DZS18" s="4"/>
      <c r="DZT18" s="4"/>
      <c r="DZU18" s="4"/>
      <c r="DZV18" s="4"/>
      <c r="DZW18" s="4"/>
      <c r="DZX18" s="4"/>
      <c r="DZY18" s="4"/>
      <c r="DZZ18" s="4"/>
      <c r="EAA18" s="4"/>
      <c r="EAB18" s="4"/>
      <c r="EAC18" s="4"/>
      <c r="EAD18" s="4"/>
      <c r="EAE18" s="4"/>
      <c r="EAF18" s="4"/>
      <c r="EAG18" s="4"/>
      <c r="EAH18" s="4"/>
      <c r="EAI18" s="4"/>
      <c r="EAJ18" s="4"/>
      <c r="EAK18" s="4"/>
      <c r="EAL18" s="4"/>
      <c r="EAM18" s="4"/>
      <c r="EAN18" s="4"/>
      <c r="EAO18" s="4"/>
      <c r="EAP18" s="4"/>
      <c r="EAQ18" s="4"/>
      <c r="EAR18" s="4"/>
      <c r="EAS18" s="4"/>
      <c r="EAT18" s="4"/>
      <c r="EAU18" s="4"/>
      <c r="EAV18" s="4"/>
      <c r="EAW18" s="4"/>
      <c r="EAX18" s="4"/>
      <c r="EAY18" s="4"/>
      <c r="EAZ18" s="4"/>
      <c r="EBA18" s="4"/>
      <c r="EBB18" s="4"/>
      <c r="EBC18" s="4"/>
      <c r="EBD18" s="4"/>
      <c r="EBE18" s="4"/>
      <c r="EBF18" s="4"/>
      <c r="EBG18" s="4"/>
      <c r="EBH18" s="4"/>
      <c r="EBI18" s="4"/>
      <c r="EBJ18" s="4"/>
      <c r="EBK18" s="4"/>
      <c r="EBL18" s="4"/>
      <c r="EBM18" s="4"/>
      <c r="EBN18" s="4"/>
      <c r="EBO18" s="4"/>
      <c r="EBP18" s="4"/>
      <c r="EBQ18" s="4"/>
      <c r="EBR18" s="4"/>
      <c r="EBS18" s="4"/>
      <c r="EBT18" s="4"/>
      <c r="EBU18" s="4"/>
      <c r="EBV18" s="4"/>
      <c r="EBW18" s="4"/>
      <c r="EBX18" s="4"/>
      <c r="EBY18" s="4"/>
      <c r="EBZ18" s="4"/>
      <c r="ECA18" s="4"/>
      <c r="ECB18" s="4"/>
      <c r="ECC18" s="4"/>
      <c r="ECD18" s="4"/>
      <c r="ECE18" s="4"/>
      <c r="ECF18" s="4"/>
      <c r="ECG18" s="4"/>
      <c r="ECH18" s="4"/>
      <c r="ECI18" s="4"/>
      <c r="ECJ18" s="4"/>
      <c r="ECK18" s="4"/>
      <c r="ECL18" s="4"/>
      <c r="ECM18" s="4"/>
      <c r="ECN18" s="4"/>
      <c r="ECO18" s="4"/>
      <c r="ECP18" s="4"/>
      <c r="ECQ18" s="4"/>
      <c r="ECR18" s="4"/>
      <c r="ECS18" s="4"/>
      <c r="ECT18" s="4"/>
      <c r="ECU18" s="4"/>
      <c r="ECV18" s="4"/>
      <c r="ECW18" s="4"/>
      <c r="ECX18" s="4"/>
      <c r="ECY18" s="4"/>
      <c r="ECZ18" s="4"/>
      <c r="EDA18" s="4"/>
      <c r="EDB18" s="4"/>
      <c r="EDC18" s="4"/>
      <c r="EDD18" s="4"/>
      <c r="EDE18" s="4"/>
      <c r="EDF18" s="4"/>
      <c r="EDG18" s="4"/>
      <c r="EDH18" s="4"/>
      <c r="EDI18" s="4"/>
      <c r="EDJ18" s="4"/>
      <c r="EDK18" s="4"/>
      <c r="EDL18" s="4"/>
      <c r="EDM18" s="4"/>
      <c r="EDN18" s="4"/>
      <c r="EDO18" s="4"/>
      <c r="EDP18" s="4"/>
      <c r="EDQ18" s="4"/>
      <c r="EDR18" s="4"/>
      <c r="EDS18" s="4"/>
      <c r="EDT18" s="4"/>
      <c r="EDU18" s="4"/>
      <c r="EDV18" s="4"/>
      <c r="EDW18" s="4"/>
      <c r="EDX18" s="4"/>
      <c r="EDY18" s="4"/>
      <c r="EDZ18" s="4"/>
      <c r="EEA18" s="4"/>
      <c r="EEB18" s="4"/>
      <c r="EEC18" s="4"/>
      <c r="EED18" s="4"/>
      <c r="EEE18" s="4"/>
      <c r="EEF18" s="4"/>
      <c r="EEG18" s="4"/>
      <c r="EEH18" s="4"/>
      <c r="EEI18" s="4"/>
      <c r="EEJ18" s="4"/>
      <c r="EEK18" s="4"/>
      <c r="EEL18" s="4"/>
      <c r="EEM18" s="4"/>
      <c r="EEN18" s="4"/>
      <c r="EEO18" s="4"/>
      <c r="EEP18" s="4"/>
      <c r="EEQ18" s="4"/>
      <c r="EER18" s="4"/>
      <c r="EES18" s="4"/>
      <c r="EET18" s="4"/>
      <c r="EEU18" s="4"/>
      <c r="EEV18" s="4"/>
      <c r="EEW18" s="4"/>
      <c r="EEX18" s="4"/>
      <c r="EEY18" s="4"/>
      <c r="EEZ18" s="4"/>
      <c r="EFA18" s="4"/>
      <c r="EFB18" s="4"/>
      <c r="EFC18" s="4"/>
      <c r="EFD18" s="4"/>
      <c r="EFE18" s="4"/>
      <c r="EFF18" s="4"/>
      <c r="EFG18" s="4"/>
      <c r="EFH18" s="4"/>
      <c r="EFI18" s="4"/>
      <c r="EFJ18" s="4"/>
      <c r="EFK18" s="4"/>
      <c r="EFL18" s="4"/>
      <c r="EFM18" s="4"/>
      <c r="EFN18" s="4"/>
      <c r="EFO18" s="4"/>
      <c r="EFP18" s="4"/>
      <c r="EFQ18" s="4"/>
      <c r="EFR18" s="4"/>
      <c r="EFS18" s="4"/>
      <c r="EFT18" s="4"/>
      <c r="EFU18" s="4"/>
      <c r="EFV18" s="4"/>
      <c r="EFW18" s="4"/>
      <c r="EFX18" s="4"/>
      <c r="EFY18" s="4"/>
      <c r="EFZ18" s="4"/>
      <c r="EGA18" s="4"/>
      <c r="EGB18" s="4"/>
      <c r="EGC18" s="4"/>
      <c r="EGD18" s="4"/>
      <c r="EGE18" s="4"/>
      <c r="EGF18" s="4"/>
      <c r="EGG18" s="4"/>
      <c r="EGH18" s="4"/>
      <c r="EGI18" s="4"/>
      <c r="EGJ18" s="4"/>
      <c r="EGK18" s="4"/>
      <c r="EGL18" s="4"/>
      <c r="EGM18" s="4"/>
      <c r="EGN18" s="4"/>
      <c r="EGO18" s="4"/>
      <c r="EGP18" s="4"/>
      <c r="EGQ18" s="4"/>
      <c r="EGR18" s="4"/>
      <c r="EGS18" s="4"/>
      <c r="EGT18" s="4"/>
      <c r="EGU18" s="4"/>
      <c r="EGV18" s="4"/>
      <c r="EGW18" s="4"/>
      <c r="EGX18" s="4"/>
      <c r="EGY18" s="4"/>
      <c r="EGZ18" s="4"/>
      <c r="EHA18" s="4"/>
      <c r="EHB18" s="4"/>
      <c r="EHC18" s="4"/>
      <c r="EHD18" s="4"/>
      <c r="EHE18" s="4"/>
      <c r="EHF18" s="4"/>
      <c r="EHG18" s="4"/>
      <c r="EHH18" s="4"/>
      <c r="EHI18" s="4"/>
      <c r="EHJ18" s="4"/>
      <c r="EHK18" s="4"/>
      <c r="EHL18" s="4"/>
      <c r="EHM18" s="4"/>
      <c r="EHN18" s="4"/>
      <c r="EHO18" s="4"/>
      <c r="EHP18" s="4"/>
      <c r="EHQ18" s="4"/>
      <c r="EHR18" s="4"/>
      <c r="EHS18" s="4"/>
      <c r="EHT18" s="4"/>
      <c r="EHU18" s="4"/>
      <c r="EHV18" s="4"/>
      <c r="EHW18" s="4"/>
      <c r="EHX18" s="4"/>
      <c r="EHY18" s="4"/>
      <c r="EHZ18" s="4"/>
      <c r="EIA18" s="4"/>
      <c r="EIB18" s="4"/>
      <c r="EIC18" s="4"/>
      <c r="EID18" s="4"/>
      <c r="EIE18" s="4"/>
      <c r="EIF18" s="4"/>
      <c r="EIG18" s="4"/>
      <c r="EIH18" s="4"/>
      <c r="EII18" s="4"/>
      <c r="EIJ18" s="4"/>
      <c r="EIK18" s="4"/>
      <c r="EIL18" s="4"/>
      <c r="EIM18" s="4"/>
      <c r="EIN18" s="4"/>
      <c r="EIO18" s="4"/>
      <c r="EIP18" s="4"/>
      <c r="EIQ18" s="4"/>
      <c r="EIR18" s="4"/>
      <c r="EIS18" s="4"/>
      <c r="EIT18" s="4"/>
      <c r="EIU18" s="4"/>
      <c r="EIV18" s="4"/>
      <c r="EIW18" s="4"/>
      <c r="EIX18" s="4"/>
      <c r="EIY18" s="4"/>
      <c r="EIZ18" s="4"/>
      <c r="EJA18" s="4"/>
      <c r="EJB18" s="4"/>
      <c r="EJC18" s="4"/>
      <c r="EJD18" s="4"/>
      <c r="EJE18" s="4"/>
      <c r="EJF18" s="4"/>
      <c r="EJG18" s="4"/>
      <c r="EJH18" s="4"/>
      <c r="EJI18" s="4"/>
      <c r="EJJ18" s="4"/>
      <c r="EJK18" s="4"/>
      <c r="EJL18" s="4"/>
      <c r="EJM18" s="4"/>
      <c r="EJN18" s="4"/>
      <c r="EJO18" s="4"/>
      <c r="EJP18" s="4"/>
      <c r="EJQ18" s="4"/>
      <c r="EJR18" s="4"/>
      <c r="EJS18" s="4"/>
      <c r="EJT18" s="4"/>
      <c r="EJU18" s="4"/>
      <c r="EJV18" s="4"/>
      <c r="EJW18" s="4"/>
      <c r="EJX18" s="4"/>
      <c r="EJY18" s="4"/>
      <c r="EJZ18" s="4"/>
      <c r="EKA18" s="4"/>
      <c r="EKB18" s="4"/>
      <c r="EKC18" s="4"/>
      <c r="EKD18" s="4"/>
      <c r="EKE18" s="4"/>
      <c r="EKF18" s="4"/>
      <c r="EKG18" s="4"/>
      <c r="EKH18" s="4"/>
      <c r="EKI18" s="4"/>
      <c r="EKJ18" s="4"/>
      <c r="EKK18" s="4"/>
      <c r="EKL18" s="4"/>
      <c r="EKM18" s="4"/>
      <c r="EKN18" s="4"/>
      <c r="EKO18" s="4"/>
      <c r="EKP18" s="4"/>
      <c r="EKQ18" s="4"/>
      <c r="EKR18" s="4"/>
      <c r="EKS18" s="4"/>
      <c r="EKT18" s="4"/>
      <c r="EKU18" s="4"/>
      <c r="EKV18" s="4"/>
      <c r="EKW18" s="4"/>
      <c r="EKX18" s="4"/>
      <c r="EKY18" s="4"/>
      <c r="EKZ18" s="4"/>
      <c r="ELA18" s="4"/>
      <c r="ELB18" s="4"/>
      <c r="ELC18" s="4"/>
      <c r="ELD18" s="4"/>
      <c r="ELE18" s="4"/>
      <c r="ELF18" s="4"/>
      <c r="ELG18" s="4"/>
      <c r="ELH18" s="4"/>
      <c r="ELI18" s="4"/>
      <c r="ELJ18" s="4"/>
      <c r="ELK18" s="4"/>
      <c r="ELL18" s="4"/>
      <c r="ELM18" s="4"/>
      <c r="ELN18" s="4"/>
      <c r="ELO18" s="4"/>
      <c r="ELP18" s="4"/>
      <c r="ELQ18" s="4"/>
      <c r="ELR18" s="4"/>
      <c r="ELS18" s="4"/>
      <c r="ELT18" s="4"/>
      <c r="ELU18" s="4"/>
      <c r="ELV18" s="4"/>
      <c r="ELW18" s="4"/>
      <c r="ELX18" s="4"/>
      <c r="ELY18" s="4"/>
      <c r="ELZ18" s="4"/>
      <c r="EMA18" s="4"/>
      <c r="EMB18" s="4"/>
      <c r="EMC18" s="4"/>
      <c r="EMD18" s="4"/>
      <c r="EME18" s="4"/>
      <c r="EMF18" s="4"/>
      <c r="EMG18" s="4"/>
      <c r="EMH18" s="4"/>
      <c r="EMI18" s="4"/>
      <c r="EMJ18" s="4"/>
      <c r="EMK18" s="4"/>
      <c r="EML18" s="4"/>
      <c r="EMM18" s="4"/>
      <c r="EMN18" s="4"/>
      <c r="EMO18" s="4"/>
      <c r="EMP18" s="4"/>
      <c r="EMQ18" s="4"/>
      <c r="EMR18" s="4"/>
      <c r="EMS18" s="4"/>
      <c r="EMT18" s="4"/>
      <c r="EMU18" s="4"/>
      <c r="EMV18" s="4"/>
      <c r="EMW18" s="4"/>
      <c r="EMX18" s="4"/>
      <c r="EMY18" s="4"/>
      <c r="EMZ18" s="4"/>
      <c r="ENA18" s="4"/>
      <c r="ENB18" s="4"/>
      <c r="ENC18" s="4"/>
      <c r="END18" s="4"/>
      <c r="ENE18" s="4"/>
      <c r="ENF18" s="4"/>
      <c r="ENG18" s="4"/>
      <c r="ENH18" s="4"/>
      <c r="ENI18" s="4"/>
      <c r="ENJ18" s="4"/>
      <c r="ENK18" s="4"/>
      <c r="ENL18" s="4"/>
      <c r="ENM18" s="4"/>
      <c r="ENN18" s="4"/>
      <c r="ENO18" s="4"/>
      <c r="ENP18" s="4"/>
      <c r="ENQ18" s="4"/>
      <c r="ENR18" s="4"/>
      <c r="ENS18" s="4"/>
      <c r="ENT18" s="4"/>
      <c r="ENU18" s="4"/>
      <c r="ENV18" s="4"/>
      <c r="ENW18" s="4"/>
      <c r="ENX18" s="4"/>
      <c r="ENY18" s="4"/>
      <c r="ENZ18" s="4"/>
      <c r="EOA18" s="4"/>
      <c r="EOB18" s="4"/>
      <c r="EOC18" s="4"/>
      <c r="EOD18" s="4"/>
      <c r="EOE18" s="4"/>
      <c r="EOF18" s="4"/>
      <c r="EOG18" s="4"/>
      <c r="EOH18" s="4"/>
      <c r="EOI18" s="4"/>
      <c r="EOJ18" s="4"/>
      <c r="EOK18" s="4"/>
      <c r="EOL18" s="4"/>
      <c r="EOM18" s="4"/>
      <c r="EON18" s="4"/>
      <c r="EOO18" s="4"/>
      <c r="EOP18" s="4"/>
      <c r="EOQ18" s="4"/>
      <c r="EOR18" s="4"/>
      <c r="EOS18" s="4"/>
      <c r="EOT18" s="4"/>
      <c r="EOU18" s="4"/>
      <c r="EOV18" s="4"/>
      <c r="EOW18" s="4"/>
      <c r="EOX18" s="4"/>
      <c r="EOY18" s="4"/>
      <c r="EOZ18" s="4"/>
      <c r="EPA18" s="4"/>
      <c r="EPB18" s="4"/>
      <c r="EPC18" s="4"/>
      <c r="EPD18" s="4"/>
      <c r="EPE18" s="4"/>
      <c r="EPF18" s="4"/>
      <c r="EPG18" s="4"/>
      <c r="EPH18" s="4"/>
      <c r="EPI18" s="4"/>
      <c r="EPJ18" s="4"/>
      <c r="EPK18" s="4"/>
      <c r="EPL18" s="4"/>
      <c r="EPM18" s="4"/>
      <c r="EPN18" s="4"/>
      <c r="EPO18" s="4"/>
      <c r="EPP18" s="4"/>
      <c r="EPQ18" s="4"/>
      <c r="EPR18" s="4"/>
      <c r="EPS18" s="4"/>
      <c r="EPT18" s="4"/>
      <c r="EPU18" s="4"/>
      <c r="EPV18" s="4"/>
      <c r="EPW18" s="4"/>
      <c r="EPX18" s="4"/>
      <c r="EPY18" s="4"/>
      <c r="EPZ18" s="4"/>
      <c r="EQA18" s="4"/>
      <c r="EQB18" s="4"/>
      <c r="EQC18" s="4"/>
      <c r="EQD18" s="4"/>
      <c r="EQE18" s="4"/>
      <c r="EQF18" s="4"/>
      <c r="EQG18" s="4"/>
      <c r="EQH18" s="4"/>
      <c r="EQI18" s="4"/>
      <c r="EQJ18" s="4"/>
      <c r="EQK18" s="4"/>
      <c r="EQL18" s="4"/>
      <c r="EQM18" s="4"/>
      <c r="EQN18" s="4"/>
      <c r="EQO18" s="4"/>
      <c r="EQP18" s="4"/>
      <c r="EQQ18" s="4"/>
      <c r="EQR18" s="4"/>
      <c r="EQS18" s="4"/>
      <c r="EQT18" s="4"/>
      <c r="EQU18" s="4"/>
      <c r="EQV18" s="4"/>
      <c r="EQW18" s="4"/>
      <c r="EQX18" s="4"/>
      <c r="EQY18" s="4"/>
      <c r="EQZ18" s="4"/>
      <c r="ERA18" s="4"/>
      <c r="ERB18" s="4"/>
      <c r="ERC18" s="4"/>
      <c r="ERD18" s="4"/>
      <c r="ERE18" s="4"/>
      <c r="ERF18" s="4"/>
      <c r="ERG18" s="4"/>
      <c r="ERH18" s="4"/>
      <c r="ERI18" s="4"/>
      <c r="ERJ18" s="4"/>
      <c r="ERK18" s="4"/>
      <c r="ERL18" s="4"/>
      <c r="ERM18" s="4"/>
      <c r="ERN18" s="4"/>
      <c r="ERO18" s="4"/>
      <c r="ERP18" s="4"/>
      <c r="ERQ18" s="4"/>
      <c r="ERR18" s="4"/>
      <c r="ERS18" s="4"/>
      <c r="ERT18" s="4"/>
      <c r="ERU18" s="4"/>
      <c r="ERV18" s="4"/>
      <c r="ERW18" s="4"/>
      <c r="ERX18" s="4"/>
      <c r="ERY18" s="4"/>
      <c r="ERZ18" s="4"/>
      <c r="ESA18" s="4"/>
      <c r="ESB18" s="4"/>
      <c r="ESC18" s="4"/>
      <c r="ESD18" s="4"/>
      <c r="ESE18" s="4"/>
      <c r="ESF18" s="4"/>
      <c r="ESG18" s="4"/>
      <c r="ESH18" s="4"/>
      <c r="ESI18" s="4"/>
      <c r="ESJ18" s="4"/>
      <c r="ESK18" s="4"/>
      <c r="ESL18" s="4"/>
      <c r="ESM18" s="4"/>
      <c r="ESN18" s="4"/>
      <c r="ESO18" s="4"/>
      <c r="ESP18" s="4"/>
      <c r="ESQ18" s="4"/>
      <c r="ESR18" s="4"/>
      <c r="ESS18" s="4"/>
      <c r="EST18" s="4"/>
      <c r="ESU18" s="4"/>
      <c r="ESV18" s="4"/>
      <c r="ESW18" s="4"/>
      <c r="ESX18" s="4"/>
      <c r="ESY18" s="4"/>
      <c r="ESZ18" s="4"/>
      <c r="ETA18" s="4"/>
      <c r="ETB18" s="4"/>
      <c r="ETC18" s="4"/>
      <c r="ETD18" s="4"/>
      <c r="ETE18" s="4"/>
      <c r="ETF18" s="4"/>
      <c r="ETG18" s="4"/>
      <c r="ETH18" s="4"/>
      <c r="ETI18" s="4"/>
      <c r="ETJ18" s="4"/>
      <c r="ETK18" s="4"/>
      <c r="ETL18" s="4"/>
      <c r="ETM18" s="4"/>
      <c r="ETN18" s="4"/>
      <c r="ETO18" s="4"/>
      <c r="ETP18" s="4"/>
      <c r="ETQ18" s="4"/>
      <c r="ETR18" s="4"/>
      <c r="ETS18" s="4"/>
      <c r="ETT18" s="4"/>
      <c r="ETU18" s="4"/>
      <c r="ETV18" s="4"/>
      <c r="ETW18" s="4"/>
      <c r="ETX18" s="4"/>
      <c r="ETY18" s="4"/>
      <c r="ETZ18" s="4"/>
      <c r="EUA18" s="4"/>
      <c r="EUB18" s="4"/>
      <c r="EUC18" s="4"/>
      <c r="EUD18" s="4"/>
      <c r="EUE18" s="4"/>
      <c r="EUF18" s="4"/>
      <c r="EUG18" s="4"/>
      <c r="EUH18" s="4"/>
      <c r="EUI18" s="4"/>
      <c r="EUJ18" s="4"/>
      <c r="EUK18" s="4"/>
      <c r="EUL18" s="4"/>
      <c r="EUM18" s="4"/>
      <c r="EUN18" s="4"/>
      <c r="EUO18" s="4"/>
      <c r="EUP18" s="4"/>
      <c r="EUQ18" s="4"/>
      <c r="EUR18" s="4"/>
      <c r="EUS18" s="4"/>
      <c r="EUT18" s="4"/>
      <c r="EUU18" s="4"/>
      <c r="EUV18" s="4"/>
      <c r="EUW18" s="4"/>
      <c r="EUX18" s="4"/>
      <c r="EUY18" s="4"/>
      <c r="EUZ18" s="4"/>
      <c r="EVA18" s="4"/>
      <c r="EVB18" s="4"/>
      <c r="EVC18" s="4"/>
      <c r="EVD18" s="4"/>
      <c r="EVE18" s="4"/>
      <c r="EVF18" s="4"/>
      <c r="EVG18" s="4"/>
      <c r="EVH18" s="4"/>
      <c r="EVI18" s="4"/>
      <c r="EVJ18" s="4"/>
      <c r="EVK18" s="4"/>
      <c r="EVL18" s="4"/>
      <c r="EVM18" s="4"/>
      <c r="EVN18" s="4"/>
      <c r="EVO18" s="4"/>
      <c r="EVP18" s="4"/>
      <c r="EVQ18" s="4"/>
      <c r="EVR18" s="4"/>
      <c r="EVS18" s="4"/>
      <c r="EVT18" s="4"/>
      <c r="EVU18" s="4"/>
      <c r="EVV18" s="4"/>
      <c r="EVW18" s="4"/>
      <c r="EVX18" s="4"/>
      <c r="EVY18" s="4"/>
      <c r="EVZ18" s="4"/>
      <c r="EWA18" s="4"/>
      <c r="EWB18" s="4"/>
      <c r="EWC18" s="4"/>
      <c r="EWD18" s="4"/>
      <c r="EWE18" s="4"/>
      <c r="EWF18" s="4"/>
      <c r="EWG18" s="4"/>
      <c r="EWH18" s="4"/>
      <c r="EWI18" s="4"/>
      <c r="EWJ18" s="4"/>
      <c r="EWK18" s="4"/>
      <c r="EWL18" s="4"/>
      <c r="EWM18" s="4"/>
      <c r="EWN18" s="4"/>
      <c r="EWO18" s="4"/>
      <c r="EWP18" s="4"/>
      <c r="EWQ18" s="4"/>
      <c r="EWR18" s="4"/>
      <c r="EWS18" s="4"/>
      <c r="EWT18" s="4"/>
      <c r="EWU18" s="4"/>
      <c r="EWV18" s="4"/>
      <c r="EWW18" s="4"/>
      <c r="EWX18" s="4"/>
      <c r="EWY18" s="4"/>
      <c r="EWZ18" s="4"/>
      <c r="EXA18" s="4"/>
      <c r="EXB18" s="4"/>
      <c r="EXC18" s="4"/>
      <c r="EXD18" s="4"/>
      <c r="EXE18" s="4"/>
      <c r="EXF18" s="4"/>
      <c r="EXG18" s="4"/>
      <c r="EXH18" s="4"/>
      <c r="EXI18" s="4"/>
      <c r="EXJ18" s="4"/>
      <c r="EXK18" s="4"/>
      <c r="EXL18" s="4"/>
      <c r="EXM18" s="4"/>
      <c r="EXN18" s="4"/>
      <c r="EXO18" s="4"/>
      <c r="EXP18" s="4"/>
      <c r="EXQ18" s="4"/>
      <c r="EXR18" s="4"/>
      <c r="EXS18" s="4"/>
      <c r="EXT18" s="4"/>
      <c r="EXU18" s="4"/>
      <c r="EXV18" s="4"/>
      <c r="EXW18" s="4"/>
      <c r="EXX18" s="4"/>
      <c r="EXY18" s="4"/>
      <c r="EXZ18" s="4"/>
      <c r="EYA18" s="4"/>
      <c r="EYB18" s="4"/>
      <c r="EYC18" s="4"/>
      <c r="EYD18" s="4"/>
      <c r="EYE18" s="4"/>
      <c r="EYF18" s="4"/>
      <c r="EYG18" s="4"/>
      <c r="EYH18" s="4"/>
      <c r="EYI18" s="4"/>
      <c r="EYJ18" s="4"/>
      <c r="EYK18" s="4"/>
      <c r="EYL18" s="4"/>
      <c r="EYM18" s="4"/>
      <c r="EYN18" s="4"/>
      <c r="EYO18" s="4"/>
      <c r="EYP18" s="4"/>
      <c r="EYQ18" s="4"/>
      <c r="EYR18" s="4"/>
      <c r="EYS18" s="4"/>
      <c r="EYT18" s="4"/>
      <c r="EYU18" s="4"/>
      <c r="EYV18" s="4"/>
      <c r="EYW18" s="4"/>
      <c r="EYX18" s="4"/>
      <c r="EYY18" s="4"/>
      <c r="EYZ18" s="4"/>
      <c r="EZA18" s="4"/>
      <c r="EZB18" s="4"/>
      <c r="EZC18" s="4"/>
      <c r="EZD18" s="4"/>
      <c r="EZE18" s="4"/>
      <c r="EZF18" s="4"/>
      <c r="EZG18" s="4"/>
      <c r="EZH18" s="4"/>
      <c r="EZI18" s="4"/>
      <c r="EZJ18" s="4"/>
      <c r="EZK18" s="4"/>
      <c r="EZL18" s="4"/>
      <c r="EZM18" s="4"/>
      <c r="EZN18" s="4"/>
      <c r="EZO18" s="4"/>
      <c r="EZP18" s="4"/>
      <c r="EZQ18" s="4"/>
      <c r="EZR18" s="4"/>
      <c r="EZS18" s="4"/>
      <c r="EZT18" s="4"/>
      <c r="EZU18" s="4"/>
      <c r="EZV18" s="4"/>
      <c r="EZW18" s="4"/>
      <c r="EZX18" s="4"/>
      <c r="EZY18" s="4"/>
      <c r="EZZ18" s="4"/>
      <c r="FAA18" s="4"/>
      <c r="FAB18" s="4"/>
      <c r="FAC18" s="4"/>
      <c r="FAD18" s="4"/>
      <c r="FAE18" s="4"/>
      <c r="FAF18" s="4"/>
      <c r="FAG18" s="4"/>
      <c r="FAH18" s="4"/>
      <c r="FAI18" s="4"/>
      <c r="FAJ18" s="4"/>
      <c r="FAK18" s="4"/>
      <c r="FAL18" s="4"/>
      <c r="FAM18" s="4"/>
      <c r="FAN18" s="4"/>
      <c r="FAO18" s="4"/>
      <c r="FAP18" s="4"/>
      <c r="FAQ18" s="4"/>
      <c r="FAR18" s="4"/>
      <c r="FAS18" s="4"/>
      <c r="FAT18" s="4"/>
      <c r="FAU18" s="4"/>
      <c r="FAV18" s="4"/>
      <c r="FAW18" s="4"/>
      <c r="FAX18" s="4"/>
      <c r="FAY18" s="4"/>
      <c r="FAZ18" s="4"/>
      <c r="FBA18" s="4"/>
      <c r="FBB18" s="4"/>
      <c r="FBC18" s="4"/>
      <c r="FBD18" s="4"/>
      <c r="FBE18" s="4"/>
      <c r="FBF18" s="4"/>
      <c r="FBG18" s="4"/>
      <c r="FBH18" s="4"/>
      <c r="FBI18" s="4"/>
      <c r="FBJ18" s="4"/>
      <c r="FBK18" s="4"/>
      <c r="FBL18" s="4"/>
      <c r="FBM18" s="4"/>
      <c r="FBN18" s="4"/>
      <c r="FBO18" s="4"/>
      <c r="FBP18" s="4"/>
      <c r="FBQ18" s="4"/>
      <c r="FBR18" s="4"/>
      <c r="FBS18" s="4"/>
      <c r="FBT18" s="4"/>
      <c r="FBU18" s="4"/>
      <c r="FBV18" s="4"/>
      <c r="FBW18" s="4"/>
      <c r="FBX18" s="4"/>
      <c r="FBY18" s="4"/>
      <c r="FBZ18" s="4"/>
      <c r="FCA18" s="4"/>
      <c r="FCB18" s="4"/>
      <c r="FCC18" s="4"/>
      <c r="FCD18" s="4"/>
      <c r="FCE18" s="4"/>
      <c r="FCF18" s="4"/>
      <c r="FCG18" s="4"/>
      <c r="FCH18" s="4"/>
      <c r="FCI18" s="4"/>
      <c r="FCJ18" s="4"/>
      <c r="FCK18" s="4"/>
      <c r="FCL18" s="4"/>
      <c r="FCM18" s="4"/>
      <c r="FCN18" s="4"/>
      <c r="FCO18" s="4"/>
      <c r="FCP18" s="4"/>
      <c r="FCQ18" s="4"/>
      <c r="FCR18" s="4"/>
      <c r="FCS18" s="4"/>
      <c r="FCT18" s="4"/>
      <c r="FCU18" s="4"/>
      <c r="FCV18" s="4"/>
      <c r="FCW18" s="4"/>
      <c r="FCX18" s="4"/>
      <c r="FCY18" s="4"/>
      <c r="FCZ18" s="4"/>
      <c r="FDA18" s="4"/>
      <c r="FDB18" s="4"/>
      <c r="FDC18" s="4"/>
      <c r="FDD18" s="4"/>
      <c r="FDE18" s="4"/>
      <c r="FDF18" s="4"/>
      <c r="FDG18" s="4"/>
      <c r="FDH18" s="4"/>
      <c r="FDI18" s="4"/>
      <c r="FDJ18" s="4"/>
      <c r="FDK18" s="4"/>
      <c r="FDL18" s="4"/>
      <c r="FDM18" s="4"/>
      <c r="FDN18" s="4"/>
      <c r="FDO18" s="4"/>
      <c r="FDP18" s="4"/>
      <c r="FDQ18" s="4"/>
      <c r="FDR18" s="4"/>
      <c r="FDS18" s="4"/>
      <c r="FDT18" s="4"/>
      <c r="FDU18" s="4"/>
      <c r="FDV18" s="4"/>
      <c r="FDW18" s="4"/>
      <c r="FDX18" s="4"/>
      <c r="FDY18" s="4"/>
      <c r="FDZ18" s="4"/>
      <c r="FEA18" s="4"/>
      <c r="FEB18" s="4"/>
      <c r="FEC18" s="4"/>
      <c r="FED18" s="4"/>
      <c r="FEE18" s="4"/>
      <c r="FEF18" s="4"/>
      <c r="FEG18" s="4"/>
      <c r="FEH18" s="4"/>
      <c r="FEI18" s="4"/>
      <c r="FEJ18" s="4"/>
      <c r="FEK18" s="4"/>
      <c r="FEL18" s="4"/>
      <c r="FEM18" s="4"/>
      <c r="FEN18" s="4"/>
      <c r="FEO18" s="4"/>
      <c r="FEP18" s="4"/>
      <c r="FEQ18" s="4"/>
      <c r="FER18" s="4"/>
      <c r="FES18" s="4"/>
      <c r="FET18" s="4"/>
      <c r="FEU18" s="4"/>
      <c r="FEV18" s="4"/>
      <c r="FEW18" s="4"/>
      <c r="FEX18" s="4"/>
      <c r="FEY18" s="4"/>
      <c r="FEZ18" s="4"/>
      <c r="FFA18" s="4"/>
      <c r="FFB18" s="4"/>
      <c r="FFC18" s="4"/>
      <c r="FFD18" s="4"/>
      <c r="FFE18" s="4"/>
      <c r="FFF18" s="4"/>
      <c r="FFG18" s="4"/>
      <c r="FFH18" s="4"/>
      <c r="FFI18" s="4"/>
      <c r="FFJ18" s="4"/>
      <c r="FFK18" s="4"/>
      <c r="FFL18" s="4"/>
      <c r="FFM18" s="4"/>
      <c r="FFN18" s="4"/>
      <c r="FFO18" s="4"/>
      <c r="FFP18" s="4"/>
      <c r="FFQ18" s="4"/>
      <c r="FFR18" s="4"/>
      <c r="FFS18" s="4"/>
      <c r="FFT18" s="4"/>
      <c r="FFU18" s="4"/>
      <c r="FFV18" s="4"/>
      <c r="FFW18" s="4"/>
      <c r="FFX18" s="4"/>
      <c r="FFY18" s="4"/>
      <c r="FFZ18" s="4"/>
      <c r="FGA18" s="4"/>
      <c r="FGB18" s="4"/>
      <c r="FGC18" s="4"/>
      <c r="FGD18" s="4"/>
      <c r="FGE18" s="4"/>
      <c r="FGF18" s="4"/>
      <c r="FGG18" s="4"/>
      <c r="FGH18" s="4"/>
      <c r="FGI18" s="4"/>
      <c r="FGJ18" s="4"/>
      <c r="FGK18" s="4"/>
      <c r="FGL18" s="4"/>
      <c r="FGM18" s="4"/>
      <c r="FGN18" s="4"/>
      <c r="FGO18" s="4"/>
      <c r="FGP18" s="4"/>
      <c r="FGQ18" s="4"/>
      <c r="FGR18" s="4"/>
      <c r="FGS18" s="4"/>
      <c r="FGT18" s="4"/>
      <c r="FGU18" s="4"/>
      <c r="FGV18" s="4"/>
      <c r="FGW18" s="4"/>
      <c r="FGX18" s="4"/>
      <c r="FGY18" s="4"/>
      <c r="FGZ18" s="4"/>
      <c r="FHA18" s="4"/>
      <c r="FHB18" s="4"/>
      <c r="FHC18" s="4"/>
      <c r="FHD18" s="4"/>
      <c r="FHE18" s="4"/>
      <c r="FHF18" s="4"/>
      <c r="FHG18" s="4"/>
      <c r="FHH18" s="4"/>
      <c r="FHI18" s="4"/>
      <c r="FHJ18" s="4"/>
      <c r="FHK18" s="4"/>
      <c r="FHL18" s="4"/>
      <c r="FHM18" s="4"/>
      <c r="FHN18" s="4"/>
      <c r="FHO18" s="4"/>
      <c r="FHP18" s="4"/>
      <c r="FHQ18" s="4"/>
      <c r="FHR18" s="4"/>
      <c r="FHS18" s="4"/>
      <c r="FHT18" s="4"/>
      <c r="FHU18" s="4"/>
      <c r="FHV18" s="4"/>
      <c r="FHW18" s="4"/>
      <c r="FHX18" s="4"/>
      <c r="FHY18" s="4"/>
      <c r="FHZ18" s="4"/>
      <c r="FIA18" s="4"/>
      <c r="FIB18" s="4"/>
      <c r="FIC18" s="4"/>
      <c r="FID18" s="4"/>
      <c r="FIE18" s="4"/>
      <c r="FIF18" s="4"/>
      <c r="FIG18" s="4"/>
      <c r="FIH18" s="4"/>
      <c r="FII18" s="4"/>
      <c r="FIJ18" s="4"/>
      <c r="FIK18" s="4"/>
      <c r="FIL18" s="4"/>
      <c r="FIM18" s="4"/>
      <c r="FIN18" s="4"/>
      <c r="FIO18" s="4"/>
      <c r="FIP18" s="4"/>
      <c r="FIQ18" s="4"/>
      <c r="FIR18" s="4"/>
      <c r="FIS18" s="4"/>
      <c r="FIT18" s="4"/>
      <c r="FIU18" s="4"/>
      <c r="FIV18" s="4"/>
      <c r="FIW18" s="4"/>
      <c r="FIX18" s="4"/>
      <c r="FIY18" s="4"/>
      <c r="FIZ18" s="4"/>
      <c r="FJA18" s="4"/>
      <c r="FJB18" s="4"/>
      <c r="FJC18" s="4"/>
      <c r="FJD18" s="4"/>
      <c r="FJE18" s="4"/>
      <c r="FJF18" s="4"/>
      <c r="FJG18" s="4"/>
      <c r="FJH18" s="4"/>
      <c r="FJI18" s="4"/>
      <c r="FJJ18" s="4"/>
      <c r="FJK18" s="4"/>
      <c r="FJL18" s="4"/>
      <c r="FJM18" s="4"/>
      <c r="FJN18" s="4"/>
      <c r="FJO18" s="4"/>
      <c r="FJP18" s="4"/>
      <c r="FJQ18" s="4"/>
      <c r="FJR18" s="4"/>
      <c r="FJS18" s="4"/>
      <c r="FJT18" s="4"/>
      <c r="FJU18" s="4"/>
      <c r="FJV18" s="4"/>
      <c r="FJW18" s="4"/>
      <c r="FJX18" s="4"/>
      <c r="FJY18" s="4"/>
      <c r="FJZ18" s="4"/>
      <c r="FKA18" s="4"/>
      <c r="FKB18" s="4"/>
      <c r="FKC18" s="4"/>
      <c r="FKD18" s="4"/>
      <c r="FKE18" s="4"/>
      <c r="FKF18" s="4"/>
      <c r="FKG18" s="4"/>
      <c r="FKH18" s="4"/>
      <c r="FKI18" s="4"/>
      <c r="FKJ18" s="4"/>
      <c r="FKK18" s="4"/>
      <c r="FKL18" s="4"/>
      <c r="FKM18" s="4"/>
      <c r="FKN18" s="4"/>
      <c r="FKO18" s="4"/>
      <c r="FKP18" s="4"/>
      <c r="FKQ18" s="4"/>
      <c r="FKR18" s="4"/>
      <c r="FKS18" s="4"/>
      <c r="FKT18" s="4"/>
      <c r="FKU18" s="4"/>
      <c r="FKV18" s="4"/>
      <c r="FKW18" s="4"/>
      <c r="FKX18" s="4"/>
      <c r="FKY18" s="4"/>
      <c r="FKZ18" s="4"/>
      <c r="FLA18" s="4"/>
      <c r="FLB18" s="4"/>
      <c r="FLC18" s="4"/>
      <c r="FLD18" s="4"/>
      <c r="FLE18" s="4"/>
      <c r="FLF18" s="4"/>
      <c r="FLG18" s="4"/>
      <c r="FLH18" s="4"/>
      <c r="FLI18" s="4"/>
      <c r="FLJ18" s="4"/>
      <c r="FLK18" s="4"/>
      <c r="FLL18" s="4"/>
      <c r="FLM18" s="4"/>
      <c r="FLN18" s="4"/>
      <c r="FLO18" s="4"/>
      <c r="FLP18" s="4"/>
      <c r="FLQ18" s="4"/>
      <c r="FLR18" s="4"/>
      <c r="FLS18" s="4"/>
      <c r="FLT18" s="4"/>
      <c r="FLU18" s="4"/>
      <c r="FLV18" s="4"/>
      <c r="FLW18" s="4"/>
      <c r="FLX18" s="4"/>
      <c r="FLY18" s="4"/>
      <c r="FLZ18" s="4"/>
      <c r="FMA18" s="4"/>
      <c r="FMB18" s="4"/>
      <c r="FMC18" s="4"/>
      <c r="FMD18" s="4"/>
      <c r="FME18" s="4"/>
      <c r="FMF18" s="4"/>
      <c r="FMG18" s="4"/>
      <c r="FMH18" s="4"/>
      <c r="FMI18" s="4"/>
      <c r="FMJ18" s="4"/>
      <c r="FMK18" s="4"/>
      <c r="FML18" s="4"/>
      <c r="FMM18" s="4"/>
      <c r="FMN18" s="4"/>
      <c r="FMO18" s="4"/>
      <c r="FMP18" s="4"/>
      <c r="FMQ18" s="4"/>
      <c r="FMR18" s="4"/>
      <c r="FMS18" s="4"/>
      <c r="FMT18" s="4"/>
      <c r="FMU18" s="4"/>
      <c r="FMV18" s="4"/>
      <c r="FMW18" s="4"/>
      <c r="FMX18" s="4"/>
      <c r="FMY18" s="4"/>
      <c r="FMZ18" s="4"/>
      <c r="FNA18" s="4"/>
      <c r="FNB18" s="4"/>
      <c r="FNC18" s="4"/>
      <c r="FND18" s="4"/>
      <c r="FNE18" s="4"/>
      <c r="FNF18" s="4"/>
      <c r="FNG18" s="4"/>
      <c r="FNH18" s="4"/>
      <c r="FNI18" s="4"/>
      <c r="FNJ18" s="4"/>
      <c r="FNK18" s="4"/>
      <c r="FNL18" s="4"/>
      <c r="FNM18" s="4"/>
      <c r="FNN18" s="4"/>
      <c r="FNO18" s="4"/>
      <c r="FNP18" s="4"/>
      <c r="FNQ18" s="4"/>
      <c r="FNR18" s="4"/>
      <c r="FNS18" s="4"/>
      <c r="FNT18" s="4"/>
      <c r="FNU18" s="4"/>
      <c r="FNV18" s="4"/>
      <c r="FNW18" s="4"/>
      <c r="FNX18" s="4"/>
      <c r="FNY18" s="4"/>
      <c r="FNZ18" s="4"/>
      <c r="FOA18" s="4"/>
      <c r="FOB18" s="4"/>
      <c r="FOC18" s="4"/>
      <c r="FOD18" s="4"/>
      <c r="FOE18" s="4"/>
      <c r="FOF18" s="4"/>
      <c r="FOG18" s="4"/>
      <c r="FOH18" s="4"/>
      <c r="FOI18" s="4"/>
      <c r="FOJ18" s="4"/>
      <c r="FOK18" s="4"/>
      <c r="FOL18" s="4"/>
      <c r="FOM18" s="4"/>
      <c r="FON18" s="4"/>
      <c r="FOO18" s="4"/>
      <c r="FOP18" s="4"/>
      <c r="FOQ18" s="4"/>
      <c r="FOR18" s="4"/>
      <c r="FOS18" s="4"/>
      <c r="FOT18" s="4"/>
      <c r="FOU18" s="4"/>
      <c r="FOV18" s="4"/>
      <c r="FOW18" s="4"/>
      <c r="FOX18" s="4"/>
      <c r="FOY18" s="4"/>
      <c r="FOZ18" s="4"/>
      <c r="FPA18" s="4"/>
      <c r="FPB18" s="4"/>
      <c r="FPC18" s="4"/>
      <c r="FPD18" s="4"/>
      <c r="FPE18" s="4"/>
      <c r="FPF18" s="4"/>
      <c r="FPG18" s="4"/>
      <c r="FPH18" s="4"/>
      <c r="FPI18" s="4"/>
      <c r="FPJ18" s="4"/>
      <c r="FPK18" s="4"/>
      <c r="FPL18" s="4"/>
      <c r="FPM18" s="4"/>
      <c r="FPN18" s="4"/>
      <c r="FPO18" s="4"/>
      <c r="FPP18" s="4"/>
      <c r="FPQ18" s="4"/>
      <c r="FPR18" s="4"/>
      <c r="FPS18" s="4"/>
      <c r="FPT18" s="4"/>
      <c r="FPU18" s="4"/>
      <c r="FPV18" s="4"/>
      <c r="FPW18" s="4"/>
      <c r="FPX18" s="4"/>
      <c r="FPY18" s="4"/>
      <c r="FPZ18" s="4"/>
      <c r="FQA18" s="4"/>
      <c r="FQB18" s="4"/>
      <c r="FQC18" s="4"/>
      <c r="FQD18" s="4"/>
      <c r="FQE18" s="4"/>
      <c r="FQF18" s="4"/>
      <c r="FQG18" s="4"/>
      <c r="FQH18" s="4"/>
      <c r="FQI18" s="4"/>
      <c r="FQJ18" s="4"/>
      <c r="FQK18" s="4"/>
      <c r="FQL18" s="4"/>
      <c r="FQM18" s="4"/>
      <c r="FQN18" s="4"/>
      <c r="FQO18" s="4"/>
      <c r="FQP18" s="4"/>
      <c r="FQQ18" s="4"/>
      <c r="FQR18" s="4"/>
      <c r="FQS18" s="4"/>
      <c r="FQT18" s="4"/>
      <c r="FQU18" s="4"/>
      <c r="FQV18" s="4"/>
      <c r="FQW18" s="4"/>
      <c r="FQX18" s="4"/>
      <c r="FQY18" s="4"/>
      <c r="FQZ18" s="4"/>
      <c r="FRA18" s="4"/>
      <c r="FRB18" s="4"/>
      <c r="FRC18" s="4"/>
      <c r="FRD18" s="4"/>
      <c r="FRE18" s="4"/>
      <c r="FRF18" s="4"/>
      <c r="FRG18" s="4"/>
      <c r="FRH18" s="4"/>
      <c r="FRI18" s="4"/>
      <c r="FRJ18" s="4"/>
      <c r="FRK18" s="4"/>
      <c r="FRL18" s="4"/>
      <c r="FRM18" s="4"/>
      <c r="FRN18" s="4"/>
      <c r="FRO18" s="4"/>
      <c r="FRP18" s="4"/>
      <c r="FRQ18" s="4"/>
      <c r="FRR18" s="4"/>
      <c r="FRS18" s="4"/>
      <c r="FRT18" s="4"/>
      <c r="FRU18" s="4"/>
      <c r="FRV18" s="4"/>
      <c r="FRW18" s="4"/>
      <c r="FRX18" s="4"/>
      <c r="FRY18" s="4"/>
      <c r="FRZ18" s="4"/>
      <c r="FSA18" s="4"/>
      <c r="FSB18" s="4"/>
      <c r="FSC18" s="4"/>
      <c r="FSD18" s="4"/>
      <c r="FSE18" s="4"/>
      <c r="FSF18" s="4"/>
      <c r="FSG18" s="4"/>
      <c r="FSH18" s="4"/>
      <c r="FSI18" s="4"/>
      <c r="FSJ18" s="4"/>
      <c r="FSK18" s="4"/>
      <c r="FSL18" s="4"/>
      <c r="FSM18" s="4"/>
      <c r="FSN18" s="4"/>
      <c r="FSO18" s="4"/>
      <c r="FSP18" s="4"/>
      <c r="FSQ18" s="4"/>
      <c r="FSR18" s="4"/>
      <c r="FSS18" s="4"/>
      <c r="FST18" s="4"/>
      <c r="FSU18" s="4"/>
      <c r="FSV18" s="4"/>
      <c r="FSW18" s="4"/>
      <c r="FSX18" s="4"/>
      <c r="FSY18" s="4"/>
      <c r="FSZ18" s="4"/>
      <c r="FTA18" s="4"/>
      <c r="FTB18" s="4"/>
      <c r="FTC18" s="4"/>
      <c r="FTD18" s="4"/>
      <c r="FTE18" s="4"/>
      <c r="FTF18" s="4"/>
      <c r="FTG18" s="4"/>
      <c r="FTH18" s="4"/>
      <c r="FTI18" s="4"/>
      <c r="FTJ18" s="4"/>
      <c r="FTK18" s="4"/>
      <c r="FTL18" s="4"/>
      <c r="FTM18" s="4"/>
      <c r="FTN18" s="4"/>
      <c r="FTO18" s="4"/>
      <c r="FTP18" s="4"/>
      <c r="FTQ18" s="4"/>
      <c r="FTR18" s="4"/>
      <c r="FTS18" s="4"/>
      <c r="FTT18" s="4"/>
      <c r="FTU18" s="4"/>
      <c r="FTV18" s="4"/>
      <c r="FTW18" s="4"/>
      <c r="FTX18" s="4"/>
      <c r="FTY18" s="4"/>
      <c r="FTZ18" s="4"/>
      <c r="FUA18" s="4"/>
      <c r="FUB18" s="4"/>
      <c r="FUC18" s="4"/>
      <c r="FUD18" s="4"/>
      <c r="FUE18" s="4"/>
      <c r="FUF18" s="4"/>
      <c r="FUG18" s="4"/>
      <c r="FUH18" s="4"/>
      <c r="FUI18" s="4"/>
      <c r="FUJ18" s="4"/>
      <c r="FUK18" s="4"/>
      <c r="FUL18" s="4"/>
      <c r="FUM18" s="4"/>
      <c r="FUN18" s="4"/>
      <c r="FUO18" s="4"/>
      <c r="FUP18" s="4"/>
      <c r="FUQ18" s="4"/>
      <c r="FUR18" s="4"/>
      <c r="FUS18" s="4"/>
      <c r="FUT18" s="4"/>
      <c r="FUU18" s="4"/>
      <c r="FUV18" s="4"/>
      <c r="FUW18" s="4"/>
      <c r="FUX18" s="4"/>
      <c r="FUY18" s="4"/>
      <c r="FUZ18" s="4"/>
      <c r="FVA18" s="4"/>
      <c r="FVB18" s="4"/>
      <c r="FVC18" s="4"/>
      <c r="FVD18" s="4"/>
      <c r="FVE18" s="4"/>
      <c r="FVF18" s="4"/>
      <c r="FVG18" s="4"/>
      <c r="FVH18" s="4"/>
      <c r="FVI18" s="4"/>
      <c r="FVJ18" s="4"/>
      <c r="FVK18" s="4"/>
      <c r="FVL18" s="4"/>
      <c r="FVM18" s="4"/>
      <c r="FVN18" s="4"/>
      <c r="FVO18" s="4"/>
      <c r="FVP18" s="4"/>
      <c r="FVQ18" s="4"/>
      <c r="FVR18" s="4"/>
      <c r="FVS18" s="4"/>
      <c r="FVT18" s="4"/>
      <c r="FVU18" s="4"/>
      <c r="FVV18" s="4"/>
      <c r="FVW18" s="4"/>
      <c r="FVX18" s="4"/>
      <c r="FVY18" s="4"/>
      <c r="FVZ18" s="4"/>
      <c r="FWA18" s="4"/>
      <c r="FWB18" s="4"/>
      <c r="FWC18" s="4"/>
      <c r="FWD18" s="4"/>
      <c r="FWE18" s="4"/>
      <c r="FWF18" s="4"/>
      <c r="FWG18" s="4"/>
      <c r="FWH18" s="4"/>
      <c r="FWI18" s="4"/>
      <c r="FWJ18" s="4"/>
      <c r="FWK18" s="4"/>
      <c r="FWL18" s="4"/>
      <c r="FWM18" s="4"/>
      <c r="FWN18" s="4"/>
      <c r="FWO18" s="4"/>
      <c r="FWP18" s="4"/>
      <c r="FWQ18" s="4"/>
      <c r="FWR18" s="4"/>
      <c r="FWS18" s="4"/>
      <c r="FWT18" s="4"/>
      <c r="FWU18" s="4"/>
      <c r="FWV18" s="4"/>
      <c r="FWW18" s="4"/>
      <c r="FWX18" s="4"/>
      <c r="FWY18" s="4"/>
      <c r="FWZ18" s="4"/>
      <c r="FXA18" s="4"/>
      <c r="FXB18" s="4"/>
      <c r="FXC18" s="4"/>
      <c r="FXD18" s="4"/>
      <c r="FXE18" s="4"/>
      <c r="FXF18" s="4"/>
      <c r="FXG18" s="4"/>
      <c r="FXH18" s="4"/>
      <c r="FXI18" s="4"/>
      <c r="FXJ18" s="4"/>
      <c r="FXK18" s="4"/>
      <c r="FXL18" s="4"/>
      <c r="FXM18" s="4"/>
      <c r="FXN18" s="4"/>
      <c r="FXO18" s="4"/>
      <c r="FXP18" s="4"/>
      <c r="FXQ18" s="4"/>
      <c r="FXR18" s="4"/>
      <c r="FXS18" s="4"/>
      <c r="FXT18" s="4"/>
      <c r="FXU18" s="4"/>
      <c r="FXV18" s="4"/>
      <c r="FXW18" s="4"/>
      <c r="FXX18" s="4"/>
      <c r="FXY18" s="4"/>
      <c r="FXZ18" s="4"/>
      <c r="FYA18" s="4"/>
      <c r="FYB18" s="4"/>
      <c r="FYC18" s="4"/>
      <c r="FYD18" s="4"/>
      <c r="FYE18" s="4"/>
      <c r="FYF18" s="4"/>
      <c r="FYG18" s="4"/>
      <c r="FYH18" s="4"/>
      <c r="FYI18" s="4"/>
      <c r="FYJ18" s="4"/>
      <c r="FYK18" s="4"/>
      <c r="FYL18" s="4"/>
      <c r="FYM18" s="4"/>
      <c r="FYN18" s="4"/>
      <c r="FYO18" s="4"/>
      <c r="FYP18" s="4"/>
      <c r="FYQ18" s="4"/>
      <c r="FYR18" s="4"/>
      <c r="FYS18" s="4"/>
      <c r="FYT18" s="4"/>
      <c r="FYU18" s="4"/>
      <c r="FYV18" s="4"/>
      <c r="FYW18" s="4"/>
      <c r="FYX18" s="4"/>
      <c r="FYY18" s="4"/>
      <c r="FYZ18" s="4"/>
      <c r="FZA18" s="4"/>
      <c r="FZB18" s="4"/>
      <c r="FZC18" s="4"/>
      <c r="FZD18" s="4"/>
      <c r="FZE18" s="4"/>
      <c r="FZF18" s="4"/>
      <c r="FZG18" s="4"/>
      <c r="FZH18" s="4"/>
      <c r="FZI18" s="4"/>
      <c r="FZJ18" s="4"/>
      <c r="FZK18" s="4"/>
      <c r="FZL18" s="4"/>
      <c r="FZM18" s="4"/>
      <c r="FZN18" s="4"/>
      <c r="FZO18" s="4"/>
      <c r="FZP18" s="4"/>
      <c r="FZQ18" s="4"/>
      <c r="FZR18" s="4"/>
      <c r="FZS18" s="4"/>
      <c r="FZT18" s="4"/>
      <c r="FZU18" s="4"/>
      <c r="FZV18" s="4"/>
      <c r="FZW18" s="4"/>
      <c r="FZX18" s="4"/>
      <c r="FZY18" s="4"/>
      <c r="FZZ18" s="4"/>
      <c r="GAA18" s="4"/>
      <c r="GAB18" s="4"/>
      <c r="GAC18" s="4"/>
      <c r="GAD18" s="4"/>
      <c r="GAE18" s="4"/>
      <c r="GAF18" s="4"/>
      <c r="GAG18" s="4"/>
      <c r="GAH18" s="4"/>
      <c r="GAI18" s="4"/>
      <c r="GAJ18" s="4"/>
      <c r="GAK18" s="4"/>
      <c r="GAL18" s="4"/>
      <c r="GAM18" s="4"/>
      <c r="GAN18" s="4"/>
      <c r="GAO18" s="4"/>
      <c r="GAP18" s="4"/>
      <c r="GAQ18" s="4"/>
      <c r="GAR18" s="4"/>
      <c r="GAS18" s="4"/>
      <c r="GAT18" s="4"/>
      <c r="GAU18" s="4"/>
      <c r="GAV18" s="4"/>
      <c r="GAW18" s="4"/>
      <c r="GAX18" s="4"/>
      <c r="GAY18" s="4"/>
      <c r="GAZ18" s="4"/>
      <c r="GBA18" s="4"/>
      <c r="GBB18" s="4"/>
      <c r="GBC18" s="4"/>
      <c r="GBD18" s="4"/>
      <c r="GBE18" s="4"/>
      <c r="GBF18" s="4"/>
      <c r="GBG18" s="4"/>
      <c r="GBH18" s="4"/>
      <c r="GBI18" s="4"/>
      <c r="GBJ18" s="4"/>
      <c r="GBK18" s="4"/>
      <c r="GBL18" s="4"/>
      <c r="GBM18" s="4"/>
      <c r="GBN18" s="4"/>
      <c r="GBO18" s="4"/>
      <c r="GBP18" s="4"/>
      <c r="GBQ18" s="4"/>
      <c r="GBR18" s="4"/>
      <c r="GBS18" s="4"/>
      <c r="GBT18" s="4"/>
      <c r="GBU18" s="4"/>
      <c r="GBV18" s="4"/>
      <c r="GBW18" s="4"/>
      <c r="GBX18" s="4"/>
      <c r="GBY18" s="4"/>
      <c r="GBZ18" s="4"/>
      <c r="GCA18" s="4"/>
      <c r="GCB18" s="4"/>
      <c r="GCC18" s="4"/>
      <c r="GCD18" s="4"/>
      <c r="GCE18" s="4"/>
      <c r="GCF18" s="4"/>
      <c r="GCG18" s="4"/>
      <c r="GCH18" s="4"/>
      <c r="GCI18" s="4"/>
      <c r="GCJ18" s="4"/>
      <c r="GCK18" s="4"/>
      <c r="GCL18" s="4"/>
      <c r="GCM18" s="4"/>
      <c r="GCN18" s="4"/>
      <c r="GCO18" s="4"/>
      <c r="GCP18" s="4"/>
      <c r="GCQ18" s="4"/>
      <c r="GCR18" s="4"/>
      <c r="GCS18" s="4"/>
      <c r="GCT18" s="4"/>
      <c r="GCU18" s="4"/>
      <c r="GCV18" s="4"/>
      <c r="GCW18" s="4"/>
      <c r="GCX18" s="4"/>
      <c r="GCY18" s="4"/>
      <c r="GCZ18" s="4"/>
      <c r="GDA18" s="4"/>
      <c r="GDB18" s="4"/>
      <c r="GDC18" s="4"/>
      <c r="GDD18" s="4"/>
      <c r="GDE18" s="4"/>
      <c r="GDF18" s="4"/>
      <c r="GDG18" s="4"/>
      <c r="GDH18" s="4"/>
      <c r="GDI18" s="4"/>
      <c r="GDJ18" s="4"/>
      <c r="GDK18" s="4"/>
      <c r="GDL18" s="4"/>
      <c r="GDM18" s="4"/>
      <c r="GDN18" s="4"/>
      <c r="GDO18" s="4"/>
      <c r="GDP18" s="4"/>
      <c r="GDQ18" s="4"/>
      <c r="GDR18" s="4"/>
      <c r="GDS18" s="4"/>
      <c r="GDT18" s="4"/>
      <c r="GDU18" s="4"/>
      <c r="GDV18" s="4"/>
      <c r="GDW18" s="4"/>
      <c r="GDX18" s="4"/>
      <c r="GDY18" s="4"/>
      <c r="GDZ18" s="4"/>
      <c r="GEA18" s="4"/>
      <c r="GEB18" s="4"/>
      <c r="GEC18" s="4"/>
      <c r="GED18" s="4"/>
      <c r="GEE18" s="4"/>
      <c r="GEF18" s="4"/>
      <c r="GEG18" s="4"/>
      <c r="GEH18" s="4"/>
      <c r="GEI18" s="4"/>
      <c r="GEJ18" s="4"/>
      <c r="GEK18" s="4"/>
      <c r="GEL18" s="4"/>
      <c r="GEM18" s="4"/>
      <c r="GEN18" s="4"/>
      <c r="GEO18" s="4"/>
      <c r="GEP18" s="4"/>
      <c r="GEQ18" s="4"/>
      <c r="GER18" s="4"/>
      <c r="GES18" s="4"/>
      <c r="GET18" s="4"/>
      <c r="GEU18" s="4"/>
      <c r="GEV18" s="4"/>
      <c r="GEW18" s="4"/>
      <c r="GEX18" s="4"/>
      <c r="GEY18" s="4"/>
      <c r="GEZ18" s="4"/>
      <c r="GFA18" s="4"/>
      <c r="GFB18" s="4"/>
      <c r="GFC18" s="4"/>
      <c r="GFD18" s="4"/>
      <c r="GFE18" s="4"/>
      <c r="GFF18" s="4"/>
      <c r="GFG18" s="4"/>
      <c r="GFH18" s="4"/>
      <c r="GFI18" s="4"/>
      <c r="GFJ18" s="4"/>
      <c r="GFK18" s="4"/>
      <c r="GFL18" s="4"/>
      <c r="GFM18" s="4"/>
      <c r="GFN18" s="4"/>
      <c r="GFO18" s="4"/>
      <c r="GFP18" s="4"/>
      <c r="GFQ18" s="4"/>
      <c r="GFR18" s="4"/>
      <c r="GFS18" s="4"/>
      <c r="GFT18" s="4"/>
      <c r="GFU18" s="4"/>
      <c r="GFV18" s="4"/>
      <c r="GFW18" s="4"/>
      <c r="GFX18" s="4"/>
      <c r="GFY18" s="4"/>
      <c r="GFZ18" s="4"/>
      <c r="GGA18" s="4"/>
      <c r="GGB18" s="4"/>
      <c r="GGC18" s="4"/>
      <c r="GGD18" s="4"/>
      <c r="GGE18" s="4"/>
      <c r="GGF18" s="4"/>
      <c r="GGG18" s="4"/>
      <c r="GGH18" s="4"/>
      <c r="GGI18" s="4"/>
      <c r="GGJ18" s="4"/>
      <c r="GGK18" s="4"/>
      <c r="GGL18" s="4"/>
      <c r="GGM18" s="4"/>
      <c r="GGN18" s="4"/>
      <c r="GGO18" s="4"/>
      <c r="GGP18" s="4"/>
      <c r="GGQ18" s="4"/>
      <c r="GGR18" s="4"/>
      <c r="GGS18" s="4"/>
      <c r="GGT18" s="4"/>
      <c r="GGU18" s="4"/>
      <c r="GGV18" s="4"/>
      <c r="GGW18" s="4"/>
      <c r="GGX18" s="4"/>
      <c r="GGY18" s="4"/>
      <c r="GGZ18" s="4"/>
      <c r="GHA18" s="4"/>
      <c r="GHB18" s="4"/>
      <c r="GHC18" s="4"/>
      <c r="GHD18" s="4"/>
      <c r="GHE18" s="4"/>
      <c r="GHF18" s="4"/>
      <c r="GHG18" s="4"/>
      <c r="GHH18" s="4"/>
      <c r="GHI18" s="4"/>
      <c r="GHJ18" s="4"/>
      <c r="GHK18" s="4"/>
      <c r="GHL18" s="4"/>
      <c r="GHM18" s="4"/>
      <c r="GHN18" s="4"/>
      <c r="GHO18" s="4"/>
      <c r="GHP18" s="4"/>
      <c r="GHQ18" s="4"/>
      <c r="GHR18" s="4"/>
      <c r="GHS18" s="4"/>
      <c r="GHT18" s="4"/>
      <c r="GHU18" s="4"/>
      <c r="GHV18" s="4"/>
      <c r="GHW18" s="4"/>
      <c r="GHX18" s="4"/>
      <c r="GHY18" s="4"/>
      <c r="GHZ18" s="4"/>
      <c r="GIA18" s="4"/>
      <c r="GIB18" s="4"/>
      <c r="GIC18" s="4"/>
      <c r="GID18" s="4"/>
      <c r="GIE18" s="4"/>
      <c r="GIF18" s="4"/>
      <c r="GIG18" s="4"/>
      <c r="GIH18" s="4"/>
      <c r="GII18" s="4"/>
      <c r="GIJ18" s="4"/>
      <c r="GIK18" s="4"/>
      <c r="GIL18" s="4"/>
      <c r="GIM18" s="4"/>
      <c r="GIN18" s="4"/>
      <c r="GIO18" s="4"/>
      <c r="GIP18" s="4"/>
      <c r="GIQ18" s="4"/>
      <c r="GIR18" s="4"/>
      <c r="GIS18" s="4"/>
      <c r="GIT18" s="4"/>
      <c r="GIU18" s="4"/>
      <c r="GIV18" s="4"/>
      <c r="GIW18" s="4"/>
      <c r="GIX18" s="4"/>
      <c r="GIY18" s="4"/>
      <c r="GIZ18" s="4"/>
      <c r="GJA18" s="4"/>
      <c r="GJB18" s="4"/>
      <c r="GJC18" s="4"/>
      <c r="GJD18" s="4"/>
      <c r="GJE18" s="4"/>
      <c r="GJF18" s="4"/>
      <c r="GJG18" s="4"/>
      <c r="GJH18" s="4"/>
      <c r="GJI18" s="4"/>
      <c r="GJJ18" s="4"/>
      <c r="GJK18" s="4"/>
      <c r="GJL18" s="4"/>
      <c r="GJM18" s="4"/>
      <c r="GJN18" s="4"/>
      <c r="GJO18" s="4"/>
      <c r="GJP18" s="4"/>
      <c r="GJQ18" s="4"/>
      <c r="GJR18" s="4"/>
      <c r="GJS18" s="4"/>
      <c r="GJT18" s="4"/>
      <c r="GJU18" s="4"/>
      <c r="GJV18" s="4"/>
      <c r="GJW18" s="4"/>
      <c r="GJX18" s="4"/>
      <c r="GJY18" s="4"/>
      <c r="GJZ18" s="4"/>
      <c r="GKA18" s="4"/>
      <c r="GKB18" s="4"/>
      <c r="GKC18" s="4"/>
      <c r="GKD18" s="4"/>
      <c r="GKE18" s="4"/>
      <c r="GKF18" s="4"/>
      <c r="GKG18" s="4"/>
      <c r="GKH18" s="4"/>
      <c r="GKI18" s="4"/>
      <c r="GKJ18" s="4"/>
      <c r="GKK18" s="4"/>
      <c r="GKL18" s="4"/>
      <c r="GKM18" s="4"/>
      <c r="GKN18" s="4"/>
      <c r="GKO18" s="4"/>
      <c r="GKP18" s="4"/>
      <c r="GKQ18" s="4"/>
      <c r="GKR18" s="4"/>
      <c r="GKS18" s="4"/>
      <c r="GKT18" s="4"/>
      <c r="GKU18" s="4"/>
      <c r="GKV18" s="4"/>
      <c r="GKW18" s="4"/>
      <c r="GKX18" s="4"/>
      <c r="GKY18" s="4"/>
      <c r="GKZ18" s="4"/>
      <c r="GLA18" s="4"/>
      <c r="GLB18" s="4"/>
      <c r="GLC18" s="4"/>
      <c r="GLD18" s="4"/>
      <c r="GLE18" s="4"/>
      <c r="GLF18" s="4"/>
      <c r="GLG18" s="4"/>
      <c r="GLH18" s="4"/>
      <c r="GLI18" s="4"/>
      <c r="GLJ18" s="4"/>
      <c r="GLK18" s="4"/>
      <c r="GLL18" s="4"/>
      <c r="GLM18" s="4"/>
      <c r="GLN18" s="4"/>
      <c r="GLO18" s="4"/>
      <c r="GLP18" s="4"/>
      <c r="GLQ18" s="4"/>
      <c r="GLR18" s="4"/>
      <c r="GLS18" s="4"/>
      <c r="GLT18" s="4"/>
      <c r="GLU18" s="4"/>
      <c r="GLV18" s="4"/>
      <c r="GLW18" s="4"/>
      <c r="GLX18" s="4"/>
      <c r="GLY18" s="4"/>
      <c r="GLZ18" s="4"/>
      <c r="GMA18" s="4"/>
      <c r="GMB18" s="4"/>
      <c r="GMC18" s="4"/>
      <c r="GMD18" s="4"/>
      <c r="GME18" s="4"/>
      <c r="GMF18" s="4"/>
      <c r="GMG18" s="4"/>
      <c r="GMH18" s="4"/>
      <c r="GMI18" s="4"/>
      <c r="GMJ18" s="4"/>
      <c r="GMK18" s="4"/>
      <c r="GML18" s="4"/>
      <c r="GMM18" s="4"/>
      <c r="GMN18" s="4"/>
      <c r="GMO18" s="4"/>
      <c r="GMP18" s="4"/>
      <c r="GMQ18" s="4"/>
      <c r="GMR18" s="4"/>
      <c r="GMS18" s="4"/>
      <c r="GMT18" s="4"/>
      <c r="GMU18" s="4"/>
      <c r="GMV18" s="4"/>
      <c r="GMW18" s="4"/>
      <c r="GMX18" s="4"/>
      <c r="GMY18" s="4"/>
      <c r="GMZ18" s="4"/>
      <c r="GNA18" s="4"/>
      <c r="GNB18" s="4"/>
      <c r="GNC18" s="4"/>
      <c r="GND18" s="4"/>
      <c r="GNE18" s="4"/>
      <c r="GNF18" s="4"/>
      <c r="GNG18" s="4"/>
      <c r="GNH18" s="4"/>
      <c r="GNI18" s="4"/>
      <c r="GNJ18" s="4"/>
      <c r="GNK18" s="4"/>
      <c r="GNL18" s="4"/>
      <c r="GNM18" s="4"/>
      <c r="GNN18" s="4"/>
      <c r="GNO18" s="4"/>
      <c r="GNP18" s="4"/>
      <c r="GNQ18" s="4"/>
      <c r="GNR18" s="4"/>
      <c r="GNS18" s="4"/>
      <c r="GNT18" s="4"/>
      <c r="GNU18" s="4"/>
      <c r="GNV18" s="4"/>
      <c r="GNW18" s="4"/>
      <c r="GNX18" s="4"/>
      <c r="GNY18" s="4"/>
      <c r="GNZ18" s="4"/>
      <c r="GOA18" s="4"/>
      <c r="GOB18" s="4"/>
      <c r="GOC18" s="4"/>
      <c r="GOD18" s="4"/>
      <c r="GOE18" s="4"/>
      <c r="GOF18" s="4"/>
      <c r="GOG18" s="4"/>
      <c r="GOH18" s="4"/>
      <c r="GOI18" s="4"/>
      <c r="GOJ18" s="4"/>
      <c r="GOK18" s="4"/>
      <c r="GOL18" s="4"/>
      <c r="GOM18" s="4"/>
      <c r="GON18" s="4"/>
      <c r="GOO18" s="4"/>
      <c r="GOP18" s="4"/>
      <c r="GOQ18" s="4"/>
      <c r="GOR18" s="4"/>
      <c r="GOS18" s="4"/>
      <c r="GOT18" s="4"/>
      <c r="GOU18" s="4"/>
      <c r="GOV18" s="4"/>
      <c r="GOW18" s="4"/>
      <c r="GOX18" s="4"/>
      <c r="GOY18" s="4"/>
      <c r="GOZ18" s="4"/>
      <c r="GPA18" s="4"/>
      <c r="GPB18" s="4"/>
      <c r="GPC18" s="4"/>
      <c r="GPD18" s="4"/>
      <c r="GPE18" s="4"/>
      <c r="GPF18" s="4"/>
      <c r="GPG18" s="4"/>
      <c r="GPH18" s="4"/>
      <c r="GPI18" s="4"/>
      <c r="GPJ18" s="4"/>
      <c r="GPK18" s="4"/>
      <c r="GPL18" s="4"/>
      <c r="GPM18" s="4"/>
      <c r="GPN18" s="4"/>
      <c r="GPO18" s="4"/>
      <c r="GPP18" s="4"/>
      <c r="GPQ18" s="4"/>
      <c r="GPR18" s="4"/>
      <c r="GPS18" s="4"/>
      <c r="GPT18" s="4"/>
      <c r="GPU18" s="4"/>
      <c r="GPV18" s="4"/>
      <c r="GPW18" s="4"/>
      <c r="GPX18" s="4"/>
      <c r="GPY18" s="4"/>
      <c r="GPZ18" s="4"/>
      <c r="GQA18" s="4"/>
      <c r="GQB18" s="4"/>
      <c r="GQC18" s="4"/>
      <c r="GQD18" s="4"/>
      <c r="GQE18" s="4"/>
      <c r="GQF18" s="4"/>
      <c r="GQG18" s="4"/>
      <c r="GQH18" s="4"/>
      <c r="GQI18" s="4"/>
      <c r="GQJ18" s="4"/>
      <c r="GQK18" s="4"/>
      <c r="GQL18" s="4"/>
      <c r="GQM18" s="4"/>
      <c r="GQN18" s="4"/>
      <c r="GQO18" s="4"/>
      <c r="GQP18" s="4"/>
      <c r="GQQ18" s="4"/>
      <c r="GQR18" s="4"/>
      <c r="GQS18" s="4"/>
      <c r="GQT18" s="4"/>
      <c r="GQU18" s="4"/>
      <c r="GQV18" s="4"/>
      <c r="GQW18" s="4"/>
      <c r="GQX18" s="4"/>
      <c r="GQY18" s="4"/>
      <c r="GQZ18" s="4"/>
      <c r="GRA18" s="4"/>
      <c r="GRB18" s="4"/>
      <c r="GRC18" s="4"/>
      <c r="GRD18" s="4"/>
      <c r="GRE18" s="4"/>
      <c r="GRF18" s="4"/>
      <c r="GRG18" s="4"/>
      <c r="GRH18" s="4"/>
      <c r="GRI18" s="4"/>
      <c r="GRJ18" s="4"/>
      <c r="GRK18" s="4"/>
      <c r="GRL18" s="4"/>
      <c r="GRM18" s="4"/>
      <c r="GRN18" s="4"/>
      <c r="GRO18" s="4"/>
      <c r="GRP18" s="4"/>
      <c r="GRQ18" s="4"/>
      <c r="GRR18" s="4"/>
      <c r="GRS18" s="4"/>
      <c r="GRT18" s="4"/>
      <c r="GRU18" s="4"/>
      <c r="GRV18" s="4"/>
      <c r="GRW18" s="4"/>
      <c r="GRX18" s="4"/>
      <c r="GRY18" s="4"/>
      <c r="GRZ18" s="4"/>
      <c r="GSA18" s="4"/>
      <c r="GSB18" s="4"/>
      <c r="GSC18" s="4"/>
      <c r="GSD18" s="4"/>
      <c r="GSE18" s="4"/>
      <c r="GSF18" s="4"/>
      <c r="GSG18" s="4"/>
      <c r="GSH18" s="4"/>
      <c r="GSI18" s="4"/>
      <c r="GSJ18" s="4"/>
      <c r="GSK18" s="4"/>
      <c r="GSL18" s="4"/>
      <c r="GSM18" s="4"/>
      <c r="GSN18" s="4"/>
      <c r="GSO18" s="4"/>
      <c r="GSP18" s="4"/>
      <c r="GSQ18" s="4"/>
      <c r="GSR18" s="4"/>
      <c r="GSS18" s="4"/>
      <c r="GST18" s="4"/>
      <c r="GSU18" s="4"/>
      <c r="GSV18" s="4"/>
      <c r="GSW18" s="4"/>
      <c r="GSX18" s="4"/>
      <c r="GSY18" s="4"/>
      <c r="GSZ18" s="4"/>
      <c r="GTA18" s="4"/>
      <c r="GTB18" s="4"/>
      <c r="GTC18" s="4"/>
      <c r="GTD18" s="4"/>
      <c r="GTE18" s="4"/>
      <c r="GTF18" s="4"/>
      <c r="GTG18" s="4"/>
      <c r="GTH18" s="4"/>
      <c r="GTI18" s="4"/>
      <c r="GTJ18" s="4"/>
      <c r="GTK18" s="4"/>
      <c r="GTL18" s="4"/>
      <c r="GTM18" s="4"/>
      <c r="GTN18" s="4"/>
      <c r="GTO18" s="4"/>
      <c r="GTP18" s="4"/>
      <c r="GTQ18" s="4"/>
      <c r="GTR18" s="4"/>
      <c r="GTS18" s="4"/>
      <c r="GTT18" s="4"/>
      <c r="GTU18" s="4"/>
      <c r="GTV18" s="4"/>
      <c r="GTW18" s="4"/>
      <c r="GTX18" s="4"/>
      <c r="GTY18" s="4"/>
      <c r="GTZ18" s="4"/>
      <c r="GUA18" s="4"/>
      <c r="GUB18" s="4"/>
      <c r="GUC18" s="4"/>
      <c r="GUD18" s="4"/>
      <c r="GUE18" s="4"/>
      <c r="GUF18" s="4"/>
      <c r="GUG18" s="4"/>
      <c r="GUH18" s="4"/>
      <c r="GUI18" s="4"/>
      <c r="GUJ18" s="4"/>
      <c r="GUK18" s="4"/>
      <c r="GUL18" s="4"/>
      <c r="GUM18" s="4"/>
      <c r="GUN18" s="4"/>
      <c r="GUO18" s="4"/>
      <c r="GUP18" s="4"/>
      <c r="GUQ18" s="4"/>
      <c r="GUR18" s="4"/>
      <c r="GUS18" s="4"/>
      <c r="GUT18" s="4"/>
      <c r="GUU18" s="4"/>
      <c r="GUV18" s="4"/>
      <c r="GUW18" s="4"/>
      <c r="GUX18" s="4"/>
      <c r="GUY18" s="4"/>
      <c r="GUZ18" s="4"/>
      <c r="GVA18" s="4"/>
      <c r="GVB18" s="4"/>
      <c r="GVC18" s="4"/>
      <c r="GVD18" s="4"/>
      <c r="GVE18" s="4"/>
      <c r="GVF18" s="4"/>
      <c r="GVG18" s="4"/>
      <c r="GVH18" s="4"/>
      <c r="GVI18" s="4"/>
      <c r="GVJ18" s="4"/>
      <c r="GVK18" s="4"/>
      <c r="GVL18" s="4"/>
      <c r="GVM18" s="4"/>
      <c r="GVN18" s="4"/>
      <c r="GVO18" s="4"/>
      <c r="GVP18" s="4"/>
      <c r="GVQ18" s="4"/>
      <c r="GVR18" s="4"/>
      <c r="GVS18" s="4"/>
      <c r="GVT18" s="4"/>
      <c r="GVU18" s="4"/>
      <c r="GVV18" s="4"/>
      <c r="GVW18" s="4"/>
      <c r="GVX18" s="4"/>
      <c r="GVY18" s="4"/>
      <c r="GVZ18" s="4"/>
      <c r="GWA18" s="4"/>
      <c r="GWB18" s="4"/>
      <c r="GWC18" s="4"/>
      <c r="GWD18" s="4"/>
      <c r="GWE18" s="4"/>
      <c r="GWF18" s="4"/>
      <c r="GWG18" s="4"/>
      <c r="GWH18" s="4"/>
      <c r="GWI18" s="4"/>
      <c r="GWJ18" s="4"/>
      <c r="GWK18" s="4"/>
      <c r="GWL18" s="4"/>
      <c r="GWM18" s="4"/>
      <c r="GWN18" s="4"/>
      <c r="GWO18" s="4"/>
      <c r="GWP18" s="4"/>
      <c r="GWQ18" s="4"/>
      <c r="GWR18" s="4"/>
      <c r="GWS18" s="4"/>
      <c r="GWT18" s="4"/>
      <c r="GWU18" s="4"/>
      <c r="GWV18" s="4"/>
      <c r="GWW18" s="4"/>
      <c r="GWX18" s="4"/>
      <c r="GWY18" s="4"/>
      <c r="GWZ18" s="4"/>
      <c r="GXA18" s="4"/>
      <c r="GXB18" s="4"/>
      <c r="GXC18" s="4"/>
      <c r="GXD18" s="4"/>
      <c r="GXE18" s="4"/>
      <c r="GXF18" s="4"/>
      <c r="GXG18" s="4"/>
      <c r="GXH18" s="4"/>
      <c r="GXI18" s="4"/>
      <c r="GXJ18" s="4"/>
      <c r="GXK18" s="4"/>
      <c r="GXL18" s="4"/>
      <c r="GXM18" s="4"/>
      <c r="GXN18" s="4"/>
      <c r="GXO18" s="4"/>
      <c r="GXP18" s="4"/>
      <c r="GXQ18" s="4"/>
      <c r="GXR18" s="4"/>
      <c r="GXS18" s="4"/>
      <c r="GXT18" s="4"/>
      <c r="GXU18" s="4"/>
      <c r="GXV18" s="4"/>
      <c r="GXW18" s="4"/>
      <c r="GXX18" s="4"/>
      <c r="GXY18" s="4"/>
      <c r="GXZ18" s="4"/>
      <c r="GYA18" s="4"/>
      <c r="GYB18" s="4"/>
      <c r="GYC18" s="4"/>
      <c r="GYD18" s="4"/>
      <c r="GYE18" s="4"/>
      <c r="GYF18" s="4"/>
      <c r="GYG18" s="4"/>
      <c r="GYH18" s="4"/>
      <c r="GYI18" s="4"/>
      <c r="GYJ18" s="4"/>
      <c r="GYK18" s="4"/>
      <c r="GYL18" s="4"/>
      <c r="GYM18" s="4"/>
      <c r="GYN18" s="4"/>
      <c r="GYO18" s="4"/>
      <c r="GYP18" s="4"/>
      <c r="GYQ18" s="4"/>
      <c r="GYR18" s="4"/>
      <c r="GYS18" s="4"/>
      <c r="GYT18" s="4"/>
      <c r="GYU18" s="4"/>
      <c r="GYV18" s="4"/>
      <c r="GYW18" s="4"/>
      <c r="GYX18" s="4"/>
      <c r="GYY18" s="4"/>
      <c r="GYZ18" s="4"/>
      <c r="GZA18" s="4"/>
      <c r="GZB18" s="4"/>
      <c r="GZC18" s="4"/>
      <c r="GZD18" s="4"/>
      <c r="GZE18" s="4"/>
      <c r="GZF18" s="4"/>
      <c r="GZG18" s="4"/>
      <c r="GZH18" s="4"/>
      <c r="GZI18" s="4"/>
      <c r="GZJ18" s="4"/>
      <c r="GZK18" s="4"/>
      <c r="GZL18" s="4"/>
      <c r="GZM18" s="4"/>
      <c r="GZN18" s="4"/>
      <c r="GZO18" s="4"/>
      <c r="GZP18" s="4"/>
      <c r="GZQ18" s="4"/>
      <c r="GZR18" s="4"/>
      <c r="GZS18" s="4"/>
      <c r="GZT18" s="4"/>
      <c r="GZU18" s="4"/>
      <c r="GZV18" s="4"/>
      <c r="GZW18" s="4"/>
      <c r="GZX18" s="4"/>
      <c r="GZY18" s="4"/>
      <c r="GZZ18" s="4"/>
      <c r="HAA18" s="4"/>
      <c r="HAB18" s="4"/>
      <c r="HAC18" s="4"/>
      <c r="HAD18" s="4"/>
      <c r="HAE18" s="4"/>
      <c r="HAF18" s="4"/>
      <c r="HAG18" s="4"/>
      <c r="HAH18" s="4"/>
      <c r="HAI18" s="4"/>
      <c r="HAJ18" s="4"/>
      <c r="HAK18" s="4"/>
      <c r="HAL18" s="4"/>
      <c r="HAM18" s="4"/>
      <c r="HAN18" s="4"/>
      <c r="HAO18" s="4"/>
      <c r="HAP18" s="4"/>
      <c r="HAQ18" s="4"/>
      <c r="HAR18" s="4"/>
      <c r="HAS18" s="4"/>
      <c r="HAT18" s="4"/>
      <c r="HAU18" s="4"/>
      <c r="HAV18" s="4"/>
      <c r="HAW18" s="4"/>
      <c r="HAX18" s="4"/>
      <c r="HAY18" s="4"/>
      <c r="HAZ18" s="4"/>
      <c r="HBA18" s="4"/>
      <c r="HBB18" s="4"/>
      <c r="HBC18" s="4"/>
      <c r="HBD18" s="4"/>
      <c r="HBE18" s="4"/>
      <c r="HBF18" s="4"/>
      <c r="HBG18" s="4"/>
      <c r="HBH18" s="4"/>
      <c r="HBI18" s="4"/>
      <c r="HBJ18" s="4"/>
      <c r="HBK18" s="4"/>
      <c r="HBL18" s="4"/>
      <c r="HBM18" s="4"/>
      <c r="HBN18" s="4"/>
      <c r="HBO18" s="4"/>
      <c r="HBP18" s="4"/>
      <c r="HBQ18" s="4"/>
      <c r="HBR18" s="4"/>
      <c r="HBS18" s="4"/>
      <c r="HBT18" s="4"/>
      <c r="HBU18" s="4"/>
      <c r="HBV18" s="4"/>
      <c r="HBW18" s="4"/>
      <c r="HBX18" s="4"/>
      <c r="HBY18" s="4"/>
      <c r="HBZ18" s="4"/>
      <c r="HCA18" s="4"/>
      <c r="HCB18" s="4"/>
      <c r="HCC18" s="4"/>
      <c r="HCD18" s="4"/>
      <c r="HCE18" s="4"/>
      <c r="HCF18" s="4"/>
      <c r="HCG18" s="4"/>
      <c r="HCH18" s="4"/>
      <c r="HCI18" s="4"/>
      <c r="HCJ18" s="4"/>
      <c r="HCK18" s="4"/>
      <c r="HCL18" s="4"/>
      <c r="HCM18" s="4"/>
      <c r="HCN18" s="4"/>
      <c r="HCO18" s="4"/>
      <c r="HCP18" s="4"/>
      <c r="HCQ18" s="4"/>
      <c r="HCR18" s="4"/>
      <c r="HCS18" s="4"/>
      <c r="HCT18" s="4"/>
      <c r="HCU18" s="4"/>
      <c r="HCV18" s="4"/>
      <c r="HCW18" s="4"/>
      <c r="HCX18" s="4"/>
      <c r="HCY18" s="4"/>
      <c r="HCZ18" s="4"/>
      <c r="HDA18" s="4"/>
      <c r="HDB18" s="4"/>
      <c r="HDC18" s="4"/>
      <c r="HDD18" s="4"/>
      <c r="HDE18" s="4"/>
      <c r="HDF18" s="4"/>
      <c r="HDG18" s="4"/>
      <c r="HDH18" s="4"/>
      <c r="HDI18" s="4"/>
      <c r="HDJ18" s="4"/>
      <c r="HDK18" s="4"/>
      <c r="HDL18" s="4"/>
      <c r="HDM18" s="4"/>
      <c r="HDN18" s="4"/>
      <c r="HDO18" s="4"/>
      <c r="HDP18" s="4"/>
      <c r="HDQ18" s="4"/>
      <c r="HDR18" s="4"/>
      <c r="HDS18" s="4"/>
      <c r="HDT18" s="4"/>
      <c r="HDU18" s="4"/>
      <c r="HDV18" s="4"/>
      <c r="HDW18" s="4"/>
      <c r="HDX18" s="4"/>
      <c r="HDY18" s="4"/>
      <c r="HDZ18" s="4"/>
      <c r="HEA18" s="4"/>
      <c r="HEB18" s="4"/>
      <c r="HEC18" s="4"/>
      <c r="HED18" s="4"/>
      <c r="HEE18" s="4"/>
      <c r="HEF18" s="4"/>
      <c r="HEG18" s="4"/>
      <c r="HEH18" s="4"/>
      <c r="HEI18" s="4"/>
      <c r="HEJ18" s="4"/>
      <c r="HEK18" s="4"/>
      <c r="HEL18" s="4"/>
      <c r="HEM18" s="4"/>
      <c r="HEN18" s="4"/>
      <c r="HEO18" s="4"/>
      <c r="HEP18" s="4"/>
      <c r="HEQ18" s="4"/>
      <c r="HER18" s="4"/>
      <c r="HES18" s="4"/>
      <c r="HET18" s="4"/>
      <c r="HEU18" s="4"/>
      <c r="HEV18" s="4"/>
      <c r="HEW18" s="4"/>
      <c r="HEX18" s="4"/>
      <c r="HEY18" s="4"/>
      <c r="HEZ18" s="4"/>
      <c r="HFA18" s="4"/>
      <c r="HFB18" s="4"/>
      <c r="HFC18" s="4"/>
      <c r="HFD18" s="4"/>
      <c r="HFE18" s="4"/>
      <c r="HFF18" s="4"/>
      <c r="HFG18" s="4"/>
      <c r="HFH18" s="4"/>
      <c r="HFI18" s="4"/>
      <c r="HFJ18" s="4"/>
      <c r="HFK18" s="4"/>
      <c r="HFL18" s="4"/>
      <c r="HFM18" s="4"/>
      <c r="HFN18" s="4"/>
      <c r="HFO18" s="4"/>
      <c r="HFP18" s="4"/>
      <c r="HFQ18" s="4"/>
      <c r="HFR18" s="4"/>
      <c r="HFS18" s="4"/>
      <c r="HFT18" s="4"/>
      <c r="HFU18" s="4"/>
      <c r="HFV18" s="4"/>
      <c r="HFW18" s="4"/>
      <c r="HFX18" s="4"/>
      <c r="HFY18" s="4"/>
      <c r="HFZ18" s="4"/>
      <c r="HGA18" s="4"/>
      <c r="HGB18" s="4"/>
      <c r="HGC18" s="4"/>
      <c r="HGD18" s="4"/>
      <c r="HGE18" s="4"/>
      <c r="HGF18" s="4"/>
      <c r="HGG18" s="4"/>
      <c r="HGH18" s="4"/>
      <c r="HGI18" s="4"/>
      <c r="HGJ18" s="4"/>
      <c r="HGK18" s="4"/>
      <c r="HGL18" s="4"/>
      <c r="HGM18" s="4"/>
      <c r="HGN18" s="4"/>
      <c r="HGO18" s="4"/>
      <c r="HGP18" s="4"/>
      <c r="HGQ18" s="4"/>
      <c r="HGR18" s="4"/>
      <c r="HGS18" s="4"/>
      <c r="HGT18" s="4"/>
      <c r="HGU18" s="4"/>
      <c r="HGV18" s="4"/>
      <c r="HGW18" s="4"/>
      <c r="HGX18" s="4"/>
      <c r="HGY18" s="4"/>
      <c r="HGZ18" s="4"/>
      <c r="HHA18" s="4"/>
      <c r="HHB18" s="4"/>
      <c r="HHC18" s="4"/>
      <c r="HHD18" s="4"/>
      <c r="HHE18" s="4"/>
      <c r="HHF18" s="4"/>
      <c r="HHG18" s="4"/>
      <c r="HHH18" s="4"/>
      <c r="HHI18" s="4"/>
      <c r="HHJ18" s="4"/>
      <c r="HHK18" s="4"/>
      <c r="HHL18" s="4"/>
      <c r="HHM18" s="4"/>
      <c r="HHN18" s="4"/>
      <c r="HHO18" s="4"/>
      <c r="HHP18" s="4"/>
      <c r="HHQ18" s="4"/>
      <c r="HHR18" s="4"/>
      <c r="HHS18" s="4"/>
      <c r="HHT18" s="4"/>
      <c r="HHU18" s="4"/>
      <c r="HHV18" s="4"/>
      <c r="HHW18" s="4"/>
      <c r="HHX18" s="4"/>
      <c r="HHY18" s="4"/>
      <c r="HHZ18" s="4"/>
      <c r="HIA18" s="4"/>
      <c r="HIB18" s="4"/>
      <c r="HIC18" s="4"/>
      <c r="HID18" s="4"/>
      <c r="HIE18" s="4"/>
      <c r="HIF18" s="4"/>
      <c r="HIG18" s="4"/>
      <c r="HIH18" s="4"/>
      <c r="HII18" s="4"/>
      <c r="HIJ18" s="4"/>
      <c r="HIK18" s="4"/>
      <c r="HIL18" s="4"/>
      <c r="HIM18" s="4"/>
      <c r="HIN18" s="4"/>
      <c r="HIO18" s="4"/>
      <c r="HIP18" s="4"/>
      <c r="HIQ18" s="4"/>
      <c r="HIR18" s="4"/>
      <c r="HIS18" s="4"/>
      <c r="HIT18" s="4"/>
      <c r="HIU18" s="4"/>
      <c r="HIV18" s="4"/>
      <c r="HIW18" s="4"/>
      <c r="HIX18" s="4"/>
      <c r="HIY18" s="4"/>
      <c r="HIZ18" s="4"/>
      <c r="HJA18" s="4"/>
      <c r="HJB18" s="4"/>
      <c r="HJC18" s="4"/>
      <c r="HJD18" s="4"/>
      <c r="HJE18" s="4"/>
      <c r="HJF18" s="4"/>
      <c r="HJG18" s="4"/>
      <c r="HJH18" s="4"/>
      <c r="HJI18" s="4"/>
      <c r="HJJ18" s="4"/>
      <c r="HJK18" s="4"/>
      <c r="HJL18" s="4"/>
      <c r="HJM18" s="4"/>
      <c r="HJN18" s="4"/>
      <c r="HJO18" s="4"/>
      <c r="HJP18" s="4"/>
      <c r="HJQ18" s="4"/>
      <c r="HJR18" s="4"/>
      <c r="HJS18" s="4"/>
      <c r="HJT18" s="4"/>
      <c r="HJU18" s="4"/>
      <c r="HJV18" s="4"/>
      <c r="HJW18" s="4"/>
      <c r="HJX18" s="4"/>
      <c r="HJY18" s="4"/>
      <c r="HJZ18" s="4"/>
      <c r="HKA18" s="4"/>
      <c r="HKB18" s="4"/>
      <c r="HKC18" s="4"/>
      <c r="HKD18" s="4"/>
      <c r="HKE18" s="4"/>
      <c r="HKF18" s="4"/>
      <c r="HKG18" s="4"/>
      <c r="HKH18" s="4"/>
      <c r="HKI18" s="4"/>
      <c r="HKJ18" s="4"/>
      <c r="HKK18" s="4"/>
      <c r="HKL18" s="4"/>
      <c r="HKM18" s="4"/>
      <c r="HKN18" s="4"/>
      <c r="HKO18" s="4"/>
      <c r="HKP18" s="4"/>
      <c r="HKQ18" s="4"/>
      <c r="HKR18" s="4"/>
      <c r="HKS18" s="4"/>
      <c r="HKT18" s="4"/>
      <c r="HKU18" s="4"/>
      <c r="HKV18" s="4"/>
      <c r="HKW18" s="4"/>
      <c r="HKX18" s="4"/>
      <c r="HKY18" s="4"/>
      <c r="HKZ18" s="4"/>
      <c r="HLA18" s="4"/>
      <c r="HLB18" s="4"/>
      <c r="HLC18" s="4"/>
      <c r="HLD18" s="4"/>
      <c r="HLE18" s="4"/>
      <c r="HLF18" s="4"/>
      <c r="HLG18" s="4"/>
      <c r="HLH18" s="4"/>
      <c r="HLI18" s="4"/>
      <c r="HLJ18" s="4"/>
      <c r="HLK18" s="4"/>
      <c r="HLL18" s="4"/>
      <c r="HLM18" s="4"/>
      <c r="HLN18" s="4"/>
      <c r="HLO18" s="4"/>
      <c r="HLP18" s="4"/>
      <c r="HLQ18" s="4"/>
      <c r="HLR18" s="4"/>
      <c r="HLS18" s="4"/>
      <c r="HLT18" s="4"/>
      <c r="HLU18" s="4"/>
      <c r="HLV18" s="4"/>
      <c r="HLW18" s="4"/>
      <c r="HLX18" s="4"/>
      <c r="HLY18" s="4"/>
      <c r="HLZ18" s="4"/>
      <c r="HMA18" s="4"/>
      <c r="HMB18" s="4"/>
      <c r="HMC18" s="4"/>
      <c r="HMD18" s="4"/>
      <c r="HME18" s="4"/>
      <c r="HMF18" s="4"/>
      <c r="HMG18" s="4"/>
      <c r="HMH18" s="4"/>
      <c r="HMI18" s="4"/>
      <c r="HMJ18" s="4"/>
      <c r="HMK18" s="4"/>
      <c r="HML18" s="4"/>
      <c r="HMM18" s="4"/>
      <c r="HMN18" s="4"/>
      <c r="HMO18" s="4"/>
      <c r="HMP18" s="4"/>
      <c r="HMQ18" s="4"/>
      <c r="HMR18" s="4"/>
      <c r="HMS18" s="4"/>
      <c r="HMT18" s="4"/>
      <c r="HMU18" s="4"/>
      <c r="HMV18" s="4"/>
      <c r="HMW18" s="4"/>
      <c r="HMX18" s="4"/>
      <c r="HMY18" s="4"/>
      <c r="HMZ18" s="4"/>
      <c r="HNA18" s="4"/>
      <c r="HNB18" s="4"/>
      <c r="HNC18" s="4"/>
      <c r="HND18" s="4"/>
      <c r="HNE18" s="4"/>
      <c r="HNF18" s="4"/>
      <c r="HNG18" s="4"/>
      <c r="HNH18" s="4"/>
      <c r="HNI18" s="4"/>
      <c r="HNJ18" s="4"/>
      <c r="HNK18" s="4"/>
      <c r="HNL18" s="4"/>
      <c r="HNM18" s="4"/>
      <c r="HNN18" s="4"/>
      <c r="HNO18" s="4"/>
      <c r="HNP18" s="4"/>
      <c r="HNQ18" s="4"/>
      <c r="HNR18" s="4"/>
      <c r="HNS18" s="4"/>
      <c r="HNT18" s="4"/>
      <c r="HNU18" s="4"/>
      <c r="HNV18" s="4"/>
      <c r="HNW18" s="4"/>
      <c r="HNX18" s="4"/>
      <c r="HNY18" s="4"/>
      <c r="HNZ18" s="4"/>
      <c r="HOA18" s="4"/>
      <c r="HOB18" s="4"/>
      <c r="HOC18" s="4"/>
      <c r="HOD18" s="4"/>
      <c r="HOE18" s="4"/>
      <c r="HOF18" s="4"/>
      <c r="HOG18" s="4"/>
      <c r="HOH18" s="4"/>
      <c r="HOI18" s="4"/>
      <c r="HOJ18" s="4"/>
      <c r="HOK18" s="4"/>
      <c r="HOL18" s="4"/>
      <c r="HOM18" s="4"/>
      <c r="HON18" s="4"/>
      <c r="HOO18" s="4"/>
      <c r="HOP18" s="4"/>
      <c r="HOQ18" s="4"/>
      <c r="HOR18" s="4"/>
      <c r="HOS18" s="4"/>
      <c r="HOT18" s="4"/>
      <c r="HOU18" s="4"/>
      <c r="HOV18" s="4"/>
      <c r="HOW18" s="4"/>
      <c r="HOX18" s="4"/>
      <c r="HOY18" s="4"/>
      <c r="HOZ18" s="4"/>
      <c r="HPA18" s="4"/>
      <c r="HPB18" s="4"/>
      <c r="HPC18" s="4"/>
      <c r="HPD18" s="4"/>
      <c r="HPE18" s="4"/>
      <c r="HPF18" s="4"/>
      <c r="HPG18" s="4"/>
      <c r="HPH18" s="4"/>
      <c r="HPI18" s="4"/>
      <c r="HPJ18" s="4"/>
      <c r="HPK18" s="4"/>
      <c r="HPL18" s="4"/>
      <c r="HPM18" s="4"/>
      <c r="HPN18" s="4"/>
      <c r="HPO18" s="4"/>
      <c r="HPP18" s="4"/>
      <c r="HPQ18" s="4"/>
      <c r="HPR18" s="4"/>
      <c r="HPS18" s="4"/>
      <c r="HPT18" s="4"/>
      <c r="HPU18" s="4"/>
      <c r="HPV18" s="4"/>
      <c r="HPW18" s="4"/>
      <c r="HPX18" s="4"/>
      <c r="HPY18" s="4"/>
      <c r="HPZ18" s="4"/>
      <c r="HQA18" s="4"/>
      <c r="HQB18" s="4"/>
      <c r="HQC18" s="4"/>
      <c r="HQD18" s="4"/>
      <c r="HQE18" s="4"/>
      <c r="HQF18" s="4"/>
      <c r="HQG18" s="4"/>
      <c r="HQH18" s="4"/>
      <c r="HQI18" s="4"/>
      <c r="HQJ18" s="4"/>
      <c r="HQK18" s="4"/>
      <c r="HQL18" s="4"/>
      <c r="HQM18" s="4"/>
      <c r="HQN18" s="4"/>
      <c r="HQO18" s="4"/>
      <c r="HQP18" s="4"/>
      <c r="HQQ18" s="4"/>
      <c r="HQR18" s="4"/>
      <c r="HQS18" s="4"/>
      <c r="HQT18" s="4"/>
      <c r="HQU18" s="4"/>
      <c r="HQV18" s="4"/>
      <c r="HQW18" s="4"/>
      <c r="HQX18" s="4"/>
      <c r="HQY18" s="4"/>
      <c r="HQZ18" s="4"/>
      <c r="HRA18" s="4"/>
      <c r="HRB18" s="4"/>
      <c r="HRC18" s="4"/>
      <c r="HRD18" s="4"/>
      <c r="HRE18" s="4"/>
      <c r="HRF18" s="4"/>
      <c r="HRG18" s="4"/>
      <c r="HRH18" s="4"/>
      <c r="HRI18" s="4"/>
      <c r="HRJ18" s="4"/>
      <c r="HRK18" s="4"/>
      <c r="HRL18" s="4"/>
      <c r="HRM18" s="4"/>
      <c r="HRN18" s="4"/>
      <c r="HRO18" s="4"/>
      <c r="HRP18" s="4"/>
      <c r="HRQ18" s="4"/>
      <c r="HRR18" s="4"/>
      <c r="HRS18" s="4"/>
      <c r="HRT18" s="4"/>
      <c r="HRU18" s="4"/>
      <c r="HRV18" s="4"/>
      <c r="HRW18" s="4"/>
      <c r="HRX18" s="4"/>
      <c r="HRY18" s="4"/>
      <c r="HRZ18" s="4"/>
      <c r="HSA18" s="4"/>
      <c r="HSB18" s="4"/>
      <c r="HSC18" s="4"/>
      <c r="HSD18" s="4"/>
      <c r="HSE18" s="4"/>
      <c r="HSF18" s="4"/>
      <c r="HSG18" s="4"/>
      <c r="HSH18" s="4"/>
      <c r="HSI18" s="4"/>
      <c r="HSJ18" s="4"/>
      <c r="HSK18" s="4"/>
      <c r="HSL18" s="4"/>
      <c r="HSM18" s="4"/>
      <c r="HSN18" s="4"/>
      <c r="HSO18" s="4"/>
      <c r="HSP18" s="4"/>
      <c r="HSQ18" s="4"/>
      <c r="HSR18" s="4"/>
      <c r="HSS18" s="4"/>
      <c r="HST18" s="4"/>
      <c r="HSU18" s="4"/>
      <c r="HSV18" s="4"/>
      <c r="HSW18" s="4"/>
      <c r="HSX18" s="4"/>
      <c r="HSY18" s="4"/>
      <c r="HSZ18" s="4"/>
      <c r="HTA18" s="4"/>
      <c r="HTB18" s="4"/>
      <c r="HTC18" s="4"/>
      <c r="HTD18" s="4"/>
      <c r="HTE18" s="4"/>
      <c r="HTF18" s="4"/>
      <c r="HTG18" s="4"/>
      <c r="HTH18" s="4"/>
      <c r="HTI18" s="4"/>
      <c r="HTJ18" s="4"/>
      <c r="HTK18" s="4"/>
      <c r="HTL18" s="4"/>
      <c r="HTM18" s="4"/>
      <c r="HTN18" s="4"/>
      <c r="HTO18" s="4"/>
      <c r="HTP18" s="4"/>
      <c r="HTQ18" s="4"/>
      <c r="HTR18" s="4"/>
      <c r="HTS18" s="4"/>
      <c r="HTT18" s="4"/>
      <c r="HTU18" s="4"/>
      <c r="HTV18" s="4"/>
      <c r="HTW18" s="4"/>
      <c r="HTX18" s="4"/>
      <c r="HTY18" s="4"/>
      <c r="HTZ18" s="4"/>
      <c r="HUA18" s="4"/>
      <c r="HUB18" s="4"/>
      <c r="HUC18" s="4"/>
      <c r="HUD18" s="4"/>
      <c r="HUE18" s="4"/>
      <c r="HUF18" s="4"/>
      <c r="HUG18" s="4"/>
      <c r="HUH18" s="4"/>
      <c r="HUI18" s="4"/>
      <c r="HUJ18" s="4"/>
      <c r="HUK18" s="4"/>
      <c r="HUL18" s="4"/>
      <c r="HUM18" s="4"/>
      <c r="HUN18" s="4"/>
      <c r="HUO18" s="4"/>
      <c r="HUP18" s="4"/>
      <c r="HUQ18" s="4"/>
      <c r="HUR18" s="4"/>
      <c r="HUS18" s="4"/>
      <c r="HUT18" s="4"/>
      <c r="HUU18" s="4"/>
      <c r="HUV18" s="4"/>
      <c r="HUW18" s="4"/>
      <c r="HUX18" s="4"/>
      <c r="HUY18" s="4"/>
      <c r="HUZ18" s="4"/>
      <c r="HVA18" s="4"/>
      <c r="HVB18" s="4"/>
      <c r="HVC18" s="4"/>
      <c r="HVD18" s="4"/>
      <c r="HVE18" s="4"/>
      <c r="HVF18" s="4"/>
      <c r="HVG18" s="4"/>
      <c r="HVH18" s="4"/>
      <c r="HVI18" s="4"/>
      <c r="HVJ18" s="4"/>
      <c r="HVK18" s="4"/>
      <c r="HVL18" s="4"/>
      <c r="HVM18" s="4"/>
      <c r="HVN18" s="4"/>
      <c r="HVO18" s="4"/>
      <c r="HVP18" s="4"/>
      <c r="HVQ18" s="4"/>
      <c r="HVR18" s="4"/>
      <c r="HVS18" s="4"/>
      <c r="HVT18" s="4"/>
      <c r="HVU18" s="4"/>
      <c r="HVV18" s="4"/>
      <c r="HVW18" s="4"/>
      <c r="HVX18" s="4"/>
      <c r="HVY18" s="4"/>
      <c r="HVZ18" s="4"/>
      <c r="HWA18" s="4"/>
      <c r="HWB18" s="4"/>
      <c r="HWC18" s="4"/>
      <c r="HWD18" s="4"/>
      <c r="HWE18" s="4"/>
      <c r="HWF18" s="4"/>
      <c r="HWG18" s="4"/>
      <c r="HWH18" s="4"/>
      <c r="HWI18" s="4"/>
      <c r="HWJ18" s="4"/>
      <c r="HWK18" s="4"/>
      <c r="HWL18" s="4"/>
      <c r="HWM18" s="4"/>
      <c r="HWN18" s="4"/>
      <c r="HWO18" s="4"/>
      <c r="HWP18" s="4"/>
      <c r="HWQ18" s="4"/>
      <c r="HWR18" s="4"/>
      <c r="HWS18" s="4"/>
      <c r="HWT18" s="4"/>
      <c r="HWU18" s="4"/>
      <c r="HWV18" s="4"/>
      <c r="HWW18" s="4"/>
      <c r="HWX18" s="4"/>
      <c r="HWY18" s="4"/>
      <c r="HWZ18" s="4"/>
      <c r="HXA18" s="4"/>
      <c r="HXB18" s="4"/>
      <c r="HXC18" s="4"/>
      <c r="HXD18" s="4"/>
      <c r="HXE18" s="4"/>
      <c r="HXF18" s="4"/>
      <c r="HXG18" s="4"/>
      <c r="HXH18" s="4"/>
      <c r="HXI18" s="4"/>
      <c r="HXJ18" s="4"/>
      <c r="HXK18" s="4"/>
      <c r="HXL18" s="4"/>
      <c r="HXM18" s="4"/>
      <c r="HXN18" s="4"/>
      <c r="HXO18" s="4"/>
      <c r="HXP18" s="4"/>
      <c r="HXQ18" s="4"/>
      <c r="HXR18" s="4"/>
      <c r="HXS18" s="4"/>
      <c r="HXT18" s="4"/>
      <c r="HXU18" s="4"/>
      <c r="HXV18" s="4"/>
      <c r="HXW18" s="4"/>
      <c r="HXX18" s="4"/>
      <c r="HXY18" s="4"/>
      <c r="HXZ18" s="4"/>
      <c r="HYA18" s="4"/>
      <c r="HYB18" s="4"/>
      <c r="HYC18" s="4"/>
      <c r="HYD18" s="4"/>
      <c r="HYE18" s="4"/>
      <c r="HYF18" s="4"/>
      <c r="HYG18" s="4"/>
      <c r="HYH18" s="4"/>
      <c r="HYI18" s="4"/>
      <c r="HYJ18" s="4"/>
      <c r="HYK18" s="4"/>
      <c r="HYL18" s="4"/>
      <c r="HYM18" s="4"/>
      <c r="HYN18" s="4"/>
      <c r="HYO18" s="4"/>
      <c r="HYP18" s="4"/>
      <c r="HYQ18" s="4"/>
      <c r="HYR18" s="4"/>
      <c r="HYS18" s="4"/>
      <c r="HYT18" s="4"/>
      <c r="HYU18" s="4"/>
      <c r="HYV18" s="4"/>
      <c r="HYW18" s="4"/>
      <c r="HYX18" s="4"/>
      <c r="HYY18" s="4"/>
      <c r="HYZ18" s="4"/>
      <c r="HZA18" s="4"/>
      <c r="HZB18" s="4"/>
      <c r="HZC18" s="4"/>
      <c r="HZD18" s="4"/>
      <c r="HZE18" s="4"/>
      <c r="HZF18" s="4"/>
      <c r="HZG18" s="4"/>
      <c r="HZH18" s="4"/>
      <c r="HZI18" s="4"/>
      <c r="HZJ18" s="4"/>
      <c r="HZK18" s="4"/>
      <c r="HZL18" s="4"/>
      <c r="HZM18" s="4"/>
      <c r="HZN18" s="4"/>
      <c r="HZO18" s="4"/>
      <c r="HZP18" s="4"/>
      <c r="HZQ18" s="4"/>
      <c r="HZR18" s="4"/>
      <c r="HZS18" s="4"/>
      <c r="HZT18" s="4"/>
      <c r="HZU18" s="4"/>
      <c r="HZV18" s="4"/>
      <c r="HZW18" s="4"/>
      <c r="HZX18" s="4"/>
      <c r="HZY18" s="4"/>
      <c r="HZZ18" s="4"/>
      <c r="IAA18" s="4"/>
      <c r="IAB18" s="4"/>
      <c r="IAC18" s="4"/>
      <c r="IAD18" s="4"/>
      <c r="IAE18" s="4"/>
      <c r="IAF18" s="4"/>
      <c r="IAG18" s="4"/>
      <c r="IAH18" s="4"/>
      <c r="IAI18" s="4"/>
      <c r="IAJ18" s="4"/>
      <c r="IAK18" s="4"/>
      <c r="IAL18" s="4"/>
      <c r="IAM18" s="4"/>
      <c r="IAN18" s="4"/>
      <c r="IAO18" s="4"/>
      <c r="IAP18" s="4"/>
      <c r="IAQ18" s="4"/>
      <c r="IAR18" s="4"/>
      <c r="IAS18" s="4"/>
      <c r="IAT18" s="4"/>
      <c r="IAU18" s="4"/>
      <c r="IAV18" s="4"/>
      <c r="IAW18" s="4"/>
      <c r="IAX18" s="4"/>
      <c r="IAY18" s="4"/>
      <c r="IAZ18" s="4"/>
      <c r="IBA18" s="4"/>
      <c r="IBB18" s="4"/>
      <c r="IBC18" s="4"/>
      <c r="IBD18" s="4"/>
      <c r="IBE18" s="4"/>
      <c r="IBF18" s="4"/>
      <c r="IBG18" s="4"/>
      <c r="IBH18" s="4"/>
      <c r="IBI18" s="4"/>
      <c r="IBJ18" s="4"/>
      <c r="IBK18" s="4"/>
      <c r="IBL18" s="4"/>
      <c r="IBM18" s="4"/>
      <c r="IBN18" s="4"/>
      <c r="IBO18" s="4"/>
      <c r="IBP18" s="4"/>
      <c r="IBQ18" s="4"/>
      <c r="IBR18" s="4"/>
      <c r="IBS18" s="4"/>
      <c r="IBT18" s="4"/>
      <c r="IBU18" s="4"/>
      <c r="IBV18" s="4"/>
      <c r="IBW18" s="4"/>
      <c r="IBX18" s="4"/>
      <c r="IBY18" s="4"/>
      <c r="IBZ18" s="4"/>
      <c r="ICA18" s="4"/>
      <c r="ICB18" s="4"/>
      <c r="ICC18" s="4"/>
      <c r="ICD18" s="4"/>
      <c r="ICE18" s="4"/>
      <c r="ICF18" s="4"/>
      <c r="ICG18" s="4"/>
      <c r="ICH18" s="4"/>
      <c r="ICI18" s="4"/>
      <c r="ICJ18" s="4"/>
      <c r="ICK18" s="4"/>
      <c r="ICL18" s="4"/>
      <c r="ICM18" s="4"/>
      <c r="ICN18" s="4"/>
      <c r="ICO18" s="4"/>
      <c r="ICP18" s="4"/>
      <c r="ICQ18" s="4"/>
      <c r="ICR18" s="4"/>
      <c r="ICS18" s="4"/>
      <c r="ICT18" s="4"/>
      <c r="ICU18" s="4"/>
      <c r="ICV18" s="4"/>
      <c r="ICW18" s="4"/>
      <c r="ICX18" s="4"/>
      <c r="ICY18" s="4"/>
      <c r="ICZ18" s="4"/>
      <c r="IDA18" s="4"/>
      <c r="IDB18" s="4"/>
      <c r="IDC18" s="4"/>
      <c r="IDD18" s="4"/>
      <c r="IDE18" s="4"/>
      <c r="IDF18" s="4"/>
      <c r="IDG18" s="4"/>
      <c r="IDH18" s="4"/>
      <c r="IDI18" s="4"/>
      <c r="IDJ18" s="4"/>
      <c r="IDK18" s="4"/>
      <c r="IDL18" s="4"/>
      <c r="IDM18" s="4"/>
      <c r="IDN18" s="4"/>
      <c r="IDO18" s="4"/>
      <c r="IDP18" s="4"/>
      <c r="IDQ18" s="4"/>
      <c r="IDR18" s="4"/>
      <c r="IDS18" s="4"/>
      <c r="IDT18" s="4"/>
      <c r="IDU18" s="4"/>
      <c r="IDV18" s="4"/>
      <c r="IDW18" s="4"/>
      <c r="IDX18" s="4"/>
      <c r="IDY18" s="4"/>
      <c r="IDZ18" s="4"/>
      <c r="IEA18" s="4"/>
      <c r="IEB18" s="4"/>
      <c r="IEC18" s="4"/>
      <c r="IED18" s="4"/>
      <c r="IEE18" s="4"/>
      <c r="IEF18" s="4"/>
      <c r="IEG18" s="4"/>
      <c r="IEH18" s="4"/>
      <c r="IEI18" s="4"/>
      <c r="IEJ18" s="4"/>
      <c r="IEK18" s="4"/>
      <c r="IEL18" s="4"/>
      <c r="IEM18" s="4"/>
      <c r="IEN18" s="4"/>
      <c r="IEO18" s="4"/>
      <c r="IEP18" s="4"/>
      <c r="IEQ18" s="4"/>
      <c r="IER18" s="4"/>
      <c r="IES18" s="4"/>
      <c r="IET18" s="4"/>
      <c r="IEU18" s="4"/>
      <c r="IEV18" s="4"/>
      <c r="IEW18" s="4"/>
      <c r="IEX18" s="4"/>
      <c r="IEY18" s="4"/>
      <c r="IEZ18" s="4"/>
      <c r="IFA18" s="4"/>
      <c r="IFB18" s="4"/>
      <c r="IFC18" s="4"/>
      <c r="IFD18" s="4"/>
      <c r="IFE18" s="4"/>
      <c r="IFF18" s="4"/>
      <c r="IFG18" s="4"/>
      <c r="IFH18" s="4"/>
      <c r="IFI18" s="4"/>
      <c r="IFJ18" s="4"/>
      <c r="IFK18" s="4"/>
      <c r="IFL18" s="4"/>
      <c r="IFM18" s="4"/>
      <c r="IFN18" s="4"/>
      <c r="IFO18" s="4"/>
      <c r="IFP18" s="4"/>
      <c r="IFQ18" s="4"/>
      <c r="IFR18" s="4"/>
      <c r="IFS18" s="4"/>
      <c r="IFT18" s="4"/>
      <c r="IFU18" s="4"/>
      <c r="IFV18" s="4"/>
      <c r="IFW18" s="4"/>
      <c r="IFX18" s="4"/>
      <c r="IFY18" s="4"/>
      <c r="IFZ18" s="4"/>
      <c r="IGA18" s="4"/>
      <c r="IGB18" s="4"/>
      <c r="IGC18" s="4"/>
      <c r="IGD18" s="4"/>
      <c r="IGE18" s="4"/>
      <c r="IGF18" s="4"/>
      <c r="IGG18" s="4"/>
      <c r="IGH18" s="4"/>
      <c r="IGI18" s="4"/>
      <c r="IGJ18" s="4"/>
      <c r="IGK18" s="4"/>
      <c r="IGL18" s="4"/>
      <c r="IGM18" s="4"/>
      <c r="IGN18" s="4"/>
      <c r="IGO18" s="4"/>
      <c r="IGP18" s="4"/>
      <c r="IGQ18" s="4"/>
      <c r="IGR18" s="4"/>
      <c r="IGS18" s="4"/>
      <c r="IGT18" s="4"/>
      <c r="IGU18" s="4"/>
      <c r="IGV18" s="4"/>
      <c r="IGW18" s="4"/>
      <c r="IGX18" s="4"/>
      <c r="IGY18" s="4"/>
      <c r="IGZ18" s="4"/>
      <c r="IHA18" s="4"/>
      <c r="IHB18" s="4"/>
      <c r="IHC18" s="4"/>
      <c r="IHD18" s="4"/>
      <c r="IHE18" s="4"/>
      <c r="IHF18" s="4"/>
      <c r="IHG18" s="4"/>
      <c r="IHH18" s="4"/>
      <c r="IHI18" s="4"/>
      <c r="IHJ18" s="4"/>
      <c r="IHK18" s="4"/>
      <c r="IHL18" s="4"/>
      <c r="IHM18" s="4"/>
      <c r="IHN18" s="4"/>
      <c r="IHO18" s="4"/>
      <c r="IHP18" s="4"/>
      <c r="IHQ18" s="4"/>
      <c r="IHR18" s="4"/>
      <c r="IHS18" s="4"/>
      <c r="IHT18" s="4"/>
      <c r="IHU18" s="4"/>
      <c r="IHV18" s="4"/>
      <c r="IHW18" s="4"/>
      <c r="IHX18" s="4"/>
      <c r="IHY18" s="4"/>
      <c r="IHZ18" s="4"/>
      <c r="IIA18" s="4"/>
      <c r="IIB18" s="4"/>
      <c r="IIC18" s="4"/>
      <c r="IID18" s="4"/>
      <c r="IIE18" s="4"/>
      <c r="IIF18" s="4"/>
      <c r="IIG18" s="4"/>
      <c r="IIH18" s="4"/>
      <c r="III18" s="4"/>
      <c r="IIJ18" s="4"/>
      <c r="IIK18" s="4"/>
      <c r="IIL18" s="4"/>
      <c r="IIM18" s="4"/>
      <c r="IIN18" s="4"/>
      <c r="IIO18" s="4"/>
      <c r="IIP18" s="4"/>
      <c r="IIQ18" s="4"/>
      <c r="IIR18" s="4"/>
      <c r="IIS18" s="4"/>
      <c r="IIT18" s="4"/>
      <c r="IIU18" s="4"/>
      <c r="IIV18" s="4"/>
      <c r="IIW18" s="4"/>
      <c r="IIX18" s="4"/>
      <c r="IIY18" s="4"/>
      <c r="IIZ18" s="4"/>
      <c r="IJA18" s="4"/>
      <c r="IJB18" s="4"/>
      <c r="IJC18" s="4"/>
      <c r="IJD18" s="4"/>
      <c r="IJE18" s="4"/>
      <c r="IJF18" s="4"/>
      <c r="IJG18" s="4"/>
      <c r="IJH18" s="4"/>
      <c r="IJI18" s="4"/>
      <c r="IJJ18" s="4"/>
      <c r="IJK18" s="4"/>
      <c r="IJL18" s="4"/>
      <c r="IJM18" s="4"/>
      <c r="IJN18" s="4"/>
      <c r="IJO18" s="4"/>
      <c r="IJP18" s="4"/>
      <c r="IJQ18" s="4"/>
      <c r="IJR18" s="4"/>
      <c r="IJS18" s="4"/>
      <c r="IJT18" s="4"/>
      <c r="IJU18" s="4"/>
      <c r="IJV18" s="4"/>
      <c r="IJW18" s="4"/>
      <c r="IJX18" s="4"/>
      <c r="IJY18" s="4"/>
      <c r="IJZ18" s="4"/>
      <c r="IKA18" s="4"/>
      <c r="IKB18" s="4"/>
      <c r="IKC18" s="4"/>
      <c r="IKD18" s="4"/>
      <c r="IKE18" s="4"/>
      <c r="IKF18" s="4"/>
      <c r="IKG18" s="4"/>
      <c r="IKH18" s="4"/>
      <c r="IKI18" s="4"/>
      <c r="IKJ18" s="4"/>
      <c r="IKK18" s="4"/>
      <c r="IKL18" s="4"/>
      <c r="IKM18" s="4"/>
      <c r="IKN18" s="4"/>
      <c r="IKO18" s="4"/>
      <c r="IKP18" s="4"/>
      <c r="IKQ18" s="4"/>
      <c r="IKR18" s="4"/>
      <c r="IKS18" s="4"/>
      <c r="IKT18" s="4"/>
      <c r="IKU18" s="4"/>
      <c r="IKV18" s="4"/>
      <c r="IKW18" s="4"/>
      <c r="IKX18" s="4"/>
      <c r="IKY18" s="4"/>
      <c r="IKZ18" s="4"/>
      <c r="ILA18" s="4"/>
      <c r="ILB18" s="4"/>
      <c r="ILC18" s="4"/>
      <c r="ILD18" s="4"/>
      <c r="ILE18" s="4"/>
      <c r="ILF18" s="4"/>
      <c r="ILG18" s="4"/>
      <c r="ILH18" s="4"/>
      <c r="ILI18" s="4"/>
      <c r="ILJ18" s="4"/>
      <c r="ILK18" s="4"/>
      <c r="ILL18" s="4"/>
      <c r="ILM18" s="4"/>
      <c r="ILN18" s="4"/>
      <c r="ILO18" s="4"/>
      <c r="ILP18" s="4"/>
      <c r="ILQ18" s="4"/>
      <c r="ILR18" s="4"/>
      <c r="ILS18" s="4"/>
      <c r="ILT18" s="4"/>
      <c r="ILU18" s="4"/>
      <c r="ILV18" s="4"/>
      <c r="ILW18" s="4"/>
      <c r="ILX18" s="4"/>
      <c r="ILY18" s="4"/>
      <c r="ILZ18" s="4"/>
      <c r="IMA18" s="4"/>
      <c r="IMB18" s="4"/>
      <c r="IMC18" s="4"/>
      <c r="IMD18" s="4"/>
      <c r="IME18" s="4"/>
      <c r="IMF18" s="4"/>
      <c r="IMG18" s="4"/>
      <c r="IMH18" s="4"/>
      <c r="IMI18" s="4"/>
      <c r="IMJ18" s="4"/>
      <c r="IMK18" s="4"/>
      <c r="IML18" s="4"/>
      <c r="IMM18" s="4"/>
      <c r="IMN18" s="4"/>
      <c r="IMO18" s="4"/>
      <c r="IMP18" s="4"/>
      <c r="IMQ18" s="4"/>
      <c r="IMR18" s="4"/>
      <c r="IMS18" s="4"/>
      <c r="IMT18" s="4"/>
      <c r="IMU18" s="4"/>
      <c r="IMV18" s="4"/>
      <c r="IMW18" s="4"/>
      <c r="IMX18" s="4"/>
      <c r="IMY18" s="4"/>
      <c r="IMZ18" s="4"/>
      <c r="INA18" s="4"/>
      <c r="INB18" s="4"/>
      <c r="INC18" s="4"/>
      <c r="IND18" s="4"/>
      <c r="INE18" s="4"/>
      <c r="INF18" s="4"/>
      <c r="ING18" s="4"/>
      <c r="INH18" s="4"/>
      <c r="INI18" s="4"/>
      <c r="INJ18" s="4"/>
      <c r="INK18" s="4"/>
      <c r="INL18" s="4"/>
      <c r="INM18" s="4"/>
      <c r="INN18" s="4"/>
      <c r="INO18" s="4"/>
      <c r="INP18" s="4"/>
      <c r="INQ18" s="4"/>
      <c r="INR18" s="4"/>
      <c r="INS18" s="4"/>
      <c r="INT18" s="4"/>
      <c r="INU18" s="4"/>
      <c r="INV18" s="4"/>
      <c r="INW18" s="4"/>
      <c r="INX18" s="4"/>
      <c r="INY18" s="4"/>
      <c r="INZ18" s="4"/>
      <c r="IOA18" s="4"/>
      <c r="IOB18" s="4"/>
      <c r="IOC18" s="4"/>
      <c r="IOD18" s="4"/>
      <c r="IOE18" s="4"/>
      <c r="IOF18" s="4"/>
      <c r="IOG18" s="4"/>
      <c r="IOH18" s="4"/>
      <c r="IOI18" s="4"/>
      <c r="IOJ18" s="4"/>
      <c r="IOK18" s="4"/>
      <c r="IOL18" s="4"/>
      <c r="IOM18" s="4"/>
      <c r="ION18" s="4"/>
      <c r="IOO18" s="4"/>
      <c r="IOP18" s="4"/>
      <c r="IOQ18" s="4"/>
      <c r="IOR18" s="4"/>
      <c r="IOS18" s="4"/>
      <c r="IOT18" s="4"/>
      <c r="IOU18" s="4"/>
      <c r="IOV18" s="4"/>
      <c r="IOW18" s="4"/>
      <c r="IOX18" s="4"/>
      <c r="IOY18" s="4"/>
      <c r="IOZ18" s="4"/>
      <c r="IPA18" s="4"/>
      <c r="IPB18" s="4"/>
      <c r="IPC18" s="4"/>
      <c r="IPD18" s="4"/>
      <c r="IPE18" s="4"/>
      <c r="IPF18" s="4"/>
      <c r="IPG18" s="4"/>
      <c r="IPH18" s="4"/>
      <c r="IPI18" s="4"/>
      <c r="IPJ18" s="4"/>
      <c r="IPK18" s="4"/>
      <c r="IPL18" s="4"/>
      <c r="IPM18" s="4"/>
      <c r="IPN18" s="4"/>
      <c r="IPO18" s="4"/>
      <c r="IPP18" s="4"/>
      <c r="IPQ18" s="4"/>
      <c r="IPR18" s="4"/>
      <c r="IPS18" s="4"/>
      <c r="IPT18" s="4"/>
      <c r="IPU18" s="4"/>
      <c r="IPV18" s="4"/>
      <c r="IPW18" s="4"/>
      <c r="IPX18" s="4"/>
      <c r="IPY18" s="4"/>
      <c r="IPZ18" s="4"/>
      <c r="IQA18" s="4"/>
      <c r="IQB18" s="4"/>
      <c r="IQC18" s="4"/>
      <c r="IQD18" s="4"/>
      <c r="IQE18" s="4"/>
      <c r="IQF18" s="4"/>
      <c r="IQG18" s="4"/>
      <c r="IQH18" s="4"/>
      <c r="IQI18" s="4"/>
      <c r="IQJ18" s="4"/>
      <c r="IQK18" s="4"/>
      <c r="IQL18" s="4"/>
      <c r="IQM18" s="4"/>
      <c r="IQN18" s="4"/>
      <c r="IQO18" s="4"/>
      <c r="IQP18" s="4"/>
      <c r="IQQ18" s="4"/>
      <c r="IQR18" s="4"/>
      <c r="IQS18" s="4"/>
      <c r="IQT18" s="4"/>
      <c r="IQU18" s="4"/>
      <c r="IQV18" s="4"/>
      <c r="IQW18" s="4"/>
      <c r="IQX18" s="4"/>
      <c r="IQY18" s="4"/>
      <c r="IQZ18" s="4"/>
      <c r="IRA18" s="4"/>
      <c r="IRB18" s="4"/>
      <c r="IRC18" s="4"/>
      <c r="IRD18" s="4"/>
      <c r="IRE18" s="4"/>
      <c r="IRF18" s="4"/>
      <c r="IRG18" s="4"/>
      <c r="IRH18" s="4"/>
      <c r="IRI18" s="4"/>
      <c r="IRJ18" s="4"/>
      <c r="IRK18" s="4"/>
      <c r="IRL18" s="4"/>
      <c r="IRM18" s="4"/>
      <c r="IRN18" s="4"/>
      <c r="IRO18" s="4"/>
      <c r="IRP18" s="4"/>
      <c r="IRQ18" s="4"/>
      <c r="IRR18" s="4"/>
      <c r="IRS18" s="4"/>
      <c r="IRT18" s="4"/>
      <c r="IRU18" s="4"/>
      <c r="IRV18" s="4"/>
      <c r="IRW18" s="4"/>
      <c r="IRX18" s="4"/>
      <c r="IRY18" s="4"/>
      <c r="IRZ18" s="4"/>
      <c r="ISA18" s="4"/>
      <c r="ISB18" s="4"/>
      <c r="ISC18" s="4"/>
      <c r="ISD18" s="4"/>
      <c r="ISE18" s="4"/>
      <c r="ISF18" s="4"/>
      <c r="ISG18" s="4"/>
      <c r="ISH18" s="4"/>
      <c r="ISI18" s="4"/>
      <c r="ISJ18" s="4"/>
      <c r="ISK18" s="4"/>
      <c r="ISL18" s="4"/>
      <c r="ISM18" s="4"/>
      <c r="ISN18" s="4"/>
      <c r="ISO18" s="4"/>
      <c r="ISP18" s="4"/>
      <c r="ISQ18" s="4"/>
      <c r="ISR18" s="4"/>
      <c r="ISS18" s="4"/>
      <c r="IST18" s="4"/>
      <c r="ISU18" s="4"/>
      <c r="ISV18" s="4"/>
      <c r="ISW18" s="4"/>
      <c r="ISX18" s="4"/>
      <c r="ISY18" s="4"/>
      <c r="ISZ18" s="4"/>
      <c r="ITA18" s="4"/>
      <c r="ITB18" s="4"/>
      <c r="ITC18" s="4"/>
      <c r="ITD18" s="4"/>
      <c r="ITE18" s="4"/>
      <c r="ITF18" s="4"/>
      <c r="ITG18" s="4"/>
      <c r="ITH18" s="4"/>
      <c r="ITI18" s="4"/>
      <c r="ITJ18" s="4"/>
      <c r="ITK18" s="4"/>
      <c r="ITL18" s="4"/>
      <c r="ITM18" s="4"/>
      <c r="ITN18" s="4"/>
      <c r="ITO18" s="4"/>
      <c r="ITP18" s="4"/>
      <c r="ITQ18" s="4"/>
      <c r="ITR18" s="4"/>
      <c r="ITS18" s="4"/>
      <c r="ITT18" s="4"/>
      <c r="ITU18" s="4"/>
      <c r="ITV18" s="4"/>
      <c r="ITW18" s="4"/>
      <c r="ITX18" s="4"/>
      <c r="ITY18" s="4"/>
      <c r="ITZ18" s="4"/>
      <c r="IUA18" s="4"/>
      <c r="IUB18" s="4"/>
      <c r="IUC18" s="4"/>
      <c r="IUD18" s="4"/>
      <c r="IUE18" s="4"/>
      <c r="IUF18" s="4"/>
      <c r="IUG18" s="4"/>
      <c r="IUH18" s="4"/>
      <c r="IUI18" s="4"/>
      <c r="IUJ18" s="4"/>
      <c r="IUK18" s="4"/>
      <c r="IUL18" s="4"/>
      <c r="IUM18" s="4"/>
      <c r="IUN18" s="4"/>
      <c r="IUO18" s="4"/>
      <c r="IUP18" s="4"/>
      <c r="IUQ18" s="4"/>
      <c r="IUR18" s="4"/>
      <c r="IUS18" s="4"/>
      <c r="IUT18" s="4"/>
      <c r="IUU18" s="4"/>
      <c r="IUV18" s="4"/>
      <c r="IUW18" s="4"/>
      <c r="IUX18" s="4"/>
      <c r="IUY18" s="4"/>
      <c r="IUZ18" s="4"/>
      <c r="IVA18" s="4"/>
      <c r="IVB18" s="4"/>
      <c r="IVC18" s="4"/>
      <c r="IVD18" s="4"/>
      <c r="IVE18" s="4"/>
      <c r="IVF18" s="4"/>
      <c r="IVG18" s="4"/>
      <c r="IVH18" s="4"/>
      <c r="IVI18" s="4"/>
      <c r="IVJ18" s="4"/>
      <c r="IVK18" s="4"/>
      <c r="IVL18" s="4"/>
      <c r="IVM18" s="4"/>
      <c r="IVN18" s="4"/>
      <c r="IVO18" s="4"/>
      <c r="IVP18" s="4"/>
      <c r="IVQ18" s="4"/>
      <c r="IVR18" s="4"/>
      <c r="IVS18" s="4"/>
      <c r="IVT18" s="4"/>
      <c r="IVU18" s="4"/>
      <c r="IVV18" s="4"/>
      <c r="IVW18" s="4"/>
      <c r="IVX18" s="4"/>
      <c r="IVY18" s="4"/>
      <c r="IVZ18" s="4"/>
      <c r="IWA18" s="4"/>
      <c r="IWB18" s="4"/>
      <c r="IWC18" s="4"/>
      <c r="IWD18" s="4"/>
      <c r="IWE18" s="4"/>
      <c r="IWF18" s="4"/>
      <c r="IWG18" s="4"/>
      <c r="IWH18" s="4"/>
      <c r="IWI18" s="4"/>
      <c r="IWJ18" s="4"/>
      <c r="IWK18" s="4"/>
      <c r="IWL18" s="4"/>
      <c r="IWM18" s="4"/>
      <c r="IWN18" s="4"/>
      <c r="IWO18" s="4"/>
      <c r="IWP18" s="4"/>
      <c r="IWQ18" s="4"/>
      <c r="IWR18" s="4"/>
      <c r="IWS18" s="4"/>
      <c r="IWT18" s="4"/>
      <c r="IWU18" s="4"/>
      <c r="IWV18" s="4"/>
      <c r="IWW18" s="4"/>
      <c r="IWX18" s="4"/>
      <c r="IWY18" s="4"/>
      <c r="IWZ18" s="4"/>
      <c r="IXA18" s="4"/>
      <c r="IXB18" s="4"/>
      <c r="IXC18" s="4"/>
      <c r="IXD18" s="4"/>
      <c r="IXE18" s="4"/>
      <c r="IXF18" s="4"/>
      <c r="IXG18" s="4"/>
      <c r="IXH18" s="4"/>
      <c r="IXI18" s="4"/>
      <c r="IXJ18" s="4"/>
      <c r="IXK18" s="4"/>
      <c r="IXL18" s="4"/>
      <c r="IXM18" s="4"/>
      <c r="IXN18" s="4"/>
      <c r="IXO18" s="4"/>
      <c r="IXP18" s="4"/>
      <c r="IXQ18" s="4"/>
      <c r="IXR18" s="4"/>
      <c r="IXS18" s="4"/>
      <c r="IXT18" s="4"/>
      <c r="IXU18" s="4"/>
      <c r="IXV18" s="4"/>
      <c r="IXW18" s="4"/>
      <c r="IXX18" s="4"/>
      <c r="IXY18" s="4"/>
      <c r="IXZ18" s="4"/>
      <c r="IYA18" s="4"/>
      <c r="IYB18" s="4"/>
      <c r="IYC18" s="4"/>
      <c r="IYD18" s="4"/>
      <c r="IYE18" s="4"/>
      <c r="IYF18" s="4"/>
      <c r="IYG18" s="4"/>
      <c r="IYH18" s="4"/>
      <c r="IYI18" s="4"/>
      <c r="IYJ18" s="4"/>
      <c r="IYK18" s="4"/>
      <c r="IYL18" s="4"/>
      <c r="IYM18" s="4"/>
      <c r="IYN18" s="4"/>
      <c r="IYO18" s="4"/>
      <c r="IYP18" s="4"/>
      <c r="IYQ18" s="4"/>
      <c r="IYR18" s="4"/>
      <c r="IYS18" s="4"/>
      <c r="IYT18" s="4"/>
      <c r="IYU18" s="4"/>
      <c r="IYV18" s="4"/>
      <c r="IYW18" s="4"/>
      <c r="IYX18" s="4"/>
      <c r="IYY18" s="4"/>
      <c r="IYZ18" s="4"/>
      <c r="IZA18" s="4"/>
      <c r="IZB18" s="4"/>
      <c r="IZC18" s="4"/>
      <c r="IZD18" s="4"/>
      <c r="IZE18" s="4"/>
      <c r="IZF18" s="4"/>
      <c r="IZG18" s="4"/>
      <c r="IZH18" s="4"/>
      <c r="IZI18" s="4"/>
      <c r="IZJ18" s="4"/>
      <c r="IZK18" s="4"/>
      <c r="IZL18" s="4"/>
      <c r="IZM18" s="4"/>
      <c r="IZN18" s="4"/>
      <c r="IZO18" s="4"/>
      <c r="IZP18" s="4"/>
      <c r="IZQ18" s="4"/>
      <c r="IZR18" s="4"/>
      <c r="IZS18" s="4"/>
      <c r="IZT18" s="4"/>
      <c r="IZU18" s="4"/>
      <c r="IZV18" s="4"/>
      <c r="IZW18" s="4"/>
      <c r="IZX18" s="4"/>
      <c r="IZY18" s="4"/>
      <c r="IZZ18" s="4"/>
      <c r="JAA18" s="4"/>
      <c r="JAB18" s="4"/>
      <c r="JAC18" s="4"/>
      <c r="JAD18" s="4"/>
      <c r="JAE18" s="4"/>
      <c r="JAF18" s="4"/>
      <c r="JAG18" s="4"/>
      <c r="JAH18" s="4"/>
      <c r="JAI18" s="4"/>
      <c r="JAJ18" s="4"/>
      <c r="JAK18" s="4"/>
      <c r="JAL18" s="4"/>
      <c r="JAM18" s="4"/>
      <c r="JAN18" s="4"/>
      <c r="JAO18" s="4"/>
      <c r="JAP18" s="4"/>
      <c r="JAQ18" s="4"/>
      <c r="JAR18" s="4"/>
      <c r="JAS18" s="4"/>
      <c r="JAT18" s="4"/>
      <c r="JAU18" s="4"/>
      <c r="JAV18" s="4"/>
      <c r="JAW18" s="4"/>
      <c r="JAX18" s="4"/>
      <c r="JAY18" s="4"/>
      <c r="JAZ18" s="4"/>
      <c r="JBA18" s="4"/>
      <c r="JBB18" s="4"/>
      <c r="JBC18" s="4"/>
      <c r="JBD18" s="4"/>
      <c r="JBE18" s="4"/>
      <c r="JBF18" s="4"/>
      <c r="JBG18" s="4"/>
      <c r="JBH18" s="4"/>
      <c r="JBI18" s="4"/>
      <c r="JBJ18" s="4"/>
      <c r="JBK18" s="4"/>
      <c r="JBL18" s="4"/>
      <c r="JBM18" s="4"/>
      <c r="JBN18" s="4"/>
      <c r="JBO18" s="4"/>
      <c r="JBP18" s="4"/>
      <c r="JBQ18" s="4"/>
      <c r="JBR18" s="4"/>
      <c r="JBS18" s="4"/>
      <c r="JBT18" s="4"/>
      <c r="JBU18" s="4"/>
      <c r="JBV18" s="4"/>
      <c r="JBW18" s="4"/>
      <c r="JBX18" s="4"/>
      <c r="JBY18" s="4"/>
      <c r="JBZ18" s="4"/>
      <c r="JCA18" s="4"/>
      <c r="JCB18" s="4"/>
      <c r="JCC18" s="4"/>
      <c r="JCD18" s="4"/>
      <c r="JCE18" s="4"/>
      <c r="JCF18" s="4"/>
      <c r="JCG18" s="4"/>
      <c r="JCH18" s="4"/>
      <c r="JCI18" s="4"/>
      <c r="JCJ18" s="4"/>
      <c r="JCK18" s="4"/>
      <c r="JCL18" s="4"/>
      <c r="JCM18" s="4"/>
      <c r="JCN18" s="4"/>
      <c r="JCO18" s="4"/>
      <c r="JCP18" s="4"/>
      <c r="JCQ18" s="4"/>
      <c r="JCR18" s="4"/>
      <c r="JCS18" s="4"/>
      <c r="JCT18" s="4"/>
      <c r="JCU18" s="4"/>
      <c r="JCV18" s="4"/>
      <c r="JCW18" s="4"/>
      <c r="JCX18" s="4"/>
      <c r="JCY18" s="4"/>
      <c r="JCZ18" s="4"/>
      <c r="JDA18" s="4"/>
      <c r="JDB18" s="4"/>
      <c r="JDC18" s="4"/>
      <c r="JDD18" s="4"/>
      <c r="JDE18" s="4"/>
      <c r="JDF18" s="4"/>
      <c r="JDG18" s="4"/>
      <c r="JDH18" s="4"/>
      <c r="JDI18" s="4"/>
      <c r="JDJ18" s="4"/>
      <c r="JDK18" s="4"/>
      <c r="JDL18" s="4"/>
      <c r="JDM18" s="4"/>
      <c r="JDN18" s="4"/>
      <c r="JDO18" s="4"/>
      <c r="JDP18" s="4"/>
      <c r="JDQ18" s="4"/>
      <c r="JDR18" s="4"/>
      <c r="JDS18" s="4"/>
      <c r="JDT18" s="4"/>
      <c r="JDU18" s="4"/>
      <c r="JDV18" s="4"/>
      <c r="JDW18" s="4"/>
      <c r="JDX18" s="4"/>
      <c r="JDY18" s="4"/>
      <c r="JDZ18" s="4"/>
      <c r="JEA18" s="4"/>
      <c r="JEB18" s="4"/>
      <c r="JEC18" s="4"/>
      <c r="JED18" s="4"/>
      <c r="JEE18" s="4"/>
      <c r="JEF18" s="4"/>
      <c r="JEG18" s="4"/>
      <c r="JEH18" s="4"/>
      <c r="JEI18" s="4"/>
      <c r="JEJ18" s="4"/>
      <c r="JEK18" s="4"/>
      <c r="JEL18" s="4"/>
      <c r="JEM18" s="4"/>
      <c r="JEN18" s="4"/>
      <c r="JEO18" s="4"/>
      <c r="JEP18" s="4"/>
      <c r="JEQ18" s="4"/>
      <c r="JER18" s="4"/>
      <c r="JES18" s="4"/>
      <c r="JET18" s="4"/>
      <c r="JEU18" s="4"/>
      <c r="JEV18" s="4"/>
      <c r="JEW18" s="4"/>
      <c r="JEX18" s="4"/>
      <c r="JEY18" s="4"/>
      <c r="JEZ18" s="4"/>
      <c r="JFA18" s="4"/>
      <c r="JFB18" s="4"/>
      <c r="JFC18" s="4"/>
      <c r="JFD18" s="4"/>
      <c r="JFE18" s="4"/>
      <c r="JFF18" s="4"/>
      <c r="JFG18" s="4"/>
      <c r="JFH18" s="4"/>
      <c r="JFI18" s="4"/>
      <c r="JFJ18" s="4"/>
      <c r="JFK18" s="4"/>
      <c r="JFL18" s="4"/>
      <c r="JFM18" s="4"/>
      <c r="JFN18" s="4"/>
      <c r="JFO18" s="4"/>
      <c r="JFP18" s="4"/>
      <c r="JFQ18" s="4"/>
      <c r="JFR18" s="4"/>
      <c r="JFS18" s="4"/>
      <c r="JFT18" s="4"/>
      <c r="JFU18" s="4"/>
      <c r="JFV18" s="4"/>
      <c r="JFW18" s="4"/>
      <c r="JFX18" s="4"/>
      <c r="JFY18" s="4"/>
      <c r="JFZ18" s="4"/>
      <c r="JGA18" s="4"/>
      <c r="JGB18" s="4"/>
      <c r="JGC18" s="4"/>
      <c r="JGD18" s="4"/>
      <c r="JGE18" s="4"/>
      <c r="JGF18" s="4"/>
      <c r="JGG18" s="4"/>
      <c r="JGH18" s="4"/>
      <c r="JGI18" s="4"/>
      <c r="JGJ18" s="4"/>
      <c r="JGK18" s="4"/>
      <c r="JGL18" s="4"/>
      <c r="JGM18" s="4"/>
      <c r="JGN18" s="4"/>
      <c r="JGO18" s="4"/>
      <c r="JGP18" s="4"/>
      <c r="JGQ18" s="4"/>
      <c r="JGR18" s="4"/>
      <c r="JGS18" s="4"/>
      <c r="JGT18" s="4"/>
      <c r="JGU18" s="4"/>
      <c r="JGV18" s="4"/>
      <c r="JGW18" s="4"/>
      <c r="JGX18" s="4"/>
      <c r="JGY18" s="4"/>
      <c r="JGZ18" s="4"/>
      <c r="JHA18" s="4"/>
      <c r="JHB18" s="4"/>
      <c r="JHC18" s="4"/>
      <c r="JHD18" s="4"/>
      <c r="JHE18" s="4"/>
      <c r="JHF18" s="4"/>
      <c r="JHG18" s="4"/>
      <c r="JHH18" s="4"/>
      <c r="JHI18" s="4"/>
      <c r="JHJ18" s="4"/>
      <c r="JHK18" s="4"/>
      <c r="JHL18" s="4"/>
      <c r="JHM18" s="4"/>
      <c r="JHN18" s="4"/>
      <c r="JHO18" s="4"/>
      <c r="JHP18" s="4"/>
      <c r="JHQ18" s="4"/>
      <c r="JHR18" s="4"/>
      <c r="JHS18" s="4"/>
      <c r="JHT18" s="4"/>
      <c r="JHU18" s="4"/>
      <c r="JHV18" s="4"/>
      <c r="JHW18" s="4"/>
      <c r="JHX18" s="4"/>
      <c r="JHY18" s="4"/>
      <c r="JHZ18" s="4"/>
      <c r="JIA18" s="4"/>
      <c r="JIB18" s="4"/>
      <c r="JIC18" s="4"/>
      <c r="JID18" s="4"/>
      <c r="JIE18" s="4"/>
      <c r="JIF18" s="4"/>
      <c r="JIG18" s="4"/>
      <c r="JIH18" s="4"/>
      <c r="JII18" s="4"/>
      <c r="JIJ18" s="4"/>
      <c r="JIK18" s="4"/>
      <c r="JIL18" s="4"/>
      <c r="JIM18" s="4"/>
      <c r="JIN18" s="4"/>
      <c r="JIO18" s="4"/>
      <c r="JIP18" s="4"/>
      <c r="JIQ18" s="4"/>
      <c r="JIR18" s="4"/>
      <c r="JIS18" s="4"/>
      <c r="JIT18" s="4"/>
      <c r="JIU18" s="4"/>
      <c r="JIV18" s="4"/>
      <c r="JIW18" s="4"/>
      <c r="JIX18" s="4"/>
      <c r="JIY18" s="4"/>
      <c r="JIZ18" s="4"/>
      <c r="JJA18" s="4"/>
      <c r="JJB18" s="4"/>
      <c r="JJC18" s="4"/>
      <c r="JJD18" s="4"/>
      <c r="JJE18" s="4"/>
      <c r="JJF18" s="4"/>
      <c r="JJG18" s="4"/>
      <c r="JJH18" s="4"/>
      <c r="JJI18" s="4"/>
      <c r="JJJ18" s="4"/>
      <c r="JJK18" s="4"/>
      <c r="JJL18" s="4"/>
      <c r="JJM18" s="4"/>
      <c r="JJN18" s="4"/>
      <c r="JJO18" s="4"/>
      <c r="JJP18" s="4"/>
      <c r="JJQ18" s="4"/>
      <c r="JJR18" s="4"/>
      <c r="JJS18" s="4"/>
      <c r="JJT18" s="4"/>
      <c r="JJU18" s="4"/>
      <c r="JJV18" s="4"/>
      <c r="JJW18" s="4"/>
      <c r="JJX18" s="4"/>
      <c r="JJY18" s="4"/>
      <c r="JJZ18" s="4"/>
      <c r="JKA18" s="4"/>
      <c r="JKB18" s="4"/>
      <c r="JKC18" s="4"/>
      <c r="JKD18" s="4"/>
      <c r="JKE18" s="4"/>
      <c r="JKF18" s="4"/>
      <c r="JKG18" s="4"/>
      <c r="JKH18" s="4"/>
      <c r="JKI18" s="4"/>
      <c r="JKJ18" s="4"/>
      <c r="JKK18" s="4"/>
      <c r="JKL18" s="4"/>
      <c r="JKM18" s="4"/>
      <c r="JKN18" s="4"/>
      <c r="JKO18" s="4"/>
      <c r="JKP18" s="4"/>
      <c r="JKQ18" s="4"/>
      <c r="JKR18" s="4"/>
      <c r="JKS18" s="4"/>
      <c r="JKT18" s="4"/>
      <c r="JKU18" s="4"/>
      <c r="JKV18" s="4"/>
      <c r="JKW18" s="4"/>
      <c r="JKX18" s="4"/>
      <c r="JKY18" s="4"/>
      <c r="JKZ18" s="4"/>
      <c r="JLA18" s="4"/>
      <c r="JLB18" s="4"/>
      <c r="JLC18" s="4"/>
      <c r="JLD18" s="4"/>
      <c r="JLE18" s="4"/>
      <c r="JLF18" s="4"/>
      <c r="JLG18" s="4"/>
      <c r="JLH18" s="4"/>
      <c r="JLI18" s="4"/>
      <c r="JLJ18" s="4"/>
      <c r="JLK18" s="4"/>
      <c r="JLL18" s="4"/>
      <c r="JLM18" s="4"/>
      <c r="JLN18" s="4"/>
      <c r="JLO18" s="4"/>
      <c r="JLP18" s="4"/>
      <c r="JLQ18" s="4"/>
      <c r="JLR18" s="4"/>
      <c r="JLS18" s="4"/>
      <c r="JLT18" s="4"/>
      <c r="JLU18" s="4"/>
      <c r="JLV18" s="4"/>
      <c r="JLW18" s="4"/>
      <c r="JLX18" s="4"/>
      <c r="JLY18" s="4"/>
      <c r="JLZ18" s="4"/>
      <c r="JMA18" s="4"/>
      <c r="JMB18" s="4"/>
      <c r="JMC18" s="4"/>
      <c r="JMD18" s="4"/>
      <c r="JME18" s="4"/>
      <c r="JMF18" s="4"/>
      <c r="JMG18" s="4"/>
      <c r="JMH18" s="4"/>
      <c r="JMI18" s="4"/>
      <c r="JMJ18" s="4"/>
      <c r="JMK18" s="4"/>
      <c r="JML18" s="4"/>
      <c r="JMM18" s="4"/>
      <c r="JMN18" s="4"/>
      <c r="JMO18" s="4"/>
      <c r="JMP18" s="4"/>
      <c r="JMQ18" s="4"/>
      <c r="JMR18" s="4"/>
      <c r="JMS18" s="4"/>
      <c r="JMT18" s="4"/>
      <c r="JMU18" s="4"/>
      <c r="JMV18" s="4"/>
      <c r="JMW18" s="4"/>
      <c r="JMX18" s="4"/>
      <c r="JMY18" s="4"/>
      <c r="JMZ18" s="4"/>
      <c r="JNA18" s="4"/>
      <c r="JNB18" s="4"/>
      <c r="JNC18" s="4"/>
      <c r="JND18" s="4"/>
      <c r="JNE18" s="4"/>
      <c r="JNF18" s="4"/>
      <c r="JNG18" s="4"/>
      <c r="JNH18" s="4"/>
      <c r="JNI18" s="4"/>
      <c r="JNJ18" s="4"/>
      <c r="JNK18" s="4"/>
      <c r="JNL18" s="4"/>
      <c r="JNM18" s="4"/>
      <c r="JNN18" s="4"/>
      <c r="JNO18" s="4"/>
      <c r="JNP18" s="4"/>
      <c r="JNQ18" s="4"/>
      <c r="JNR18" s="4"/>
      <c r="JNS18" s="4"/>
      <c r="JNT18" s="4"/>
      <c r="JNU18" s="4"/>
      <c r="JNV18" s="4"/>
      <c r="JNW18" s="4"/>
      <c r="JNX18" s="4"/>
      <c r="JNY18" s="4"/>
      <c r="JNZ18" s="4"/>
      <c r="JOA18" s="4"/>
      <c r="JOB18" s="4"/>
      <c r="JOC18" s="4"/>
      <c r="JOD18" s="4"/>
      <c r="JOE18" s="4"/>
      <c r="JOF18" s="4"/>
      <c r="JOG18" s="4"/>
      <c r="JOH18" s="4"/>
      <c r="JOI18" s="4"/>
      <c r="JOJ18" s="4"/>
      <c r="JOK18" s="4"/>
      <c r="JOL18" s="4"/>
      <c r="JOM18" s="4"/>
      <c r="JON18" s="4"/>
      <c r="JOO18" s="4"/>
      <c r="JOP18" s="4"/>
      <c r="JOQ18" s="4"/>
      <c r="JOR18" s="4"/>
      <c r="JOS18" s="4"/>
      <c r="JOT18" s="4"/>
      <c r="JOU18" s="4"/>
      <c r="JOV18" s="4"/>
      <c r="JOW18" s="4"/>
      <c r="JOX18" s="4"/>
      <c r="JOY18" s="4"/>
      <c r="JOZ18" s="4"/>
      <c r="JPA18" s="4"/>
      <c r="JPB18" s="4"/>
      <c r="JPC18" s="4"/>
      <c r="JPD18" s="4"/>
      <c r="JPE18" s="4"/>
      <c r="JPF18" s="4"/>
      <c r="JPG18" s="4"/>
      <c r="JPH18" s="4"/>
      <c r="JPI18" s="4"/>
      <c r="JPJ18" s="4"/>
      <c r="JPK18" s="4"/>
      <c r="JPL18" s="4"/>
      <c r="JPM18" s="4"/>
      <c r="JPN18" s="4"/>
      <c r="JPO18" s="4"/>
      <c r="JPP18" s="4"/>
      <c r="JPQ18" s="4"/>
      <c r="JPR18" s="4"/>
      <c r="JPS18" s="4"/>
      <c r="JPT18" s="4"/>
      <c r="JPU18" s="4"/>
      <c r="JPV18" s="4"/>
      <c r="JPW18" s="4"/>
      <c r="JPX18" s="4"/>
      <c r="JPY18" s="4"/>
      <c r="JPZ18" s="4"/>
      <c r="JQA18" s="4"/>
      <c r="JQB18" s="4"/>
      <c r="JQC18" s="4"/>
      <c r="JQD18" s="4"/>
      <c r="JQE18" s="4"/>
      <c r="JQF18" s="4"/>
      <c r="JQG18" s="4"/>
      <c r="JQH18" s="4"/>
      <c r="JQI18" s="4"/>
      <c r="JQJ18" s="4"/>
      <c r="JQK18" s="4"/>
      <c r="JQL18" s="4"/>
      <c r="JQM18" s="4"/>
      <c r="JQN18" s="4"/>
      <c r="JQO18" s="4"/>
      <c r="JQP18" s="4"/>
      <c r="JQQ18" s="4"/>
      <c r="JQR18" s="4"/>
      <c r="JQS18" s="4"/>
      <c r="JQT18" s="4"/>
      <c r="JQU18" s="4"/>
      <c r="JQV18" s="4"/>
      <c r="JQW18" s="4"/>
      <c r="JQX18" s="4"/>
      <c r="JQY18" s="4"/>
      <c r="JQZ18" s="4"/>
      <c r="JRA18" s="4"/>
      <c r="JRB18" s="4"/>
      <c r="JRC18" s="4"/>
      <c r="JRD18" s="4"/>
      <c r="JRE18" s="4"/>
      <c r="JRF18" s="4"/>
      <c r="JRG18" s="4"/>
      <c r="JRH18" s="4"/>
      <c r="JRI18" s="4"/>
      <c r="JRJ18" s="4"/>
      <c r="JRK18" s="4"/>
      <c r="JRL18" s="4"/>
      <c r="JRM18" s="4"/>
      <c r="JRN18" s="4"/>
      <c r="JRO18" s="4"/>
      <c r="JRP18" s="4"/>
      <c r="JRQ18" s="4"/>
      <c r="JRR18" s="4"/>
      <c r="JRS18" s="4"/>
      <c r="JRT18" s="4"/>
      <c r="JRU18" s="4"/>
      <c r="JRV18" s="4"/>
      <c r="JRW18" s="4"/>
      <c r="JRX18" s="4"/>
      <c r="JRY18" s="4"/>
      <c r="JRZ18" s="4"/>
      <c r="JSA18" s="4"/>
      <c r="JSB18" s="4"/>
      <c r="JSC18" s="4"/>
      <c r="JSD18" s="4"/>
      <c r="JSE18" s="4"/>
      <c r="JSF18" s="4"/>
      <c r="JSG18" s="4"/>
      <c r="JSH18" s="4"/>
      <c r="JSI18" s="4"/>
      <c r="JSJ18" s="4"/>
      <c r="JSK18" s="4"/>
      <c r="JSL18" s="4"/>
      <c r="JSM18" s="4"/>
      <c r="JSN18" s="4"/>
      <c r="JSO18" s="4"/>
      <c r="JSP18" s="4"/>
      <c r="JSQ18" s="4"/>
      <c r="JSR18" s="4"/>
      <c r="JSS18" s="4"/>
      <c r="JST18" s="4"/>
      <c r="JSU18" s="4"/>
      <c r="JSV18" s="4"/>
      <c r="JSW18" s="4"/>
      <c r="JSX18" s="4"/>
      <c r="JSY18" s="4"/>
      <c r="JSZ18" s="4"/>
      <c r="JTA18" s="4"/>
      <c r="JTB18" s="4"/>
      <c r="JTC18" s="4"/>
      <c r="JTD18" s="4"/>
      <c r="JTE18" s="4"/>
      <c r="JTF18" s="4"/>
      <c r="JTG18" s="4"/>
      <c r="JTH18" s="4"/>
      <c r="JTI18" s="4"/>
      <c r="JTJ18" s="4"/>
      <c r="JTK18" s="4"/>
      <c r="JTL18" s="4"/>
      <c r="JTM18" s="4"/>
      <c r="JTN18" s="4"/>
      <c r="JTO18" s="4"/>
      <c r="JTP18" s="4"/>
      <c r="JTQ18" s="4"/>
      <c r="JTR18" s="4"/>
      <c r="JTS18" s="4"/>
      <c r="JTT18" s="4"/>
      <c r="JTU18" s="4"/>
      <c r="JTV18" s="4"/>
      <c r="JTW18" s="4"/>
      <c r="JTX18" s="4"/>
      <c r="JTY18" s="4"/>
      <c r="JTZ18" s="4"/>
      <c r="JUA18" s="4"/>
      <c r="JUB18" s="4"/>
      <c r="JUC18" s="4"/>
      <c r="JUD18" s="4"/>
      <c r="JUE18" s="4"/>
      <c r="JUF18" s="4"/>
      <c r="JUG18" s="4"/>
      <c r="JUH18" s="4"/>
      <c r="JUI18" s="4"/>
      <c r="JUJ18" s="4"/>
      <c r="JUK18" s="4"/>
      <c r="JUL18" s="4"/>
      <c r="JUM18" s="4"/>
      <c r="JUN18" s="4"/>
      <c r="JUO18" s="4"/>
      <c r="JUP18" s="4"/>
      <c r="JUQ18" s="4"/>
      <c r="JUR18" s="4"/>
      <c r="JUS18" s="4"/>
      <c r="JUT18" s="4"/>
      <c r="JUU18" s="4"/>
      <c r="JUV18" s="4"/>
      <c r="JUW18" s="4"/>
      <c r="JUX18" s="4"/>
      <c r="JUY18" s="4"/>
      <c r="JUZ18" s="4"/>
      <c r="JVA18" s="4"/>
      <c r="JVB18" s="4"/>
      <c r="JVC18" s="4"/>
      <c r="JVD18" s="4"/>
      <c r="JVE18" s="4"/>
      <c r="JVF18" s="4"/>
      <c r="JVG18" s="4"/>
      <c r="JVH18" s="4"/>
      <c r="JVI18" s="4"/>
      <c r="JVJ18" s="4"/>
      <c r="JVK18" s="4"/>
      <c r="JVL18" s="4"/>
      <c r="JVM18" s="4"/>
      <c r="JVN18" s="4"/>
      <c r="JVO18" s="4"/>
      <c r="JVP18" s="4"/>
      <c r="JVQ18" s="4"/>
      <c r="JVR18" s="4"/>
      <c r="JVS18" s="4"/>
      <c r="JVT18" s="4"/>
      <c r="JVU18" s="4"/>
      <c r="JVV18" s="4"/>
      <c r="JVW18" s="4"/>
      <c r="JVX18" s="4"/>
      <c r="JVY18" s="4"/>
      <c r="JVZ18" s="4"/>
      <c r="JWA18" s="4"/>
      <c r="JWB18" s="4"/>
      <c r="JWC18" s="4"/>
      <c r="JWD18" s="4"/>
      <c r="JWE18" s="4"/>
      <c r="JWF18" s="4"/>
      <c r="JWG18" s="4"/>
      <c r="JWH18" s="4"/>
      <c r="JWI18" s="4"/>
      <c r="JWJ18" s="4"/>
      <c r="JWK18" s="4"/>
      <c r="JWL18" s="4"/>
      <c r="JWM18" s="4"/>
      <c r="JWN18" s="4"/>
      <c r="JWO18" s="4"/>
      <c r="JWP18" s="4"/>
      <c r="JWQ18" s="4"/>
      <c r="JWR18" s="4"/>
      <c r="JWS18" s="4"/>
      <c r="JWT18" s="4"/>
      <c r="JWU18" s="4"/>
      <c r="JWV18" s="4"/>
      <c r="JWW18" s="4"/>
      <c r="JWX18" s="4"/>
      <c r="JWY18" s="4"/>
      <c r="JWZ18" s="4"/>
      <c r="JXA18" s="4"/>
      <c r="JXB18" s="4"/>
      <c r="JXC18" s="4"/>
      <c r="JXD18" s="4"/>
      <c r="JXE18" s="4"/>
      <c r="JXF18" s="4"/>
      <c r="JXG18" s="4"/>
      <c r="JXH18" s="4"/>
      <c r="JXI18" s="4"/>
      <c r="JXJ18" s="4"/>
      <c r="JXK18" s="4"/>
      <c r="JXL18" s="4"/>
      <c r="JXM18" s="4"/>
      <c r="JXN18" s="4"/>
      <c r="JXO18" s="4"/>
      <c r="JXP18" s="4"/>
      <c r="JXQ18" s="4"/>
      <c r="JXR18" s="4"/>
      <c r="JXS18" s="4"/>
      <c r="JXT18" s="4"/>
      <c r="JXU18" s="4"/>
      <c r="JXV18" s="4"/>
      <c r="JXW18" s="4"/>
      <c r="JXX18" s="4"/>
      <c r="JXY18" s="4"/>
      <c r="JXZ18" s="4"/>
      <c r="JYA18" s="4"/>
      <c r="JYB18" s="4"/>
      <c r="JYC18" s="4"/>
      <c r="JYD18" s="4"/>
      <c r="JYE18" s="4"/>
      <c r="JYF18" s="4"/>
      <c r="JYG18" s="4"/>
      <c r="JYH18" s="4"/>
      <c r="JYI18" s="4"/>
      <c r="JYJ18" s="4"/>
      <c r="JYK18" s="4"/>
      <c r="JYL18" s="4"/>
      <c r="JYM18" s="4"/>
      <c r="JYN18" s="4"/>
      <c r="JYO18" s="4"/>
      <c r="JYP18" s="4"/>
      <c r="JYQ18" s="4"/>
      <c r="JYR18" s="4"/>
      <c r="JYS18" s="4"/>
      <c r="JYT18" s="4"/>
      <c r="JYU18" s="4"/>
      <c r="JYV18" s="4"/>
      <c r="JYW18" s="4"/>
      <c r="JYX18" s="4"/>
      <c r="JYY18" s="4"/>
      <c r="JYZ18" s="4"/>
      <c r="JZA18" s="4"/>
      <c r="JZB18" s="4"/>
      <c r="JZC18" s="4"/>
      <c r="JZD18" s="4"/>
      <c r="JZE18" s="4"/>
      <c r="JZF18" s="4"/>
      <c r="JZG18" s="4"/>
      <c r="JZH18" s="4"/>
      <c r="JZI18" s="4"/>
      <c r="JZJ18" s="4"/>
      <c r="JZK18" s="4"/>
      <c r="JZL18" s="4"/>
      <c r="JZM18" s="4"/>
      <c r="JZN18" s="4"/>
      <c r="JZO18" s="4"/>
      <c r="JZP18" s="4"/>
      <c r="JZQ18" s="4"/>
      <c r="JZR18" s="4"/>
      <c r="JZS18" s="4"/>
      <c r="JZT18" s="4"/>
      <c r="JZU18" s="4"/>
      <c r="JZV18" s="4"/>
      <c r="JZW18" s="4"/>
      <c r="JZX18" s="4"/>
      <c r="JZY18" s="4"/>
      <c r="JZZ18" s="4"/>
      <c r="KAA18" s="4"/>
      <c r="KAB18" s="4"/>
      <c r="KAC18" s="4"/>
      <c r="KAD18" s="4"/>
      <c r="KAE18" s="4"/>
      <c r="KAF18" s="4"/>
      <c r="KAG18" s="4"/>
      <c r="KAH18" s="4"/>
      <c r="KAI18" s="4"/>
      <c r="KAJ18" s="4"/>
      <c r="KAK18" s="4"/>
      <c r="KAL18" s="4"/>
      <c r="KAM18" s="4"/>
      <c r="KAN18" s="4"/>
      <c r="KAO18" s="4"/>
      <c r="KAP18" s="4"/>
      <c r="KAQ18" s="4"/>
      <c r="KAR18" s="4"/>
      <c r="KAS18" s="4"/>
      <c r="KAT18" s="4"/>
      <c r="KAU18" s="4"/>
      <c r="KAV18" s="4"/>
      <c r="KAW18" s="4"/>
      <c r="KAX18" s="4"/>
      <c r="KAY18" s="4"/>
      <c r="KAZ18" s="4"/>
      <c r="KBA18" s="4"/>
      <c r="KBB18" s="4"/>
      <c r="KBC18" s="4"/>
      <c r="KBD18" s="4"/>
      <c r="KBE18" s="4"/>
      <c r="KBF18" s="4"/>
      <c r="KBG18" s="4"/>
      <c r="KBH18" s="4"/>
      <c r="KBI18" s="4"/>
      <c r="KBJ18" s="4"/>
      <c r="KBK18" s="4"/>
      <c r="KBL18" s="4"/>
      <c r="KBM18" s="4"/>
      <c r="KBN18" s="4"/>
      <c r="KBO18" s="4"/>
      <c r="KBP18" s="4"/>
      <c r="KBQ18" s="4"/>
      <c r="KBR18" s="4"/>
      <c r="KBS18" s="4"/>
      <c r="KBT18" s="4"/>
      <c r="KBU18" s="4"/>
      <c r="KBV18" s="4"/>
      <c r="KBW18" s="4"/>
      <c r="KBX18" s="4"/>
      <c r="KBY18" s="4"/>
      <c r="KBZ18" s="4"/>
      <c r="KCA18" s="4"/>
      <c r="KCB18" s="4"/>
      <c r="KCC18" s="4"/>
      <c r="KCD18" s="4"/>
      <c r="KCE18" s="4"/>
      <c r="KCF18" s="4"/>
      <c r="KCG18" s="4"/>
      <c r="KCH18" s="4"/>
      <c r="KCI18" s="4"/>
      <c r="KCJ18" s="4"/>
      <c r="KCK18" s="4"/>
      <c r="KCL18" s="4"/>
      <c r="KCM18" s="4"/>
      <c r="KCN18" s="4"/>
      <c r="KCO18" s="4"/>
      <c r="KCP18" s="4"/>
      <c r="KCQ18" s="4"/>
      <c r="KCR18" s="4"/>
      <c r="KCS18" s="4"/>
      <c r="KCT18" s="4"/>
      <c r="KCU18" s="4"/>
      <c r="KCV18" s="4"/>
      <c r="KCW18" s="4"/>
      <c r="KCX18" s="4"/>
      <c r="KCY18" s="4"/>
      <c r="KCZ18" s="4"/>
      <c r="KDA18" s="4"/>
      <c r="KDB18" s="4"/>
      <c r="KDC18" s="4"/>
      <c r="KDD18" s="4"/>
      <c r="KDE18" s="4"/>
      <c r="KDF18" s="4"/>
      <c r="KDG18" s="4"/>
      <c r="KDH18" s="4"/>
      <c r="KDI18" s="4"/>
      <c r="KDJ18" s="4"/>
      <c r="KDK18" s="4"/>
      <c r="KDL18" s="4"/>
      <c r="KDM18" s="4"/>
      <c r="KDN18" s="4"/>
      <c r="KDO18" s="4"/>
      <c r="KDP18" s="4"/>
      <c r="KDQ18" s="4"/>
      <c r="KDR18" s="4"/>
      <c r="KDS18" s="4"/>
      <c r="KDT18" s="4"/>
      <c r="KDU18" s="4"/>
      <c r="KDV18" s="4"/>
      <c r="KDW18" s="4"/>
      <c r="KDX18" s="4"/>
      <c r="KDY18" s="4"/>
      <c r="KDZ18" s="4"/>
      <c r="KEA18" s="4"/>
      <c r="KEB18" s="4"/>
      <c r="KEC18" s="4"/>
      <c r="KED18" s="4"/>
      <c r="KEE18" s="4"/>
      <c r="KEF18" s="4"/>
      <c r="KEG18" s="4"/>
      <c r="KEH18" s="4"/>
      <c r="KEI18" s="4"/>
      <c r="KEJ18" s="4"/>
      <c r="KEK18" s="4"/>
      <c r="KEL18" s="4"/>
      <c r="KEM18" s="4"/>
      <c r="KEN18" s="4"/>
      <c r="KEO18" s="4"/>
      <c r="KEP18" s="4"/>
      <c r="KEQ18" s="4"/>
      <c r="KER18" s="4"/>
      <c r="KES18" s="4"/>
      <c r="KET18" s="4"/>
      <c r="KEU18" s="4"/>
      <c r="KEV18" s="4"/>
      <c r="KEW18" s="4"/>
      <c r="KEX18" s="4"/>
      <c r="KEY18" s="4"/>
      <c r="KEZ18" s="4"/>
      <c r="KFA18" s="4"/>
      <c r="KFB18" s="4"/>
      <c r="KFC18" s="4"/>
      <c r="KFD18" s="4"/>
      <c r="KFE18" s="4"/>
      <c r="KFF18" s="4"/>
      <c r="KFG18" s="4"/>
      <c r="KFH18" s="4"/>
      <c r="KFI18" s="4"/>
      <c r="KFJ18" s="4"/>
      <c r="KFK18" s="4"/>
      <c r="KFL18" s="4"/>
      <c r="KFM18" s="4"/>
      <c r="KFN18" s="4"/>
      <c r="KFO18" s="4"/>
      <c r="KFP18" s="4"/>
      <c r="KFQ18" s="4"/>
      <c r="KFR18" s="4"/>
      <c r="KFS18" s="4"/>
      <c r="KFT18" s="4"/>
      <c r="KFU18" s="4"/>
      <c r="KFV18" s="4"/>
      <c r="KFW18" s="4"/>
      <c r="KFX18" s="4"/>
      <c r="KFY18" s="4"/>
      <c r="KFZ18" s="4"/>
      <c r="KGA18" s="4"/>
      <c r="KGB18" s="4"/>
      <c r="KGC18" s="4"/>
      <c r="KGD18" s="4"/>
      <c r="KGE18" s="4"/>
      <c r="KGF18" s="4"/>
      <c r="KGG18" s="4"/>
      <c r="KGH18" s="4"/>
      <c r="KGI18" s="4"/>
      <c r="KGJ18" s="4"/>
      <c r="KGK18" s="4"/>
      <c r="KGL18" s="4"/>
      <c r="KGM18" s="4"/>
      <c r="KGN18" s="4"/>
      <c r="KGO18" s="4"/>
      <c r="KGP18" s="4"/>
      <c r="KGQ18" s="4"/>
      <c r="KGR18" s="4"/>
      <c r="KGS18" s="4"/>
      <c r="KGT18" s="4"/>
      <c r="KGU18" s="4"/>
      <c r="KGV18" s="4"/>
      <c r="KGW18" s="4"/>
      <c r="KGX18" s="4"/>
      <c r="KGY18" s="4"/>
      <c r="KGZ18" s="4"/>
      <c r="KHA18" s="4"/>
      <c r="KHB18" s="4"/>
      <c r="KHC18" s="4"/>
      <c r="KHD18" s="4"/>
      <c r="KHE18" s="4"/>
      <c r="KHF18" s="4"/>
      <c r="KHG18" s="4"/>
      <c r="KHH18" s="4"/>
      <c r="KHI18" s="4"/>
      <c r="KHJ18" s="4"/>
      <c r="KHK18" s="4"/>
      <c r="KHL18" s="4"/>
      <c r="KHM18" s="4"/>
      <c r="KHN18" s="4"/>
      <c r="KHO18" s="4"/>
      <c r="KHP18" s="4"/>
      <c r="KHQ18" s="4"/>
      <c r="KHR18" s="4"/>
      <c r="KHS18" s="4"/>
      <c r="KHT18" s="4"/>
      <c r="KHU18" s="4"/>
      <c r="KHV18" s="4"/>
      <c r="KHW18" s="4"/>
      <c r="KHX18" s="4"/>
      <c r="KHY18" s="4"/>
      <c r="KHZ18" s="4"/>
      <c r="KIA18" s="4"/>
      <c r="KIB18" s="4"/>
      <c r="KIC18" s="4"/>
      <c r="KID18" s="4"/>
      <c r="KIE18" s="4"/>
      <c r="KIF18" s="4"/>
      <c r="KIG18" s="4"/>
      <c r="KIH18" s="4"/>
      <c r="KII18" s="4"/>
      <c r="KIJ18" s="4"/>
      <c r="KIK18" s="4"/>
      <c r="KIL18" s="4"/>
      <c r="KIM18" s="4"/>
      <c r="KIN18" s="4"/>
      <c r="KIO18" s="4"/>
      <c r="KIP18" s="4"/>
      <c r="KIQ18" s="4"/>
      <c r="KIR18" s="4"/>
      <c r="KIS18" s="4"/>
      <c r="KIT18" s="4"/>
      <c r="KIU18" s="4"/>
      <c r="KIV18" s="4"/>
      <c r="KIW18" s="4"/>
      <c r="KIX18" s="4"/>
      <c r="KIY18" s="4"/>
      <c r="KIZ18" s="4"/>
      <c r="KJA18" s="4"/>
      <c r="KJB18" s="4"/>
      <c r="KJC18" s="4"/>
      <c r="KJD18" s="4"/>
      <c r="KJE18" s="4"/>
      <c r="KJF18" s="4"/>
      <c r="KJG18" s="4"/>
      <c r="KJH18" s="4"/>
      <c r="KJI18" s="4"/>
      <c r="KJJ18" s="4"/>
      <c r="KJK18" s="4"/>
      <c r="KJL18" s="4"/>
      <c r="KJM18" s="4"/>
      <c r="KJN18" s="4"/>
      <c r="KJO18" s="4"/>
      <c r="KJP18" s="4"/>
      <c r="KJQ18" s="4"/>
      <c r="KJR18" s="4"/>
      <c r="KJS18" s="4"/>
      <c r="KJT18" s="4"/>
      <c r="KJU18" s="4"/>
      <c r="KJV18" s="4"/>
      <c r="KJW18" s="4"/>
      <c r="KJX18" s="4"/>
      <c r="KJY18" s="4"/>
      <c r="KJZ18" s="4"/>
      <c r="KKA18" s="4"/>
      <c r="KKB18" s="4"/>
      <c r="KKC18" s="4"/>
      <c r="KKD18" s="4"/>
      <c r="KKE18" s="4"/>
      <c r="KKF18" s="4"/>
      <c r="KKG18" s="4"/>
      <c r="KKH18" s="4"/>
      <c r="KKI18" s="4"/>
      <c r="KKJ18" s="4"/>
      <c r="KKK18" s="4"/>
      <c r="KKL18" s="4"/>
      <c r="KKM18" s="4"/>
      <c r="KKN18" s="4"/>
      <c r="KKO18" s="4"/>
      <c r="KKP18" s="4"/>
      <c r="KKQ18" s="4"/>
      <c r="KKR18" s="4"/>
      <c r="KKS18" s="4"/>
      <c r="KKT18" s="4"/>
      <c r="KKU18" s="4"/>
      <c r="KKV18" s="4"/>
      <c r="KKW18" s="4"/>
      <c r="KKX18" s="4"/>
      <c r="KKY18" s="4"/>
      <c r="KKZ18" s="4"/>
      <c r="KLA18" s="4"/>
      <c r="KLB18" s="4"/>
      <c r="KLC18" s="4"/>
      <c r="KLD18" s="4"/>
      <c r="KLE18" s="4"/>
      <c r="KLF18" s="4"/>
      <c r="KLG18" s="4"/>
      <c r="KLH18" s="4"/>
      <c r="KLI18" s="4"/>
      <c r="KLJ18" s="4"/>
      <c r="KLK18" s="4"/>
      <c r="KLL18" s="4"/>
      <c r="KLM18" s="4"/>
      <c r="KLN18" s="4"/>
      <c r="KLO18" s="4"/>
      <c r="KLP18" s="4"/>
      <c r="KLQ18" s="4"/>
      <c r="KLR18" s="4"/>
      <c r="KLS18" s="4"/>
      <c r="KLT18" s="4"/>
      <c r="KLU18" s="4"/>
      <c r="KLV18" s="4"/>
      <c r="KLW18" s="4"/>
      <c r="KLX18" s="4"/>
      <c r="KLY18" s="4"/>
      <c r="KLZ18" s="4"/>
      <c r="KMA18" s="4"/>
      <c r="KMB18" s="4"/>
      <c r="KMC18" s="4"/>
      <c r="KMD18" s="4"/>
      <c r="KME18" s="4"/>
      <c r="KMF18" s="4"/>
      <c r="KMG18" s="4"/>
      <c r="KMH18" s="4"/>
      <c r="KMI18" s="4"/>
      <c r="KMJ18" s="4"/>
      <c r="KMK18" s="4"/>
      <c r="KML18" s="4"/>
      <c r="KMM18" s="4"/>
      <c r="KMN18" s="4"/>
      <c r="KMO18" s="4"/>
      <c r="KMP18" s="4"/>
      <c r="KMQ18" s="4"/>
      <c r="KMR18" s="4"/>
      <c r="KMS18" s="4"/>
      <c r="KMT18" s="4"/>
      <c r="KMU18" s="4"/>
      <c r="KMV18" s="4"/>
      <c r="KMW18" s="4"/>
      <c r="KMX18" s="4"/>
      <c r="KMY18" s="4"/>
      <c r="KMZ18" s="4"/>
      <c r="KNA18" s="4"/>
      <c r="KNB18" s="4"/>
      <c r="KNC18" s="4"/>
      <c r="KND18" s="4"/>
      <c r="KNE18" s="4"/>
      <c r="KNF18" s="4"/>
      <c r="KNG18" s="4"/>
      <c r="KNH18" s="4"/>
      <c r="KNI18" s="4"/>
      <c r="KNJ18" s="4"/>
      <c r="KNK18" s="4"/>
      <c r="KNL18" s="4"/>
      <c r="KNM18" s="4"/>
      <c r="KNN18" s="4"/>
      <c r="KNO18" s="4"/>
      <c r="KNP18" s="4"/>
      <c r="KNQ18" s="4"/>
      <c r="KNR18" s="4"/>
      <c r="KNS18" s="4"/>
      <c r="KNT18" s="4"/>
      <c r="KNU18" s="4"/>
      <c r="KNV18" s="4"/>
      <c r="KNW18" s="4"/>
      <c r="KNX18" s="4"/>
      <c r="KNY18" s="4"/>
      <c r="KNZ18" s="4"/>
      <c r="KOA18" s="4"/>
      <c r="KOB18" s="4"/>
      <c r="KOC18" s="4"/>
      <c r="KOD18" s="4"/>
      <c r="KOE18" s="4"/>
      <c r="KOF18" s="4"/>
      <c r="KOG18" s="4"/>
      <c r="KOH18" s="4"/>
      <c r="KOI18" s="4"/>
      <c r="KOJ18" s="4"/>
      <c r="KOK18" s="4"/>
      <c r="KOL18" s="4"/>
      <c r="KOM18" s="4"/>
      <c r="KON18" s="4"/>
      <c r="KOO18" s="4"/>
      <c r="KOP18" s="4"/>
      <c r="KOQ18" s="4"/>
      <c r="KOR18" s="4"/>
      <c r="KOS18" s="4"/>
      <c r="KOT18" s="4"/>
      <c r="KOU18" s="4"/>
      <c r="KOV18" s="4"/>
      <c r="KOW18" s="4"/>
      <c r="KOX18" s="4"/>
      <c r="KOY18" s="4"/>
      <c r="KOZ18" s="4"/>
      <c r="KPA18" s="4"/>
      <c r="KPB18" s="4"/>
      <c r="KPC18" s="4"/>
      <c r="KPD18" s="4"/>
      <c r="KPE18" s="4"/>
      <c r="KPF18" s="4"/>
      <c r="KPG18" s="4"/>
      <c r="KPH18" s="4"/>
      <c r="KPI18" s="4"/>
      <c r="KPJ18" s="4"/>
      <c r="KPK18" s="4"/>
      <c r="KPL18" s="4"/>
      <c r="KPM18" s="4"/>
      <c r="KPN18" s="4"/>
      <c r="KPO18" s="4"/>
      <c r="KPP18" s="4"/>
      <c r="KPQ18" s="4"/>
      <c r="KPR18" s="4"/>
      <c r="KPS18" s="4"/>
      <c r="KPT18" s="4"/>
      <c r="KPU18" s="4"/>
      <c r="KPV18" s="4"/>
      <c r="KPW18" s="4"/>
      <c r="KPX18" s="4"/>
      <c r="KPY18" s="4"/>
      <c r="KPZ18" s="4"/>
      <c r="KQA18" s="4"/>
      <c r="KQB18" s="4"/>
      <c r="KQC18" s="4"/>
      <c r="KQD18" s="4"/>
      <c r="KQE18" s="4"/>
      <c r="KQF18" s="4"/>
      <c r="KQG18" s="4"/>
      <c r="KQH18" s="4"/>
      <c r="KQI18" s="4"/>
      <c r="KQJ18" s="4"/>
      <c r="KQK18" s="4"/>
      <c r="KQL18" s="4"/>
      <c r="KQM18" s="4"/>
      <c r="KQN18" s="4"/>
      <c r="KQO18" s="4"/>
      <c r="KQP18" s="4"/>
      <c r="KQQ18" s="4"/>
      <c r="KQR18" s="4"/>
      <c r="KQS18" s="4"/>
      <c r="KQT18" s="4"/>
      <c r="KQU18" s="4"/>
      <c r="KQV18" s="4"/>
      <c r="KQW18" s="4"/>
      <c r="KQX18" s="4"/>
      <c r="KQY18" s="4"/>
      <c r="KQZ18" s="4"/>
      <c r="KRA18" s="4"/>
      <c r="KRB18" s="4"/>
      <c r="KRC18" s="4"/>
      <c r="KRD18" s="4"/>
      <c r="KRE18" s="4"/>
      <c r="KRF18" s="4"/>
      <c r="KRG18" s="4"/>
      <c r="KRH18" s="4"/>
      <c r="KRI18" s="4"/>
      <c r="KRJ18" s="4"/>
      <c r="KRK18" s="4"/>
      <c r="KRL18" s="4"/>
      <c r="KRM18" s="4"/>
      <c r="KRN18" s="4"/>
      <c r="KRO18" s="4"/>
      <c r="KRP18" s="4"/>
      <c r="KRQ18" s="4"/>
      <c r="KRR18" s="4"/>
      <c r="KRS18" s="4"/>
      <c r="KRT18" s="4"/>
      <c r="KRU18" s="4"/>
      <c r="KRV18" s="4"/>
      <c r="KRW18" s="4"/>
      <c r="KRX18" s="4"/>
      <c r="KRY18" s="4"/>
      <c r="KRZ18" s="4"/>
      <c r="KSA18" s="4"/>
      <c r="KSB18" s="4"/>
      <c r="KSC18" s="4"/>
      <c r="KSD18" s="4"/>
      <c r="KSE18" s="4"/>
      <c r="KSF18" s="4"/>
      <c r="KSG18" s="4"/>
      <c r="KSH18" s="4"/>
      <c r="KSI18" s="4"/>
      <c r="KSJ18" s="4"/>
      <c r="KSK18" s="4"/>
      <c r="KSL18" s="4"/>
      <c r="KSM18" s="4"/>
      <c r="KSN18" s="4"/>
      <c r="KSO18" s="4"/>
      <c r="KSP18" s="4"/>
      <c r="KSQ18" s="4"/>
      <c r="KSR18" s="4"/>
      <c r="KSS18" s="4"/>
      <c r="KST18" s="4"/>
      <c r="KSU18" s="4"/>
      <c r="KSV18" s="4"/>
      <c r="KSW18" s="4"/>
      <c r="KSX18" s="4"/>
      <c r="KSY18" s="4"/>
      <c r="KSZ18" s="4"/>
      <c r="KTA18" s="4"/>
      <c r="KTB18" s="4"/>
      <c r="KTC18" s="4"/>
      <c r="KTD18" s="4"/>
      <c r="KTE18" s="4"/>
      <c r="KTF18" s="4"/>
      <c r="KTG18" s="4"/>
      <c r="KTH18" s="4"/>
      <c r="KTI18" s="4"/>
      <c r="KTJ18" s="4"/>
      <c r="KTK18" s="4"/>
      <c r="KTL18" s="4"/>
      <c r="KTM18" s="4"/>
      <c r="KTN18" s="4"/>
      <c r="KTO18" s="4"/>
      <c r="KTP18" s="4"/>
      <c r="KTQ18" s="4"/>
      <c r="KTR18" s="4"/>
      <c r="KTS18" s="4"/>
      <c r="KTT18" s="4"/>
      <c r="KTU18" s="4"/>
      <c r="KTV18" s="4"/>
      <c r="KTW18" s="4"/>
      <c r="KTX18" s="4"/>
      <c r="KTY18" s="4"/>
      <c r="KTZ18" s="4"/>
      <c r="KUA18" s="4"/>
      <c r="KUB18" s="4"/>
      <c r="KUC18" s="4"/>
      <c r="KUD18" s="4"/>
      <c r="KUE18" s="4"/>
      <c r="KUF18" s="4"/>
      <c r="KUG18" s="4"/>
      <c r="KUH18" s="4"/>
      <c r="KUI18" s="4"/>
      <c r="KUJ18" s="4"/>
      <c r="KUK18" s="4"/>
      <c r="KUL18" s="4"/>
      <c r="KUM18" s="4"/>
      <c r="KUN18" s="4"/>
      <c r="KUO18" s="4"/>
      <c r="KUP18" s="4"/>
      <c r="KUQ18" s="4"/>
      <c r="KUR18" s="4"/>
      <c r="KUS18" s="4"/>
      <c r="KUT18" s="4"/>
      <c r="KUU18" s="4"/>
      <c r="KUV18" s="4"/>
      <c r="KUW18" s="4"/>
      <c r="KUX18" s="4"/>
      <c r="KUY18" s="4"/>
      <c r="KUZ18" s="4"/>
      <c r="KVA18" s="4"/>
      <c r="KVB18" s="4"/>
      <c r="KVC18" s="4"/>
      <c r="KVD18" s="4"/>
      <c r="KVE18" s="4"/>
      <c r="KVF18" s="4"/>
      <c r="KVG18" s="4"/>
      <c r="KVH18" s="4"/>
      <c r="KVI18" s="4"/>
      <c r="KVJ18" s="4"/>
      <c r="KVK18" s="4"/>
      <c r="KVL18" s="4"/>
      <c r="KVM18" s="4"/>
      <c r="KVN18" s="4"/>
      <c r="KVO18" s="4"/>
      <c r="KVP18" s="4"/>
      <c r="KVQ18" s="4"/>
      <c r="KVR18" s="4"/>
      <c r="KVS18" s="4"/>
      <c r="KVT18" s="4"/>
      <c r="KVU18" s="4"/>
      <c r="KVV18" s="4"/>
      <c r="KVW18" s="4"/>
      <c r="KVX18" s="4"/>
      <c r="KVY18" s="4"/>
      <c r="KVZ18" s="4"/>
      <c r="KWA18" s="4"/>
      <c r="KWB18" s="4"/>
      <c r="KWC18" s="4"/>
      <c r="KWD18" s="4"/>
      <c r="KWE18" s="4"/>
      <c r="KWF18" s="4"/>
      <c r="KWG18" s="4"/>
      <c r="KWH18" s="4"/>
      <c r="KWI18" s="4"/>
      <c r="KWJ18" s="4"/>
      <c r="KWK18" s="4"/>
      <c r="KWL18" s="4"/>
      <c r="KWM18" s="4"/>
      <c r="KWN18" s="4"/>
      <c r="KWO18" s="4"/>
      <c r="KWP18" s="4"/>
      <c r="KWQ18" s="4"/>
      <c r="KWR18" s="4"/>
      <c r="KWS18" s="4"/>
      <c r="KWT18" s="4"/>
      <c r="KWU18" s="4"/>
      <c r="KWV18" s="4"/>
      <c r="KWW18" s="4"/>
      <c r="KWX18" s="4"/>
      <c r="KWY18" s="4"/>
      <c r="KWZ18" s="4"/>
      <c r="KXA18" s="4"/>
      <c r="KXB18" s="4"/>
      <c r="KXC18" s="4"/>
      <c r="KXD18" s="4"/>
      <c r="KXE18" s="4"/>
      <c r="KXF18" s="4"/>
      <c r="KXG18" s="4"/>
      <c r="KXH18" s="4"/>
      <c r="KXI18" s="4"/>
      <c r="KXJ18" s="4"/>
      <c r="KXK18" s="4"/>
      <c r="KXL18" s="4"/>
      <c r="KXM18" s="4"/>
      <c r="KXN18" s="4"/>
      <c r="KXO18" s="4"/>
      <c r="KXP18" s="4"/>
      <c r="KXQ18" s="4"/>
      <c r="KXR18" s="4"/>
      <c r="KXS18" s="4"/>
      <c r="KXT18" s="4"/>
      <c r="KXU18" s="4"/>
      <c r="KXV18" s="4"/>
      <c r="KXW18" s="4"/>
      <c r="KXX18" s="4"/>
      <c r="KXY18" s="4"/>
      <c r="KXZ18" s="4"/>
      <c r="KYA18" s="4"/>
      <c r="KYB18" s="4"/>
      <c r="KYC18" s="4"/>
      <c r="KYD18" s="4"/>
      <c r="KYE18" s="4"/>
      <c r="KYF18" s="4"/>
      <c r="KYG18" s="4"/>
      <c r="KYH18" s="4"/>
      <c r="KYI18" s="4"/>
      <c r="KYJ18" s="4"/>
      <c r="KYK18" s="4"/>
      <c r="KYL18" s="4"/>
      <c r="KYM18" s="4"/>
      <c r="KYN18" s="4"/>
      <c r="KYO18" s="4"/>
      <c r="KYP18" s="4"/>
      <c r="KYQ18" s="4"/>
      <c r="KYR18" s="4"/>
      <c r="KYS18" s="4"/>
      <c r="KYT18" s="4"/>
      <c r="KYU18" s="4"/>
      <c r="KYV18" s="4"/>
      <c r="KYW18" s="4"/>
      <c r="KYX18" s="4"/>
      <c r="KYY18" s="4"/>
      <c r="KYZ18" s="4"/>
      <c r="KZA18" s="4"/>
      <c r="KZB18" s="4"/>
      <c r="KZC18" s="4"/>
      <c r="KZD18" s="4"/>
      <c r="KZE18" s="4"/>
      <c r="KZF18" s="4"/>
      <c r="KZG18" s="4"/>
      <c r="KZH18" s="4"/>
      <c r="KZI18" s="4"/>
      <c r="KZJ18" s="4"/>
      <c r="KZK18" s="4"/>
      <c r="KZL18" s="4"/>
      <c r="KZM18" s="4"/>
      <c r="KZN18" s="4"/>
      <c r="KZO18" s="4"/>
      <c r="KZP18" s="4"/>
      <c r="KZQ18" s="4"/>
      <c r="KZR18" s="4"/>
      <c r="KZS18" s="4"/>
      <c r="KZT18" s="4"/>
      <c r="KZU18" s="4"/>
      <c r="KZV18" s="4"/>
      <c r="KZW18" s="4"/>
      <c r="KZX18" s="4"/>
      <c r="KZY18" s="4"/>
      <c r="KZZ18" s="4"/>
      <c r="LAA18" s="4"/>
      <c r="LAB18" s="4"/>
      <c r="LAC18" s="4"/>
      <c r="LAD18" s="4"/>
      <c r="LAE18" s="4"/>
      <c r="LAF18" s="4"/>
      <c r="LAG18" s="4"/>
      <c r="LAH18" s="4"/>
      <c r="LAI18" s="4"/>
      <c r="LAJ18" s="4"/>
      <c r="LAK18" s="4"/>
      <c r="LAL18" s="4"/>
      <c r="LAM18" s="4"/>
      <c r="LAN18" s="4"/>
      <c r="LAO18" s="4"/>
      <c r="LAP18" s="4"/>
      <c r="LAQ18" s="4"/>
      <c r="LAR18" s="4"/>
      <c r="LAS18" s="4"/>
      <c r="LAT18" s="4"/>
      <c r="LAU18" s="4"/>
      <c r="LAV18" s="4"/>
      <c r="LAW18" s="4"/>
      <c r="LAX18" s="4"/>
      <c r="LAY18" s="4"/>
      <c r="LAZ18" s="4"/>
      <c r="LBA18" s="4"/>
      <c r="LBB18" s="4"/>
      <c r="LBC18" s="4"/>
      <c r="LBD18" s="4"/>
      <c r="LBE18" s="4"/>
      <c r="LBF18" s="4"/>
      <c r="LBG18" s="4"/>
      <c r="LBH18" s="4"/>
      <c r="LBI18" s="4"/>
      <c r="LBJ18" s="4"/>
      <c r="LBK18" s="4"/>
      <c r="LBL18" s="4"/>
      <c r="LBM18" s="4"/>
      <c r="LBN18" s="4"/>
      <c r="LBO18" s="4"/>
      <c r="LBP18" s="4"/>
      <c r="LBQ18" s="4"/>
      <c r="LBR18" s="4"/>
      <c r="LBS18" s="4"/>
      <c r="LBT18" s="4"/>
      <c r="LBU18" s="4"/>
      <c r="LBV18" s="4"/>
      <c r="LBW18" s="4"/>
      <c r="LBX18" s="4"/>
      <c r="LBY18" s="4"/>
      <c r="LBZ18" s="4"/>
      <c r="LCA18" s="4"/>
      <c r="LCB18" s="4"/>
      <c r="LCC18" s="4"/>
      <c r="LCD18" s="4"/>
      <c r="LCE18" s="4"/>
      <c r="LCF18" s="4"/>
      <c r="LCG18" s="4"/>
      <c r="LCH18" s="4"/>
      <c r="LCI18" s="4"/>
      <c r="LCJ18" s="4"/>
      <c r="LCK18" s="4"/>
      <c r="LCL18" s="4"/>
      <c r="LCM18" s="4"/>
      <c r="LCN18" s="4"/>
      <c r="LCO18" s="4"/>
      <c r="LCP18" s="4"/>
      <c r="LCQ18" s="4"/>
      <c r="LCR18" s="4"/>
      <c r="LCS18" s="4"/>
      <c r="LCT18" s="4"/>
      <c r="LCU18" s="4"/>
      <c r="LCV18" s="4"/>
      <c r="LCW18" s="4"/>
      <c r="LCX18" s="4"/>
      <c r="LCY18" s="4"/>
      <c r="LCZ18" s="4"/>
      <c r="LDA18" s="4"/>
      <c r="LDB18" s="4"/>
      <c r="LDC18" s="4"/>
      <c r="LDD18" s="4"/>
      <c r="LDE18" s="4"/>
      <c r="LDF18" s="4"/>
      <c r="LDG18" s="4"/>
      <c r="LDH18" s="4"/>
      <c r="LDI18" s="4"/>
      <c r="LDJ18" s="4"/>
      <c r="LDK18" s="4"/>
      <c r="LDL18" s="4"/>
      <c r="LDM18" s="4"/>
      <c r="LDN18" s="4"/>
      <c r="LDO18" s="4"/>
      <c r="LDP18" s="4"/>
      <c r="LDQ18" s="4"/>
      <c r="LDR18" s="4"/>
      <c r="LDS18" s="4"/>
      <c r="LDT18" s="4"/>
      <c r="LDU18" s="4"/>
      <c r="LDV18" s="4"/>
      <c r="LDW18" s="4"/>
      <c r="LDX18" s="4"/>
      <c r="LDY18" s="4"/>
      <c r="LDZ18" s="4"/>
      <c r="LEA18" s="4"/>
      <c r="LEB18" s="4"/>
      <c r="LEC18" s="4"/>
      <c r="LED18" s="4"/>
      <c r="LEE18" s="4"/>
      <c r="LEF18" s="4"/>
      <c r="LEG18" s="4"/>
      <c r="LEH18" s="4"/>
      <c r="LEI18" s="4"/>
      <c r="LEJ18" s="4"/>
      <c r="LEK18" s="4"/>
      <c r="LEL18" s="4"/>
      <c r="LEM18" s="4"/>
      <c r="LEN18" s="4"/>
      <c r="LEO18" s="4"/>
      <c r="LEP18" s="4"/>
      <c r="LEQ18" s="4"/>
      <c r="LER18" s="4"/>
      <c r="LES18" s="4"/>
      <c r="LET18" s="4"/>
      <c r="LEU18" s="4"/>
      <c r="LEV18" s="4"/>
      <c r="LEW18" s="4"/>
      <c r="LEX18" s="4"/>
      <c r="LEY18" s="4"/>
      <c r="LEZ18" s="4"/>
      <c r="LFA18" s="4"/>
      <c r="LFB18" s="4"/>
      <c r="LFC18" s="4"/>
      <c r="LFD18" s="4"/>
      <c r="LFE18" s="4"/>
      <c r="LFF18" s="4"/>
      <c r="LFG18" s="4"/>
      <c r="LFH18" s="4"/>
      <c r="LFI18" s="4"/>
      <c r="LFJ18" s="4"/>
      <c r="LFK18" s="4"/>
      <c r="LFL18" s="4"/>
      <c r="LFM18" s="4"/>
      <c r="LFN18" s="4"/>
      <c r="LFO18" s="4"/>
      <c r="LFP18" s="4"/>
      <c r="LFQ18" s="4"/>
      <c r="LFR18" s="4"/>
      <c r="LFS18" s="4"/>
      <c r="LFT18" s="4"/>
      <c r="LFU18" s="4"/>
      <c r="LFV18" s="4"/>
      <c r="LFW18" s="4"/>
      <c r="LFX18" s="4"/>
      <c r="LFY18" s="4"/>
      <c r="LFZ18" s="4"/>
      <c r="LGA18" s="4"/>
      <c r="LGB18" s="4"/>
      <c r="LGC18" s="4"/>
      <c r="LGD18" s="4"/>
      <c r="LGE18" s="4"/>
      <c r="LGF18" s="4"/>
      <c r="LGG18" s="4"/>
      <c r="LGH18" s="4"/>
      <c r="LGI18" s="4"/>
      <c r="LGJ18" s="4"/>
      <c r="LGK18" s="4"/>
      <c r="LGL18" s="4"/>
      <c r="LGM18" s="4"/>
      <c r="LGN18" s="4"/>
      <c r="LGO18" s="4"/>
      <c r="LGP18" s="4"/>
      <c r="LGQ18" s="4"/>
      <c r="LGR18" s="4"/>
      <c r="LGS18" s="4"/>
      <c r="LGT18" s="4"/>
      <c r="LGU18" s="4"/>
      <c r="LGV18" s="4"/>
      <c r="LGW18" s="4"/>
      <c r="LGX18" s="4"/>
      <c r="LGY18" s="4"/>
      <c r="LGZ18" s="4"/>
      <c r="LHA18" s="4"/>
      <c r="LHB18" s="4"/>
      <c r="LHC18" s="4"/>
      <c r="LHD18" s="4"/>
      <c r="LHE18" s="4"/>
      <c r="LHF18" s="4"/>
      <c r="LHG18" s="4"/>
      <c r="LHH18" s="4"/>
      <c r="LHI18" s="4"/>
      <c r="LHJ18" s="4"/>
      <c r="LHK18" s="4"/>
      <c r="LHL18" s="4"/>
      <c r="LHM18" s="4"/>
      <c r="LHN18" s="4"/>
      <c r="LHO18" s="4"/>
      <c r="LHP18" s="4"/>
      <c r="LHQ18" s="4"/>
      <c r="LHR18" s="4"/>
      <c r="LHS18" s="4"/>
      <c r="LHT18" s="4"/>
      <c r="LHU18" s="4"/>
      <c r="LHV18" s="4"/>
      <c r="LHW18" s="4"/>
      <c r="LHX18" s="4"/>
      <c r="LHY18" s="4"/>
      <c r="LHZ18" s="4"/>
      <c r="LIA18" s="4"/>
      <c r="LIB18" s="4"/>
      <c r="LIC18" s="4"/>
      <c r="LID18" s="4"/>
      <c r="LIE18" s="4"/>
      <c r="LIF18" s="4"/>
      <c r="LIG18" s="4"/>
      <c r="LIH18" s="4"/>
      <c r="LII18" s="4"/>
      <c r="LIJ18" s="4"/>
      <c r="LIK18" s="4"/>
      <c r="LIL18" s="4"/>
      <c r="LIM18" s="4"/>
      <c r="LIN18" s="4"/>
      <c r="LIO18" s="4"/>
      <c r="LIP18" s="4"/>
      <c r="LIQ18" s="4"/>
      <c r="LIR18" s="4"/>
      <c r="LIS18" s="4"/>
      <c r="LIT18" s="4"/>
      <c r="LIU18" s="4"/>
      <c r="LIV18" s="4"/>
      <c r="LIW18" s="4"/>
      <c r="LIX18" s="4"/>
      <c r="LIY18" s="4"/>
      <c r="LIZ18" s="4"/>
      <c r="LJA18" s="4"/>
      <c r="LJB18" s="4"/>
      <c r="LJC18" s="4"/>
      <c r="LJD18" s="4"/>
      <c r="LJE18" s="4"/>
      <c r="LJF18" s="4"/>
      <c r="LJG18" s="4"/>
      <c r="LJH18" s="4"/>
      <c r="LJI18" s="4"/>
      <c r="LJJ18" s="4"/>
      <c r="LJK18" s="4"/>
      <c r="LJL18" s="4"/>
      <c r="LJM18" s="4"/>
      <c r="LJN18" s="4"/>
      <c r="LJO18" s="4"/>
      <c r="LJP18" s="4"/>
      <c r="LJQ18" s="4"/>
      <c r="LJR18" s="4"/>
      <c r="LJS18" s="4"/>
      <c r="LJT18" s="4"/>
      <c r="LJU18" s="4"/>
      <c r="LJV18" s="4"/>
      <c r="LJW18" s="4"/>
      <c r="LJX18" s="4"/>
      <c r="LJY18" s="4"/>
      <c r="LJZ18" s="4"/>
      <c r="LKA18" s="4"/>
      <c r="LKB18" s="4"/>
      <c r="LKC18" s="4"/>
      <c r="LKD18" s="4"/>
      <c r="LKE18" s="4"/>
      <c r="LKF18" s="4"/>
      <c r="LKG18" s="4"/>
      <c r="LKH18" s="4"/>
      <c r="LKI18" s="4"/>
      <c r="LKJ18" s="4"/>
      <c r="LKK18" s="4"/>
      <c r="LKL18" s="4"/>
      <c r="LKM18" s="4"/>
      <c r="LKN18" s="4"/>
      <c r="LKO18" s="4"/>
      <c r="LKP18" s="4"/>
      <c r="LKQ18" s="4"/>
      <c r="LKR18" s="4"/>
      <c r="LKS18" s="4"/>
      <c r="LKT18" s="4"/>
      <c r="LKU18" s="4"/>
      <c r="LKV18" s="4"/>
      <c r="LKW18" s="4"/>
      <c r="LKX18" s="4"/>
      <c r="LKY18" s="4"/>
      <c r="LKZ18" s="4"/>
      <c r="LLA18" s="4"/>
      <c r="LLB18" s="4"/>
      <c r="LLC18" s="4"/>
      <c r="LLD18" s="4"/>
      <c r="LLE18" s="4"/>
      <c r="LLF18" s="4"/>
      <c r="LLG18" s="4"/>
      <c r="LLH18" s="4"/>
      <c r="LLI18" s="4"/>
      <c r="LLJ18" s="4"/>
      <c r="LLK18" s="4"/>
      <c r="LLL18" s="4"/>
      <c r="LLM18" s="4"/>
      <c r="LLN18" s="4"/>
      <c r="LLO18" s="4"/>
      <c r="LLP18" s="4"/>
      <c r="LLQ18" s="4"/>
      <c r="LLR18" s="4"/>
      <c r="LLS18" s="4"/>
      <c r="LLT18" s="4"/>
      <c r="LLU18" s="4"/>
      <c r="LLV18" s="4"/>
      <c r="LLW18" s="4"/>
      <c r="LLX18" s="4"/>
      <c r="LLY18" s="4"/>
      <c r="LLZ18" s="4"/>
      <c r="LMA18" s="4"/>
      <c r="LMB18" s="4"/>
      <c r="LMC18" s="4"/>
      <c r="LMD18" s="4"/>
      <c r="LME18" s="4"/>
      <c r="LMF18" s="4"/>
      <c r="LMG18" s="4"/>
      <c r="LMH18" s="4"/>
      <c r="LMI18" s="4"/>
      <c r="LMJ18" s="4"/>
      <c r="LMK18" s="4"/>
      <c r="LML18" s="4"/>
      <c r="LMM18" s="4"/>
      <c r="LMN18" s="4"/>
      <c r="LMO18" s="4"/>
      <c r="LMP18" s="4"/>
      <c r="LMQ18" s="4"/>
      <c r="LMR18" s="4"/>
      <c r="LMS18" s="4"/>
      <c r="LMT18" s="4"/>
      <c r="LMU18" s="4"/>
      <c r="LMV18" s="4"/>
      <c r="LMW18" s="4"/>
      <c r="LMX18" s="4"/>
      <c r="LMY18" s="4"/>
      <c r="LMZ18" s="4"/>
      <c r="LNA18" s="4"/>
      <c r="LNB18" s="4"/>
      <c r="LNC18" s="4"/>
      <c r="LND18" s="4"/>
      <c r="LNE18" s="4"/>
      <c r="LNF18" s="4"/>
      <c r="LNG18" s="4"/>
      <c r="LNH18" s="4"/>
      <c r="LNI18" s="4"/>
      <c r="LNJ18" s="4"/>
      <c r="LNK18" s="4"/>
      <c r="LNL18" s="4"/>
      <c r="LNM18" s="4"/>
      <c r="LNN18" s="4"/>
      <c r="LNO18" s="4"/>
      <c r="LNP18" s="4"/>
      <c r="LNQ18" s="4"/>
      <c r="LNR18" s="4"/>
      <c r="LNS18" s="4"/>
      <c r="LNT18" s="4"/>
      <c r="LNU18" s="4"/>
      <c r="LNV18" s="4"/>
      <c r="LNW18" s="4"/>
      <c r="LNX18" s="4"/>
      <c r="LNY18" s="4"/>
      <c r="LNZ18" s="4"/>
      <c r="LOA18" s="4"/>
      <c r="LOB18" s="4"/>
      <c r="LOC18" s="4"/>
      <c r="LOD18" s="4"/>
      <c r="LOE18" s="4"/>
      <c r="LOF18" s="4"/>
      <c r="LOG18" s="4"/>
      <c r="LOH18" s="4"/>
      <c r="LOI18" s="4"/>
      <c r="LOJ18" s="4"/>
      <c r="LOK18" s="4"/>
      <c r="LOL18" s="4"/>
      <c r="LOM18" s="4"/>
      <c r="LON18" s="4"/>
      <c r="LOO18" s="4"/>
      <c r="LOP18" s="4"/>
      <c r="LOQ18" s="4"/>
      <c r="LOR18" s="4"/>
      <c r="LOS18" s="4"/>
      <c r="LOT18" s="4"/>
      <c r="LOU18" s="4"/>
      <c r="LOV18" s="4"/>
      <c r="LOW18" s="4"/>
      <c r="LOX18" s="4"/>
      <c r="LOY18" s="4"/>
      <c r="LOZ18" s="4"/>
      <c r="LPA18" s="4"/>
      <c r="LPB18" s="4"/>
      <c r="LPC18" s="4"/>
      <c r="LPD18" s="4"/>
      <c r="LPE18" s="4"/>
      <c r="LPF18" s="4"/>
      <c r="LPG18" s="4"/>
      <c r="LPH18" s="4"/>
      <c r="LPI18" s="4"/>
      <c r="LPJ18" s="4"/>
      <c r="LPK18" s="4"/>
      <c r="LPL18" s="4"/>
      <c r="LPM18" s="4"/>
      <c r="LPN18" s="4"/>
      <c r="LPO18" s="4"/>
      <c r="LPP18" s="4"/>
      <c r="LPQ18" s="4"/>
      <c r="LPR18" s="4"/>
      <c r="LPS18" s="4"/>
      <c r="LPT18" s="4"/>
      <c r="LPU18" s="4"/>
      <c r="LPV18" s="4"/>
      <c r="LPW18" s="4"/>
      <c r="LPX18" s="4"/>
      <c r="LPY18" s="4"/>
      <c r="LPZ18" s="4"/>
      <c r="LQA18" s="4"/>
      <c r="LQB18" s="4"/>
      <c r="LQC18" s="4"/>
      <c r="LQD18" s="4"/>
      <c r="LQE18" s="4"/>
      <c r="LQF18" s="4"/>
      <c r="LQG18" s="4"/>
      <c r="LQH18" s="4"/>
      <c r="LQI18" s="4"/>
      <c r="LQJ18" s="4"/>
      <c r="LQK18" s="4"/>
      <c r="LQL18" s="4"/>
      <c r="LQM18" s="4"/>
      <c r="LQN18" s="4"/>
      <c r="LQO18" s="4"/>
      <c r="LQP18" s="4"/>
      <c r="LQQ18" s="4"/>
      <c r="LQR18" s="4"/>
      <c r="LQS18" s="4"/>
      <c r="LQT18" s="4"/>
      <c r="LQU18" s="4"/>
      <c r="LQV18" s="4"/>
      <c r="LQW18" s="4"/>
      <c r="LQX18" s="4"/>
      <c r="LQY18" s="4"/>
      <c r="LQZ18" s="4"/>
      <c r="LRA18" s="4"/>
      <c r="LRB18" s="4"/>
      <c r="LRC18" s="4"/>
      <c r="LRD18" s="4"/>
      <c r="LRE18" s="4"/>
      <c r="LRF18" s="4"/>
      <c r="LRG18" s="4"/>
      <c r="LRH18" s="4"/>
      <c r="LRI18" s="4"/>
      <c r="LRJ18" s="4"/>
      <c r="LRK18" s="4"/>
      <c r="LRL18" s="4"/>
      <c r="LRM18" s="4"/>
      <c r="LRN18" s="4"/>
      <c r="LRO18" s="4"/>
      <c r="LRP18" s="4"/>
      <c r="LRQ18" s="4"/>
      <c r="LRR18" s="4"/>
      <c r="LRS18" s="4"/>
      <c r="LRT18" s="4"/>
      <c r="LRU18" s="4"/>
      <c r="LRV18" s="4"/>
      <c r="LRW18" s="4"/>
      <c r="LRX18" s="4"/>
      <c r="LRY18" s="4"/>
      <c r="LRZ18" s="4"/>
      <c r="LSA18" s="4"/>
      <c r="LSB18" s="4"/>
      <c r="LSC18" s="4"/>
      <c r="LSD18" s="4"/>
      <c r="LSE18" s="4"/>
      <c r="LSF18" s="4"/>
      <c r="LSG18" s="4"/>
      <c r="LSH18" s="4"/>
      <c r="LSI18" s="4"/>
      <c r="LSJ18" s="4"/>
      <c r="LSK18" s="4"/>
      <c r="LSL18" s="4"/>
      <c r="LSM18" s="4"/>
      <c r="LSN18" s="4"/>
      <c r="LSO18" s="4"/>
      <c r="LSP18" s="4"/>
      <c r="LSQ18" s="4"/>
      <c r="LSR18" s="4"/>
      <c r="LSS18" s="4"/>
      <c r="LST18" s="4"/>
      <c r="LSU18" s="4"/>
      <c r="LSV18" s="4"/>
      <c r="LSW18" s="4"/>
      <c r="LSX18" s="4"/>
      <c r="LSY18" s="4"/>
      <c r="LSZ18" s="4"/>
      <c r="LTA18" s="4"/>
      <c r="LTB18" s="4"/>
      <c r="LTC18" s="4"/>
      <c r="LTD18" s="4"/>
      <c r="LTE18" s="4"/>
      <c r="LTF18" s="4"/>
      <c r="LTG18" s="4"/>
      <c r="LTH18" s="4"/>
      <c r="LTI18" s="4"/>
      <c r="LTJ18" s="4"/>
      <c r="LTK18" s="4"/>
      <c r="LTL18" s="4"/>
      <c r="LTM18" s="4"/>
      <c r="LTN18" s="4"/>
      <c r="LTO18" s="4"/>
      <c r="LTP18" s="4"/>
      <c r="LTQ18" s="4"/>
      <c r="LTR18" s="4"/>
      <c r="LTS18" s="4"/>
      <c r="LTT18" s="4"/>
      <c r="LTU18" s="4"/>
      <c r="LTV18" s="4"/>
      <c r="LTW18" s="4"/>
      <c r="LTX18" s="4"/>
      <c r="LTY18" s="4"/>
      <c r="LTZ18" s="4"/>
      <c r="LUA18" s="4"/>
      <c r="LUB18" s="4"/>
      <c r="LUC18" s="4"/>
      <c r="LUD18" s="4"/>
      <c r="LUE18" s="4"/>
      <c r="LUF18" s="4"/>
      <c r="LUG18" s="4"/>
      <c r="LUH18" s="4"/>
      <c r="LUI18" s="4"/>
      <c r="LUJ18" s="4"/>
      <c r="LUK18" s="4"/>
      <c r="LUL18" s="4"/>
      <c r="LUM18" s="4"/>
      <c r="LUN18" s="4"/>
      <c r="LUO18" s="4"/>
      <c r="LUP18" s="4"/>
      <c r="LUQ18" s="4"/>
      <c r="LUR18" s="4"/>
      <c r="LUS18" s="4"/>
      <c r="LUT18" s="4"/>
      <c r="LUU18" s="4"/>
      <c r="LUV18" s="4"/>
      <c r="LUW18" s="4"/>
      <c r="LUX18" s="4"/>
      <c r="LUY18" s="4"/>
      <c r="LUZ18" s="4"/>
      <c r="LVA18" s="4"/>
      <c r="LVB18" s="4"/>
      <c r="LVC18" s="4"/>
      <c r="LVD18" s="4"/>
      <c r="LVE18" s="4"/>
      <c r="LVF18" s="4"/>
      <c r="LVG18" s="4"/>
      <c r="LVH18" s="4"/>
      <c r="LVI18" s="4"/>
      <c r="LVJ18" s="4"/>
      <c r="LVK18" s="4"/>
      <c r="LVL18" s="4"/>
      <c r="LVM18" s="4"/>
      <c r="LVN18" s="4"/>
      <c r="LVO18" s="4"/>
      <c r="LVP18" s="4"/>
      <c r="LVQ18" s="4"/>
      <c r="LVR18" s="4"/>
      <c r="LVS18" s="4"/>
      <c r="LVT18" s="4"/>
      <c r="LVU18" s="4"/>
      <c r="LVV18" s="4"/>
      <c r="LVW18" s="4"/>
      <c r="LVX18" s="4"/>
      <c r="LVY18" s="4"/>
      <c r="LVZ18" s="4"/>
      <c r="LWA18" s="4"/>
      <c r="LWB18" s="4"/>
      <c r="LWC18" s="4"/>
      <c r="LWD18" s="4"/>
      <c r="LWE18" s="4"/>
      <c r="LWF18" s="4"/>
      <c r="LWG18" s="4"/>
      <c r="LWH18" s="4"/>
      <c r="LWI18" s="4"/>
      <c r="LWJ18" s="4"/>
      <c r="LWK18" s="4"/>
      <c r="LWL18" s="4"/>
      <c r="LWM18" s="4"/>
      <c r="LWN18" s="4"/>
      <c r="LWO18" s="4"/>
      <c r="LWP18" s="4"/>
      <c r="LWQ18" s="4"/>
      <c r="LWR18" s="4"/>
      <c r="LWS18" s="4"/>
      <c r="LWT18" s="4"/>
      <c r="LWU18" s="4"/>
      <c r="LWV18" s="4"/>
      <c r="LWW18" s="4"/>
      <c r="LWX18" s="4"/>
      <c r="LWY18" s="4"/>
      <c r="LWZ18" s="4"/>
      <c r="LXA18" s="4"/>
      <c r="LXB18" s="4"/>
      <c r="LXC18" s="4"/>
      <c r="LXD18" s="4"/>
      <c r="LXE18" s="4"/>
      <c r="LXF18" s="4"/>
      <c r="LXG18" s="4"/>
      <c r="LXH18" s="4"/>
      <c r="LXI18" s="4"/>
      <c r="LXJ18" s="4"/>
      <c r="LXK18" s="4"/>
      <c r="LXL18" s="4"/>
      <c r="LXM18" s="4"/>
      <c r="LXN18" s="4"/>
      <c r="LXO18" s="4"/>
      <c r="LXP18" s="4"/>
      <c r="LXQ18" s="4"/>
      <c r="LXR18" s="4"/>
      <c r="LXS18" s="4"/>
      <c r="LXT18" s="4"/>
      <c r="LXU18" s="4"/>
      <c r="LXV18" s="4"/>
      <c r="LXW18" s="4"/>
      <c r="LXX18" s="4"/>
      <c r="LXY18" s="4"/>
      <c r="LXZ18" s="4"/>
      <c r="LYA18" s="4"/>
      <c r="LYB18" s="4"/>
      <c r="LYC18" s="4"/>
      <c r="LYD18" s="4"/>
      <c r="LYE18" s="4"/>
      <c r="LYF18" s="4"/>
      <c r="LYG18" s="4"/>
      <c r="LYH18" s="4"/>
      <c r="LYI18" s="4"/>
      <c r="LYJ18" s="4"/>
      <c r="LYK18" s="4"/>
      <c r="LYL18" s="4"/>
      <c r="LYM18" s="4"/>
      <c r="LYN18" s="4"/>
      <c r="LYO18" s="4"/>
      <c r="LYP18" s="4"/>
      <c r="LYQ18" s="4"/>
      <c r="LYR18" s="4"/>
      <c r="LYS18" s="4"/>
      <c r="LYT18" s="4"/>
      <c r="LYU18" s="4"/>
      <c r="LYV18" s="4"/>
      <c r="LYW18" s="4"/>
      <c r="LYX18" s="4"/>
      <c r="LYY18" s="4"/>
      <c r="LYZ18" s="4"/>
      <c r="LZA18" s="4"/>
      <c r="LZB18" s="4"/>
      <c r="LZC18" s="4"/>
      <c r="LZD18" s="4"/>
      <c r="LZE18" s="4"/>
      <c r="LZF18" s="4"/>
      <c r="LZG18" s="4"/>
      <c r="LZH18" s="4"/>
      <c r="LZI18" s="4"/>
      <c r="LZJ18" s="4"/>
      <c r="LZK18" s="4"/>
      <c r="LZL18" s="4"/>
      <c r="LZM18" s="4"/>
      <c r="LZN18" s="4"/>
      <c r="LZO18" s="4"/>
      <c r="LZP18" s="4"/>
      <c r="LZQ18" s="4"/>
      <c r="LZR18" s="4"/>
      <c r="LZS18" s="4"/>
      <c r="LZT18" s="4"/>
      <c r="LZU18" s="4"/>
      <c r="LZV18" s="4"/>
      <c r="LZW18" s="4"/>
      <c r="LZX18" s="4"/>
      <c r="LZY18" s="4"/>
      <c r="LZZ18" s="4"/>
      <c r="MAA18" s="4"/>
      <c r="MAB18" s="4"/>
      <c r="MAC18" s="4"/>
      <c r="MAD18" s="4"/>
      <c r="MAE18" s="4"/>
      <c r="MAF18" s="4"/>
      <c r="MAG18" s="4"/>
      <c r="MAH18" s="4"/>
      <c r="MAI18" s="4"/>
      <c r="MAJ18" s="4"/>
      <c r="MAK18" s="4"/>
      <c r="MAL18" s="4"/>
      <c r="MAM18" s="4"/>
      <c r="MAN18" s="4"/>
      <c r="MAO18" s="4"/>
      <c r="MAP18" s="4"/>
      <c r="MAQ18" s="4"/>
      <c r="MAR18" s="4"/>
      <c r="MAS18" s="4"/>
      <c r="MAT18" s="4"/>
      <c r="MAU18" s="4"/>
      <c r="MAV18" s="4"/>
      <c r="MAW18" s="4"/>
      <c r="MAX18" s="4"/>
      <c r="MAY18" s="4"/>
      <c r="MAZ18" s="4"/>
      <c r="MBA18" s="4"/>
      <c r="MBB18" s="4"/>
      <c r="MBC18" s="4"/>
      <c r="MBD18" s="4"/>
      <c r="MBE18" s="4"/>
      <c r="MBF18" s="4"/>
      <c r="MBG18" s="4"/>
      <c r="MBH18" s="4"/>
      <c r="MBI18" s="4"/>
      <c r="MBJ18" s="4"/>
      <c r="MBK18" s="4"/>
      <c r="MBL18" s="4"/>
      <c r="MBM18" s="4"/>
      <c r="MBN18" s="4"/>
      <c r="MBO18" s="4"/>
      <c r="MBP18" s="4"/>
      <c r="MBQ18" s="4"/>
      <c r="MBR18" s="4"/>
      <c r="MBS18" s="4"/>
      <c r="MBT18" s="4"/>
      <c r="MBU18" s="4"/>
      <c r="MBV18" s="4"/>
      <c r="MBW18" s="4"/>
      <c r="MBX18" s="4"/>
      <c r="MBY18" s="4"/>
      <c r="MBZ18" s="4"/>
      <c r="MCA18" s="4"/>
      <c r="MCB18" s="4"/>
      <c r="MCC18" s="4"/>
      <c r="MCD18" s="4"/>
      <c r="MCE18" s="4"/>
      <c r="MCF18" s="4"/>
      <c r="MCG18" s="4"/>
      <c r="MCH18" s="4"/>
      <c r="MCI18" s="4"/>
      <c r="MCJ18" s="4"/>
      <c r="MCK18" s="4"/>
      <c r="MCL18" s="4"/>
      <c r="MCM18" s="4"/>
      <c r="MCN18" s="4"/>
      <c r="MCO18" s="4"/>
      <c r="MCP18" s="4"/>
      <c r="MCQ18" s="4"/>
      <c r="MCR18" s="4"/>
      <c r="MCS18" s="4"/>
      <c r="MCT18" s="4"/>
      <c r="MCU18" s="4"/>
      <c r="MCV18" s="4"/>
      <c r="MCW18" s="4"/>
      <c r="MCX18" s="4"/>
      <c r="MCY18" s="4"/>
      <c r="MCZ18" s="4"/>
      <c r="MDA18" s="4"/>
      <c r="MDB18" s="4"/>
      <c r="MDC18" s="4"/>
      <c r="MDD18" s="4"/>
      <c r="MDE18" s="4"/>
      <c r="MDF18" s="4"/>
      <c r="MDG18" s="4"/>
      <c r="MDH18" s="4"/>
      <c r="MDI18" s="4"/>
      <c r="MDJ18" s="4"/>
      <c r="MDK18" s="4"/>
      <c r="MDL18" s="4"/>
      <c r="MDM18" s="4"/>
      <c r="MDN18" s="4"/>
      <c r="MDO18" s="4"/>
      <c r="MDP18" s="4"/>
      <c r="MDQ18" s="4"/>
      <c r="MDR18" s="4"/>
      <c r="MDS18" s="4"/>
      <c r="MDT18" s="4"/>
      <c r="MDU18" s="4"/>
      <c r="MDV18" s="4"/>
      <c r="MDW18" s="4"/>
      <c r="MDX18" s="4"/>
      <c r="MDY18" s="4"/>
      <c r="MDZ18" s="4"/>
      <c r="MEA18" s="4"/>
      <c r="MEB18" s="4"/>
      <c r="MEC18" s="4"/>
      <c r="MED18" s="4"/>
      <c r="MEE18" s="4"/>
      <c r="MEF18" s="4"/>
      <c r="MEG18" s="4"/>
      <c r="MEH18" s="4"/>
      <c r="MEI18" s="4"/>
      <c r="MEJ18" s="4"/>
      <c r="MEK18" s="4"/>
      <c r="MEL18" s="4"/>
      <c r="MEM18" s="4"/>
      <c r="MEN18" s="4"/>
      <c r="MEO18" s="4"/>
      <c r="MEP18" s="4"/>
      <c r="MEQ18" s="4"/>
      <c r="MER18" s="4"/>
      <c r="MES18" s="4"/>
      <c r="MET18" s="4"/>
      <c r="MEU18" s="4"/>
      <c r="MEV18" s="4"/>
      <c r="MEW18" s="4"/>
      <c r="MEX18" s="4"/>
      <c r="MEY18" s="4"/>
      <c r="MEZ18" s="4"/>
      <c r="MFA18" s="4"/>
      <c r="MFB18" s="4"/>
      <c r="MFC18" s="4"/>
      <c r="MFD18" s="4"/>
      <c r="MFE18" s="4"/>
      <c r="MFF18" s="4"/>
      <c r="MFG18" s="4"/>
      <c r="MFH18" s="4"/>
      <c r="MFI18" s="4"/>
      <c r="MFJ18" s="4"/>
      <c r="MFK18" s="4"/>
      <c r="MFL18" s="4"/>
      <c r="MFM18" s="4"/>
      <c r="MFN18" s="4"/>
      <c r="MFO18" s="4"/>
      <c r="MFP18" s="4"/>
      <c r="MFQ18" s="4"/>
      <c r="MFR18" s="4"/>
      <c r="MFS18" s="4"/>
      <c r="MFT18" s="4"/>
      <c r="MFU18" s="4"/>
      <c r="MFV18" s="4"/>
      <c r="MFW18" s="4"/>
      <c r="MFX18" s="4"/>
      <c r="MFY18" s="4"/>
      <c r="MFZ18" s="4"/>
      <c r="MGA18" s="4"/>
      <c r="MGB18" s="4"/>
      <c r="MGC18" s="4"/>
      <c r="MGD18" s="4"/>
      <c r="MGE18" s="4"/>
      <c r="MGF18" s="4"/>
      <c r="MGG18" s="4"/>
      <c r="MGH18" s="4"/>
      <c r="MGI18" s="4"/>
      <c r="MGJ18" s="4"/>
      <c r="MGK18" s="4"/>
      <c r="MGL18" s="4"/>
      <c r="MGM18" s="4"/>
      <c r="MGN18" s="4"/>
      <c r="MGO18" s="4"/>
      <c r="MGP18" s="4"/>
      <c r="MGQ18" s="4"/>
      <c r="MGR18" s="4"/>
      <c r="MGS18" s="4"/>
      <c r="MGT18" s="4"/>
      <c r="MGU18" s="4"/>
      <c r="MGV18" s="4"/>
      <c r="MGW18" s="4"/>
      <c r="MGX18" s="4"/>
      <c r="MGY18" s="4"/>
      <c r="MGZ18" s="4"/>
      <c r="MHA18" s="4"/>
      <c r="MHB18" s="4"/>
      <c r="MHC18" s="4"/>
      <c r="MHD18" s="4"/>
      <c r="MHE18" s="4"/>
      <c r="MHF18" s="4"/>
      <c r="MHG18" s="4"/>
      <c r="MHH18" s="4"/>
      <c r="MHI18" s="4"/>
      <c r="MHJ18" s="4"/>
      <c r="MHK18" s="4"/>
      <c r="MHL18" s="4"/>
      <c r="MHM18" s="4"/>
      <c r="MHN18" s="4"/>
      <c r="MHO18" s="4"/>
      <c r="MHP18" s="4"/>
      <c r="MHQ18" s="4"/>
      <c r="MHR18" s="4"/>
      <c r="MHS18" s="4"/>
      <c r="MHT18" s="4"/>
      <c r="MHU18" s="4"/>
      <c r="MHV18" s="4"/>
      <c r="MHW18" s="4"/>
      <c r="MHX18" s="4"/>
      <c r="MHY18" s="4"/>
      <c r="MHZ18" s="4"/>
      <c r="MIA18" s="4"/>
      <c r="MIB18" s="4"/>
      <c r="MIC18" s="4"/>
      <c r="MID18" s="4"/>
      <c r="MIE18" s="4"/>
      <c r="MIF18" s="4"/>
      <c r="MIG18" s="4"/>
      <c r="MIH18" s="4"/>
      <c r="MII18" s="4"/>
      <c r="MIJ18" s="4"/>
      <c r="MIK18" s="4"/>
      <c r="MIL18" s="4"/>
      <c r="MIM18" s="4"/>
      <c r="MIN18" s="4"/>
      <c r="MIO18" s="4"/>
      <c r="MIP18" s="4"/>
      <c r="MIQ18" s="4"/>
      <c r="MIR18" s="4"/>
      <c r="MIS18" s="4"/>
      <c r="MIT18" s="4"/>
      <c r="MIU18" s="4"/>
      <c r="MIV18" s="4"/>
      <c r="MIW18" s="4"/>
      <c r="MIX18" s="4"/>
      <c r="MIY18" s="4"/>
      <c r="MIZ18" s="4"/>
      <c r="MJA18" s="4"/>
      <c r="MJB18" s="4"/>
      <c r="MJC18" s="4"/>
      <c r="MJD18" s="4"/>
      <c r="MJE18" s="4"/>
      <c r="MJF18" s="4"/>
      <c r="MJG18" s="4"/>
      <c r="MJH18" s="4"/>
      <c r="MJI18" s="4"/>
      <c r="MJJ18" s="4"/>
      <c r="MJK18" s="4"/>
      <c r="MJL18" s="4"/>
      <c r="MJM18" s="4"/>
      <c r="MJN18" s="4"/>
      <c r="MJO18" s="4"/>
      <c r="MJP18" s="4"/>
      <c r="MJQ18" s="4"/>
      <c r="MJR18" s="4"/>
      <c r="MJS18" s="4"/>
      <c r="MJT18" s="4"/>
      <c r="MJU18" s="4"/>
      <c r="MJV18" s="4"/>
      <c r="MJW18" s="4"/>
      <c r="MJX18" s="4"/>
      <c r="MJY18" s="4"/>
      <c r="MJZ18" s="4"/>
      <c r="MKA18" s="4"/>
      <c r="MKB18" s="4"/>
      <c r="MKC18" s="4"/>
      <c r="MKD18" s="4"/>
      <c r="MKE18" s="4"/>
      <c r="MKF18" s="4"/>
      <c r="MKG18" s="4"/>
      <c r="MKH18" s="4"/>
      <c r="MKI18" s="4"/>
      <c r="MKJ18" s="4"/>
      <c r="MKK18" s="4"/>
      <c r="MKL18" s="4"/>
      <c r="MKM18" s="4"/>
      <c r="MKN18" s="4"/>
      <c r="MKO18" s="4"/>
      <c r="MKP18" s="4"/>
      <c r="MKQ18" s="4"/>
      <c r="MKR18" s="4"/>
      <c r="MKS18" s="4"/>
      <c r="MKT18" s="4"/>
      <c r="MKU18" s="4"/>
      <c r="MKV18" s="4"/>
      <c r="MKW18" s="4"/>
      <c r="MKX18" s="4"/>
      <c r="MKY18" s="4"/>
      <c r="MKZ18" s="4"/>
      <c r="MLA18" s="4"/>
      <c r="MLB18" s="4"/>
      <c r="MLC18" s="4"/>
      <c r="MLD18" s="4"/>
      <c r="MLE18" s="4"/>
      <c r="MLF18" s="4"/>
      <c r="MLG18" s="4"/>
      <c r="MLH18" s="4"/>
      <c r="MLI18" s="4"/>
      <c r="MLJ18" s="4"/>
      <c r="MLK18" s="4"/>
      <c r="MLL18" s="4"/>
      <c r="MLM18" s="4"/>
      <c r="MLN18" s="4"/>
      <c r="MLO18" s="4"/>
      <c r="MLP18" s="4"/>
      <c r="MLQ18" s="4"/>
      <c r="MLR18" s="4"/>
      <c r="MLS18" s="4"/>
      <c r="MLT18" s="4"/>
      <c r="MLU18" s="4"/>
      <c r="MLV18" s="4"/>
      <c r="MLW18" s="4"/>
      <c r="MLX18" s="4"/>
      <c r="MLY18" s="4"/>
      <c r="MLZ18" s="4"/>
      <c r="MMA18" s="4"/>
      <c r="MMB18" s="4"/>
      <c r="MMC18" s="4"/>
      <c r="MMD18" s="4"/>
      <c r="MME18" s="4"/>
      <c r="MMF18" s="4"/>
      <c r="MMG18" s="4"/>
      <c r="MMH18" s="4"/>
      <c r="MMI18" s="4"/>
      <c r="MMJ18" s="4"/>
      <c r="MMK18" s="4"/>
      <c r="MML18" s="4"/>
      <c r="MMM18" s="4"/>
      <c r="MMN18" s="4"/>
      <c r="MMO18" s="4"/>
      <c r="MMP18" s="4"/>
      <c r="MMQ18" s="4"/>
      <c r="MMR18" s="4"/>
      <c r="MMS18" s="4"/>
      <c r="MMT18" s="4"/>
      <c r="MMU18" s="4"/>
      <c r="MMV18" s="4"/>
      <c r="MMW18" s="4"/>
      <c r="MMX18" s="4"/>
      <c r="MMY18" s="4"/>
      <c r="MMZ18" s="4"/>
      <c r="MNA18" s="4"/>
      <c r="MNB18" s="4"/>
      <c r="MNC18" s="4"/>
      <c r="MND18" s="4"/>
      <c r="MNE18" s="4"/>
      <c r="MNF18" s="4"/>
      <c r="MNG18" s="4"/>
      <c r="MNH18" s="4"/>
      <c r="MNI18" s="4"/>
      <c r="MNJ18" s="4"/>
      <c r="MNK18" s="4"/>
      <c r="MNL18" s="4"/>
      <c r="MNM18" s="4"/>
      <c r="MNN18" s="4"/>
      <c r="MNO18" s="4"/>
      <c r="MNP18" s="4"/>
      <c r="MNQ18" s="4"/>
      <c r="MNR18" s="4"/>
      <c r="MNS18" s="4"/>
      <c r="MNT18" s="4"/>
      <c r="MNU18" s="4"/>
      <c r="MNV18" s="4"/>
      <c r="MNW18" s="4"/>
      <c r="MNX18" s="4"/>
      <c r="MNY18" s="4"/>
      <c r="MNZ18" s="4"/>
      <c r="MOA18" s="4"/>
      <c r="MOB18" s="4"/>
      <c r="MOC18" s="4"/>
      <c r="MOD18" s="4"/>
      <c r="MOE18" s="4"/>
      <c r="MOF18" s="4"/>
      <c r="MOG18" s="4"/>
      <c r="MOH18" s="4"/>
      <c r="MOI18" s="4"/>
      <c r="MOJ18" s="4"/>
      <c r="MOK18" s="4"/>
      <c r="MOL18" s="4"/>
      <c r="MOM18" s="4"/>
      <c r="MON18" s="4"/>
      <c r="MOO18" s="4"/>
      <c r="MOP18" s="4"/>
      <c r="MOQ18" s="4"/>
      <c r="MOR18" s="4"/>
      <c r="MOS18" s="4"/>
      <c r="MOT18" s="4"/>
      <c r="MOU18" s="4"/>
      <c r="MOV18" s="4"/>
      <c r="MOW18" s="4"/>
      <c r="MOX18" s="4"/>
      <c r="MOY18" s="4"/>
      <c r="MOZ18" s="4"/>
      <c r="MPA18" s="4"/>
      <c r="MPB18" s="4"/>
      <c r="MPC18" s="4"/>
      <c r="MPD18" s="4"/>
      <c r="MPE18" s="4"/>
      <c r="MPF18" s="4"/>
      <c r="MPG18" s="4"/>
      <c r="MPH18" s="4"/>
      <c r="MPI18" s="4"/>
      <c r="MPJ18" s="4"/>
      <c r="MPK18" s="4"/>
      <c r="MPL18" s="4"/>
      <c r="MPM18" s="4"/>
      <c r="MPN18" s="4"/>
      <c r="MPO18" s="4"/>
      <c r="MPP18" s="4"/>
      <c r="MPQ18" s="4"/>
      <c r="MPR18" s="4"/>
      <c r="MPS18" s="4"/>
      <c r="MPT18" s="4"/>
      <c r="MPU18" s="4"/>
      <c r="MPV18" s="4"/>
      <c r="MPW18" s="4"/>
      <c r="MPX18" s="4"/>
      <c r="MPY18" s="4"/>
      <c r="MPZ18" s="4"/>
      <c r="MQA18" s="4"/>
      <c r="MQB18" s="4"/>
      <c r="MQC18" s="4"/>
      <c r="MQD18" s="4"/>
      <c r="MQE18" s="4"/>
      <c r="MQF18" s="4"/>
      <c r="MQG18" s="4"/>
      <c r="MQH18" s="4"/>
      <c r="MQI18" s="4"/>
      <c r="MQJ18" s="4"/>
      <c r="MQK18" s="4"/>
      <c r="MQL18" s="4"/>
      <c r="MQM18" s="4"/>
      <c r="MQN18" s="4"/>
      <c r="MQO18" s="4"/>
      <c r="MQP18" s="4"/>
      <c r="MQQ18" s="4"/>
      <c r="MQR18" s="4"/>
      <c r="MQS18" s="4"/>
      <c r="MQT18" s="4"/>
      <c r="MQU18" s="4"/>
      <c r="MQV18" s="4"/>
      <c r="MQW18" s="4"/>
      <c r="MQX18" s="4"/>
      <c r="MQY18" s="4"/>
      <c r="MQZ18" s="4"/>
      <c r="MRA18" s="4"/>
      <c r="MRB18" s="4"/>
      <c r="MRC18" s="4"/>
      <c r="MRD18" s="4"/>
      <c r="MRE18" s="4"/>
      <c r="MRF18" s="4"/>
      <c r="MRG18" s="4"/>
      <c r="MRH18" s="4"/>
      <c r="MRI18" s="4"/>
      <c r="MRJ18" s="4"/>
      <c r="MRK18" s="4"/>
      <c r="MRL18" s="4"/>
      <c r="MRM18" s="4"/>
      <c r="MRN18" s="4"/>
      <c r="MRO18" s="4"/>
      <c r="MRP18" s="4"/>
      <c r="MRQ18" s="4"/>
      <c r="MRR18" s="4"/>
      <c r="MRS18" s="4"/>
      <c r="MRT18" s="4"/>
      <c r="MRU18" s="4"/>
      <c r="MRV18" s="4"/>
      <c r="MRW18" s="4"/>
      <c r="MRX18" s="4"/>
      <c r="MRY18" s="4"/>
      <c r="MRZ18" s="4"/>
      <c r="MSA18" s="4"/>
      <c r="MSB18" s="4"/>
      <c r="MSC18" s="4"/>
      <c r="MSD18" s="4"/>
      <c r="MSE18" s="4"/>
      <c r="MSF18" s="4"/>
      <c r="MSG18" s="4"/>
      <c r="MSH18" s="4"/>
      <c r="MSI18" s="4"/>
      <c r="MSJ18" s="4"/>
      <c r="MSK18" s="4"/>
      <c r="MSL18" s="4"/>
      <c r="MSM18" s="4"/>
      <c r="MSN18" s="4"/>
      <c r="MSO18" s="4"/>
      <c r="MSP18" s="4"/>
      <c r="MSQ18" s="4"/>
      <c r="MSR18" s="4"/>
      <c r="MSS18" s="4"/>
      <c r="MST18" s="4"/>
      <c r="MSU18" s="4"/>
      <c r="MSV18" s="4"/>
      <c r="MSW18" s="4"/>
      <c r="MSX18" s="4"/>
      <c r="MSY18" s="4"/>
      <c r="MSZ18" s="4"/>
      <c r="MTA18" s="4"/>
      <c r="MTB18" s="4"/>
      <c r="MTC18" s="4"/>
      <c r="MTD18" s="4"/>
      <c r="MTE18" s="4"/>
      <c r="MTF18" s="4"/>
      <c r="MTG18" s="4"/>
      <c r="MTH18" s="4"/>
      <c r="MTI18" s="4"/>
      <c r="MTJ18" s="4"/>
      <c r="MTK18" s="4"/>
      <c r="MTL18" s="4"/>
      <c r="MTM18" s="4"/>
      <c r="MTN18" s="4"/>
      <c r="MTO18" s="4"/>
      <c r="MTP18" s="4"/>
      <c r="MTQ18" s="4"/>
      <c r="MTR18" s="4"/>
      <c r="MTS18" s="4"/>
      <c r="MTT18" s="4"/>
      <c r="MTU18" s="4"/>
      <c r="MTV18" s="4"/>
      <c r="MTW18" s="4"/>
      <c r="MTX18" s="4"/>
      <c r="MTY18" s="4"/>
      <c r="MTZ18" s="4"/>
      <c r="MUA18" s="4"/>
      <c r="MUB18" s="4"/>
      <c r="MUC18" s="4"/>
      <c r="MUD18" s="4"/>
      <c r="MUE18" s="4"/>
      <c r="MUF18" s="4"/>
      <c r="MUG18" s="4"/>
      <c r="MUH18" s="4"/>
      <c r="MUI18" s="4"/>
      <c r="MUJ18" s="4"/>
      <c r="MUK18" s="4"/>
      <c r="MUL18" s="4"/>
      <c r="MUM18" s="4"/>
      <c r="MUN18" s="4"/>
      <c r="MUO18" s="4"/>
      <c r="MUP18" s="4"/>
      <c r="MUQ18" s="4"/>
      <c r="MUR18" s="4"/>
      <c r="MUS18" s="4"/>
      <c r="MUT18" s="4"/>
      <c r="MUU18" s="4"/>
      <c r="MUV18" s="4"/>
      <c r="MUW18" s="4"/>
      <c r="MUX18" s="4"/>
      <c r="MUY18" s="4"/>
      <c r="MUZ18" s="4"/>
      <c r="MVA18" s="4"/>
      <c r="MVB18" s="4"/>
      <c r="MVC18" s="4"/>
      <c r="MVD18" s="4"/>
      <c r="MVE18" s="4"/>
      <c r="MVF18" s="4"/>
      <c r="MVG18" s="4"/>
      <c r="MVH18" s="4"/>
      <c r="MVI18" s="4"/>
      <c r="MVJ18" s="4"/>
      <c r="MVK18" s="4"/>
      <c r="MVL18" s="4"/>
      <c r="MVM18" s="4"/>
      <c r="MVN18" s="4"/>
      <c r="MVO18" s="4"/>
      <c r="MVP18" s="4"/>
      <c r="MVQ18" s="4"/>
      <c r="MVR18" s="4"/>
      <c r="MVS18" s="4"/>
      <c r="MVT18" s="4"/>
      <c r="MVU18" s="4"/>
      <c r="MVV18" s="4"/>
      <c r="MVW18" s="4"/>
      <c r="MVX18" s="4"/>
      <c r="MVY18" s="4"/>
      <c r="MVZ18" s="4"/>
      <c r="MWA18" s="4"/>
      <c r="MWB18" s="4"/>
      <c r="MWC18" s="4"/>
      <c r="MWD18" s="4"/>
      <c r="MWE18" s="4"/>
      <c r="MWF18" s="4"/>
      <c r="MWG18" s="4"/>
      <c r="MWH18" s="4"/>
      <c r="MWI18" s="4"/>
      <c r="MWJ18" s="4"/>
      <c r="MWK18" s="4"/>
      <c r="MWL18" s="4"/>
      <c r="MWM18" s="4"/>
      <c r="MWN18" s="4"/>
      <c r="MWO18" s="4"/>
      <c r="MWP18" s="4"/>
      <c r="MWQ18" s="4"/>
      <c r="MWR18" s="4"/>
      <c r="MWS18" s="4"/>
      <c r="MWT18" s="4"/>
      <c r="MWU18" s="4"/>
      <c r="MWV18" s="4"/>
      <c r="MWW18" s="4"/>
      <c r="MWX18" s="4"/>
      <c r="MWY18" s="4"/>
      <c r="MWZ18" s="4"/>
      <c r="MXA18" s="4"/>
      <c r="MXB18" s="4"/>
      <c r="MXC18" s="4"/>
      <c r="MXD18" s="4"/>
      <c r="MXE18" s="4"/>
      <c r="MXF18" s="4"/>
      <c r="MXG18" s="4"/>
      <c r="MXH18" s="4"/>
      <c r="MXI18" s="4"/>
      <c r="MXJ18" s="4"/>
      <c r="MXK18" s="4"/>
      <c r="MXL18" s="4"/>
      <c r="MXM18" s="4"/>
      <c r="MXN18" s="4"/>
      <c r="MXO18" s="4"/>
      <c r="MXP18" s="4"/>
      <c r="MXQ18" s="4"/>
      <c r="MXR18" s="4"/>
      <c r="MXS18" s="4"/>
      <c r="MXT18" s="4"/>
      <c r="MXU18" s="4"/>
      <c r="MXV18" s="4"/>
      <c r="MXW18" s="4"/>
      <c r="MXX18" s="4"/>
      <c r="MXY18" s="4"/>
      <c r="MXZ18" s="4"/>
      <c r="MYA18" s="4"/>
      <c r="MYB18" s="4"/>
      <c r="MYC18" s="4"/>
      <c r="MYD18" s="4"/>
      <c r="MYE18" s="4"/>
      <c r="MYF18" s="4"/>
      <c r="MYG18" s="4"/>
      <c r="MYH18" s="4"/>
      <c r="MYI18" s="4"/>
      <c r="MYJ18" s="4"/>
      <c r="MYK18" s="4"/>
      <c r="MYL18" s="4"/>
      <c r="MYM18" s="4"/>
      <c r="MYN18" s="4"/>
      <c r="MYO18" s="4"/>
      <c r="MYP18" s="4"/>
      <c r="MYQ18" s="4"/>
      <c r="MYR18" s="4"/>
      <c r="MYS18" s="4"/>
      <c r="MYT18" s="4"/>
      <c r="MYU18" s="4"/>
      <c r="MYV18" s="4"/>
      <c r="MYW18" s="4"/>
      <c r="MYX18" s="4"/>
      <c r="MYY18" s="4"/>
      <c r="MYZ18" s="4"/>
      <c r="MZA18" s="4"/>
      <c r="MZB18" s="4"/>
      <c r="MZC18" s="4"/>
      <c r="MZD18" s="4"/>
      <c r="MZE18" s="4"/>
      <c r="MZF18" s="4"/>
      <c r="MZG18" s="4"/>
      <c r="MZH18" s="4"/>
      <c r="MZI18" s="4"/>
      <c r="MZJ18" s="4"/>
      <c r="MZK18" s="4"/>
      <c r="MZL18" s="4"/>
      <c r="MZM18" s="4"/>
      <c r="MZN18" s="4"/>
      <c r="MZO18" s="4"/>
      <c r="MZP18" s="4"/>
      <c r="MZQ18" s="4"/>
      <c r="MZR18" s="4"/>
      <c r="MZS18" s="4"/>
      <c r="MZT18" s="4"/>
      <c r="MZU18" s="4"/>
      <c r="MZV18" s="4"/>
      <c r="MZW18" s="4"/>
      <c r="MZX18" s="4"/>
      <c r="MZY18" s="4"/>
      <c r="MZZ18" s="4"/>
      <c r="NAA18" s="4"/>
      <c r="NAB18" s="4"/>
      <c r="NAC18" s="4"/>
      <c r="NAD18" s="4"/>
      <c r="NAE18" s="4"/>
      <c r="NAF18" s="4"/>
      <c r="NAG18" s="4"/>
      <c r="NAH18" s="4"/>
      <c r="NAI18" s="4"/>
      <c r="NAJ18" s="4"/>
      <c r="NAK18" s="4"/>
      <c r="NAL18" s="4"/>
      <c r="NAM18" s="4"/>
      <c r="NAN18" s="4"/>
      <c r="NAO18" s="4"/>
      <c r="NAP18" s="4"/>
      <c r="NAQ18" s="4"/>
      <c r="NAR18" s="4"/>
      <c r="NAS18" s="4"/>
      <c r="NAT18" s="4"/>
      <c r="NAU18" s="4"/>
      <c r="NAV18" s="4"/>
      <c r="NAW18" s="4"/>
      <c r="NAX18" s="4"/>
      <c r="NAY18" s="4"/>
      <c r="NAZ18" s="4"/>
      <c r="NBA18" s="4"/>
      <c r="NBB18" s="4"/>
      <c r="NBC18" s="4"/>
      <c r="NBD18" s="4"/>
      <c r="NBE18" s="4"/>
      <c r="NBF18" s="4"/>
      <c r="NBG18" s="4"/>
      <c r="NBH18" s="4"/>
      <c r="NBI18" s="4"/>
      <c r="NBJ18" s="4"/>
      <c r="NBK18" s="4"/>
      <c r="NBL18" s="4"/>
      <c r="NBM18" s="4"/>
      <c r="NBN18" s="4"/>
      <c r="NBO18" s="4"/>
      <c r="NBP18" s="4"/>
      <c r="NBQ18" s="4"/>
      <c r="NBR18" s="4"/>
      <c r="NBS18" s="4"/>
      <c r="NBT18" s="4"/>
      <c r="NBU18" s="4"/>
      <c r="NBV18" s="4"/>
      <c r="NBW18" s="4"/>
      <c r="NBX18" s="4"/>
      <c r="NBY18" s="4"/>
      <c r="NBZ18" s="4"/>
      <c r="NCA18" s="4"/>
      <c r="NCB18" s="4"/>
      <c r="NCC18" s="4"/>
      <c r="NCD18" s="4"/>
      <c r="NCE18" s="4"/>
      <c r="NCF18" s="4"/>
      <c r="NCG18" s="4"/>
      <c r="NCH18" s="4"/>
      <c r="NCI18" s="4"/>
      <c r="NCJ18" s="4"/>
      <c r="NCK18" s="4"/>
      <c r="NCL18" s="4"/>
      <c r="NCM18" s="4"/>
      <c r="NCN18" s="4"/>
      <c r="NCO18" s="4"/>
      <c r="NCP18" s="4"/>
      <c r="NCQ18" s="4"/>
      <c r="NCR18" s="4"/>
      <c r="NCS18" s="4"/>
      <c r="NCT18" s="4"/>
      <c r="NCU18" s="4"/>
      <c r="NCV18" s="4"/>
      <c r="NCW18" s="4"/>
      <c r="NCX18" s="4"/>
      <c r="NCY18" s="4"/>
      <c r="NCZ18" s="4"/>
      <c r="NDA18" s="4"/>
      <c r="NDB18" s="4"/>
      <c r="NDC18" s="4"/>
      <c r="NDD18" s="4"/>
      <c r="NDE18" s="4"/>
      <c r="NDF18" s="4"/>
      <c r="NDG18" s="4"/>
      <c r="NDH18" s="4"/>
      <c r="NDI18" s="4"/>
      <c r="NDJ18" s="4"/>
      <c r="NDK18" s="4"/>
      <c r="NDL18" s="4"/>
      <c r="NDM18" s="4"/>
      <c r="NDN18" s="4"/>
      <c r="NDO18" s="4"/>
      <c r="NDP18" s="4"/>
      <c r="NDQ18" s="4"/>
      <c r="NDR18" s="4"/>
      <c r="NDS18" s="4"/>
      <c r="NDT18" s="4"/>
      <c r="NDU18" s="4"/>
      <c r="NDV18" s="4"/>
      <c r="NDW18" s="4"/>
      <c r="NDX18" s="4"/>
      <c r="NDY18" s="4"/>
      <c r="NDZ18" s="4"/>
      <c r="NEA18" s="4"/>
      <c r="NEB18" s="4"/>
      <c r="NEC18" s="4"/>
      <c r="NED18" s="4"/>
      <c r="NEE18" s="4"/>
      <c r="NEF18" s="4"/>
      <c r="NEG18" s="4"/>
      <c r="NEH18" s="4"/>
      <c r="NEI18" s="4"/>
      <c r="NEJ18" s="4"/>
      <c r="NEK18" s="4"/>
      <c r="NEL18" s="4"/>
      <c r="NEM18" s="4"/>
      <c r="NEN18" s="4"/>
      <c r="NEO18" s="4"/>
      <c r="NEP18" s="4"/>
      <c r="NEQ18" s="4"/>
      <c r="NER18" s="4"/>
      <c r="NES18" s="4"/>
      <c r="NET18" s="4"/>
      <c r="NEU18" s="4"/>
      <c r="NEV18" s="4"/>
      <c r="NEW18" s="4"/>
      <c r="NEX18" s="4"/>
      <c r="NEY18" s="4"/>
      <c r="NEZ18" s="4"/>
      <c r="NFA18" s="4"/>
      <c r="NFB18" s="4"/>
      <c r="NFC18" s="4"/>
      <c r="NFD18" s="4"/>
      <c r="NFE18" s="4"/>
      <c r="NFF18" s="4"/>
      <c r="NFG18" s="4"/>
      <c r="NFH18" s="4"/>
      <c r="NFI18" s="4"/>
      <c r="NFJ18" s="4"/>
      <c r="NFK18" s="4"/>
      <c r="NFL18" s="4"/>
      <c r="NFM18" s="4"/>
      <c r="NFN18" s="4"/>
      <c r="NFO18" s="4"/>
      <c r="NFP18" s="4"/>
      <c r="NFQ18" s="4"/>
      <c r="NFR18" s="4"/>
      <c r="NFS18" s="4"/>
      <c r="NFT18" s="4"/>
      <c r="NFU18" s="4"/>
      <c r="NFV18" s="4"/>
      <c r="NFW18" s="4"/>
      <c r="NFX18" s="4"/>
      <c r="NFY18" s="4"/>
      <c r="NFZ18" s="4"/>
      <c r="NGA18" s="4"/>
      <c r="NGB18" s="4"/>
      <c r="NGC18" s="4"/>
      <c r="NGD18" s="4"/>
      <c r="NGE18" s="4"/>
      <c r="NGF18" s="4"/>
      <c r="NGG18" s="4"/>
      <c r="NGH18" s="4"/>
      <c r="NGI18" s="4"/>
      <c r="NGJ18" s="4"/>
      <c r="NGK18" s="4"/>
      <c r="NGL18" s="4"/>
      <c r="NGM18" s="4"/>
      <c r="NGN18" s="4"/>
      <c r="NGO18" s="4"/>
      <c r="NGP18" s="4"/>
      <c r="NGQ18" s="4"/>
      <c r="NGR18" s="4"/>
      <c r="NGS18" s="4"/>
      <c r="NGT18" s="4"/>
      <c r="NGU18" s="4"/>
      <c r="NGV18" s="4"/>
      <c r="NGW18" s="4"/>
      <c r="NGX18" s="4"/>
      <c r="NGY18" s="4"/>
      <c r="NGZ18" s="4"/>
      <c r="NHA18" s="4"/>
      <c r="NHB18" s="4"/>
      <c r="NHC18" s="4"/>
      <c r="NHD18" s="4"/>
      <c r="NHE18" s="4"/>
      <c r="NHF18" s="4"/>
      <c r="NHG18" s="4"/>
      <c r="NHH18" s="4"/>
      <c r="NHI18" s="4"/>
      <c r="NHJ18" s="4"/>
      <c r="NHK18" s="4"/>
      <c r="NHL18" s="4"/>
      <c r="NHM18" s="4"/>
      <c r="NHN18" s="4"/>
      <c r="NHO18" s="4"/>
      <c r="NHP18" s="4"/>
      <c r="NHQ18" s="4"/>
      <c r="NHR18" s="4"/>
      <c r="NHS18" s="4"/>
      <c r="NHT18" s="4"/>
      <c r="NHU18" s="4"/>
      <c r="NHV18" s="4"/>
      <c r="NHW18" s="4"/>
      <c r="NHX18" s="4"/>
      <c r="NHY18" s="4"/>
      <c r="NHZ18" s="4"/>
      <c r="NIA18" s="4"/>
      <c r="NIB18" s="4"/>
      <c r="NIC18" s="4"/>
      <c r="NID18" s="4"/>
      <c r="NIE18" s="4"/>
      <c r="NIF18" s="4"/>
      <c r="NIG18" s="4"/>
      <c r="NIH18" s="4"/>
      <c r="NII18" s="4"/>
      <c r="NIJ18" s="4"/>
      <c r="NIK18" s="4"/>
      <c r="NIL18" s="4"/>
      <c r="NIM18" s="4"/>
      <c r="NIN18" s="4"/>
      <c r="NIO18" s="4"/>
      <c r="NIP18" s="4"/>
      <c r="NIQ18" s="4"/>
      <c r="NIR18" s="4"/>
      <c r="NIS18" s="4"/>
      <c r="NIT18" s="4"/>
      <c r="NIU18" s="4"/>
      <c r="NIV18" s="4"/>
      <c r="NIW18" s="4"/>
      <c r="NIX18" s="4"/>
      <c r="NIY18" s="4"/>
      <c r="NIZ18" s="4"/>
      <c r="NJA18" s="4"/>
      <c r="NJB18" s="4"/>
      <c r="NJC18" s="4"/>
      <c r="NJD18" s="4"/>
      <c r="NJE18" s="4"/>
      <c r="NJF18" s="4"/>
      <c r="NJG18" s="4"/>
      <c r="NJH18" s="4"/>
      <c r="NJI18" s="4"/>
      <c r="NJJ18" s="4"/>
      <c r="NJK18" s="4"/>
      <c r="NJL18" s="4"/>
      <c r="NJM18" s="4"/>
      <c r="NJN18" s="4"/>
      <c r="NJO18" s="4"/>
      <c r="NJP18" s="4"/>
      <c r="NJQ18" s="4"/>
      <c r="NJR18" s="4"/>
      <c r="NJS18" s="4"/>
      <c r="NJT18" s="4"/>
      <c r="NJU18" s="4"/>
      <c r="NJV18" s="4"/>
      <c r="NJW18" s="4"/>
      <c r="NJX18" s="4"/>
      <c r="NJY18" s="4"/>
      <c r="NJZ18" s="4"/>
      <c r="NKA18" s="4"/>
      <c r="NKB18" s="4"/>
      <c r="NKC18" s="4"/>
      <c r="NKD18" s="4"/>
      <c r="NKE18" s="4"/>
      <c r="NKF18" s="4"/>
      <c r="NKG18" s="4"/>
      <c r="NKH18" s="4"/>
      <c r="NKI18" s="4"/>
      <c r="NKJ18" s="4"/>
      <c r="NKK18" s="4"/>
      <c r="NKL18" s="4"/>
      <c r="NKM18" s="4"/>
      <c r="NKN18" s="4"/>
      <c r="NKO18" s="4"/>
      <c r="NKP18" s="4"/>
      <c r="NKQ18" s="4"/>
      <c r="NKR18" s="4"/>
      <c r="NKS18" s="4"/>
      <c r="NKT18" s="4"/>
      <c r="NKU18" s="4"/>
      <c r="NKV18" s="4"/>
      <c r="NKW18" s="4"/>
      <c r="NKX18" s="4"/>
      <c r="NKY18" s="4"/>
      <c r="NKZ18" s="4"/>
      <c r="NLA18" s="4"/>
      <c r="NLB18" s="4"/>
      <c r="NLC18" s="4"/>
      <c r="NLD18" s="4"/>
      <c r="NLE18" s="4"/>
      <c r="NLF18" s="4"/>
      <c r="NLG18" s="4"/>
      <c r="NLH18" s="4"/>
      <c r="NLI18" s="4"/>
      <c r="NLJ18" s="4"/>
      <c r="NLK18" s="4"/>
      <c r="NLL18" s="4"/>
      <c r="NLM18" s="4"/>
      <c r="NLN18" s="4"/>
      <c r="NLO18" s="4"/>
      <c r="NLP18" s="4"/>
      <c r="NLQ18" s="4"/>
      <c r="NLR18" s="4"/>
      <c r="NLS18" s="4"/>
      <c r="NLT18" s="4"/>
      <c r="NLU18" s="4"/>
      <c r="NLV18" s="4"/>
      <c r="NLW18" s="4"/>
      <c r="NLX18" s="4"/>
      <c r="NLY18" s="4"/>
      <c r="NLZ18" s="4"/>
      <c r="NMA18" s="4"/>
      <c r="NMB18" s="4"/>
      <c r="NMC18" s="4"/>
      <c r="NMD18" s="4"/>
      <c r="NME18" s="4"/>
      <c r="NMF18" s="4"/>
      <c r="NMG18" s="4"/>
      <c r="NMH18" s="4"/>
      <c r="NMI18" s="4"/>
      <c r="NMJ18" s="4"/>
      <c r="NMK18" s="4"/>
      <c r="NML18" s="4"/>
      <c r="NMM18" s="4"/>
      <c r="NMN18" s="4"/>
      <c r="NMO18" s="4"/>
      <c r="NMP18" s="4"/>
      <c r="NMQ18" s="4"/>
      <c r="NMR18" s="4"/>
      <c r="NMS18" s="4"/>
      <c r="NMT18" s="4"/>
      <c r="NMU18" s="4"/>
      <c r="NMV18" s="4"/>
      <c r="NMW18" s="4"/>
      <c r="NMX18" s="4"/>
      <c r="NMY18" s="4"/>
      <c r="NMZ18" s="4"/>
      <c r="NNA18" s="4"/>
      <c r="NNB18" s="4"/>
      <c r="NNC18" s="4"/>
      <c r="NND18" s="4"/>
      <c r="NNE18" s="4"/>
      <c r="NNF18" s="4"/>
      <c r="NNG18" s="4"/>
      <c r="NNH18" s="4"/>
      <c r="NNI18" s="4"/>
      <c r="NNJ18" s="4"/>
      <c r="NNK18" s="4"/>
      <c r="NNL18" s="4"/>
      <c r="NNM18" s="4"/>
      <c r="NNN18" s="4"/>
      <c r="NNO18" s="4"/>
      <c r="NNP18" s="4"/>
      <c r="NNQ18" s="4"/>
      <c r="NNR18" s="4"/>
      <c r="NNS18" s="4"/>
      <c r="NNT18" s="4"/>
      <c r="NNU18" s="4"/>
      <c r="NNV18" s="4"/>
      <c r="NNW18" s="4"/>
      <c r="NNX18" s="4"/>
      <c r="NNY18" s="4"/>
      <c r="NNZ18" s="4"/>
      <c r="NOA18" s="4"/>
      <c r="NOB18" s="4"/>
      <c r="NOC18" s="4"/>
      <c r="NOD18" s="4"/>
      <c r="NOE18" s="4"/>
      <c r="NOF18" s="4"/>
      <c r="NOG18" s="4"/>
      <c r="NOH18" s="4"/>
      <c r="NOI18" s="4"/>
      <c r="NOJ18" s="4"/>
      <c r="NOK18" s="4"/>
      <c r="NOL18" s="4"/>
      <c r="NOM18" s="4"/>
      <c r="NON18" s="4"/>
      <c r="NOO18" s="4"/>
      <c r="NOP18" s="4"/>
      <c r="NOQ18" s="4"/>
      <c r="NOR18" s="4"/>
      <c r="NOS18" s="4"/>
      <c r="NOT18" s="4"/>
      <c r="NOU18" s="4"/>
      <c r="NOV18" s="4"/>
      <c r="NOW18" s="4"/>
      <c r="NOX18" s="4"/>
      <c r="NOY18" s="4"/>
      <c r="NOZ18" s="4"/>
      <c r="NPA18" s="4"/>
      <c r="NPB18" s="4"/>
      <c r="NPC18" s="4"/>
      <c r="NPD18" s="4"/>
      <c r="NPE18" s="4"/>
      <c r="NPF18" s="4"/>
      <c r="NPG18" s="4"/>
      <c r="NPH18" s="4"/>
      <c r="NPI18" s="4"/>
      <c r="NPJ18" s="4"/>
      <c r="NPK18" s="4"/>
      <c r="NPL18" s="4"/>
      <c r="NPM18" s="4"/>
      <c r="NPN18" s="4"/>
      <c r="NPO18" s="4"/>
      <c r="NPP18" s="4"/>
      <c r="NPQ18" s="4"/>
      <c r="NPR18" s="4"/>
      <c r="NPS18" s="4"/>
      <c r="NPT18" s="4"/>
      <c r="NPU18" s="4"/>
      <c r="NPV18" s="4"/>
      <c r="NPW18" s="4"/>
      <c r="NPX18" s="4"/>
      <c r="NPY18" s="4"/>
      <c r="NPZ18" s="4"/>
      <c r="NQA18" s="4"/>
      <c r="NQB18" s="4"/>
      <c r="NQC18" s="4"/>
      <c r="NQD18" s="4"/>
      <c r="NQE18" s="4"/>
      <c r="NQF18" s="4"/>
      <c r="NQG18" s="4"/>
      <c r="NQH18" s="4"/>
      <c r="NQI18" s="4"/>
      <c r="NQJ18" s="4"/>
      <c r="NQK18" s="4"/>
      <c r="NQL18" s="4"/>
      <c r="NQM18" s="4"/>
      <c r="NQN18" s="4"/>
      <c r="NQO18" s="4"/>
      <c r="NQP18" s="4"/>
      <c r="NQQ18" s="4"/>
      <c r="NQR18" s="4"/>
      <c r="NQS18" s="4"/>
      <c r="NQT18" s="4"/>
      <c r="NQU18" s="4"/>
      <c r="NQV18" s="4"/>
      <c r="NQW18" s="4"/>
      <c r="NQX18" s="4"/>
      <c r="NQY18" s="4"/>
      <c r="NQZ18" s="4"/>
      <c r="NRA18" s="4"/>
      <c r="NRB18" s="4"/>
      <c r="NRC18" s="4"/>
      <c r="NRD18" s="4"/>
      <c r="NRE18" s="4"/>
      <c r="NRF18" s="4"/>
      <c r="NRG18" s="4"/>
      <c r="NRH18" s="4"/>
      <c r="NRI18" s="4"/>
      <c r="NRJ18" s="4"/>
      <c r="NRK18" s="4"/>
      <c r="NRL18" s="4"/>
      <c r="NRM18" s="4"/>
      <c r="NRN18" s="4"/>
      <c r="NRO18" s="4"/>
      <c r="NRP18" s="4"/>
      <c r="NRQ18" s="4"/>
      <c r="NRR18" s="4"/>
      <c r="NRS18" s="4"/>
      <c r="NRT18" s="4"/>
      <c r="NRU18" s="4"/>
      <c r="NRV18" s="4"/>
      <c r="NRW18" s="4"/>
      <c r="NRX18" s="4"/>
      <c r="NRY18" s="4"/>
      <c r="NRZ18" s="4"/>
      <c r="NSA18" s="4"/>
      <c r="NSB18" s="4"/>
      <c r="NSC18" s="4"/>
      <c r="NSD18" s="4"/>
      <c r="NSE18" s="4"/>
      <c r="NSF18" s="4"/>
      <c r="NSG18" s="4"/>
      <c r="NSH18" s="4"/>
      <c r="NSI18" s="4"/>
      <c r="NSJ18" s="4"/>
      <c r="NSK18" s="4"/>
      <c r="NSL18" s="4"/>
      <c r="NSM18" s="4"/>
      <c r="NSN18" s="4"/>
      <c r="NSO18" s="4"/>
      <c r="NSP18" s="4"/>
      <c r="NSQ18" s="4"/>
      <c r="NSR18" s="4"/>
      <c r="NSS18" s="4"/>
      <c r="NST18" s="4"/>
      <c r="NSU18" s="4"/>
      <c r="NSV18" s="4"/>
      <c r="NSW18" s="4"/>
      <c r="NSX18" s="4"/>
      <c r="NSY18" s="4"/>
      <c r="NSZ18" s="4"/>
      <c r="NTA18" s="4"/>
      <c r="NTB18" s="4"/>
      <c r="NTC18" s="4"/>
      <c r="NTD18" s="4"/>
      <c r="NTE18" s="4"/>
      <c r="NTF18" s="4"/>
      <c r="NTG18" s="4"/>
      <c r="NTH18" s="4"/>
      <c r="NTI18" s="4"/>
      <c r="NTJ18" s="4"/>
      <c r="NTK18" s="4"/>
      <c r="NTL18" s="4"/>
      <c r="NTM18" s="4"/>
      <c r="NTN18" s="4"/>
      <c r="NTO18" s="4"/>
      <c r="NTP18" s="4"/>
      <c r="NTQ18" s="4"/>
      <c r="NTR18" s="4"/>
      <c r="NTS18" s="4"/>
      <c r="NTT18" s="4"/>
      <c r="NTU18" s="4"/>
      <c r="NTV18" s="4"/>
      <c r="NTW18" s="4"/>
      <c r="NTX18" s="4"/>
      <c r="NTY18" s="4"/>
      <c r="NTZ18" s="4"/>
      <c r="NUA18" s="4"/>
      <c r="NUB18" s="4"/>
      <c r="NUC18" s="4"/>
      <c r="NUD18" s="4"/>
      <c r="NUE18" s="4"/>
      <c r="NUF18" s="4"/>
      <c r="NUG18" s="4"/>
      <c r="NUH18" s="4"/>
      <c r="NUI18" s="4"/>
      <c r="NUJ18" s="4"/>
      <c r="NUK18" s="4"/>
      <c r="NUL18" s="4"/>
      <c r="NUM18" s="4"/>
      <c r="NUN18" s="4"/>
      <c r="NUO18" s="4"/>
      <c r="NUP18" s="4"/>
      <c r="NUQ18" s="4"/>
      <c r="NUR18" s="4"/>
      <c r="NUS18" s="4"/>
      <c r="NUT18" s="4"/>
      <c r="NUU18" s="4"/>
      <c r="NUV18" s="4"/>
      <c r="NUW18" s="4"/>
      <c r="NUX18" s="4"/>
      <c r="NUY18" s="4"/>
      <c r="NUZ18" s="4"/>
      <c r="NVA18" s="4"/>
      <c r="NVB18" s="4"/>
      <c r="NVC18" s="4"/>
      <c r="NVD18" s="4"/>
      <c r="NVE18" s="4"/>
      <c r="NVF18" s="4"/>
      <c r="NVG18" s="4"/>
      <c r="NVH18" s="4"/>
      <c r="NVI18" s="4"/>
      <c r="NVJ18" s="4"/>
      <c r="NVK18" s="4"/>
      <c r="NVL18" s="4"/>
      <c r="NVM18" s="4"/>
      <c r="NVN18" s="4"/>
      <c r="NVO18" s="4"/>
      <c r="NVP18" s="4"/>
      <c r="NVQ18" s="4"/>
      <c r="NVR18" s="4"/>
      <c r="NVS18" s="4"/>
      <c r="NVT18" s="4"/>
      <c r="NVU18" s="4"/>
      <c r="NVV18" s="4"/>
      <c r="NVW18" s="4"/>
      <c r="NVX18" s="4"/>
      <c r="NVY18" s="4"/>
      <c r="NVZ18" s="4"/>
      <c r="NWA18" s="4"/>
      <c r="NWB18" s="4"/>
      <c r="NWC18" s="4"/>
      <c r="NWD18" s="4"/>
      <c r="NWE18" s="4"/>
      <c r="NWF18" s="4"/>
      <c r="NWG18" s="4"/>
      <c r="NWH18" s="4"/>
      <c r="NWI18" s="4"/>
      <c r="NWJ18" s="4"/>
      <c r="NWK18" s="4"/>
      <c r="NWL18" s="4"/>
      <c r="NWM18" s="4"/>
      <c r="NWN18" s="4"/>
      <c r="NWO18" s="4"/>
      <c r="NWP18" s="4"/>
      <c r="NWQ18" s="4"/>
      <c r="NWR18" s="4"/>
      <c r="NWS18" s="4"/>
      <c r="NWT18" s="4"/>
      <c r="NWU18" s="4"/>
      <c r="NWV18" s="4"/>
      <c r="NWW18" s="4"/>
      <c r="NWX18" s="4"/>
      <c r="NWY18" s="4"/>
      <c r="NWZ18" s="4"/>
      <c r="NXA18" s="4"/>
      <c r="NXB18" s="4"/>
      <c r="NXC18" s="4"/>
      <c r="NXD18" s="4"/>
      <c r="NXE18" s="4"/>
      <c r="NXF18" s="4"/>
      <c r="NXG18" s="4"/>
      <c r="NXH18" s="4"/>
      <c r="NXI18" s="4"/>
      <c r="NXJ18" s="4"/>
      <c r="NXK18" s="4"/>
      <c r="NXL18" s="4"/>
      <c r="NXM18" s="4"/>
      <c r="NXN18" s="4"/>
      <c r="NXO18" s="4"/>
      <c r="NXP18" s="4"/>
      <c r="NXQ18" s="4"/>
      <c r="NXR18" s="4"/>
      <c r="NXS18" s="4"/>
      <c r="NXT18" s="4"/>
      <c r="NXU18" s="4"/>
      <c r="NXV18" s="4"/>
      <c r="NXW18" s="4"/>
      <c r="NXX18" s="4"/>
      <c r="NXY18" s="4"/>
      <c r="NXZ18" s="4"/>
      <c r="NYA18" s="4"/>
      <c r="NYB18" s="4"/>
      <c r="NYC18" s="4"/>
      <c r="NYD18" s="4"/>
      <c r="NYE18" s="4"/>
      <c r="NYF18" s="4"/>
      <c r="NYG18" s="4"/>
      <c r="NYH18" s="4"/>
      <c r="NYI18" s="4"/>
      <c r="NYJ18" s="4"/>
      <c r="NYK18" s="4"/>
      <c r="NYL18" s="4"/>
      <c r="NYM18" s="4"/>
      <c r="NYN18" s="4"/>
      <c r="NYO18" s="4"/>
      <c r="NYP18" s="4"/>
      <c r="NYQ18" s="4"/>
      <c r="NYR18" s="4"/>
      <c r="NYS18" s="4"/>
      <c r="NYT18" s="4"/>
      <c r="NYU18" s="4"/>
      <c r="NYV18" s="4"/>
      <c r="NYW18" s="4"/>
      <c r="NYX18" s="4"/>
      <c r="NYY18" s="4"/>
      <c r="NYZ18" s="4"/>
      <c r="NZA18" s="4"/>
      <c r="NZB18" s="4"/>
      <c r="NZC18" s="4"/>
      <c r="NZD18" s="4"/>
      <c r="NZE18" s="4"/>
      <c r="NZF18" s="4"/>
      <c r="NZG18" s="4"/>
      <c r="NZH18" s="4"/>
      <c r="NZI18" s="4"/>
      <c r="NZJ18" s="4"/>
      <c r="NZK18" s="4"/>
      <c r="NZL18" s="4"/>
      <c r="NZM18" s="4"/>
      <c r="NZN18" s="4"/>
      <c r="NZO18" s="4"/>
      <c r="NZP18" s="4"/>
      <c r="NZQ18" s="4"/>
      <c r="NZR18" s="4"/>
      <c r="NZS18" s="4"/>
      <c r="NZT18" s="4"/>
      <c r="NZU18" s="4"/>
      <c r="NZV18" s="4"/>
      <c r="NZW18" s="4"/>
      <c r="NZX18" s="4"/>
      <c r="NZY18" s="4"/>
      <c r="NZZ18" s="4"/>
      <c r="OAA18" s="4"/>
      <c r="OAB18" s="4"/>
      <c r="OAC18" s="4"/>
      <c r="OAD18" s="4"/>
      <c r="OAE18" s="4"/>
      <c r="OAF18" s="4"/>
      <c r="OAG18" s="4"/>
      <c r="OAH18" s="4"/>
      <c r="OAI18" s="4"/>
      <c r="OAJ18" s="4"/>
      <c r="OAK18" s="4"/>
      <c r="OAL18" s="4"/>
      <c r="OAM18" s="4"/>
      <c r="OAN18" s="4"/>
      <c r="OAO18" s="4"/>
      <c r="OAP18" s="4"/>
      <c r="OAQ18" s="4"/>
      <c r="OAR18" s="4"/>
      <c r="OAS18" s="4"/>
      <c r="OAT18" s="4"/>
      <c r="OAU18" s="4"/>
      <c r="OAV18" s="4"/>
      <c r="OAW18" s="4"/>
      <c r="OAX18" s="4"/>
      <c r="OAY18" s="4"/>
      <c r="OAZ18" s="4"/>
      <c r="OBA18" s="4"/>
      <c r="OBB18" s="4"/>
      <c r="OBC18" s="4"/>
      <c r="OBD18" s="4"/>
      <c r="OBE18" s="4"/>
      <c r="OBF18" s="4"/>
      <c r="OBG18" s="4"/>
      <c r="OBH18" s="4"/>
      <c r="OBI18" s="4"/>
      <c r="OBJ18" s="4"/>
      <c r="OBK18" s="4"/>
      <c r="OBL18" s="4"/>
      <c r="OBM18" s="4"/>
      <c r="OBN18" s="4"/>
      <c r="OBO18" s="4"/>
      <c r="OBP18" s="4"/>
      <c r="OBQ18" s="4"/>
      <c r="OBR18" s="4"/>
      <c r="OBS18" s="4"/>
      <c r="OBT18" s="4"/>
      <c r="OBU18" s="4"/>
      <c r="OBV18" s="4"/>
      <c r="OBW18" s="4"/>
      <c r="OBX18" s="4"/>
      <c r="OBY18" s="4"/>
      <c r="OBZ18" s="4"/>
      <c r="OCA18" s="4"/>
      <c r="OCB18" s="4"/>
      <c r="OCC18" s="4"/>
      <c r="OCD18" s="4"/>
      <c r="OCE18" s="4"/>
      <c r="OCF18" s="4"/>
      <c r="OCG18" s="4"/>
      <c r="OCH18" s="4"/>
      <c r="OCI18" s="4"/>
      <c r="OCJ18" s="4"/>
      <c r="OCK18" s="4"/>
      <c r="OCL18" s="4"/>
      <c r="OCM18" s="4"/>
      <c r="OCN18" s="4"/>
      <c r="OCO18" s="4"/>
      <c r="OCP18" s="4"/>
      <c r="OCQ18" s="4"/>
      <c r="OCR18" s="4"/>
      <c r="OCS18" s="4"/>
      <c r="OCT18" s="4"/>
      <c r="OCU18" s="4"/>
      <c r="OCV18" s="4"/>
      <c r="OCW18" s="4"/>
      <c r="OCX18" s="4"/>
      <c r="OCY18" s="4"/>
      <c r="OCZ18" s="4"/>
      <c r="ODA18" s="4"/>
      <c r="ODB18" s="4"/>
      <c r="ODC18" s="4"/>
      <c r="ODD18" s="4"/>
      <c r="ODE18" s="4"/>
      <c r="ODF18" s="4"/>
      <c r="ODG18" s="4"/>
      <c r="ODH18" s="4"/>
      <c r="ODI18" s="4"/>
      <c r="ODJ18" s="4"/>
      <c r="ODK18" s="4"/>
      <c r="ODL18" s="4"/>
      <c r="ODM18" s="4"/>
      <c r="ODN18" s="4"/>
      <c r="ODO18" s="4"/>
      <c r="ODP18" s="4"/>
      <c r="ODQ18" s="4"/>
      <c r="ODR18" s="4"/>
      <c r="ODS18" s="4"/>
      <c r="ODT18" s="4"/>
      <c r="ODU18" s="4"/>
      <c r="ODV18" s="4"/>
      <c r="ODW18" s="4"/>
      <c r="ODX18" s="4"/>
      <c r="ODY18" s="4"/>
      <c r="ODZ18" s="4"/>
      <c r="OEA18" s="4"/>
      <c r="OEB18" s="4"/>
      <c r="OEC18" s="4"/>
      <c r="OED18" s="4"/>
      <c r="OEE18" s="4"/>
      <c r="OEF18" s="4"/>
      <c r="OEG18" s="4"/>
      <c r="OEH18" s="4"/>
      <c r="OEI18" s="4"/>
      <c r="OEJ18" s="4"/>
      <c r="OEK18" s="4"/>
      <c r="OEL18" s="4"/>
      <c r="OEM18" s="4"/>
      <c r="OEN18" s="4"/>
      <c r="OEO18" s="4"/>
      <c r="OEP18" s="4"/>
      <c r="OEQ18" s="4"/>
      <c r="OER18" s="4"/>
      <c r="OES18" s="4"/>
      <c r="OET18" s="4"/>
      <c r="OEU18" s="4"/>
      <c r="OEV18" s="4"/>
      <c r="OEW18" s="4"/>
      <c r="OEX18" s="4"/>
      <c r="OEY18" s="4"/>
      <c r="OEZ18" s="4"/>
      <c r="OFA18" s="4"/>
      <c r="OFB18" s="4"/>
      <c r="OFC18" s="4"/>
      <c r="OFD18" s="4"/>
      <c r="OFE18" s="4"/>
      <c r="OFF18" s="4"/>
      <c r="OFG18" s="4"/>
      <c r="OFH18" s="4"/>
      <c r="OFI18" s="4"/>
      <c r="OFJ18" s="4"/>
      <c r="OFK18" s="4"/>
      <c r="OFL18" s="4"/>
      <c r="OFM18" s="4"/>
      <c r="OFN18" s="4"/>
      <c r="OFO18" s="4"/>
      <c r="OFP18" s="4"/>
      <c r="OFQ18" s="4"/>
      <c r="OFR18" s="4"/>
      <c r="OFS18" s="4"/>
      <c r="OFT18" s="4"/>
      <c r="OFU18" s="4"/>
      <c r="OFV18" s="4"/>
      <c r="OFW18" s="4"/>
      <c r="OFX18" s="4"/>
      <c r="OFY18" s="4"/>
      <c r="OFZ18" s="4"/>
      <c r="OGA18" s="4"/>
      <c r="OGB18" s="4"/>
      <c r="OGC18" s="4"/>
      <c r="OGD18" s="4"/>
      <c r="OGE18" s="4"/>
      <c r="OGF18" s="4"/>
      <c r="OGG18" s="4"/>
      <c r="OGH18" s="4"/>
      <c r="OGI18" s="4"/>
      <c r="OGJ18" s="4"/>
      <c r="OGK18" s="4"/>
      <c r="OGL18" s="4"/>
      <c r="OGM18" s="4"/>
      <c r="OGN18" s="4"/>
      <c r="OGO18" s="4"/>
      <c r="OGP18" s="4"/>
      <c r="OGQ18" s="4"/>
      <c r="OGR18" s="4"/>
      <c r="OGS18" s="4"/>
      <c r="OGT18" s="4"/>
      <c r="OGU18" s="4"/>
      <c r="OGV18" s="4"/>
      <c r="OGW18" s="4"/>
      <c r="OGX18" s="4"/>
      <c r="OGY18" s="4"/>
      <c r="OGZ18" s="4"/>
      <c r="OHA18" s="4"/>
      <c r="OHB18" s="4"/>
      <c r="OHC18" s="4"/>
      <c r="OHD18" s="4"/>
      <c r="OHE18" s="4"/>
      <c r="OHF18" s="4"/>
      <c r="OHG18" s="4"/>
      <c r="OHH18" s="4"/>
      <c r="OHI18" s="4"/>
      <c r="OHJ18" s="4"/>
      <c r="OHK18" s="4"/>
      <c r="OHL18" s="4"/>
      <c r="OHM18" s="4"/>
      <c r="OHN18" s="4"/>
      <c r="OHO18" s="4"/>
      <c r="OHP18" s="4"/>
      <c r="OHQ18" s="4"/>
      <c r="OHR18" s="4"/>
      <c r="OHS18" s="4"/>
      <c r="OHT18" s="4"/>
      <c r="OHU18" s="4"/>
      <c r="OHV18" s="4"/>
      <c r="OHW18" s="4"/>
      <c r="OHX18" s="4"/>
      <c r="OHY18" s="4"/>
      <c r="OHZ18" s="4"/>
      <c r="OIA18" s="4"/>
      <c r="OIB18" s="4"/>
      <c r="OIC18" s="4"/>
      <c r="OID18" s="4"/>
      <c r="OIE18" s="4"/>
      <c r="OIF18" s="4"/>
      <c r="OIG18" s="4"/>
      <c r="OIH18" s="4"/>
      <c r="OII18" s="4"/>
      <c r="OIJ18" s="4"/>
      <c r="OIK18" s="4"/>
      <c r="OIL18" s="4"/>
      <c r="OIM18" s="4"/>
      <c r="OIN18" s="4"/>
      <c r="OIO18" s="4"/>
      <c r="OIP18" s="4"/>
      <c r="OIQ18" s="4"/>
      <c r="OIR18" s="4"/>
      <c r="OIS18" s="4"/>
      <c r="OIT18" s="4"/>
      <c r="OIU18" s="4"/>
      <c r="OIV18" s="4"/>
      <c r="OIW18" s="4"/>
      <c r="OIX18" s="4"/>
      <c r="OIY18" s="4"/>
      <c r="OIZ18" s="4"/>
      <c r="OJA18" s="4"/>
      <c r="OJB18" s="4"/>
      <c r="OJC18" s="4"/>
      <c r="OJD18" s="4"/>
      <c r="OJE18" s="4"/>
      <c r="OJF18" s="4"/>
      <c r="OJG18" s="4"/>
      <c r="OJH18" s="4"/>
      <c r="OJI18" s="4"/>
      <c r="OJJ18" s="4"/>
      <c r="OJK18" s="4"/>
      <c r="OJL18" s="4"/>
      <c r="OJM18" s="4"/>
      <c r="OJN18" s="4"/>
      <c r="OJO18" s="4"/>
      <c r="OJP18" s="4"/>
      <c r="OJQ18" s="4"/>
      <c r="OJR18" s="4"/>
      <c r="OJS18" s="4"/>
      <c r="OJT18" s="4"/>
      <c r="OJU18" s="4"/>
      <c r="OJV18" s="4"/>
      <c r="OJW18" s="4"/>
      <c r="OJX18" s="4"/>
      <c r="OJY18" s="4"/>
      <c r="OJZ18" s="4"/>
      <c r="OKA18" s="4"/>
      <c r="OKB18" s="4"/>
      <c r="OKC18" s="4"/>
      <c r="OKD18" s="4"/>
      <c r="OKE18" s="4"/>
      <c r="OKF18" s="4"/>
      <c r="OKG18" s="4"/>
      <c r="OKH18" s="4"/>
      <c r="OKI18" s="4"/>
      <c r="OKJ18" s="4"/>
      <c r="OKK18" s="4"/>
      <c r="OKL18" s="4"/>
      <c r="OKM18" s="4"/>
      <c r="OKN18" s="4"/>
      <c r="OKO18" s="4"/>
      <c r="OKP18" s="4"/>
      <c r="OKQ18" s="4"/>
      <c r="OKR18" s="4"/>
      <c r="OKS18" s="4"/>
      <c r="OKT18" s="4"/>
      <c r="OKU18" s="4"/>
      <c r="OKV18" s="4"/>
      <c r="OKW18" s="4"/>
      <c r="OKX18" s="4"/>
      <c r="OKY18" s="4"/>
      <c r="OKZ18" s="4"/>
      <c r="OLA18" s="4"/>
      <c r="OLB18" s="4"/>
      <c r="OLC18" s="4"/>
      <c r="OLD18" s="4"/>
      <c r="OLE18" s="4"/>
      <c r="OLF18" s="4"/>
      <c r="OLG18" s="4"/>
      <c r="OLH18" s="4"/>
      <c r="OLI18" s="4"/>
      <c r="OLJ18" s="4"/>
      <c r="OLK18" s="4"/>
      <c r="OLL18" s="4"/>
      <c r="OLM18" s="4"/>
      <c r="OLN18" s="4"/>
      <c r="OLO18" s="4"/>
      <c r="OLP18" s="4"/>
      <c r="OLQ18" s="4"/>
      <c r="OLR18" s="4"/>
      <c r="OLS18" s="4"/>
      <c r="OLT18" s="4"/>
      <c r="OLU18" s="4"/>
      <c r="OLV18" s="4"/>
      <c r="OLW18" s="4"/>
      <c r="OLX18" s="4"/>
      <c r="OLY18" s="4"/>
      <c r="OLZ18" s="4"/>
      <c r="OMA18" s="4"/>
      <c r="OMB18" s="4"/>
      <c r="OMC18" s="4"/>
      <c r="OMD18" s="4"/>
      <c r="OME18" s="4"/>
      <c r="OMF18" s="4"/>
      <c r="OMG18" s="4"/>
      <c r="OMH18" s="4"/>
      <c r="OMI18" s="4"/>
      <c r="OMJ18" s="4"/>
      <c r="OMK18" s="4"/>
      <c r="OML18" s="4"/>
      <c r="OMM18" s="4"/>
      <c r="OMN18" s="4"/>
      <c r="OMO18" s="4"/>
      <c r="OMP18" s="4"/>
      <c r="OMQ18" s="4"/>
      <c r="OMR18" s="4"/>
      <c r="OMS18" s="4"/>
      <c r="OMT18" s="4"/>
      <c r="OMU18" s="4"/>
      <c r="OMV18" s="4"/>
      <c r="OMW18" s="4"/>
      <c r="OMX18" s="4"/>
      <c r="OMY18" s="4"/>
      <c r="OMZ18" s="4"/>
      <c r="ONA18" s="4"/>
      <c r="ONB18" s="4"/>
      <c r="ONC18" s="4"/>
      <c r="OND18" s="4"/>
      <c r="ONE18" s="4"/>
      <c r="ONF18" s="4"/>
      <c r="ONG18" s="4"/>
      <c r="ONH18" s="4"/>
      <c r="ONI18" s="4"/>
      <c r="ONJ18" s="4"/>
      <c r="ONK18" s="4"/>
      <c r="ONL18" s="4"/>
      <c r="ONM18" s="4"/>
      <c r="ONN18" s="4"/>
      <c r="ONO18" s="4"/>
      <c r="ONP18" s="4"/>
      <c r="ONQ18" s="4"/>
      <c r="ONR18" s="4"/>
      <c r="ONS18" s="4"/>
      <c r="ONT18" s="4"/>
      <c r="ONU18" s="4"/>
      <c r="ONV18" s="4"/>
      <c r="ONW18" s="4"/>
      <c r="ONX18" s="4"/>
      <c r="ONY18" s="4"/>
      <c r="ONZ18" s="4"/>
      <c r="OOA18" s="4"/>
      <c r="OOB18" s="4"/>
      <c r="OOC18" s="4"/>
      <c r="OOD18" s="4"/>
      <c r="OOE18" s="4"/>
      <c r="OOF18" s="4"/>
      <c r="OOG18" s="4"/>
      <c r="OOH18" s="4"/>
      <c r="OOI18" s="4"/>
      <c r="OOJ18" s="4"/>
      <c r="OOK18" s="4"/>
      <c r="OOL18" s="4"/>
      <c r="OOM18" s="4"/>
      <c r="OON18" s="4"/>
      <c r="OOO18" s="4"/>
      <c r="OOP18" s="4"/>
      <c r="OOQ18" s="4"/>
      <c r="OOR18" s="4"/>
      <c r="OOS18" s="4"/>
      <c r="OOT18" s="4"/>
      <c r="OOU18" s="4"/>
      <c r="OOV18" s="4"/>
      <c r="OOW18" s="4"/>
      <c r="OOX18" s="4"/>
      <c r="OOY18" s="4"/>
      <c r="OOZ18" s="4"/>
      <c r="OPA18" s="4"/>
      <c r="OPB18" s="4"/>
      <c r="OPC18" s="4"/>
      <c r="OPD18" s="4"/>
      <c r="OPE18" s="4"/>
      <c r="OPF18" s="4"/>
      <c r="OPG18" s="4"/>
      <c r="OPH18" s="4"/>
      <c r="OPI18" s="4"/>
      <c r="OPJ18" s="4"/>
      <c r="OPK18" s="4"/>
      <c r="OPL18" s="4"/>
      <c r="OPM18" s="4"/>
      <c r="OPN18" s="4"/>
      <c r="OPO18" s="4"/>
      <c r="OPP18" s="4"/>
      <c r="OPQ18" s="4"/>
      <c r="OPR18" s="4"/>
      <c r="OPS18" s="4"/>
      <c r="OPT18" s="4"/>
      <c r="OPU18" s="4"/>
      <c r="OPV18" s="4"/>
      <c r="OPW18" s="4"/>
      <c r="OPX18" s="4"/>
      <c r="OPY18" s="4"/>
      <c r="OPZ18" s="4"/>
      <c r="OQA18" s="4"/>
      <c r="OQB18" s="4"/>
      <c r="OQC18" s="4"/>
      <c r="OQD18" s="4"/>
      <c r="OQE18" s="4"/>
      <c r="OQF18" s="4"/>
      <c r="OQG18" s="4"/>
      <c r="OQH18" s="4"/>
      <c r="OQI18" s="4"/>
      <c r="OQJ18" s="4"/>
      <c r="OQK18" s="4"/>
      <c r="OQL18" s="4"/>
      <c r="OQM18" s="4"/>
      <c r="OQN18" s="4"/>
      <c r="OQO18" s="4"/>
      <c r="OQP18" s="4"/>
      <c r="OQQ18" s="4"/>
      <c r="OQR18" s="4"/>
      <c r="OQS18" s="4"/>
      <c r="OQT18" s="4"/>
      <c r="OQU18" s="4"/>
      <c r="OQV18" s="4"/>
      <c r="OQW18" s="4"/>
      <c r="OQX18" s="4"/>
      <c r="OQY18" s="4"/>
      <c r="OQZ18" s="4"/>
      <c r="ORA18" s="4"/>
      <c r="ORB18" s="4"/>
      <c r="ORC18" s="4"/>
      <c r="ORD18" s="4"/>
      <c r="ORE18" s="4"/>
      <c r="ORF18" s="4"/>
      <c r="ORG18" s="4"/>
      <c r="ORH18" s="4"/>
      <c r="ORI18" s="4"/>
      <c r="ORJ18" s="4"/>
      <c r="ORK18" s="4"/>
      <c r="ORL18" s="4"/>
      <c r="ORM18" s="4"/>
      <c r="ORN18" s="4"/>
      <c r="ORO18" s="4"/>
      <c r="ORP18" s="4"/>
      <c r="ORQ18" s="4"/>
      <c r="ORR18" s="4"/>
      <c r="ORS18" s="4"/>
      <c r="ORT18" s="4"/>
      <c r="ORU18" s="4"/>
      <c r="ORV18" s="4"/>
      <c r="ORW18" s="4"/>
      <c r="ORX18" s="4"/>
      <c r="ORY18" s="4"/>
      <c r="ORZ18" s="4"/>
      <c r="OSA18" s="4"/>
      <c r="OSB18" s="4"/>
      <c r="OSC18" s="4"/>
      <c r="OSD18" s="4"/>
      <c r="OSE18" s="4"/>
      <c r="OSF18" s="4"/>
      <c r="OSG18" s="4"/>
      <c r="OSH18" s="4"/>
      <c r="OSI18" s="4"/>
      <c r="OSJ18" s="4"/>
      <c r="OSK18" s="4"/>
      <c r="OSL18" s="4"/>
      <c r="OSM18" s="4"/>
      <c r="OSN18" s="4"/>
      <c r="OSO18" s="4"/>
      <c r="OSP18" s="4"/>
      <c r="OSQ18" s="4"/>
      <c r="OSR18" s="4"/>
      <c r="OSS18" s="4"/>
      <c r="OST18" s="4"/>
      <c r="OSU18" s="4"/>
      <c r="OSV18" s="4"/>
      <c r="OSW18" s="4"/>
      <c r="OSX18" s="4"/>
      <c r="OSY18" s="4"/>
      <c r="OSZ18" s="4"/>
      <c r="OTA18" s="4"/>
      <c r="OTB18" s="4"/>
      <c r="OTC18" s="4"/>
      <c r="OTD18" s="4"/>
      <c r="OTE18" s="4"/>
      <c r="OTF18" s="4"/>
      <c r="OTG18" s="4"/>
      <c r="OTH18" s="4"/>
      <c r="OTI18" s="4"/>
      <c r="OTJ18" s="4"/>
      <c r="OTK18" s="4"/>
      <c r="OTL18" s="4"/>
      <c r="OTM18" s="4"/>
      <c r="OTN18" s="4"/>
      <c r="OTO18" s="4"/>
      <c r="OTP18" s="4"/>
      <c r="OTQ18" s="4"/>
      <c r="OTR18" s="4"/>
      <c r="OTS18" s="4"/>
      <c r="OTT18" s="4"/>
      <c r="OTU18" s="4"/>
      <c r="OTV18" s="4"/>
      <c r="OTW18" s="4"/>
      <c r="OTX18" s="4"/>
      <c r="OTY18" s="4"/>
      <c r="OTZ18" s="4"/>
      <c r="OUA18" s="4"/>
      <c r="OUB18" s="4"/>
      <c r="OUC18" s="4"/>
      <c r="OUD18" s="4"/>
      <c r="OUE18" s="4"/>
      <c r="OUF18" s="4"/>
      <c r="OUG18" s="4"/>
      <c r="OUH18" s="4"/>
      <c r="OUI18" s="4"/>
      <c r="OUJ18" s="4"/>
      <c r="OUK18" s="4"/>
      <c r="OUL18" s="4"/>
      <c r="OUM18" s="4"/>
      <c r="OUN18" s="4"/>
      <c r="OUO18" s="4"/>
      <c r="OUP18" s="4"/>
      <c r="OUQ18" s="4"/>
      <c r="OUR18" s="4"/>
      <c r="OUS18" s="4"/>
      <c r="OUT18" s="4"/>
      <c r="OUU18" s="4"/>
      <c r="OUV18" s="4"/>
      <c r="OUW18" s="4"/>
      <c r="OUX18" s="4"/>
      <c r="OUY18" s="4"/>
      <c r="OUZ18" s="4"/>
      <c r="OVA18" s="4"/>
      <c r="OVB18" s="4"/>
      <c r="OVC18" s="4"/>
      <c r="OVD18" s="4"/>
      <c r="OVE18" s="4"/>
      <c r="OVF18" s="4"/>
      <c r="OVG18" s="4"/>
      <c r="OVH18" s="4"/>
      <c r="OVI18" s="4"/>
      <c r="OVJ18" s="4"/>
      <c r="OVK18" s="4"/>
      <c r="OVL18" s="4"/>
      <c r="OVM18" s="4"/>
      <c r="OVN18" s="4"/>
      <c r="OVO18" s="4"/>
      <c r="OVP18" s="4"/>
      <c r="OVQ18" s="4"/>
      <c r="OVR18" s="4"/>
      <c r="OVS18" s="4"/>
      <c r="OVT18" s="4"/>
      <c r="OVU18" s="4"/>
      <c r="OVV18" s="4"/>
      <c r="OVW18" s="4"/>
      <c r="OVX18" s="4"/>
      <c r="OVY18" s="4"/>
      <c r="OVZ18" s="4"/>
      <c r="OWA18" s="4"/>
      <c r="OWB18" s="4"/>
      <c r="OWC18" s="4"/>
      <c r="OWD18" s="4"/>
      <c r="OWE18" s="4"/>
      <c r="OWF18" s="4"/>
      <c r="OWG18" s="4"/>
      <c r="OWH18" s="4"/>
      <c r="OWI18" s="4"/>
      <c r="OWJ18" s="4"/>
      <c r="OWK18" s="4"/>
      <c r="OWL18" s="4"/>
      <c r="OWM18" s="4"/>
      <c r="OWN18" s="4"/>
      <c r="OWO18" s="4"/>
      <c r="OWP18" s="4"/>
      <c r="OWQ18" s="4"/>
      <c r="OWR18" s="4"/>
      <c r="OWS18" s="4"/>
      <c r="OWT18" s="4"/>
      <c r="OWU18" s="4"/>
      <c r="OWV18" s="4"/>
      <c r="OWW18" s="4"/>
      <c r="OWX18" s="4"/>
      <c r="OWY18" s="4"/>
      <c r="OWZ18" s="4"/>
      <c r="OXA18" s="4"/>
      <c r="OXB18" s="4"/>
      <c r="OXC18" s="4"/>
      <c r="OXD18" s="4"/>
      <c r="OXE18" s="4"/>
      <c r="OXF18" s="4"/>
      <c r="OXG18" s="4"/>
      <c r="OXH18" s="4"/>
      <c r="OXI18" s="4"/>
      <c r="OXJ18" s="4"/>
      <c r="OXK18" s="4"/>
      <c r="OXL18" s="4"/>
      <c r="OXM18" s="4"/>
      <c r="OXN18" s="4"/>
      <c r="OXO18" s="4"/>
      <c r="OXP18" s="4"/>
      <c r="OXQ18" s="4"/>
      <c r="OXR18" s="4"/>
      <c r="OXS18" s="4"/>
      <c r="OXT18" s="4"/>
      <c r="OXU18" s="4"/>
      <c r="OXV18" s="4"/>
      <c r="OXW18" s="4"/>
      <c r="OXX18" s="4"/>
      <c r="OXY18" s="4"/>
      <c r="OXZ18" s="4"/>
      <c r="OYA18" s="4"/>
      <c r="OYB18" s="4"/>
      <c r="OYC18" s="4"/>
      <c r="OYD18" s="4"/>
      <c r="OYE18" s="4"/>
      <c r="OYF18" s="4"/>
      <c r="OYG18" s="4"/>
      <c r="OYH18" s="4"/>
      <c r="OYI18" s="4"/>
      <c r="OYJ18" s="4"/>
      <c r="OYK18" s="4"/>
      <c r="OYL18" s="4"/>
      <c r="OYM18" s="4"/>
      <c r="OYN18" s="4"/>
      <c r="OYO18" s="4"/>
      <c r="OYP18" s="4"/>
      <c r="OYQ18" s="4"/>
      <c r="OYR18" s="4"/>
      <c r="OYS18" s="4"/>
      <c r="OYT18" s="4"/>
      <c r="OYU18" s="4"/>
      <c r="OYV18" s="4"/>
      <c r="OYW18" s="4"/>
      <c r="OYX18" s="4"/>
      <c r="OYY18" s="4"/>
      <c r="OYZ18" s="4"/>
      <c r="OZA18" s="4"/>
      <c r="OZB18" s="4"/>
      <c r="OZC18" s="4"/>
      <c r="OZD18" s="4"/>
      <c r="OZE18" s="4"/>
      <c r="OZF18" s="4"/>
      <c r="OZG18" s="4"/>
      <c r="OZH18" s="4"/>
      <c r="OZI18" s="4"/>
      <c r="OZJ18" s="4"/>
      <c r="OZK18" s="4"/>
      <c r="OZL18" s="4"/>
      <c r="OZM18" s="4"/>
      <c r="OZN18" s="4"/>
      <c r="OZO18" s="4"/>
      <c r="OZP18" s="4"/>
      <c r="OZQ18" s="4"/>
      <c r="OZR18" s="4"/>
      <c r="OZS18" s="4"/>
      <c r="OZT18" s="4"/>
      <c r="OZU18" s="4"/>
      <c r="OZV18" s="4"/>
      <c r="OZW18" s="4"/>
      <c r="OZX18" s="4"/>
      <c r="OZY18" s="4"/>
      <c r="OZZ18" s="4"/>
      <c r="PAA18" s="4"/>
      <c r="PAB18" s="4"/>
      <c r="PAC18" s="4"/>
      <c r="PAD18" s="4"/>
      <c r="PAE18" s="4"/>
      <c r="PAF18" s="4"/>
      <c r="PAG18" s="4"/>
      <c r="PAH18" s="4"/>
      <c r="PAI18" s="4"/>
      <c r="PAJ18" s="4"/>
      <c r="PAK18" s="4"/>
      <c r="PAL18" s="4"/>
      <c r="PAM18" s="4"/>
      <c r="PAN18" s="4"/>
      <c r="PAO18" s="4"/>
      <c r="PAP18" s="4"/>
      <c r="PAQ18" s="4"/>
      <c r="PAR18" s="4"/>
      <c r="PAS18" s="4"/>
      <c r="PAT18" s="4"/>
      <c r="PAU18" s="4"/>
      <c r="PAV18" s="4"/>
      <c r="PAW18" s="4"/>
      <c r="PAX18" s="4"/>
      <c r="PAY18" s="4"/>
      <c r="PAZ18" s="4"/>
      <c r="PBA18" s="4"/>
      <c r="PBB18" s="4"/>
      <c r="PBC18" s="4"/>
      <c r="PBD18" s="4"/>
      <c r="PBE18" s="4"/>
      <c r="PBF18" s="4"/>
      <c r="PBG18" s="4"/>
      <c r="PBH18" s="4"/>
      <c r="PBI18" s="4"/>
      <c r="PBJ18" s="4"/>
      <c r="PBK18" s="4"/>
      <c r="PBL18" s="4"/>
      <c r="PBM18" s="4"/>
      <c r="PBN18" s="4"/>
      <c r="PBO18" s="4"/>
      <c r="PBP18" s="4"/>
      <c r="PBQ18" s="4"/>
      <c r="PBR18" s="4"/>
      <c r="PBS18" s="4"/>
      <c r="PBT18" s="4"/>
      <c r="PBU18" s="4"/>
      <c r="PBV18" s="4"/>
      <c r="PBW18" s="4"/>
      <c r="PBX18" s="4"/>
      <c r="PBY18" s="4"/>
      <c r="PBZ18" s="4"/>
      <c r="PCA18" s="4"/>
      <c r="PCB18" s="4"/>
      <c r="PCC18" s="4"/>
      <c r="PCD18" s="4"/>
      <c r="PCE18" s="4"/>
      <c r="PCF18" s="4"/>
      <c r="PCG18" s="4"/>
      <c r="PCH18" s="4"/>
      <c r="PCI18" s="4"/>
      <c r="PCJ18" s="4"/>
      <c r="PCK18" s="4"/>
      <c r="PCL18" s="4"/>
      <c r="PCM18" s="4"/>
      <c r="PCN18" s="4"/>
      <c r="PCO18" s="4"/>
      <c r="PCP18" s="4"/>
      <c r="PCQ18" s="4"/>
      <c r="PCR18" s="4"/>
      <c r="PCS18" s="4"/>
      <c r="PCT18" s="4"/>
      <c r="PCU18" s="4"/>
      <c r="PCV18" s="4"/>
      <c r="PCW18" s="4"/>
      <c r="PCX18" s="4"/>
      <c r="PCY18" s="4"/>
      <c r="PCZ18" s="4"/>
      <c r="PDA18" s="4"/>
      <c r="PDB18" s="4"/>
      <c r="PDC18" s="4"/>
      <c r="PDD18" s="4"/>
      <c r="PDE18" s="4"/>
      <c r="PDF18" s="4"/>
      <c r="PDG18" s="4"/>
      <c r="PDH18" s="4"/>
      <c r="PDI18" s="4"/>
      <c r="PDJ18" s="4"/>
      <c r="PDK18" s="4"/>
      <c r="PDL18" s="4"/>
      <c r="PDM18" s="4"/>
      <c r="PDN18" s="4"/>
      <c r="PDO18" s="4"/>
      <c r="PDP18" s="4"/>
      <c r="PDQ18" s="4"/>
      <c r="PDR18" s="4"/>
      <c r="PDS18" s="4"/>
      <c r="PDT18" s="4"/>
      <c r="PDU18" s="4"/>
      <c r="PDV18" s="4"/>
      <c r="PDW18" s="4"/>
      <c r="PDX18" s="4"/>
      <c r="PDY18" s="4"/>
      <c r="PDZ18" s="4"/>
      <c r="PEA18" s="4"/>
      <c r="PEB18" s="4"/>
      <c r="PEC18" s="4"/>
      <c r="PED18" s="4"/>
      <c r="PEE18" s="4"/>
      <c r="PEF18" s="4"/>
      <c r="PEG18" s="4"/>
      <c r="PEH18" s="4"/>
      <c r="PEI18" s="4"/>
      <c r="PEJ18" s="4"/>
      <c r="PEK18" s="4"/>
      <c r="PEL18" s="4"/>
      <c r="PEM18" s="4"/>
      <c r="PEN18" s="4"/>
      <c r="PEO18" s="4"/>
      <c r="PEP18" s="4"/>
      <c r="PEQ18" s="4"/>
      <c r="PER18" s="4"/>
      <c r="PES18" s="4"/>
      <c r="PET18" s="4"/>
      <c r="PEU18" s="4"/>
      <c r="PEV18" s="4"/>
      <c r="PEW18" s="4"/>
      <c r="PEX18" s="4"/>
      <c r="PEY18" s="4"/>
      <c r="PEZ18" s="4"/>
      <c r="PFA18" s="4"/>
      <c r="PFB18" s="4"/>
      <c r="PFC18" s="4"/>
      <c r="PFD18" s="4"/>
      <c r="PFE18" s="4"/>
      <c r="PFF18" s="4"/>
      <c r="PFG18" s="4"/>
      <c r="PFH18" s="4"/>
      <c r="PFI18" s="4"/>
      <c r="PFJ18" s="4"/>
      <c r="PFK18" s="4"/>
      <c r="PFL18" s="4"/>
      <c r="PFM18" s="4"/>
      <c r="PFN18" s="4"/>
      <c r="PFO18" s="4"/>
      <c r="PFP18" s="4"/>
      <c r="PFQ18" s="4"/>
      <c r="PFR18" s="4"/>
      <c r="PFS18" s="4"/>
      <c r="PFT18" s="4"/>
      <c r="PFU18" s="4"/>
      <c r="PFV18" s="4"/>
      <c r="PFW18" s="4"/>
      <c r="PFX18" s="4"/>
      <c r="PFY18" s="4"/>
      <c r="PFZ18" s="4"/>
      <c r="PGA18" s="4"/>
      <c r="PGB18" s="4"/>
      <c r="PGC18" s="4"/>
      <c r="PGD18" s="4"/>
      <c r="PGE18" s="4"/>
      <c r="PGF18" s="4"/>
      <c r="PGG18" s="4"/>
      <c r="PGH18" s="4"/>
      <c r="PGI18" s="4"/>
      <c r="PGJ18" s="4"/>
      <c r="PGK18" s="4"/>
      <c r="PGL18" s="4"/>
      <c r="PGM18" s="4"/>
      <c r="PGN18" s="4"/>
      <c r="PGO18" s="4"/>
      <c r="PGP18" s="4"/>
      <c r="PGQ18" s="4"/>
      <c r="PGR18" s="4"/>
      <c r="PGS18" s="4"/>
      <c r="PGT18" s="4"/>
      <c r="PGU18" s="4"/>
      <c r="PGV18" s="4"/>
      <c r="PGW18" s="4"/>
      <c r="PGX18" s="4"/>
      <c r="PGY18" s="4"/>
      <c r="PGZ18" s="4"/>
      <c r="PHA18" s="4"/>
      <c r="PHB18" s="4"/>
      <c r="PHC18" s="4"/>
      <c r="PHD18" s="4"/>
      <c r="PHE18" s="4"/>
      <c r="PHF18" s="4"/>
      <c r="PHG18" s="4"/>
      <c r="PHH18" s="4"/>
      <c r="PHI18" s="4"/>
      <c r="PHJ18" s="4"/>
      <c r="PHK18" s="4"/>
      <c r="PHL18" s="4"/>
      <c r="PHM18" s="4"/>
      <c r="PHN18" s="4"/>
      <c r="PHO18" s="4"/>
      <c r="PHP18" s="4"/>
      <c r="PHQ18" s="4"/>
      <c r="PHR18" s="4"/>
      <c r="PHS18" s="4"/>
      <c r="PHT18" s="4"/>
      <c r="PHU18" s="4"/>
      <c r="PHV18" s="4"/>
      <c r="PHW18" s="4"/>
      <c r="PHX18" s="4"/>
      <c r="PHY18" s="4"/>
      <c r="PHZ18" s="4"/>
      <c r="PIA18" s="4"/>
      <c r="PIB18" s="4"/>
      <c r="PIC18" s="4"/>
      <c r="PID18" s="4"/>
      <c r="PIE18" s="4"/>
      <c r="PIF18" s="4"/>
      <c r="PIG18" s="4"/>
      <c r="PIH18" s="4"/>
      <c r="PII18" s="4"/>
      <c r="PIJ18" s="4"/>
      <c r="PIK18" s="4"/>
      <c r="PIL18" s="4"/>
      <c r="PIM18" s="4"/>
      <c r="PIN18" s="4"/>
      <c r="PIO18" s="4"/>
      <c r="PIP18" s="4"/>
      <c r="PIQ18" s="4"/>
      <c r="PIR18" s="4"/>
      <c r="PIS18" s="4"/>
      <c r="PIT18" s="4"/>
      <c r="PIU18" s="4"/>
      <c r="PIV18" s="4"/>
      <c r="PIW18" s="4"/>
      <c r="PIX18" s="4"/>
      <c r="PIY18" s="4"/>
      <c r="PIZ18" s="4"/>
      <c r="PJA18" s="4"/>
      <c r="PJB18" s="4"/>
      <c r="PJC18" s="4"/>
      <c r="PJD18" s="4"/>
      <c r="PJE18" s="4"/>
      <c r="PJF18" s="4"/>
      <c r="PJG18" s="4"/>
      <c r="PJH18" s="4"/>
      <c r="PJI18" s="4"/>
      <c r="PJJ18" s="4"/>
      <c r="PJK18" s="4"/>
      <c r="PJL18" s="4"/>
      <c r="PJM18" s="4"/>
      <c r="PJN18" s="4"/>
      <c r="PJO18" s="4"/>
      <c r="PJP18" s="4"/>
      <c r="PJQ18" s="4"/>
      <c r="PJR18" s="4"/>
      <c r="PJS18" s="4"/>
      <c r="PJT18" s="4"/>
      <c r="PJU18" s="4"/>
      <c r="PJV18" s="4"/>
      <c r="PJW18" s="4"/>
      <c r="PJX18" s="4"/>
      <c r="PJY18" s="4"/>
      <c r="PJZ18" s="4"/>
      <c r="PKA18" s="4"/>
      <c r="PKB18" s="4"/>
      <c r="PKC18" s="4"/>
      <c r="PKD18" s="4"/>
      <c r="PKE18" s="4"/>
      <c r="PKF18" s="4"/>
      <c r="PKG18" s="4"/>
      <c r="PKH18" s="4"/>
      <c r="PKI18" s="4"/>
      <c r="PKJ18" s="4"/>
      <c r="PKK18" s="4"/>
      <c r="PKL18" s="4"/>
      <c r="PKM18" s="4"/>
      <c r="PKN18" s="4"/>
      <c r="PKO18" s="4"/>
      <c r="PKP18" s="4"/>
      <c r="PKQ18" s="4"/>
      <c r="PKR18" s="4"/>
      <c r="PKS18" s="4"/>
      <c r="PKT18" s="4"/>
      <c r="PKU18" s="4"/>
      <c r="PKV18" s="4"/>
      <c r="PKW18" s="4"/>
      <c r="PKX18" s="4"/>
      <c r="PKY18" s="4"/>
      <c r="PKZ18" s="4"/>
      <c r="PLA18" s="4"/>
      <c r="PLB18" s="4"/>
      <c r="PLC18" s="4"/>
      <c r="PLD18" s="4"/>
      <c r="PLE18" s="4"/>
      <c r="PLF18" s="4"/>
      <c r="PLG18" s="4"/>
      <c r="PLH18" s="4"/>
      <c r="PLI18" s="4"/>
      <c r="PLJ18" s="4"/>
      <c r="PLK18" s="4"/>
      <c r="PLL18" s="4"/>
      <c r="PLM18" s="4"/>
      <c r="PLN18" s="4"/>
      <c r="PLO18" s="4"/>
      <c r="PLP18" s="4"/>
      <c r="PLQ18" s="4"/>
      <c r="PLR18" s="4"/>
      <c r="PLS18" s="4"/>
      <c r="PLT18" s="4"/>
      <c r="PLU18" s="4"/>
      <c r="PLV18" s="4"/>
      <c r="PLW18" s="4"/>
      <c r="PLX18" s="4"/>
      <c r="PLY18" s="4"/>
      <c r="PLZ18" s="4"/>
      <c r="PMA18" s="4"/>
      <c r="PMB18" s="4"/>
      <c r="PMC18" s="4"/>
      <c r="PMD18" s="4"/>
      <c r="PME18" s="4"/>
      <c r="PMF18" s="4"/>
      <c r="PMG18" s="4"/>
      <c r="PMH18" s="4"/>
      <c r="PMI18" s="4"/>
      <c r="PMJ18" s="4"/>
      <c r="PMK18" s="4"/>
      <c r="PML18" s="4"/>
      <c r="PMM18" s="4"/>
      <c r="PMN18" s="4"/>
      <c r="PMO18" s="4"/>
      <c r="PMP18" s="4"/>
      <c r="PMQ18" s="4"/>
      <c r="PMR18" s="4"/>
      <c r="PMS18" s="4"/>
      <c r="PMT18" s="4"/>
      <c r="PMU18" s="4"/>
      <c r="PMV18" s="4"/>
      <c r="PMW18" s="4"/>
      <c r="PMX18" s="4"/>
      <c r="PMY18" s="4"/>
      <c r="PMZ18" s="4"/>
      <c r="PNA18" s="4"/>
      <c r="PNB18" s="4"/>
      <c r="PNC18" s="4"/>
      <c r="PND18" s="4"/>
      <c r="PNE18" s="4"/>
      <c r="PNF18" s="4"/>
      <c r="PNG18" s="4"/>
      <c r="PNH18" s="4"/>
      <c r="PNI18" s="4"/>
      <c r="PNJ18" s="4"/>
      <c r="PNK18" s="4"/>
      <c r="PNL18" s="4"/>
      <c r="PNM18" s="4"/>
      <c r="PNN18" s="4"/>
      <c r="PNO18" s="4"/>
      <c r="PNP18" s="4"/>
      <c r="PNQ18" s="4"/>
      <c r="PNR18" s="4"/>
      <c r="PNS18" s="4"/>
      <c r="PNT18" s="4"/>
      <c r="PNU18" s="4"/>
      <c r="PNV18" s="4"/>
      <c r="PNW18" s="4"/>
      <c r="PNX18" s="4"/>
      <c r="PNY18" s="4"/>
      <c r="PNZ18" s="4"/>
      <c r="POA18" s="4"/>
      <c r="POB18" s="4"/>
      <c r="POC18" s="4"/>
      <c r="POD18" s="4"/>
      <c r="POE18" s="4"/>
      <c r="POF18" s="4"/>
      <c r="POG18" s="4"/>
      <c r="POH18" s="4"/>
      <c r="POI18" s="4"/>
      <c r="POJ18" s="4"/>
      <c r="POK18" s="4"/>
      <c r="POL18" s="4"/>
      <c r="POM18" s="4"/>
      <c r="PON18" s="4"/>
      <c r="POO18" s="4"/>
      <c r="POP18" s="4"/>
      <c r="POQ18" s="4"/>
      <c r="POR18" s="4"/>
      <c r="POS18" s="4"/>
      <c r="POT18" s="4"/>
      <c r="POU18" s="4"/>
      <c r="POV18" s="4"/>
      <c r="POW18" s="4"/>
      <c r="POX18" s="4"/>
      <c r="POY18" s="4"/>
      <c r="POZ18" s="4"/>
      <c r="PPA18" s="4"/>
      <c r="PPB18" s="4"/>
      <c r="PPC18" s="4"/>
      <c r="PPD18" s="4"/>
      <c r="PPE18" s="4"/>
      <c r="PPF18" s="4"/>
      <c r="PPG18" s="4"/>
      <c r="PPH18" s="4"/>
      <c r="PPI18" s="4"/>
      <c r="PPJ18" s="4"/>
      <c r="PPK18" s="4"/>
      <c r="PPL18" s="4"/>
      <c r="PPM18" s="4"/>
      <c r="PPN18" s="4"/>
      <c r="PPO18" s="4"/>
      <c r="PPP18" s="4"/>
      <c r="PPQ18" s="4"/>
      <c r="PPR18" s="4"/>
      <c r="PPS18" s="4"/>
      <c r="PPT18" s="4"/>
      <c r="PPU18" s="4"/>
      <c r="PPV18" s="4"/>
      <c r="PPW18" s="4"/>
      <c r="PPX18" s="4"/>
      <c r="PPY18" s="4"/>
      <c r="PPZ18" s="4"/>
      <c r="PQA18" s="4"/>
      <c r="PQB18" s="4"/>
      <c r="PQC18" s="4"/>
      <c r="PQD18" s="4"/>
      <c r="PQE18" s="4"/>
      <c r="PQF18" s="4"/>
      <c r="PQG18" s="4"/>
      <c r="PQH18" s="4"/>
      <c r="PQI18" s="4"/>
      <c r="PQJ18" s="4"/>
      <c r="PQK18" s="4"/>
      <c r="PQL18" s="4"/>
      <c r="PQM18" s="4"/>
      <c r="PQN18" s="4"/>
      <c r="PQO18" s="4"/>
      <c r="PQP18" s="4"/>
      <c r="PQQ18" s="4"/>
      <c r="PQR18" s="4"/>
      <c r="PQS18" s="4"/>
      <c r="PQT18" s="4"/>
      <c r="PQU18" s="4"/>
      <c r="PQV18" s="4"/>
      <c r="PQW18" s="4"/>
      <c r="PQX18" s="4"/>
      <c r="PQY18" s="4"/>
      <c r="PQZ18" s="4"/>
      <c r="PRA18" s="4"/>
      <c r="PRB18" s="4"/>
      <c r="PRC18" s="4"/>
      <c r="PRD18" s="4"/>
      <c r="PRE18" s="4"/>
      <c r="PRF18" s="4"/>
      <c r="PRG18" s="4"/>
      <c r="PRH18" s="4"/>
      <c r="PRI18" s="4"/>
      <c r="PRJ18" s="4"/>
      <c r="PRK18" s="4"/>
      <c r="PRL18" s="4"/>
      <c r="PRM18" s="4"/>
      <c r="PRN18" s="4"/>
      <c r="PRO18" s="4"/>
      <c r="PRP18" s="4"/>
      <c r="PRQ18" s="4"/>
      <c r="PRR18" s="4"/>
      <c r="PRS18" s="4"/>
      <c r="PRT18" s="4"/>
      <c r="PRU18" s="4"/>
      <c r="PRV18" s="4"/>
      <c r="PRW18" s="4"/>
      <c r="PRX18" s="4"/>
      <c r="PRY18" s="4"/>
      <c r="PRZ18" s="4"/>
      <c r="PSA18" s="4"/>
      <c r="PSB18" s="4"/>
      <c r="PSC18" s="4"/>
      <c r="PSD18" s="4"/>
      <c r="PSE18" s="4"/>
      <c r="PSF18" s="4"/>
      <c r="PSG18" s="4"/>
      <c r="PSH18" s="4"/>
      <c r="PSI18" s="4"/>
      <c r="PSJ18" s="4"/>
      <c r="PSK18" s="4"/>
      <c r="PSL18" s="4"/>
      <c r="PSM18" s="4"/>
      <c r="PSN18" s="4"/>
      <c r="PSO18" s="4"/>
      <c r="PSP18" s="4"/>
      <c r="PSQ18" s="4"/>
      <c r="PSR18" s="4"/>
      <c r="PSS18" s="4"/>
      <c r="PST18" s="4"/>
      <c r="PSU18" s="4"/>
      <c r="PSV18" s="4"/>
      <c r="PSW18" s="4"/>
      <c r="PSX18" s="4"/>
      <c r="PSY18" s="4"/>
      <c r="PSZ18" s="4"/>
      <c r="PTA18" s="4"/>
      <c r="PTB18" s="4"/>
      <c r="PTC18" s="4"/>
      <c r="PTD18" s="4"/>
      <c r="PTE18" s="4"/>
      <c r="PTF18" s="4"/>
      <c r="PTG18" s="4"/>
      <c r="PTH18" s="4"/>
      <c r="PTI18" s="4"/>
      <c r="PTJ18" s="4"/>
      <c r="PTK18" s="4"/>
      <c r="PTL18" s="4"/>
      <c r="PTM18" s="4"/>
      <c r="PTN18" s="4"/>
      <c r="PTO18" s="4"/>
      <c r="PTP18" s="4"/>
      <c r="PTQ18" s="4"/>
      <c r="PTR18" s="4"/>
      <c r="PTS18" s="4"/>
      <c r="PTT18" s="4"/>
      <c r="PTU18" s="4"/>
      <c r="PTV18" s="4"/>
      <c r="PTW18" s="4"/>
      <c r="PTX18" s="4"/>
      <c r="PTY18" s="4"/>
      <c r="PTZ18" s="4"/>
      <c r="PUA18" s="4"/>
      <c r="PUB18" s="4"/>
      <c r="PUC18" s="4"/>
      <c r="PUD18" s="4"/>
      <c r="PUE18" s="4"/>
      <c r="PUF18" s="4"/>
      <c r="PUG18" s="4"/>
      <c r="PUH18" s="4"/>
      <c r="PUI18" s="4"/>
      <c r="PUJ18" s="4"/>
      <c r="PUK18" s="4"/>
      <c r="PUL18" s="4"/>
      <c r="PUM18" s="4"/>
      <c r="PUN18" s="4"/>
      <c r="PUO18" s="4"/>
      <c r="PUP18" s="4"/>
      <c r="PUQ18" s="4"/>
      <c r="PUR18" s="4"/>
      <c r="PUS18" s="4"/>
      <c r="PUT18" s="4"/>
      <c r="PUU18" s="4"/>
      <c r="PUV18" s="4"/>
      <c r="PUW18" s="4"/>
      <c r="PUX18" s="4"/>
      <c r="PUY18" s="4"/>
      <c r="PUZ18" s="4"/>
      <c r="PVA18" s="4"/>
      <c r="PVB18" s="4"/>
      <c r="PVC18" s="4"/>
      <c r="PVD18" s="4"/>
      <c r="PVE18" s="4"/>
      <c r="PVF18" s="4"/>
      <c r="PVG18" s="4"/>
      <c r="PVH18" s="4"/>
      <c r="PVI18" s="4"/>
      <c r="PVJ18" s="4"/>
      <c r="PVK18" s="4"/>
      <c r="PVL18" s="4"/>
      <c r="PVM18" s="4"/>
      <c r="PVN18" s="4"/>
      <c r="PVO18" s="4"/>
      <c r="PVP18" s="4"/>
      <c r="PVQ18" s="4"/>
      <c r="PVR18" s="4"/>
      <c r="PVS18" s="4"/>
      <c r="PVT18" s="4"/>
      <c r="PVU18" s="4"/>
      <c r="PVV18" s="4"/>
      <c r="PVW18" s="4"/>
      <c r="PVX18" s="4"/>
      <c r="PVY18" s="4"/>
      <c r="PVZ18" s="4"/>
      <c r="PWA18" s="4"/>
      <c r="PWB18" s="4"/>
      <c r="PWC18" s="4"/>
      <c r="PWD18" s="4"/>
      <c r="PWE18" s="4"/>
      <c r="PWF18" s="4"/>
      <c r="PWG18" s="4"/>
      <c r="PWH18" s="4"/>
      <c r="PWI18" s="4"/>
      <c r="PWJ18" s="4"/>
      <c r="PWK18" s="4"/>
      <c r="PWL18" s="4"/>
      <c r="PWM18" s="4"/>
      <c r="PWN18" s="4"/>
      <c r="PWO18" s="4"/>
      <c r="PWP18" s="4"/>
      <c r="PWQ18" s="4"/>
      <c r="PWR18" s="4"/>
      <c r="PWS18" s="4"/>
      <c r="PWT18" s="4"/>
      <c r="PWU18" s="4"/>
      <c r="PWV18" s="4"/>
      <c r="PWW18" s="4"/>
      <c r="PWX18" s="4"/>
      <c r="PWY18" s="4"/>
      <c r="PWZ18" s="4"/>
      <c r="PXA18" s="4"/>
      <c r="PXB18" s="4"/>
      <c r="PXC18" s="4"/>
      <c r="PXD18" s="4"/>
      <c r="PXE18" s="4"/>
      <c r="PXF18" s="4"/>
      <c r="PXG18" s="4"/>
      <c r="PXH18" s="4"/>
      <c r="PXI18" s="4"/>
      <c r="PXJ18" s="4"/>
      <c r="PXK18" s="4"/>
      <c r="PXL18" s="4"/>
      <c r="PXM18" s="4"/>
      <c r="PXN18" s="4"/>
      <c r="PXO18" s="4"/>
      <c r="PXP18" s="4"/>
      <c r="PXQ18" s="4"/>
      <c r="PXR18" s="4"/>
      <c r="PXS18" s="4"/>
      <c r="PXT18" s="4"/>
      <c r="PXU18" s="4"/>
      <c r="PXV18" s="4"/>
      <c r="PXW18" s="4"/>
      <c r="PXX18" s="4"/>
      <c r="PXY18" s="4"/>
      <c r="PXZ18" s="4"/>
      <c r="PYA18" s="4"/>
      <c r="PYB18" s="4"/>
      <c r="PYC18" s="4"/>
      <c r="PYD18" s="4"/>
      <c r="PYE18" s="4"/>
      <c r="PYF18" s="4"/>
      <c r="PYG18" s="4"/>
      <c r="PYH18" s="4"/>
      <c r="PYI18" s="4"/>
      <c r="PYJ18" s="4"/>
      <c r="PYK18" s="4"/>
      <c r="PYL18" s="4"/>
      <c r="PYM18" s="4"/>
      <c r="PYN18" s="4"/>
      <c r="PYO18" s="4"/>
      <c r="PYP18" s="4"/>
      <c r="PYQ18" s="4"/>
      <c r="PYR18" s="4"/>
      <c r="PYS18" s="4"/>
      <c r="PYT18" s="4"/>
      <c r="PYU18" s="4"/>
      <c r="PYV18" s="4"/>
      <c r="PYW18" s="4"/>
      <c r="PYX18" s="4"/>
      <c r="PYY18" s="4"/>
      <c r="PYZ18" s="4"/>
      <c r="PZA18" s="4"/>
      <c r="PZB18" s="4"/>
      <c r="PZC18" s="4"/>
      <c r="PZD18" s="4"/>
      <c r="PZE18" s="4"/>
      <c r="PZF18" s="4"/>
      <c r="PZG18" s="4"/>
      <c r="PZH18" s="4"/>
      <c r="PZI18" s="4"/>
      <c r="PZJ18" s="4"/>
      <c r="PZK18" s="4"/>
      <c r="PZL18" s="4"/>
      <c r="PZM18" s="4"/>
      <c r="PZN18" s="4"/>
      <c r="PZO18" s="4"/>
      <c r="PZP18" s="4"/>
      <c r="PZQ18" s="4"/>
      <c r="PZR18" s="4"/>
      <c r="PZS18" s="4"/>
      <c r="PZT18" s="4"/>
      <c r="PZU18" s="4"/>
      <c r="PZV18" s="4"/>
      <c r="PZW18" s="4"/>
      <c r="PZX18" s="4"/>
      <c r="PZY18" s="4"/>
      <c r="PZZ18" s="4"/>
      <c r="QAA18" s="4"/>
      <c r="QAB18" s="4"/>
      <c r="QAC18" s="4"/>
      <c r="QAD18" s="4"/>
      <c r="QAE18" s="4"/>
      <c r="QAF18" s="4"/>
      <c r="QAG18" s="4"/>
      <c r="QAH18" s="4"/>
      <c r="QAI18" s="4"/>
      <c r="QAJ18" s="4"/>
      <c r="QAK18" s="4"/>
      <c r="QAL18" s="4"/>
      <c r="QAM18" s="4"/>
      <c r="QAN18" s="4"/>
      <c r="QAO18" s="4"/>
      <c r="QAP18" s="4"/>
      <c r="QAQ18" s="4"/>
      <c r="QAR18" s="4"/>
      <c r="QAS18" s="4"/>
      <c r="QAT18" s="4"/>
      <c r="QAU18" s="4"/>
      <c r="QAV18" s="4"/>
      <c r="QAW18" s="4"/>
      <c r="QAX18" s="4"/>
      <c r="QAY18" s="4"/>
      <c r="QAZ18" s="4"/>
      <c r="QBA18" s="4"/>
      <c r="QBB18" s="4"/>
      <c r="QBC18" s="4"/>
      <c r="QBD18" s="4"/>
      <c r="QBE18" s="4"/>
      <c r="QBF18" s="4"/>
      <c r="QBG18" s="4"/>
      <c r="QBH18" s="4"/>
      <c r="QBI18" s="4"/>
      <c r="QBJ18" s="4"/>
      <c r="QBK18" s="4"/>
      <c r="QBL18" s="4"/>
      <c r="QBM18" s="4"/>
      <c r="QBN18" s="4"/>
      <c r="QBO18" s="4"/>
      <c r="QBP18" s="4"/>
      <c r="QBQ18" s="4"/>
      <c r="QBR18" s="4"/>
      <c r="QBS18" s="4"/>
      <c r="QBT18" s="4"/>
      <c r="QBU18" s="4"/>
      <c r="QBV18" s="4"/>
      <c r="QBW18" s="4"/>
      <c r="QBX18" s="4"/>
      <c r="QBY18" s="4"/>
      <c r="QBZ18" s="4"/>
      <c r="QCA18" s="4"/>
      <c r="QCB18" s="4"/>
      <c r="QCC18" s="4"/>
      <c r="QCD18" s="4"/>
      <c r="QCE18" s="4"/>
      <c r="QCF18" s="4"/>
      <c r="QCG18" s="4"/>
      <c r="QCH18" s="4"/>
      <c r="QCI18" s="4"/>
      <c r="QCJ18" s="4"/>
      <c r="QCK18" s="4"/>
      <c r="QCL18" s="4"/>
      <c r="QCM18" s="4"/>
      <c r="QCN18" s="4"/>
      <c r="QCO18" s="4"/>
      <c r="QCP18" s="4"/>
      <c r="QCQ18" s="4"/>
      <c r="QCR18" s="4"/>
      <c r="QCS18" s="4"/>
      <c r="QCT18" s="4"/>
      <c r="QCU18" s="4"/>
      <c r="QCV18" s="4"/>
      <c r="QCW18" s="4"/>
      <c r="QCX18" s="4"/>
      <c r="QCY18" s="4"/>
      <c r="QCZ18" s="4"/>
      <c r="QDA18" s="4"/>
      <c r="QDB18" s="4"/>
      <c r="QDC18" s="4"/>
      <c r="QDD18" s="4"/>
      <c r="QDE18" s="4"/>
      <c r="QDF18" s="4"/>
      <c r="QDG18" s="4"/>
      <c r="QDH18" s="4"/>
      <c r="QDI18" s="4"/>
      <c r="QDJ18" s="4"/>
      <c r="QDK18" s="4"/>
      <c r="QDL18" s="4"/>
      <c r="QDM18" s="4"/>
      <c r="QDN18" s="4"/>
      <c r="QDO18" s="4"/>
      <c r="QDP18" s="4"/>
      <c r="QDQ18" s="4"/>
      <c r="QDR18" s="4"/>
      <c r="QDS18" s="4"/>
      <c r="QDT18" s="4"/>
      <c r="QDU18" s="4"/>
      <c r="QDV18" s="4"/>
      <c r="QDW18" s="4"/>
      <c r="QDX18" s="4"/>
      <c r="QDY18" s="4"/>
      <c r="QDZ18" s="4"/>
      <c r="QEA18" s="4"/>
      <c r="QEB18" s="4"/>
      <c r="QEC18" s="4"/>
      <c r="QED18" s="4"/>
      <c r="QEE18" s="4"/>
      <c r="QEF18" s="4"/>
      <c r="QEG18" s="4"/>
      <c r="QEH18" s="4"/>
      <c r="QEI18" s="4"/>
      <c r="QEJ18" s="4"/>
      <c r="QEK18" s="4"/>
      <c r="QEL18" s="4"/>
      <c r="QEM18" s="4"/>
      <c r="QEN18" s="4"/>
      <c r="QEO18" s="4"/>
      <c r="QEP18" s="4"/>
      <c r="QEQ18" s="4"/>
      <c r="QER18" s="4"/>
      <c r="QES18" s="4"/>
      <c r="QET18" s="4"/>
      <c r="QEU18" s="4"/>
      <c r="QEV18" s="4"/>
      <c r="QEW18" s="4"/>
      <c r="QEX18" s="4"/>
      <c r="QEY18" s="4"/>
      <c r="QEZ18" s="4"/>
      <c r="QFA18" s="4"/>
      <c r="QFB18" s="4"/>
      <c r="QFC18" s="4"/>
      <c r="QFD18" s="4"/>
      <c r="QFE18" s="4"/>
      <c r="QFF18" s="4"/>
      <c r="QFG18" s="4"/>
      <c r="QFH18" s="4"/>
      <c r="QFI18" s="4"/>
      <c r="QFJ18" s="4"/>
      <c r="QFK18" s="4"/>
      <c r="QFL18" s="4"/>
      <c r="QFM18" s="4"/>
      <c r="QFN18" s="4"/>
      <c r="QFO18" s="4"/>
      <c r="QFP18" s="4"/>
      <c r="QFQ18" s="4"/>
      <c r="QFR18" s="4"/>
      <c r="QFS18" s="4"/>
      <c r="QFT18" s="4"/>
      <c r="QFU18" s="4"/>
      <c r="QFV18" s="4"/>
      <c r="QFW18" s="4"/>
      <c r="QFX18" s="4"/>
      <c r="QFY18" s="4"/>
      <c r="QFZ18" s="4"/>
      <c r="QGA18" s="4"/>
      <c r="QGB18" s="4"/>
      <c r="QGC18" s="4"/>
      <c r="QGD18" s="4"/>
      <c r="QGE18" s="4"/>
      <c r="QGF18" s="4"/>
      <c r="QGG18" s="4"/>
      <c r="QGH18" s="4"/>
      <c r="QGI18" s="4"/>
      <c r="QGJ18" s="4"/>
      <c r="QGK18" s="4"/>
      <c r="QGL18" s="4"/>
      <c r="QGM18" s="4"/>
      <c r="QGN18" s="4"/>
      <c r="QGO18" s="4"/>
      <c r="QGP18" s="4"/>
      <c r="QGQ18" s="4"/>
      <c r="QGR18" s="4"/>
      <c r="QGS18" s="4"/>
      <c r="QGT18" s="4"/>
      <c r="QGU18" s="4"/>
      <c r="QGV18" s="4"/>
      <c r="QGW18" s="4"/>
      <c r="QGX18" s="4"/>
      <c r="QGY18" s="4"/>
      <c r="QGZ18" s="4"/>
      <c r="QHA18" s="4"/>
      <c r="QHB18" s="4"/>
      <c r="QHC18" s="4"/>
      <c r="QHD18" s="4"/>
      <c r="QHE18" s="4"/>
      <c r="QHF18" s="4"/>
      <c r="QHG18" s="4"/>
      <c r="QHH18" s="4"/>
      <c r="QHI18" s="4"/>
      <c r="QHJ18" s="4"/>
      <c r="QHK18" s="4"/>
      <c r="QHL18" s="4"/>
      <c r="QHM18" s="4"/>
      <c r="QHN18" s="4"/>
      <c r="QHO18" s="4"/>
      <c r="QHP18" s="4"/>
      <c r="QHQ18" s="4"/>
      <c r="QHR18" s="4"/>
      <c r="QHS18" s="4"/>
      <c r="QHT18" s="4"/>
      <c r="QHU18" s="4"/>
      <c r="QHV18" s="4"/>
      <c r="QHW18" s="4"/>
      <c r="QHX18" s="4"/>
      <c r="QHY18" s="4"/>
      <c r="QHZ18" s="4"/>
      <c r="QIA18" s="4"/>
      <c r="QIB18" s="4"/>
      <c r="QIC18" s="4"/>
      <c r="QID18" s="4"/>
      <c r="QIE18" s="4"/>
      <c r="QIF18" s="4"/>
      <c r="QIG18" s="4"/>
      <c r="QIH18" s="4"/>
      <c r="QII18" s="4"/>
      <c r="QIJ18" s="4"/>
      <c r="QIK18" s="4"/>
      <c r="QIL18" s="4"/>
      <c r="QIM18" s="4"/>
      <c r="QIN18" s="4"/>
      <c r="QIO18" s="4"/>
      <c r="QIP18" s="4"/>
      <c r="QIQ18" s="4"/>
      <c r="QIR18" s="4"/>
      <c r="QIS18" s="4"/>
      <c r="QIT18" s="4"/>
      <c r="QIU18" s="4"/>
      <c r="QIV18" s="4"/>
      <c r="QIW18" s="4"/>
      <c r="QIX18" s="4"/>
      <c r="QIY18" s="4"/>
      <c r="QIZ18" s="4"/>
      <c r="QJA18" s="4"/>
      <c r="QJB18" s="4"/>
      <c r="QJC18" s="4"/>
      <c r="QJD18" s="4"/>
      <c r="QJE18" s="4"/>
      <c r="QJF18" s="4"/>
      <c r="QJG18" s="4"/>
      <c r="QJH18" s="4"/>
      <c r="QJI18" s="4"/>
      <c r="QJJ18" s="4"/>
      <c r="QJK18" s="4"/>
      <c r="QJL18" s="4"/>
      <c r="QJM18" s="4"/>
      <c r="QJN18" s="4"/>
      <c r="QJO18" s="4"/>
      <c r="QJP18" s="4"/>
      <c r="QJQ18" s="4"/>
      <c r="QJR18" s="4"/>
      <c r="QJS18" s="4"/>
      <c r="QJT18" s="4"/>
      <c r="QJU18" s="4"/>
      <c r="QJV18" s="4"/>
      <c r="QJW18" s="4"/>
      <c r="QJX18" s="4"/>
      <c r="QJY18" s="4"/>
      <c r="QJZ18" s="4"/>
      <c r="QKA18" s="4"/>
      <c r="QKB18" s="4"/>
      <c r="QKC18" s="4"/>
      <c r="QKD18" s="4"/>
      <c r="QKE18" s="4"/>
      <c r="QKF18" s="4"/>
      <c r="QKG18" s="4"/>
      <c r="QKH18" s="4"/>
      <c r="QKI18" s="4"/>
      <c r="QKJ18" s="4"/>
      <c r="QKK18" s="4"/>
      <c r="QKL18" s="4"/>
      <c r="QKM18" s="4"/>
      <c r="QKN18" s="4"/>
      <c r="QKO18" s="4"/>
      <c r="QKP18" s="4"/>
      <c r="QKQ18" s="4"/>
      <c r="QKR18" s="4"/>
      <c r="QKS18" s="4"/>
      <c r="QKT18" s="4"/>
      <c r="QKU18" s="4"/>
      <c r="QKV18" s="4"/>
      <c r="QKW18" s="4"/>
      <c r="QKX18" s="4"/>
      <c r="QKY18" s="4"/>
      <c r="QKZ18" s="4"/>
      <c r="QLA18" s="4"/>
      <c r="QLB18" s="4"/>
      <c r="QLC18" s="4"/>
      <c r="QLD18" s="4"/>
      <c r="QLE18" s="4"/>
      <c r="QLF18" s="4"/>
      <c r="QLG18" s="4"/>
      <c r="QLH18" s="4"/>
      <c r="QLI18" s="4"/>
      <c r="QLJ18" s="4"/>
      <c r="QLK18" s="4"/>
      <c r="QLL18" s="4"/>
      <c r="QLM18" s="4"/>
      <c r="QLN18" s="4"/>
      <c r="QLO18" s="4"/>
      <c r="QLP18" s="4"/>
      <c r="QLQ18" s="4"/>
      <c r="QLR18" s="4"/>
      <c r="QLS18" s="4"/>
      <c r="QLT18" s="4"/>
      <c r="QLU18" s="4"/>
      <c r="QLV18" s="4"/>
      <c r="QLW18" s="4"/>
      <c r="QLX18" s="4"/>
      <c r="QLY18" s="4"/>
      <c r="QLZ18" s="4"/>
      <c r="QMA18" s="4"/>
      <c r="QMB18" s="4"/>
      <c r="QMC18" s="4"/>
      <c r="QMD18" s="4"/>
      <c r="QME18" s="4"/>
      <c r="QMF18" s="4"/>
      <c r="QMG18" s="4"/>
      <c r="QMH18" s="4"/>
      <c r="QMI18" s="4"/>
      <c r="QMJ18" s="4"/>
      <c r="QMK18" s="4"/>
      <c r="QML18" s="4"/>
      <c r="QMM18" s="4"/>
      <c r="QMN18" s="4"/>
      <c r="QMO18" s="4"/>
      <c r="QMP18" s="4"/>
      <c r="QMQ18" s="4"/>
      <c r="QMR18" s="4"/>
      <c r="QMS18" s="4"/>
      <c r="QMT18" s="4"/>
      <c r="QMU18" s="4"/>
      <c r="QMV18" s="4"/>
      <c r="QMW18" s="4"/>
      <c r="QMX18" s="4"/>
      <c r="QMY18" s="4"/>
      <c r="QMZ18" s="4"/>
      <c r="QNA18" s="4"/>
      <c r="QNB18" s="4"/>
      <c r="QNC18" s="4"/>
      <c r="QND18" s="4"/>
      <c r="QNE18" s="4"/>
      <c r="QNF18" s="4"/>
      <c r="QNG18" s="4"/>
      <c r="QNH18" s="4"/>
      <c r="QNI18" s="4"/>
      <c r="QNJ18" s="4"/>
      <c r="QNK18" s="4"/>
      <c r="QNL18" s="4"/>
      <c r="QNM18" s="4"/>
      <c r="QNN18" s="4"/>
      <c r="QNO18" s="4"/>
      <c r="QNP18" s="4"/>
      <c r="QNQ18" s="4"/>
      <c r="QNR18" s="4"/>
      <c r="QNS18" s="4"/>
      <c r="QNT18" s="4"/>
      <c r="QNU18" s="4"/>
      <c r="QNV18" s="4"/>
      <c r="QNW18" s="4"/>
      <c r="QNX18" s="4"/>
      <c r="QNY18" s="4"/>
      <c r="QNZ18" s="4"/>
      <c r="QOA18" s="4"/>
      <c r="QOB18" s="4"/>
      <c r="QOC18" s="4"/>
      <c r="QOD18" s="4"/>
      <c r="QOE18" s="4"/>
      <c r="QOF18" s="4"/>
      <c r="QOG18" s="4"/>
      <c r="QOH18" s="4"/>
      <c r="QOI18" s="4"/>
      <c r="QOJ18" s="4"/>
      <c r="QOK18" s="4"/>
      <c r="QOL18" s="4"/>
      <c r="QOM18" s="4"/>
      <c r="QON18" s="4"/>
      <c r="QOO18" s="4"/>
      <c r="QOP18" s="4"/>
      <c r="QOQ18" s="4"/>
      <c r="QOR18" s="4"/>
      <c r="QOS18" s="4"/>
      <c r="QOT18" s="4"/>
      <c r="QOU18" s="4"/>
      <c r="QOV18" s="4"/>
      <c r="QOW18" s="4"/>
      <c r="QOX18" s="4"/>
      <c r="QOY18" s="4"/>
      <c r="QOZ18" s="4"/>
      <c r="QPA18" s="4"/>
      <c r="QPB18" s="4"/>
      <c r="QPC18" s="4"/>
      <c r="QPD18" s="4"/>
      <c r="QPE18" s="4"/>
      <c r="QPF18" s="4"/>
      <c r="QPG18" s="4"/>
      <c r="QPH18" s="4"/>
      <c r="QPI18" s="4"/>
      <c r="QPJ18" s="4"/>
      <c r="QPK18" s="4"/>
      <c r="QPL18" s="4"/>
      <c r="QPM18" s="4"/>
      <c r="QPN18" s="4"/>
      <c r="QPO18" s="4"/>
      <c r="QPP18" s="4"/>
      <c r="QPQ18" s="4"/>
      <c r="QPR18" s="4"/>
      <c r="QPS18" s="4"/>
      <c r="QPT18" s="4"/>
      <c r="QPU18" s="4"/>
      <c r="QPV18" s="4"/>
      <c r="QPW18" s="4"/>
      <c r="QPX18" s="4"/>
      <c r="QPY18" s="4"/>
      <c r="QPZ18" s="4"/>
      <c r="QQA18" s="4"/>
      <c r="QQB18" s="4"/>
      <c r="QQC18" s="4"/>
      <c r="QQD18" s="4"/>
      <c r="QQE18" s="4"/>
      <c r="QQF18" s="4"/>
      <c r="QQG18" s="4"/>
      <c r="QQH18" s="4"/>
      <c r="QQI18" s="4"/>
      <c r="QQJ18" s="4"/>
      <c r="QQK18" s="4"/>
      <c r="QQL18" s="4"/>
      <c r="QQM18" s="4"/>
      <c r="QQN18" s="4"/>
      <c r="QQO18" s="4"/>
      <c r="QQP18" s="4"/>
      <c r="QQQ18" s="4"/>
      <c r="QQR18" s="4"/>
      <c r="QQS18" s="4"/>
      <c r="QQT18" s="4"/>
      <c r="QQU18" s="4"/>
      <c r="QQV18" s="4"/>
      <c r="QQW18" s="4"/>
      <c r="QQX18" s="4"/>
      <c r="QQY18" s="4"/>
      <c r="QQZ18" s="4"/>
      <c r="QRA18" s="4"/>
      <c r="QRB18" s="4"/>
      <c r="QRC18" s="4"/>
      <c r="QRD18" s="4"/>
      <c r="QRE18" s="4"/>
      <c r="QRF18" s="4"/>
      <c r="QRG18" s="4"/>
      <c r="QRH18" s="4"/>
      <c r="QRI18" s="4"/>
      <c r="QRJ18" s="4"/>
      <c r="QRK18" s="4"/>
      <c r="QRL18" s="4"/>
      <c r="QRM18" s="4"/>
      <c r="QRN18" s="4"/>
      <c r="QRO18" s="4"/>
      <c r="QRP18" s="4"/>
      <c r="QRQ18" s="4"/>
      <c r="QRR18" s="4"/>
      <c r="QRS18" s="4"/>
      <c r="QRT18" s="4"/>
      <c r="QRU18" s="4"/>
      <c r="QRV18" s="4"/>
      <c r="QRW18" s="4"/>
      <c r="QRX18" s="4"/>
      <c r="QRY18" s="4"/>
      <c r="QRZ18" s="4"/>
      <c r="QSA18" s="4"/>
      <c r="QSB18" s="4"/>
      <c r="QSC18" s="4"/>
      <c r="QSD18" s="4"/>
      <c r="QSE18" s="4"/>
      <c r="QSF18" s="4"/>
      <c r="QSG18" s="4"/>
      <c r="QSH18" s="4"/>
      <c r="QSI18" s="4"/>
      <c r="QSJ18" s="4"/>
      <c r="QSK18" s="4"/>
      <c r="QSL18" s="4"/>
      <c r="QSM18" s="4"/>
      <c r="QSN18" s="4"/>
      <c r="QSO18" s="4"/>
      <c r="QSP18" s="4"/>
      <c r="QSQ18" s="4"/>
      <c r="QSR18" s="4"/>
      <c r="QSS18" s="4"/>
      <c r="QST18" s="4"/>
      <c r="QSU18" s="4"/>
      <c r="QSV18" s="4"/>
      <c r="QSW18" s="4"/>
      <c r="QSX18" s="4"/>
      <c r="QSY18" s="4"/>
      <c r="QSZ18" s="4"/>
      <c r="QTA18" s="4"/>
      <c r="QTB18" s="4"/>
      <c r="QTC18" s="4"/>
      <c r="QTD18" s="4"/>
      <c r="QTE18" s="4"/>
      <c r="QTF18" s="4"/>
      <c r="QTG18" s="4"/>
      <c r="QTH18" s="4"/>
      <c r="QTI18" s="4"/>
      <c r="QTJ18" s="4"/>
      <c r="QTK18" s="4"/>
      <c r="QTL18" s="4"/>
      <c r="QTM18" s="4"/>
      <c r="QTN18" s="4"/>
      <c r="QTO18" s="4"/>
      <c r="QTP18" s="4"/>
      <c r="QTQ18" s="4"/>
      <c r="QTR18" s="4"/>
      <c r="QTS18" s="4"/>
      <c r="QTT18" s="4"/>
      <c r="QTU18" s="4"/>
      <c r="QTV18" s="4"/>
      <c r="QTW18" s="4"/>
      <c r="QTX18" s="4"/>
      <c r="QTY18" s="4"/>
      <c r="QTZ18" s="4"/>
      <c r="QUA18" s="4"/>
      <c r="QUB18" s="4"/>
      <c r="QUC18" s="4"/>
      <c r="QUD18" s="4"/>
      <c r="QUE18" s="4"/>
      <c r="QUF18" s="4"/>
      <c r="QUG18" s="4"/>
      <c r="QUH18" s="4"/>
      <c r="QUI18" s="4"/>
      <c r="QUJ18" s="4"/>
      <c r="QUK18" s="4"/>
      <c r="QUL18" s="4"/>
      <c r="QUM18" s="4"/>
      <c r="QUN18" s="4"/>
      <c r="QUO18" s="4"/>
      <c r="QUP18" s="4"/>
      <c r="QUQ18" s="4"/>
      <c r="QUR18" s="4"/>
      <c r="QUS18" s="4"/>
      <c r="QUT18" s="4"/>
      <c r="QUU18" s="4"/>
      <c r="QUV18" s="4"/>
      <c r="QUW18" s="4"/>
      <c r="QUX18" s="4"/>
      <c r="QUY18" s="4"/>
      <c r="QUZ18" s="4"/>
      <c r="QVA18" s="4"/>
      <c r="QVB18" s="4"/>
      <c r="QVC18" s="4"/>
      <c r="QVD18" s="4"/>
      <c r="QVE18" s="4"/>
      <c r="QVF18" s="4"/>
      <c r="QVG18" s="4"/>
      <c r="QVH18" s="4"/>
      <c r="QVI18" s="4"/>
      <c r="QVJ18" s="4"/>
      <c r="QVK18" s="4"/>
      <c r="QVL18" s="4"/>
      <c r="QVM18" s="4"/>
      <c r="QVN18" s="4"/>
      <c r="QVO18" s="4"/>
      <c r="QVP18" s="4"/>
      <c r="QVQ18" s="4"/>
      <c r="QVR18" s="4"/>
      <c r="QVS18" s="4"/>
      <c r="QVT18" s="4"/>
      <c r="QVU18" s="4"/>
      <c r="QVV18" s="4"/>
      <c r="QVW18" s="4"/>
      <c r="QVX18" s="4"/>
      <c r="QVY18" s="4"/>
      <c r="QVZ18" s="4"/>
      <c r="QWA18" s="4"/>
      <c r="QWB18" s="4"/>
      <c r="QWC18" s="4"/>
      <c r="QWD18" s="4"/>
      <c r="QWE18" s="4"/>
      <c r="QWF18" s="4"/>
      <c r="QWG18" s="4"/>
      <c r="QWH18" s="4"/>
      <c r="QWI18" s="4"/>
      <c r="QWJ18" s="4"/>
      <c r="QWK18" s="4"/>
      <c r="QWL18" s="4"/>
      <c r="QWM18" s="4"/>
      <c r="QWN18" s="4"/>
      <c r="QWO18" s="4"/>
      <c r="QWP18" s="4"/>
      <c r="QWQ18" s="4"/>
      <c r="QWR18" s="4"/>
      <c r="QWS18" s="4"/>
      <c r="QWT18" s="4"/>
      <c r="QWU18" s="4"/>
      <c r="QWV18" s="4"/>
      <c r="QWW18" s="4"/>
      <c r="QWX18" s="4"/>
      <c r="QWY18" s="4"/>
      <c r="QWZ18" s="4"/>
      <c r="QXA18" s="4"/>
      <c r="QXB18" s="4"/>
      <c r="QXC18" s="4"/>
      <c r="QXD18" s="4"/>
      <c r="QXE18" s="4"/>
      <c r="QXF18" s="4"/>
      <c r="QXG18" s="4"/>
      <c r="QXH18" s="4"/>
      <c r="QXI18" s="4"/>
      <c r="QXJ18" s="4"/>
      <c r="QXK18" s="4"/>
      <c r="QXL18" s="4"/>
      <c r="QXM18" s="4"/>
      <c r="QXN18" s="4"/>
      <c r="QXO18" s="4"/>
      <c r="QXP18" s="4"/>
      <c r="QXQ18" s="4"/>
      <c r="QXR18" s="4"/>
      <c r="QXS18" s="4"/>
      <c r="QXT18" s="4"/>
      <c r="QXU18" s="4"/>
      <c r="QXV18" s="4"/>
      <c r="QXW18" s="4"/>
      <c r="QXX18" s="4"/>
      <c r="QXY18" s="4"/>
      <c r="QXZ18" s="4"/>
      <c r="QYA18" s="4"/>
      <c r="QYB18" s="4"/>
      <c r="QYC18" s="4"/>
      <c r="QYD18" s="4"/>
      <c r="QYE18" s="4"/>
      <c r="QYF18" s="4"/>
      <c r="QYG18" s="4"/>
      <c r="QYH18" s="4"/>
      <c r="QYI18" s="4"/>
      <c r="QYJ18" s="4"/>
      <c r="QYK18" s="4"/>
      <c r="QYL18" s="4"/>
      <c r="QYM18" s="4"/>
      <c r="QYN18" s="4"/>
      <c r="QYO18" s="4"/>
      <c r="QYP18" s="4"/>
      <c r="QYQ18" s="4"/>
      <c r="QYR18" s="4"/>
      <c r="QYS18" s="4"/>
      <c r="QYT18" s="4"/>
      <c r="QYU18" s="4"/>
      <c r="QYV18" s="4"/>
      <c r="QYW18" s="4"/>
      <c r="QYX18" s="4"/>
      <c r="QYY18" s="4"/>
      <c r="QYZ18" s="4"/>
      <c r="QZA18" s="4"/>
      <c r="QZB18" s="4"/>
      <c r="QZC18" s="4"/>
      <c r="QZD18" s="4"/>
      <c r="QZE18" s="4"/>
      <c r="QZF18" s="4"/>
      <c r="QZG18" s="4"/>
      <c r="QZH18" s="4"/>
      <c r="QZI18" s="4"/>
      <c r="QZJ18" s="4"/>
      <c r="QZK18" s="4"/>
      <c r="QZL18" s="4"/>
      <c r="QZM18" s="4"/>
      <c r="QZN18" s="4"/>
      <c r="QZO18" s="4"/>
      <c r="QZP18" s="4"/>
      <c r="QZQ18" s="4"/>
      <c r="QZR18" s="4"/>
      <c r="QZS18" s="4"/>
      <c r="QZT18" s="4"/>
      <c r="QZU18" s="4"/>
      <c r="QZV18" s="4"/>
      <c r="QZW18" s="4"/>
      <c r="QZX18" s="4"/>
      <c r="QZY18" s="4"/>
      <c r="QZZ18" s="4"/>
      <c r="RAA18" s="4"/>
      <c r="RAB18" s="4"/>
      <c r="RAC18" s="4"/>
      <c r="RAD18" s="4"/>
      <c r="RAE18" s="4"/>
      <c r="RAF18" s="4"/>
      <c r="RAG18" s="4"/>
      <c r="RAH18" s="4"/>
      <c r="RAI18" s="4"/>
      <c r="RAJ18" s="4"/>
      <c r="RAK18" s="4"/>
      <c r="RAL18" s="4"/>
      <c r="RAM18" s="4"/>
      <c r="RAN18" s="4"/>
      <c r="RAO18" s="4"/>
      <c r="RAP18" s="4"/>
      <c r="RAQ18" s="4"/>
      <c r="RAR18" s="4"/>
      <c r="RAS18" s="4"/>
      <c r="RAT18" s="4"/>
      <c r="RAU18" s="4"/>
      <c r="RAV18" s="4"/>
      <c r="RAW18" s="4"/>
      <c r="RAX18" s="4"/>
      <c r="RAY18" s="4"/>
      <c r="RAZ18" s="4"/>
      <c r="RBA18" s="4"/>
      <c r="RBB18" s="4"/>
      <c r="RBC18" s="4"/>
      <c r="RBD18" s="4"/>
      <c r="RBE18" s="4"/>
      <c r="RBF18" s="4"/>
      <c r="RBG18" s="4"/>
      <c r="RBH18" s="4"/>
      <c r="RBI18" s="4"/>
      <c r="RBJ18" s="4"/>
      <c r="RBK18" s="4"/>
      <c r="RBL18" s="4"/>
      <c r="RBM18" s="4"/>
      <c r="RBN18" s="4"/>
      <c r="RBO18" s="4"/>
      <c r="RBP18" s="4"/>
      <c r="RBQ18" s="4"/>
      <c r="RBR18" s="4"/>
      <c r="RBS18" s="4"/>
      <c r="RBT18" s="4"/>
      <c r="RBU18" s="4"/>
      <c r="RBV18" s="4"/>
      <c r="RBW18" s="4"/>
      <c r="RBX18" s="4"/>
      <c r="RBY18" s="4"/>
      <c r="RBZ18" s="4"/>
      <c r="RCA18" s="4"/>
      <c r="RCB18" s="4"/>
      <c r="RCC18" s="4"/>
      <c r="RCD18" s="4"/>
      <c r="RCE18" s="4"/>
      <c r="RCF18" s="4"/>
      <c r="RCG18" s="4"/>
      <c r="RCH18" s="4"/>
      <c r="RCI18" s="4"/>
      <c r="RCJ18" s="4"/>
      <c r="RCK18" s="4"/>
      <c r="RCL18" s="4"/>
      <c r="RCM18" s="4"/>
      <c r="RCN18" s="4"/>
      <c r="RCO18" s="4"/>
      <c r="RCP18" s="4"/>
      <c r="RCQ18" s="4"/>
      <c r="RCR18" s="4"/>
      <c r="RCS18" s="4"/>
      <c r="RCT18" s="4"/>
      <c r="RCU18" s="4"/>
      <c r="RCV18" s="4"/>
      <c r="RCW18" s="4"/>
      <c r="RCX18" s="4"/>
      <c r="RCY18" s="4"/>
      <c r="RCZ18" s="4"/>
      <c r="RDA18" s="4"/>
      <c r="RDB18" s="4"/>
      <c r="RDC18" s="4"/>
      <c r="RDD18" s="4"/>
      <c r="RDE18" s="4"/>
      <c r="RDF18" s="4"/>
      <c r="RDG18" s="4"/>
      <c r="RDH18" s="4"/>
      <c r="RDI18" s="4"/>
      <c r="RDJ18" s="4"/>
      <c r="RDK18" s="4"/>
      <c r="RDL18" s="4"/>
      <c r="RDM18" s="4"/>
      <c r="RDN18" s="4"/>
      <c r="RDO18" s="4"/>
      <c r="RDP18" s="4"/>
      <c r="RDQ18" s="4"/>
      <c r="RDR18" s="4"/>
      <c r="RDS18" s="4"/>
      <c r="RDT18" s="4"/>
      <c r="RDU18" s="4"/>
      <c r="RDV18" s="4"/>
      <c r="RDW18" s="4"/>
      <c r="RDX18" s="4"/>
      <c r="RDY18" s="4"/>
      <c r="RDZ18" s="4"/>
      <c r="REA18" s="4"/>
      <c r="REB18" s="4"/>
      <c r="REC18" s="4"/>
      <c r="RED18" s="4"/>
      <c r="REE18" s="4"/>
      <c r="REF18" s="4"/>
      <c r="REG18" s="4"/>
      <c r="REH18" s="4"/>
      <c r="REI18" s="4"/>
      <c r="REJ18" s="4"/>
      <c r="REK18" s="4"/>
      <c r="REL18" s="4"/>
      <c r="REM18" s="4"/>
      <c r="REN18" s="4"/>
      <c r="REO18" s="4"/>
      <c r="REP18" s="4"/>
      <c r="REQ18" s="4"/>
      <c r="RER18" s="4"/>
      <c r="RES18" s="4"/>
      <c r="RET18" s="4"/>
      <c r="REU18" s="4"/>
      <c r="REV18" s="4"/>
      <c r="REW18" s="4"/>
      <c r="REX18" s="4"/>
      <c r="REY18" s="4"/>
      <c r="REZ18" s="4"/>
      <c r="RFA18" s="4"/>
      <c r="RFB18" s="4"/>
      <c r="RFC18" s="4"/>
      <c r="RFD18" s="4"/>
      <c r="RFE18" s="4"/>
      <c r="RFF18" s="4"/>
      <c r="RFG18" s="4"/>
      <c r="RFH18" s="4"/>
      <c r="RFI18" s="4"/>
      <c r="RFJ18" s="4"/>
      <c r="RFK18" s="4"/>
      <c r="RFL18" s="4"/>
      <c r="RFM18" s="4"/>
      <c r="RFN18" s="4"/>
      <c r="RFO18" s="4"/>
      <c r="RFP18" s="4"/>
      <c r="RFQ18" s="4"/>
      <c r="RFR18" s="4"/>
      <c r="RFS18" s="4"/>
      <c r="RFT18" s="4"/>
      <c r="RFU18" s="4"/>
      <c r="RFV18" s="4"/>
      <c r="RFW18" s="4"/>
      <c r="RFX18" s="4"/>
      <c r="RFY18" s="4"/>
      <c r="RFZ18" s="4"/>
      <c r="RGA18" s="4"/>
      <c r="RGB18" s="4"/>
      <c r="RGC18" s="4"/>
      <c r="RGD18" s="4"/>
      <c r="RGE18" s="4"/>
      <c r="RGF18" s="4"/>
      <c r="RGG18" s="4"/>
      <c r="RGH18" s="4"/>
      <c r="RGI18" s="4"/>
      <c r="RGJ18" s="4"/>
      <c r="RGK18" s="4"/>
      <c r="RGL18" s="4"/>
      <c r="RGM18" s="4"/>
      <c r="RGN18" s="4"/>
      <c r="RGO18" s="4"/>
      <c r="RGP18" s="4"/>
      <c r="RGQ18" s="4"/>
      <c r="RGR18" s="4"/>
      <c r="RGS18" s="4"/>
      <c r="RGT18" s="4"/>
      <c r="RGU18" s="4"/>
      <c r="RGV18" s="4"/>
      <c r="RGW18" s="4"/>
      <c r="RGX18" s="4"/>
      <c r="RGY18" s="4"/>
      <c r="RGZ18" s="4"/>
      <c r="RHA18" s="4"/>
      <c r="RHB18" s="4"/>
      <c r="RHC18" s="4"/>
      <c r="RHD18" s="4"/>
      <c r="RHE18" s="4"/>
      <c r="RHF18" s="4"/>
      <c r="RHG18" s="4"/>
      <c r="RHH18" s="4"/>
      <c r="RHI18" s="4"/>
      <c r="RHJ18" s="4"/>
      <c r="RHK18" s="4"/>
      <c r="RHL18" s="4"/>
      <c r="RHM18" s="4"/>
      <c r="RHN18" s="4"/>
      <c r="RHO18" s="4"/>
      <c r="RHP18" s="4"/>
      <c r="RHQ18" s="4"/>
      <c r="RHR18" s="4"/>
      <c r="RHS18" s="4"/>
      <c r="RHT18" s="4"/>
      <c r="RHU18" s="4"/>
      <c r="RHV18" s="4"/>
      <c r="RHW18" s="4"/>
      <c r="RHX18" s="4"/>
      <c r="RHY18" s="4"/>
      <c r="RHZ18" s="4"/>
      <c r="RIA18" s="4"/>
      <c r="RIB18" s="4"/>
      <c r="RIC18" s="4"/>
      <c r="RID18" s="4"/>
      <c r="RIE18" s="4"/>
      <c r="RIF18" s="4"/>
      <c r="RIG18" s="4"/>
      <c r="RIH18" s="4"/>
      <c r="RII18" s="4"/>
      <c r="RIJ18" s="4"/>
      <c r="RIK18" s="4"/>
      <c r="RIL18" s="4"/>
      <c r="RIM18" s="4"/>
      <c r="RIN18" s="4"/>
      <c r="RIO18" s="4"/>
      <c r="RIP18" s="4"/>
      <c r="RIQ18" s="4"/>
      <c r="RIR18" s="4"/>
      <c r="RIS18" s="4"/>
      <c r="RIT18" s="4"/>
      <c r="RIU18" s="4"/>
      <c r="RIV18" s="4"/>
      <c r="RIW18" s="4"/>
      <c r="RIX18" s="4"/>
      <c r="RIY18" s="4"/>
      <c r="RIZ18" s="4"/>
      <c r="RJA18" s="4"/>
      <c r="RJB18" s="4"/>
      <c r="RJC18" s="4"/>
      <c r="RJD18" s="4"/>
      <c r="RJE18" s="4"/>
      <c r="RJF18" s="4"/>
      <c r="RJG18" s="4"/>
      <c r="RJH18" s="4"/>
      <c r="RJI18" s="4"/>
      <c r="RJJ18" s="4"/>
      <c r="RJK18" s="4"/>
      <c r="RJL18" s="4"/>
      <c r="RJM18" s="4"/>
      <c r="RJN18" s="4"/>
      <c r="RJO18" s="4"/>
      <c r="RJP18" s="4"/>
      <c r="RJQ18" s="4"/>
      <c r="RJR18" s="4"/>
      <c r="RJS18" s="4"/>
      <c r="RJT18" s="4"/>
      <c r="RJU18" s="4"/>
      <c r="RJV18" s="4"/>
      <c r="RJW18" s="4"/>
      <c r="RJX18" s="4"/>
      <c r="RJY18" s="4"/>
      <c r="RJZ18" s="4"/>
      <c r="RKA18" s="4"/>
      <c r="RKB18" s="4"/>
      <c r="RKC18" s="4"/>
      <c r="RKD18" s="4"/>
      <c r="RKE18" s="4"/>
      <c r="RKF18" s="4"/>
      <c r="RKG18" s="4"/>
      <c r="RKH18" s="4"/>
      <c r="RKI18" s="4"/>
      <c r="RKJ18" s="4"/>
      <c r="RKK18" s="4"/>
      <c r="RKL18" s="4"/>
      <c r="RKM18" s="4"/>
      <c r="RKN18" s="4"/>
      <c r="RKO18" s="4"/>
      <c r="RKP18" s="4"/>
      <c r="RKQ18" s="4"/>
      <c r="RKR18" s="4"/>
      <c r="RKS18" s="4"/>
      <c r="RKT18" s="4"/>
      <c r="RKU18" s="4"/>
      <c r="RKV18" s="4"/>
      <c r="RKW18" s="4"/>
      <c r="RKX18" s="4"/>
      <c r="RKY18" s="4"/>
      <c r="RKZ18" s="4"/>
      <c r="RLA18" s="4"/>
      <c r="RLB18" s="4"/>
      <c r="RLC18" s="4"/>
      <c r="RLD18" s="4"/>
      <c r="RLE18" s="4"/>
      <c r="RLF18" s="4"/>
      <c r="RLG18" s="4"/>
      <c r="RLH18" s="4"/>
      <c r="RLI18" s="4"/>
      <c r="RLJ18" s="4"/>
      <c r="RLK18" s="4"/>
      <c r="RLL18" s="4"/>
      <c r="RLM18" s="4"/>
      <c r="RLN18" s="4"/>
      <c r="RLO18" s="4"/>
      <c r="RLP18" s="4"/>
      <c r="RLQ18" s="4"/>
      <c r="RLR18" s="4"/>
      <c r="RLS18" s="4"/>
      <c r="RLT18" s="4"/>
      <c r="RLU18" s="4"/>
      <c r="RLV18" s="4"/>
      <c r="RLW18" s="4"/>
      <c r="RLX18" s="4"/>
      <c r="RLY18" s="4"/>
      <c r="RLZ18" s="4"/>
      <c r="RMA18" s="4"/>
      <c r="RMB18" s="4"/>
      <c r="RMC18" s="4"/>
      <c r="RMD18" s="4"/>
      <c r="RME18" s="4"/>
      <c r="RMF18" s="4"/>
      <c r="RMG18" s="4"/>
      <c r="RMH18" s="4"/>
      <c r="RMI18" s="4"/>
      <c r="RMJ18" s="4"/>
      <c r="RMK18" s="4"/>
      <c r="RML18" s="4"/>
      <c r="RMM18" s="4"/>
      <c r="RMN18" s="4"/>
      <c r="RMO18" s="4"/>
      <c r="RMP18" s="4"/>
      <c r="RMQ18" s="4"/>
      <c r="RMR18" s="4"/>
      <c r="RMS18" s="4"/>
      <c r="RMT18" s="4"/>
      <c r="RMU18" s="4"/>
      <c r="RMV18" s="4"/>
      <c r="RMW18" s="4"/>
      <c r="RMX18" s="4"/>
      <c r="RMY18" s="4"/>
      <c r="RMZ18" s="4"/>
      <c r="RNA18" s="4"/>
      <c r="RNB18" s="4"/>
      <c r="RNC18" s="4"/>
      <c r="RND18" s="4"/>
      <c r="RNE18" s="4"/>
      <c r="RNF18" s="4"/>
      <c r="RNG18" s="4"/>
      <c r="RNH18" s="4"/>
      <c r="RNI18" s="4"/>
      <c r="RNJ18" s="4"/>
      <c r="RNK18" s="4"/>
      <c r="RNL18" s="4"/>
      <c r="RNM18" s="4"/>
      <c r="RNN18" s="4"/>
      <c r="RNO18" s="4"/>
      <c r="RNP18" s="4"/>
      <c r="RNQ18" s="4"/>
      <c r="RNR18" s="4"/>
      <c r="RNS18" s="4"/>
      <c r="RNT18" s="4"/>
      <c r="RNU18" s="4"/>
      <c r="RNV18" s="4"/>
      <c r="RNW18" s="4"/>
      <c r="RNX18" s="4"/>
      <c r="RNY18" s="4"/>
      <c r="RNZ18" s="4"/>
      <c r="ROA18" s="4"/>
      <c r="ROB18" s="4"/>
      <c r="ROC18" s="4"/>
      <c r="ROD18" s="4"/>
      <c r="ROE18" s="4"/>
      <c r="ROF18" s="4"/>
      <c r="ROG18" s="4"/>
      <c r="ROH18" s="4"/>
      <c r="ROI18" s="4"/>
      <c r="ROJ18" s="4"/>
      <c r="ROK18" s="4"/>
      <c r="ROL18" s="4"/>
      <c r="ROM18" s="4"/>
      <c r="RON18" s="4"/>
      <c r="ROO18" s="4"/>
      <c r="ROP18" s="4"/>
      <c r="ROQ18" s="4"/>
      <c r="ROR18" s="4"/>
      <c r="ROS18" s="4"/>
      <c r="ROT18" s="4"/>
      <c r="ROU18" s="4"/>
      <c r="ROV18" s="4"/>
      <c r="ROW18" s="4"/>
      <c r="ROX18" s="4"/>
      <c r="ROY18" s="4"/>
      <c r="ROZ18" s="4"/>
      <c r="RPA18" s="4"/>
      <c r="RPB18" s="4"/>
      <c r="RPC18" s="4"/>
      <c r="RPD18" s="4"/>
      <c r="RPE18" s="4"/>
      <c r="RPF18" s="4"/>
      <c r="RPG18" s="4"/>
      <c r="RPH18" s="4"/>
      <c r="RPI18" s="4"/>
      <c r="RPJ18" s="4"/>
      <c r="RPK18" s="4"/>
      <c r="RPL18" s="4"/>
      <c r="RPM18" s="4"/>
      <c r="RPN18" s="4"/>
      <c r="RPO18" s="4"/>
      <c r="RPP18" s="4"/>
      <c r="RPQ18" s="4"/>
      <c r="RPR18" s="4"/>
      <c r="RPS18" s="4"/>
      <c r="RPT18" s="4"/>
      <c r="RPU18" s="4"/>
      <c r="RPV18" s="4"/>
      <c r="RPW18" s="4"/>
      <c r="RPX18" s="4"/>
      <c r="RPY18" s="4"/>
      <c r="RPZ18" s="4"/>
      <c r="RQA18" s="4"/>
      <c r="RQB18" s="4"/>
      <c r="RQC18" s="4"/>
      <c r="RQD18" s="4"/>
      <c r="RQE18" s="4"/>
      <c r="RQF18" s="4"/>
      <c r="RQG18" s="4"/>
      <c r="RQH18" s="4"/>
      <c r="RQI18" s="4"/>
      <c r="RQJ18" s="4"/>
      <c r="RQK18" s="4"/>
      <c r="RQL18" s="4"/>
      <c r="RQM18" s="4"/>
      <c r="RQN18" s="4"/>
      <c r="RQO18" s="4"/>
      <c r="RQP18" s="4"/>
      <c r="RQQ18" s="4"/>
      <c r="RQR18" s="4"/>
      <c r="RQS18" s="4"/>
      <c r="RQT18" s="4"/>
      <c r="RQU18" s="4"/>
      <c r="RQV18" s="4"/>
      <c r="RQW18" s="4"/>
      <c r="RQX18" s="4"/>
      <c r="RQY18" s="4"/>
      <c r="RQZ18" s="4"/>
      <c r="RRA18" s="4"/>
      <c r="RRB18" s="4"/>
      <c r="RRC18" s="4"/>
      <c r="RRD18" s="4"/>
      <c r="RRE18" s="4"/>
      <c r="RRF18" s="4"/>
      <c r="RRG18" s="4"/>
      <c r="RRH18" s="4"/>
      <c r="RRI18" s="4"/>
      <c r="RRJ18" s="4"/>
      <c r="RRK18" s="4"/>
      <c r="RRL18" s="4"/>
      <c r="RRM18" s="4"/>
      <c r="RRN18" s="4"/>
      <c r="RRO18" s="4"/>
      <c r="RRP18" s="4"/>
      <c r="RRQ18" s="4"/>
      <c r="RRR18" s="4"/>
      <c r="RRS18" s="4"/>
      <c r="RRT18" s="4"/>
      <c r="RRU18" s="4"/>
      <c r="RRV18" s="4"/>
      <c r="RRW18" s="4"/>
      <c r="RRX18" s="4"/>
      <c r="RRY18" s="4"/>
      <c r="RRZ18" s="4"/>
      <c r="RSA18" s="4"/>
      <c r="RSB18" s="4"/>
      <c r="RSC18" s="4"/>
      <c r="RSD18" s="4"/>
      <c r="RSE18" s="4"/>
      <c r="RSF18" s="4"/>
      <c r="RSG18" s="4"/>
      <c r="RSH18" s="4"/>
      <c r="RSI18" s="4"/>
      <c r="RSJ18" s="4"/>
      <c r="RSK18" s="4"/>
      <c r="RSL18" s="4"/>
      <c r="RSM18" s="4"/>
      <c r="RSN18" s="4"/>
      <c r="RSO18" s="4"/>
      <c r="RSP18" s="4"/>
      <c r="RSQ18" s="4"/>
      <c r="RSR18" s="4"/>
      <c r="RSS18" s="4"/>
      <c r="RST18" s="4"/>
      <c r="RSU18" s="4"/>
      <c r="RSV18" s="4"/>
      <c r="RSW18" s="4"/>
      <c r="RSX18" s="4"/>
      <c r="RSY18" s="4"/>
      <c r="RSZ18" s="4"/>
      <c r="RTA18" s="4"/>
      <c r="RTB18" s="4"/>
      <c r="RTC18" s="4"/>
      <c r="RTD18" s="4"/>
      <c r="RTE18" s="4"/>
      <c r="RTF18" s="4"/>
      <c r="RTG18" s="4"/>
      <c r="RTH18" s="4"/>
      <c r="RTI18" s="4"/>
      <c r="RTJ18" s="4"/>
      <c r="RTK18" s="4"/>
      <c r="RTL18" s="4"/>
      <c r="RTM18" s="4"/>
      <c r="RTN18" s="4"/>
      <c r="RTO18" s="4"/>
      <c r="RTP18" s="4"/>
      <c r="RTQ18" s="4"/>
      <c r="RTR18" s="4"/>
      <c r="RTS18" s="4"/>
      <c r="RTT18" s="4"/>
      <c r="RTU18" s="4"/>
      <c r="RTV18" s="4"/>
      <c r="RTW18" s="4"/>
      <c r="RTX18" s="4"/>
      <c r="RTY18" s="4"/>
      <c r="RTZ18" s="4"/>
      <c r="RUA18" s="4"/>
      <c r="RUB18" s="4"/>
      <c r="RUC18" s="4"/>
      <c r="RUD18" s="4"/>
      <c r="RUE18" s="4"/>
      <c r="RUF18" s="4"/>
      <c r="RUG18" s="4"/>
      <c r="RUH18" s="4"/>
      <c r="RUI18" s="4"/>
      <c r="RUJ18" s="4"/>
      <c r="RUK18" s="4"/>
      <c r="RUL18" s="4"/>
      <c r="RUM18" s="4"/>
      <c r="RUN18" s="4"/>
      <c r="RUO18" s="4"/>
      <c r="RUP18" s="4"/>
      <c r="RUQ18" s="4"/>
      <c r="RUR18" s="4"/>
      <c r="RUS18" s="4"/>
      <c r="RUT18" s="4"/>
      <c r="RUU18" s="4"/>
      <c r="RUV18" s="4"/>
      <c r="RUW18" s="4"/>
      <c r="RUX18" s="4"/>
      <c r="RUY18" s="4"/>
      <c r="RUZ18" s="4"/>
      <c r="RVA18" s="4"/>
      <c r="RVB18" s="4"/>
      <c r="RVC18" s="4"/>
      <c r="RVD18" s="4"/>
      <c r="RVE18" s="4"/>
      <c r="RVF18" s="4"/>
      <c r="RVG18" s="4"/>
      <c r="RVH18" s="4"/>
      <c r="RVI18" s="4"/>
      <c r="RVJ18" s="4"/>
      <c r="RVK18" s="4"/>
      <c r="RVL18" s="4"/>
      <c r="RVM18" s="4"/>
      <c r="RVN18" s="4"/>
      <c r="RVO18" s="4"/>
      <c r="RVP18" s="4"/>
      <c r="RVQ18" s="4"/>
      <c r="RVR18" s="4"/>
      <c r="RVS18" s="4"/>
      <c r="RVT18" s="4"/>
      <c r="RVU18" s="4"/>
      <c r="RVV18" s="4"/>
      <c r="RVW18" s="4"/>
      <c r="RVX18" s="4"/>
      <c r="RVY18" s="4"/>
      <c r="RVZ18" s="4"/>
      <c r="RWA18" s="4"/>
      <c r="RWB18" s="4"/>
      <c r="RWC18" s="4"/>
      <c r="RWD18" s="4"/>
      <c r="RWE18" s="4"/>
      <c r="RWF18" s="4"/>
      <c r="RWG18" s="4"/>
      <c r="RWH18" s="4"/>
      <c r="RWI18" s="4"/>
      <c r="RWJ18" s="4"/>
      <c r="RWK18" s="4"/>
      <c r="RWL18" s="4"/>
      <c r="RWM18" s="4"/>
      <c r="RWN18" s="4"/>
      <c r="RWO18" s="4"/>
      <c r="RWP18" s="4"/>
      <c r="RWQ18" s="4"/>
      <c r="RWR18" s="4"/>
      <c r="RWS18" s="4"/>
      <c r="RWT18" s="4"/>
      <c r="RWU18" s="4"/>
      <c r="RWV18" s="4"/>
      <c r="RWW18" s="4"/>
      <c r="RWX18" s="4"/>
      <c r="RWY18" s="4"/>
      <c r="RWZ18" s="4"/>
      <c r="RXA18" s="4"/>
      <c r="RXB18" s="4"/>
      <c r="RXC18" s="4"/>
      <c r="RXD18" s="4"/>
      <c r="RXE18" s="4"/>
      <c r="RXF18" s="4"/>
      <c r="RXG18" s="4"/>
      <c r="RXH18" s="4"/>
      <c r="RXI18" s="4"/>
      <c r="RXJ18" s="4"/>
      <c r="RXK18" s="4"/>
      <c r="RXL18" s="4"/>
      <c r="RXM18" s="4"/>
      <c r="RXN18" s="4"/>
      <c r="RXO18" s="4"/>
      <c r="RXP18" s="4"/>
      <c r="RXQ18" s="4"/>
      <c r="RXR18" s="4"/>
      <c r="RXS18" s="4"/>
      <c r="RXT18" s="4"/>
      <c r="RXU18" s="4"/>
      <c r="RXV18" s="4"/>
      <c r="RXW18" s="4"/>
      <c r="RXX18" s="4"/>
      <c r="RXY18" s="4"/>
      <c r="RXZ18" s="4"/>
      <c r="RYA18" s="4"/>
      <c r="RYB18" s="4"/>
      <c r="RYC18" s="4"/>
      <c r="RYD18" s="4"/>
      <c r="RYE18" s="4"/>
      <c r="RYF18" s="4"/>
      <c r="RYG18" s="4"/>
      <c r="RYH18" s="4"/>
      <c r="RYI18" s="4"/>
      <c r="RYJ18" s="4"/>
      <c r="RYK18" s="4"/>
      <c r="RYL18" s="4"/>
      <c r="RYM18" s="4"/>
      <c r="RYN18" s="4"/>
      <c r="RYO18" s="4"/>
      <c r="RYP18" s="4"/>
      <c r="RYQ18" s="4"/>
      <c r="RYR18" s="4"/>
      <c r="RYS18" s="4"/>
      <c r="RYT18" s="4"/>
      <c r="RYU18" s="4"/>
      <c r="RYV18" s="4"/>
      <c r="RYW18" s="4"/>
      <c r="RYX18" s="4"/>
      <c r="RYY18" s="4"/>
      <c r="RYZ18" s="4"/>
      <c r="RZA18" s="4"/>
      <c r="RZB18" s="4"/>
      <c r="RZC18" s="4"/>
      <c r="RZD18" s="4"/>
      <c r="RZE18" s="4"/>
      <c r="RZF18" s="4"/>
      <c r="RZG18" s="4"/>
      <c r="RZH18" s="4"/>
      <c r="RZI18" s="4"/>
      <c r="RZJ18" s="4"/>
      <c r="RZK18" s="4"/>
      <c r="RZL18" s="4"/>
      <c r="RZM18" s="4"/>
      <c r="RZN18" s="4"/>
      <c r="RZO18" s="4"/>
      <c r="RZP18" s="4"/>
      <c r="RZQ18" s="4"/>
      <c r="RZR18" s="4"/>
      <c r="RZS18" s="4"/>
      <c r="RZT18" s="4"/>
      <c r="RZU18" s="4"/>
      <c r="RZV18" s="4"/>
      <c r="RZW18" s="4"/>
      <c r="RZX18" s="4"/>
      <c r="RZY18" s="4"/>
      <c r="RZZ18" s="4"/>
      <c r="SAA18" s="4"/>
      <c r="SAB18" s="4"/>
      <c r="SAC18" s="4"/>
      <c r="SAD18" s="4"/>
      <c r="SAE18" s="4"/>
      <c r="SAF18" s="4"/>
      <c r="SAG18" s="4"/>
      <c r="SAH18" s="4"/>
      <c r="SAI18" s="4"/>
      <c r="SAJ18" s="4"/>
      <c r="SAK18" s="4"/>
      <c r="SAL18" s="4"/>
      <c r="SAM18" s="4"/>
      <c r="SAN18" s="4"/>
      <c r="SAO18" s="4"/>
      <c r="SAP18" s="4"/>
      <c r="SAQ18" s="4"/>
      <c r="SAR18" s="4"/>
      <c r="SAS18" s="4"/>
      <c r="SAT18" s="4"/>
      <c r="SAU18" s="4"/>
      <c r="SAV18" s="4"/>
      <c r="SAW18" s="4"/>
      <c r="SAX18" s="4"/>
      <c r="SAY18" s="4"/>
      <c r="SAZ18" s="4"/>
      <c r="SBA18" s="4"/>
      <c r="SBB18" s="4"/>
      <c r="SBC18" s="4"/>
      <c r="SBD18" s="4"/>
      <c r="SBE18" s="4"/>
      <c r="SBF18" s="4"/>
      <c r="SBG18" s="4"/>
      <c r="SBH18" s="4"/>
      <c r="SBI18" s="4"/>
      <c r="SBJ18" s="4"/>
      <c r="SBK18" s="4"/>
      <c r="SBL18" s="4"/>
      <c r="SBM18" s="4"/>
      <c r="SBN18" s="4"/>
      <c r="SBO18" s="4"/>
      <c r="SBP18" s="4"/>
      <c r="SBQ18" s="4"/>
      <c r="SBR18" s="4"/>
      <c r="SBS18" s="4"/>
      <c r="SBT18" s="4"/>
      <c r="SBU18" s="4"/>
      <c r="SBV18" s="4"/>
      <c r="SBW18" s="4"/>
      <c r="SBX18" s="4"/>
      <c r="SBY18" s="4"/>
      <c r="SBZ18" s="4"/>
      <c r="SCA18" s="4"/>
      <c r="SCB18" s="4"/>
      <c r="SCC18" s="4"/>
      <c r="SCD18" s="4"/>
      <c r="SCE18" s="4"/>
      <c r="SCF18" s="4"/>
      <c r="SCG18" s="4"/>
      <c r="SCH18" s="4"/>
      <c r="SCI18" s="4"/>
      <c r="SCJ18" s="4"/>
      <c r="SCK18" s="4"/>
      <c r="SCL18" s="4"/>
      <c r="SCM18" s="4"/>
      <c r="SCN18" s="4"/>
      <c r="SCO18" s="4"/>
      <c r="SCP18" s="4"/>
      <c r="SCQ18" s="4"/>
      <c r="SCR18" s="4"/>
      <c r="SCS18" s="4"/>
      <c r="SCT18" s="4"/>
      <c r="SCU18" s="4"/>
      <c r="SCV18" s="4"/>
      <c r="SCW18" s="4"/>
      <c r="SCX18" s="4"/>
      <c r="SCY18" s="4"/>
      <c r="SCZ18" s="4"/>
      <c r="SDA18" s="4"/>
      <c r="SDB18" s="4"/>
      <c r="SDC18" s="4"/>
      <c r="SDD18" s="4"/>
      <c r="SDE18" s="4"/>
      <c r="SDF18" s="4"/>
      <c r="SDG18" s="4"/>
      <c r="SDH18" s="4"/>
      <c r="SDI18" s="4"/>
      <c r="SDJ18" s="4"/>
      <c r="SDK18" s="4"/>
      <c r="SDL18" s="4"/>
      <c r="SDM18" s="4"/>
      <c r="SDN18" s="4"/>
      <c r="SDO18" s="4"/>
      <c r="SDP18" s="4"/>
      <c r="SDQ18" s="4"/>
      <c r="SDR18" s="4"/>
      <c r="SDS18" s="4"/>
      <c r="SDT18" s="4"/>
      <c r="SDU18" s="4"/>
      <c r="SDV18" s="4"/>
      <c r="SDW18" s="4"/>
      <c r="SDX18" s="4"/>
      <c r="SDY18" s="4"/>
      <c r="SDZ18" s="4"/>
      <c r="SEA18" s="4"/>
      <c r="SEB18" s="4"/>
      <c r="SEC18" s="4"/>
      <c r="SED18" s="4"/>
      <c r="SEE18" s="4"/>
      <c r="SEF18" s="4"/>
      <c r="SEG18" s="4"/>
      <c r="SEH18" s="4"/>
      <c r="SEI18" s="4"/>
      <c r="SEJ18" s="4"/>
      <c r="SEK18" s="4"/>
      <c r="SEL18" s="4"/>
      <c r="SEM18" s="4"/>
      <c r="SEN18" s="4"/>
      <c r="SEO18" s="4"/>
      <c r="SEP18" s="4"/>
      <c r="SEQ18" s="4"/>
      <c r="SER18" s="4"/>
      <c r="SES18" s="4"/>
      <c r="SET18" s="4"/>
      <c r="SEU18" s="4"/>
      <c r="SEV18" s="4"/>
      <c r="SEW18" s="4"/>
      <c r="SEX18" s="4"/>
      <c r="SEY18" s="4"/>
      <c r="SEZ18" s="4"/>
      <c r="SFA18" s="4"/>
      <c r="SFB18" s="4"/>
      <c r="SFC18" s="4"/>
      <c r="SFD18" s="4"/>
      <c r="SFE18" s="4"/>
      <c r="SFF18" s="4"/>
      <c r="SFG18" s="4"/>
      <c r="SFH18" s="4"/>
      <c r="SFI18" s="4"/>
      <c r="SFJ18" s="4"/>
      <c r="SFK18" s="4"/>
      <c r="SFL18" s="4"/>
      <c r="SFM18" s="4"/>
      <c r="SFN18" s="4"/>
      <c r="SFO18" s="4"/>
      <c r="SFP18" s="4"/>
      <c r="SFQ18" s="4"/>
      <c r="SFR18" s="4"/>
      <c r="SFS18" s="4"/>
      <c r="SFT18" s="4"/>
      <c r="SFU18" s="4"/>
      <c r="SFV18" s="4"/>
      <c r="SFW18" s="4"/>
      <c r="SFX18" s="4"/>
      <c r="SFY18" s="4"/>
      <c r="SFZ18" s="4"/>
      <c r="SGA18" s="4"/>
      <c r="SGB18" s="4"/>
      <c r="SGC18" s="4"/>
      <c r="SGD18" s="4"/>
      <c r="SGE18" s="4"/>
      <c r="SGF18" s="4"/>
      <c r="SGG18" s="4"/>
      <c r="SGH18" s="4"/>
      <c r="SGI18" s="4"/>
      <c r="SGJ18" s="4"/>
      <c r="SGK18" s="4"/>
      <c r="SGL18" s="4"/>
      <c r="SGM18" s="4"/>
      <c r="SGN18" s="4"/>
      <c r="SGO18" s="4"/>
      <c r="SGP18" s="4"/>
      <c r="SGQ18" s="4"/>
      <c r="SGR18" s="4"/>
      <c r="SGS18" s="4"/>
      <c r="SGT18" s="4"/>
      <c r="SGU18" s="4"/>
      <c r="SGV18" s="4"/>
      <c r="SGW18" s="4"/>
      <c r="SGX18" s="4"/>
      <c r="SGY18" s="4"/>
      <c r="SGZ18" s="4"/>
      <c r="SHA18" s="4"/>
      <c r="SHB18" s="4"/>
      <c r="SHC18" s="4"/>
      <c r="SHD18" s="4"/>
      <c r="SHE18" s="4"/>
      <c r="SHF18" s="4"/>
      <c r="SHG18" s="4"/>
      <c r="SHH18" s="4"/>
      <c r="SHI18" s="4"/>
      <c r="SHJ18" s="4"/>
      <c r="SHK18" s="4"/>
      <c r="SHL18" s="4"/>
      <c r="SHM18" s="4"/>
      <c r="SHN18" s="4"/>
      <c r="SHO18" s="4"/>
      <c r="SHP18" s="4"/>
      <c r="SHQ18" s="4"/>
      <c r="SHR18" s="4"/>
      <c r="SHS18" s="4"/>
      <c r="SHT18" s="4"/>
      <c r="SHU18" s="4"/>
      <c r="SHV18" s="4"/>
      <c r="SHW18" s="4"/>
      <c r="SHX18" s="4"/>
      <c r="SHY18" s="4"/>
      <c r="SHZ18" s="4"/>
      <c r="SIA18" s="4"/>
      <c r="SIB18" s="4"/>
      <c r="SIC18" s="4"/>
      <c r="SID18" s="4"/>
      <c r="SIE18" s="4"/>
      <c r="SIF18" s="4"/>
      <c r="SIG18" s="4"/>
      <c r="SIH18" s="4"/>
      <c r="SII18" s="4"/>
      <c r="SIJ18" s="4"/>
      <c r="SIK18" s="4"/>
      <c r="SIL18" s="4"/>
      <c r="SIM18" s="4"/>
      <c r="SIN18" s="4"/>
      <c r="SIO18" s="4"/>
      <c r="SIP18" s="4"/>
      <c r="SIQ18" s="4"/>
      <c r="SIR18" s="4"/>
      <c r="SIS18" s="4"/>
      <c r="SIT18" s="4"/>
      <c r="SIU18" s="4"/>
      <c r="SIV18" s="4"/>
      <c r="SIW18" s="4"/>
      <c r="SIX18" s="4"/>
      <c r="SIY18" s="4"/>
      <c r="SIZ18" s="4"/>
      <c r="SJA18" s="4"/>
      <c r="SJB18" s="4"/>
      <c r="SJC18" s="4"/>
      <c r="SJD18" s="4"/>
      <c r="SJE18" s="4"/>
      <c r="SJF18" s="4"/>
      <c r="SJG18" s="4"/>
      <c r="SJH18" s="4"/>
      <c r="SJI18" s="4"/>
      <c r="SJJ18" s="4"/>
      <c r="SJK18" s="4"/>
      <c r="SJL18" s="4"/>
      <c r="SJM18" s="4"/>
      <c r="SJN18" s="4"/>
      <c r="SJO18" s="4"/>
      <c r="SJP18" s="4"/>
      <c r="SJQ18" s="4"/>
      <c r="SJR18" s="4"/>
      <c r="SJS18" s="4"/>
      <c r="SJT18" s="4"/>
      <c r="SJU18" s="4"/>
      <c r="SJV18" s="4"/>
      <c r="SJW18" s="4"/>
      <c r="SJX18" s="4"/>
      <c r="SJY18" s="4"/>
      <c r="SJZ18" s="4"/>
      <c r="SKA18" s="4"/>
      <c r="SKB18" s="4"/>
      <c r="SKC18" s="4"/>
      <c r="SKD18" s="4"/>
      <c r="SKE18" s="4"/>
      <c r="SKF18" s="4"/>
      <c r="SKG18" s="4"/>
      <c r="SKH18" s="4"/>
      <c r="SKI18" s="4"/>
      <c r="SKJ18" s="4"/>
      <c r="SKK18" s="4"/>
      <c r="SKL18" s="4"/>
      <c r="SKM18" s="4"/>
      <c r="SKN18" s="4"/>
      <c r="SKO18" s="4"/>
      <c r="SKP18" s="4"/>
      <c r="SKQ18" s="4"/>
      <c r="SKR18" s="4"/>
      <c r="SKS18" s="4"/>
      <c r="SKT18" s="4"/>
      <c r="SKU18" s="4"/>
      <c r="SKV18" s="4"/>
      <c r="SKW18" s="4"/>
      <c r="SKX18" s="4"/>
      <c r="SKY18" s="4"/>
      <c r="SKZ18" s="4"/>
      <c r="SLA18" s="4"/>
      <c r="SLB18" s="4"/>
      <c r="SLC18" s="4"/>
      <c r="SLD18" s="4"/>
      <c r="SLE18" s="4"/>
      <c r="SLF18" s="4"/>
      <c r="SLG18" s="4"/>
      <c r="SLH18" s="4"/>
      <c r="SLI18" s="4"/>
      <c r="SLJ18" s="4"/>
      <c r="SLK18" s="4"/>
      <c r="SLL18" s="4"/>
      <c r="SLM18" s="4"/>
      <c r="SLN18" s="4"/>
      <c r="SLO18" s="4"/>
      <c r="SLP18" s="4"/>
      <c r="SLQ18" s="4"/>
      <c r="SLR18" s="4"/>
      <c r="SLS18" s="4"/>
      <c r="SLT18" s="4"/>
      <c r="SLU18" s="4"/>
      <c r="SLV18" s="4"/>
      <c r="SLW18" s="4"/>
      <c r="SLX18" s="4"/>
      <c r="SLY18" s="4"/>
      <c r="SLZ18" s="4"/>
      <c r="SMA18" s="4"/>
      <c r="SMB18" s="4"/>
      <c r="SMC18" s="4"/>
      <c r="SMD18" s="4"/>
      <c r="SME18" s="4"/>
      <c r="SMF18" s="4"/>
      <c r="SMG18" s="4"/>
      <c r="SMH18" s="4"/>
      <c r="SMI18" s="4"/>
      <c r="SMJ18" s="4"/>
      <c r="SMK18" s="4"/>
      <c r="SML18" s="4"/>
      <c r="SMM18" s="4"/>
      <c r="SMN18" s="4"/>
      <c r="SMO18" s="4"/>
      <c r="SMP18" s="4"/>
      <c r="SMQ18" s="4"/>
      <c r="SMR18" s="4"/>
      <c r="SMS18" s="4"/>
      <c r="SMT18" s="4"/>
      <c r="SMU18" s="4"/>
      <c r="SMV18" s="4"/>
      <c r="SMW18" s="4"/>
      <c r="SMX18" s="4"/>
      <c r="SMY18" s="4"/>
      <c r="SMZ18" s="4"/>
      <c r="SNA18" s="4"/>
      <c r="SNB18" s="4"/>
      <c r="SNC18" s="4"/>
      <c r="SND18" s="4"/>
      <c r="SNE18" s="4"/>
      <c r="SNF18" s="4"/>
      <c r="SNG18" s="4"/>
      <c r="SNH18" s="4"/>
      <c r="SNI18" s="4"/>
      <c r="SNJ18" s="4"/>
      <c r="SNK18" s="4"/>
      <c r="SNL18" s="4"/>
      <c r="SNM18" s="4"/>
      <c r="SNN18" s="4"/>
      <c r="SNO18" s="4"/>
      <c r="SNP18" s="4"/>
      <c r="SNQ18" s="4"/>
      <c r="SNR18" s="4"/>
      <c r="SNS18" s="4"/>
      <c r="SNT18" s="4"/>
      <c r="SNU18" s="4"/>
      <c r="SNV18" s="4"/>
      <c r="SNW18" s="4"/>
      <c r="SNX18" s="4"/>
      <c r="SNY18" s="4"/>
      <c r="SNZ18" s="4"/>
      <c r="SOA18" s="4"/>
      <c r="SOB18" s="4"/>
      <c r="SOC18" s="4"/>
      <c r="SOD18" s="4"/>
      <c r="SOE18" s="4"/>
      <c r="SOF18" s="4"/>
      <c r="SOG18" s="4"/>
      <c r="SOH18" s="4"/>
      <c r="SOI18" s="4"/>
      <c r="SOJ18" s="4"/>
      <c r="SOK18" s="4"/>
      <c r="SOL18" s="4"/>
      <c r="SOM18" s="4"/>
      <c r="SON18" s="4"/>
      <c r="SOO18" s="4"/>
      <c r="SOP18" s="4"/>
      <c r="SOQ18" s="4"/>
      <c r="SOR18" s="4"/>
      <c r="SOS18" s="4"/>
      <c r="SOT18" s="4"/>
      <c r="SOU18" s="4"/>
      <c r="SOV18" s="4"/>
      <c r="SOW18" s="4"/>
      <c r="SOX18" s="4"/>
      <c r="SOY18" s="4"/>
      <c r="SOZ18" s="4"/>
      <c r="SPA18" s="4"/>
      <c r="SPB18" s="4"/>
      <c r="SPC18" s="4"/>
      <c r="SPD18" s="4"/>
      <c r="SPE18" s="4"/>
      <c r="SPF18" s="4"/>
      <c r="SPG18" s="4"/>
      <c r="SPH18" s="4"/>
      <c r="SPI18" s="4"/>
      <c r="SPJ18" s="4"/>
      <c r="SPK18" s="4"/>
      <c r="SPL18" s="4"/>
      <c r="SPM18" s="4"/>
      <c r="SPN18" s="4"/>
      <c r="SPO18" s="4"/>
      <c r="SPP18" s="4"/>
      <c r="SPQ18" s="4"/>
      <c r="SPR18" s="4"/>
      <c r="SPS18" s="4"/>
      <c r="SPT18" s="4"/>
      <c r="SPU18" s="4"/>
      <c r="SPV18" s="4"/>
      <c r="SPW18" s="4"/>
      <c r="SPX18" s="4"/>
      <c r="SPY18" s="4"/>
      <c r="SPZ18" s="4"/>
      <c r="SQA18" s="4"/>
      <c r="SQB18" s="4"/>
      <c r="SQC18" s="4"/>
      <c r="SQD18" s="4"/>
      <c r="SQE18" s="4"/>
      <c r="SQF18" s="4"/>
      <c r="SQG18" s="4"/>
      <c r="SQH18" s="4"/>
      <c r="SQI18" s="4"/>
      <c r="SQJ18" s="4"/>
      <c r="SQK18" s="4"/>
      <c r="SQL18" s="4"/>
      <c r="SQM18" s="4"/>
      <c r="SQN18" s="4"/>
      <c r="SQO18" s="4"/>
      <c r="SQP18" s="4"/>
      <c r="SQQ18" s="4"/>
      <c r="SQR18" s="4"/>
      <c r="SQS18" s="4"/>
      <c r="SQT18" s="4"/>
      <c r="SQU18" s="4"/>
      <c r="SQV18" s="4"/>
      <c r="SQW18" s="4"/>
      <c r="SQX18" s="4"/>
      <c r="SQY18" s="4"/>
      <c r="SQZ18" s="4"/>
      <c r="SRA18" s="4"/>
      <c r="SRB18" s="4"/>
      <c r="SRC18" s="4"/>
      <c r="SRD18" s="4"/>
      <c r="SRE18" s="4"/>
      <c r="SRF18" s="4"/>
      <c r="SRG18" s="4"/>
      <c r="SRH18" s="4"/>
      <c r="SRI18" s="4"/>
      <c r="SRJ18" s="4"/>
      <c r="SRK18" s="4"/>
      <c r="SRL18" s="4"/>
      <c r="SRM18" s="4"/>
      <c r="SRN18" s="4"/>
      <c r="SRO18" s="4"/>
      <c r="SRP18" s="4"/>
      <c r="SRQ18" s="4"/>
      <c r="SRR18" s="4"/>
      <c r="SRS18" s="4"/>
      <c r="SRT18" s="4"/>
      <c r="SRU18" s="4"/>
      <c r="SRV18" s="4"/>
      <c r="SRW18" s="4"/>
      <c r="SRX18" s="4"/>
      <c r="SRY18" s="4"/>
      <c r="SRZ18" s="4"/>
      <c r="SSA18" s="4"/>
      <c r="SSB18" s="4"/>
      <c r="SSC18" s="4"/>
      <c r="SSD18" s="4"/>
      <c r="SSE18" s="4"/>
      <c r="SSF18" s="4"/>
      <c r="SSG18" s="4"/>
      <c r="SSH18" s="4"/>
      <c r="SSI18" s="4"/>
      <c r="SSJ18" s="4"/>
      <c r="SSK18" s="4"/>
      <c r="SSL18" s="4"/>
      <c r="SSM18" s="4"/>
      <c r="SSN18" s="4"/>
      <c r="SSO18" s="4"/>
      <c r="SSP18" s="4"/>
      <c r="SSQ18" s="4"/>
      <c r="SSR18" s="4"/>
      <c r="SSS18" s="4"/>
      <c r="SST18" s="4"/>
      <c r="SSU18" s="4"/>
      <c r="SSV18" s="4"/>
      <c r="SSW18" s="4"/>
      <c r="SSX18" s="4"/>
      <c r="SSY18" s="4"/>
      <c r="SSZ18" s="4"/>
      <c r="STA18" s="4"/>
      <c r="STB18" s="4"/>
      <c r="STC18" s="4"/>
      <c r="STD18" s="4"/>
      <c r="STE18" s="4"/>
      <c r="STF18" s="4"/>
      <c r="STG18" s="4"/>
      <c r="STH18" s="4"/>
      <c r="STI18" s="4"/>
      <c r="STJ18" s="4"/>
      <c r="STK18" s="4"/>
      <c r="STL18" s="4"/>
      <c r="STM18" s="4"/>
      <c r="STN18" s="4"/>
      <c r="STO18" s="4"/>
      <c r="STP18" s="4"/>
      <c r="STQ18" s="4"/>
      <c r="STR18" s="4"/>
      <c r="STS18" s="4"/>
      <c r="STT18" s="4"/>
      <c r="STU18" s="4"/>
      <c r="STV18" s="4"/>
      <c r="STW18" s="4"/>
      <c r="STX18" s="4"/>
      <c r="STY18" s="4"/>
      <c r="STZ18" s="4"/>
      <c r="SUA18" s="4"/>
      <c r="SUB18" s="4"/>
      <c r="SUC18" s="4"/>
      <c r="SUD18" s="4"/>
      <c r="SUE18" s="4"/>
      <c r="SUF18" s="4"/>
      <c r="SUG18" s="4"/>
      <c r="SUH18" s="4"/>
      <c r="SUI18" s="4"/>
      <c r="SUJ18" s="4"/>
      <c r="SUK18" s="4"/>
      <c r="SUL18" s="4"/>
      <c r="SUM18" s="4"/>
      <c r="SUN18" s="4"/>
      <c r="SUO18" s="4"/>
      <c r="SUP18" s="4"/>
      <c r="SUQ18" s="4"/>
      <c r="SUR18" s="4"/>
      <c r="SUS18" s="4"/>
      <c r="SUT18" s="4"/>
      <c r="SUU18" s="4"/>
      <c r="SUV18" s="4"/>
      <c r="SUW18" s="4"/>
      <c r="SUX18" s="4"/>
      <c r="SUY18" s="4"/>
      <c r="SUZ18" s="4"/>
      <c r="SVA18" s="4"/>
      <c r="SVB18" s="4"/>
      <c r="SVC18" s="4"/>
      <c r="SVD18" s="4"/>
      <c r="SVE18" s="4"/>
      <c r="SVF18" s="4"/>
      <c r="SVG18" s="4"/>
      <c r="SVH18" s="4"/>
      <c r="SVI18" s="4"/>
      <c r="SVJ18" s="4"/>
      <c r="SVK18" s="4"/>
      <c r="SVL18" s="4"/>
      <c r="SVM18" s="4"/>
      <c r="SVN18" s="4"/>
      <c r="SVO18" s="4"/>
      <c r="SVP18" s="4"/>
      <c r="SVQ18" s="4"/>
      <c r="SVR18" s="4"/>
      <c r="SVS18" s="4"/>
      <c r="SVT18" s="4"/>
      <c r="SVU18" s="4"/>
      <c r="SVV18" s="4"/>
      <c r="SVW18" s="4"/>
      <c r="SVX18" s="4"/>
      <c r="SVY18" s="4"/>
      <c r="SVZ18" s="4"/>
      <c r="SWA18" s="4"/>
      <c r="SWB18" s="4"/>
      <c r="SWC18" s="4"/>
      <c r="SWD18" s="4"/>
      <c r="SWE18" s="4"/>
      <c r="SWF18" s="4"/>
      <c r="SWG18" s="4"/>
      <c r="SWH18" s="4"/>
      <c r="SWI18" s="4"/>
      <c r="SWJ18" s="4"/>
      <c r="SWK18" s="4"/>
      <c r="SWL18" s="4"/>
      <c r="SWM18" s="4"/>
      <c r="SWN18" s="4"/>
      <c r="SWO18" s="4"/>
      <c r="SWP18" s="4"/>
      <c r="SWQ18" s="4"/>
      <c r="SWR18" s="4"/>
      <c r="SWS18" s="4"/>
      <c r="SWT18" s="4"/>
      <c r="SWU18" s="4"/>
      <c r="SWV18" s="4"/>
      <c r="SWW18" s="4"/>
      <c r="SWX18" s="4"/>
      <c r="SWY18" s="4"/>
      <c r="SWZ18" s="4"/>
      <c r="SXA18" s="4"/>
      <c r="SXB18" s="4"/>
      <c r="SXC18" s="4"/>
      <c r="SXD18" s="4"/>
      <c r="SXE18" s="4"/>
      <c r="SXF18" s="4"/>
      <c r="SXG18" s="4"/>
      <c r="SXH18" s="4"/>
      <c r="SXI18" s="4"/>
      <c r="SXJ18" s="4"/>
      <c r="SXK18" s="4"/>
      <c r="SXL18" s="4"/>
      <c r="SXM18" s="4"/>
      <c r="SXN18" s="4"/>
      <c r="SXO18" s="4"/>
      <c r="SXP18" s="4"/>
      <c r="SXQ18" s="4"/>
      <c r="SXR18" s="4"/>
      <c r="SXS18" s="4"/>
      <c r="SXT18" s="4"/>
      <c r="SXU18" s="4"/>
      <c r="SXV18" s="4"/>
      <c r="SXW18" s="4"/>
      <c r="SXX18" s="4"/>
      <c r="SXY18" s="4"/>
      <c r="SXZ18" s="4"/>
      <c r="SYA18" s="4"/>
      <c r="SYB18" s="4"/>
      <c r="SYC18" s="4"/>
      <c r="SYD18" s="4"/>
      <c r="SYE18" s="4"/>
      <c r="SYF18" s="4"/>
      <c r="SYG18" s="4"/>
      <c r="SYH18" s="4"/>
      <c r="SYI18" s="4"/>
      <c r="SYJ18" s="4"/>
      <c r="SYK18" s="4"/>
      <c r="SYL18" s="4"/>
      <c r="SYM18" s="4"/>
      <c r="SYN18" s="4"/>
      <c r="SYO18" s="4"/>
      <c r="SYP18" s="4"/>
      <c r="SYQ18" s="4"/>
      <c r="SYR18" s="4"/>
      <c r="SYS18" s="4"/>
      <c r="SYT18" s="4"/>
      <c r="SYU18" s="4"/>
      <c r="SYV18" s="4"/>
      <c r="SYW18" s="4"/>
      <c r="SYX18" s="4"/>
      <c r="SYY18" s="4"/>
      <c r="SYZ18" s="4"/>
      <c r="SZA18" s="4"/>
      <c r="SZB18" s="4"/>
      <c r="SZC18" s="4"/>
      <c r="SZD18" s="4"/>
      <c r="SZE18" s="4"/>
      <c r="SZF18" s="4"/>
      <c r="SZG18" s="4"/>
      <c r="SZH18" s="4"/>
      <c r="SZI18" s="4"/>
      <c r="SZJ18" s="4"/>
      <c r="SZK18" s="4"/>
      <c r="SZL18" s="4"/>
      <c r="SZM18" s="4"/>
      <c r="SZN18" s="4"/>
      <c r="SZO18" s="4"/>
      <c r="SZP18" s="4"/>
      <c r="SZQ18" s="4"/>
      <c r="SZR18" s="4"/>
      <c r="SZS18" s="4"/>
      <c r="SZT18" s="4"/>
      <c r="SZU18" s="4"/>
      <c r="SZV18" s="4"/>
      <c r="SZW18" s="4"/>
      <c r="SZX18" s="4"/>
      <c r="SZY18" s="4"/>
      <c r="SZZ18" s="4"/>
      <c r="TAA18" s="4"/>
      <c r="TAB18" s="4"/>
      <c r="TAC18" s="4"/>
      <c r="TAD18" s="4"/>
      <c r="TAE18" s="4"/>
      <c r="TAF18" s="4"/>
      <c r="TAG18" s="4"/>
      <c r="TAH18" s="4"/>
      <c r="TAI18" s="4"/>
      <c r="TAJ18" s="4"/>
      <c r="TAK18" s="4"/>
      <c r="TAL18" s="4"/>
      <c r="TAM18" s="4"/>
      <c r="TAN18" s="4"/>
      <c r="TAO18" s="4"/>
      <c r="TAP18" s="4"/>
      <c r="TAQ18" s="4"/>
      <c r="TAR18" s="4"/>
      <c r="TAS18" s="4"/>
      <c r="TAT18" s="4"/>
      <c r="TAU18" s="4"/>
      <c r="TAV18" s="4"/>
      <c r="TAW18" s="4"/>
      <c r="TAX18" s="4"/>
      <c r="TAY18" s="4"/>
      <c r="TAZ18" s="4"/>
      <c r="TBA18" s="4"/>
      <c r="TBB18" s="4"/>
      <c r="TBC18" s="4"/>
      <c r="TBD18" s="4"/>
      <c r="TBE18" s="4"/>
      <c r="TBF18" s="4"/>
      <c r="TBG18" s="4"/>
      <c r="TBH18" s="4"/>
      <c r="TBI18" s="4"/>
      <c r="TBJ18" s="4"/>
      <c r="TBK18" s="4"/>
      <c r="TBL18" s="4"/>
      <c r="TBM18" s="4"/>
      <c r="TBN18" s="4"/>
      <c r="TBO18" s="4"/>
      <c r="TBP18" s="4"/>
      <c r="TBQ18" s="4"/>
      <c r="TBR18" s="4"/>
      <c r="TBS18" s="4"/>
      <c r="TBT18" s="4"/>
      <c r="TBU18" s="4"/>
      <c r="TBV18" s="4"/>
      <c r="TBW18" s="4"/>
      <c r="TBX18" s="4"/>
      <c r="TBY18" s="4"/>
      <c r="TBZ18" s="4"/>
      <c r="TCA18" s="4"/>
      <c r="TCB18" s="4"/>
      <c r="TCC18" s="4"/>
      <c r="TCD18" s="4"/>
      <c r="TCE18" s="4"/>
      <c r="TCF18" s="4"/>
      <c r="TCG18" s="4"/>
      <c r="TCH18" s="4"/>
      <c r="TCI18" s="4"/>
      <c r="TCJ18" s="4"/>
      <c r="TCK18" s="4"/>
      <c r="TCL18" s="4"/>
      <c r="TCM18" s="4"/>
      <c r="TCN18" s="4"/>
      <c r="TCO18" s="4"/>
      <c r="TCP18" s="4"/>
      <c r="TCQ18" s="4"/>
      <c r="TCR18" s="4"/>
      <c r="TCS18" s="4"/>
      <c r="TCT18" s="4"/>
      <c r="TCU18" s="4"/>
      <c r="TCV18" s="4"/>
      <c r="TCW18" s="4"/>
      <c r="TCX18" s="4"/>
      <c r="TCY18" s="4"/>
      <c r="TCZ18" s="4"/>
      <c r="TDA18" s="4"/>
      <c r="TDB18" s="4"/>
      <c r="TDC18" s="4"/>
      <c r="TDD18" s="4"/>
      <c r="TDE18" s="4"/>
      <c r="TDF18" s="4"/>
      <c r="TDG18" s="4"/>
      <c r="TDH18" s="4"/>
      <c r="TDI18" s="4"/>
      <c r="TDJ18" s="4"/>
      <c r="TDK18" s="4"/>
      <c r="TDL18" s="4"/>
      <c r="TDM18" s="4"/>
      <c r="TDN18" s="4"/>
      <c r="TDO18" s="4"/>
      <c r="TDP18" s="4"/>
      <c r="TDQ18" s="4"/>
      <c r="TDR18" s="4"/>
      <c r="TDS18" s="4"/>
      <c r="TDT18" s="4"/>
      <c r="TDU18" s="4"/>
      <c r="TDV18" s="4"/>
      <c r="TDW18" s="4"/>
      <c r="TDX18" s="4"/>
      <c r="TDY18" s="4"/>
      <c r="TDZ18" s="4"/>
      <c r="TEA18" s="4"/>
      <c r="TEB18" s="4"/>
      <c r="TEC18" s="4"/>
      <c r="TED18" s="4"/>
      <c r="TEE18" s="4"/>
      <c r="TEF18" s="4"/>
      <c r="TEG18" s="4"/>
      <c r="TEH18" s="4"/>
      <c r="TEI18" s="4"/>
      <c r="TEJ18" s="4"/>
      <c r="TEK18" s="4"/>
      <c r="TEL18" s="4"/>
      <c r="TEM18" s="4"/>
      <c r="TEN18" s="4"/>
      <c r="TEO18" s="4"/>
      <c r="TEP18" s="4"/>
      <c r="TEQ18" s="4"/>
      <c r="TER18" s="4"/>
      <c r="TES18" s="4"/>
      <c r="TET18" s="4"/>
      <c r="TEU18" s="4"/>
      <c r="TEV18" s="4"/>
      <c r="TEW18" s="4"/>
      <c r="TEX18" s="4"/>
      <c r="TEY18" s="4"/>
      <c r="TEZ18" s="4"/>
      <c r="TFA18" s="4"/>
      <c r="TFB18" s="4"/>
      <c r="TFC18" s="4"/>
      <c r="TFD18" s="4"/>
      <c r="TFE18" s="4"/>
      <c r="TFF18" s="4"/>
      <c r="TFG18" s="4"/>
      <c r="TFH18" s="4"/>
      <c r="TFI18" s="4"/>
      <c r="TFJ18" s="4"/>
      <c r="TFK18" s="4"/>
      <c r="TFL18" s="4"/>
      <c r="TFM18" s="4"/>
      <c r="TFN18" s="4"/>
      <c r="TFO18" s="4"/>
      <c r="TFP18" s="4"/>
      <c r="TFQ18" s="4"/>
      <c r="TFR18" s="4"/>
      <c r="TFS18" s="4"/>
      <c r="TFT18" s="4"/>
      <c r="TFU18" s="4"/>
      <c r="TFV18" s="4"/>
      <c r="TFW18" s="4"/>
      <c r="TFX18" s="4"/>
      <c r="TFY18" s="4"/>
      <c r="TFZ18" s="4"/>
      <c r="TGA18" s="4"/>
      <c r="TGB18" s="4"/>
      <c r="TGC18" s="4"/>
      <c r="TGD18" s="4"/>
      <c r="TGE18" s="4"/>
      <c r="TGF18" s="4"/>
      <c r="TGG18" s="4"/>
      <c r="TGH18" s="4"/>
      <c r="TGI18" s="4"/>
      <c r="TGJ18" s="4"/>
      <c r="TGK18" s="4"/>
      <c r="TGL18" s="4"/>
      <c r="TGM18" s="4"/>
      <c r="TGN18" s="4"/>
      <c r="TGO18" s="4"/>
      <c r="TGP18" s="4"/>
      <c r="TGQ18" s="4"/>
      <c r="TGR18" s="4"/>
      <c r="TGS18" s="4"/>
      <c r="TGT18" s="4"/>
      <c r="TGU18" s="4"/>
      <c r="TGV18" s="4"/>
      <c r="TGW18" s="4"/>
      <c r="TGX18" s="4"/>
      <c r="TGY18" s="4"/>
      <c r="TGZ18" s="4"/>
      <c r="THA18" s="4"/>
      <c r="THB18" s="4"/>
      <c r="THC18" s="4"/>
      <c r="THD18" s="4"/>
      <c r="THE18" s="4"/>
      <c r="THF18" s="4"/>
      <c r="THG18" s="4"/>
      <c r="THH18" s="4"/>
      <c r="THI18" s="4"/>
      <c r="THJ18" s="4"/>
      <c r="THK18" s="4"/>
      <c r="THL18" s="4"/>
      <c r="THM18" s="4"/>
      <c r="THN18" s="4"/>
      <c r="THO18" s="4"/>
      <c r="THP18" s="4"/>
      <c r="THQ18" s="4"/>
      <c r="THR18" s="4"/>
      <c r="THS18" s="4"/>
      <c r="THT18" s="4"/>
      <c r="THU18" s="4"/>
      <c r="THV18" s="4"/>
      <c r="THW18" s="4"/>
      <c r="THX18" s="4"/>
      <c r="THY18" s="4"/>
      <c r="THZ18" s="4"/>
      <c r="TIA18" s="4"/>
      <c r="TIB18" s="4"/>
      <c r="TIC18" s="4"/>
      <c r="TID18" s="4"/>
      <c r="TIE18" s="4"/>
      <c r="TIF18" s="4"/>
      <c r="TIG18" s="4"/>
      <c r="TIH18" s="4"/>
      <c r="TII18" s="4"/>
      <c r="TIJ18" s="4"/>
      <c r="TIK18" s="4"/>
      <c r="TIL18" s="4"/>
      <c r="TIM18" s="4"/>
      <c r="TIN18" s="4"/>
      <c r="TIO18" s="4"/>
      <c r="TIP18" s="4"/>
      <c r="TIQ18" s="4"/>
      <c r="TIR18" s="4"/>
      <c r="TIS18" s="4"/>
      <c r="TIT18" s="4"/>
      <c r="TIU18" s="4"/>
      <c r="TIV18" s="4"/>
      <c r="TIW18" s="4"/>
      <c r="TIX18" s="4"/>
      <c r="TIY18" s="4"/>
      <c r="TIZ18" s="4"/>
      <c r="TJA18" s="4"/>
      <c r="TJB18" s="4"/>
      <c r="TJC18" s="4"/>
      <c r="TJD18" s="4"/>
      <c r="TJE18" s="4"/>
      <c r="TJF18" s="4"/>
      <c r="TJG18" s="4"/>
      <c r="TJH18" s="4"/>
      <c r="TJI18" s="4"/>
      <c r="TJJ18" s="4"/>
      <c r="TJK18" s="4"/>
      <c r="TJL18" s="4"/>
      <c r="TJM18" s="4"/>
      <c r="TJN18" s="4"/>
      <c r="TJO18" s="4"/>
      <c r="TJP18" s="4"/>
      <c r="TJQ18" s="4"/>
      <c r="TJR18" s="4"/>
      <c r="TJS18" s="4"/>
      <c r="TJT18" s="4"/>
      <c r="TJU18" s="4"/>
      <c r="TJV18" s="4"/>
      <c r="TJW18" s="4"/>
      <c r="TJX18" s="4"/>
      <c r="TJY18" s="4"/>
      <c r="TJZ18" s="4"/>
      <c r="TKA18" s="4"/>
      <c r="TKB18" s="4"/>
      <c r="TKC18" s="4"/>
      <c r="TKD18" s="4"/>
      <c r="TKE18" s="4"/>
      <c r="TKF18" s="4"/>
      <c r="TKG18" s="4"/>
      <c r="TKH18" s="4"/>
      <c r="TKI18" s="4"/>
      <c r="TKJ18" s="4"/>
      <c r="TKK18" s="4"/>
      <c r="TKL18" s="4"/>
      <c r="TKM18" s="4"/>
      <c r="TKN18" s="4"/>
      <c r="TKO18" s="4"/>
      <c r="TKP18" s="4"/>
      <c r="TKQ18" s="4"/>
      <c r="TKR18" s="4"/>
      <c r="TKS18" s="4"/>
      <c r="TKT18" s="4"/>
      <c r="TKU18" s="4"/>
      <c r="TKV18" s="4"/>
      <c r="TKW18" s="4"/>
      <c r="TKX18" s="4"/>
      <c r="TKY18" s="4"/>
      <c r="TKZ18" s="4"/>
      <c r="TLA18" s="4"/>
      <c r="TLB18" s="4"/>
      <c r="TLC18" s="4"/>
      <c r="TLD18" s="4"/>
      <c r="TLE18" s="4"/>
      <c r="TLF18" s="4"/>
      <c r="TLG18" s="4"/>
      <c r="TLH18" s="4"/>
      <c r="TLI18" s="4"/>
      <c r="TLJ18" s="4"/>
      <c r="TLK18" s="4"/>
      <c r="TLL18" s="4"/>
      <c r="TLM18" s="4"/>
      <c r="TLN18" s="4"/>
      <c r="TLO18" s="4"/>
      <c r="TLP18" s="4"/>
      <c r="TLQ18" s="4"/>
      <c r="TLR18" s="4"/>
      <c r="TLS18" s="4"/>
      <c r="TLT18" s="4"/>
      <c r="TLU18" s="4"/>
      <c r="TLV18" s="4"/>
      <c r="TLW18" s="4"/>
      <c r="TLX18" s="4"/>
      <c r="TLY18" s="4"/>
      <c r="TLZ18" s="4"/>
      <c r="TMA18" s="4"/>
      <c r="TMB18" s="4"/>
      <c r="TMC18" s="4"/>
      <c r="TMD18" s="4"/>
      <c r="TME18" s="4"/>
      <c r="TMF18" s="4"/>
      <c r="TMG18" s="4"/>
      <c r="TMH18" s="4"/>
      <c r="TMI18" s="4"/>
      <c r="TMJ18" s="4"/>
      <c r="TMK18" s="4"/>
      <c r="TML18" s="4"/>
      <c r="TMM18" s="4"/>
      <c r="TMN18" s="4"/>
      <c r="TMO18" s="4"/>
      <c r="TMP18" s="4"/>
      <c r="TMQ18" s="4"/>
      <c r="TMR18" s="4"/>
      <c r="TMS18" s="4"/>
      <c r="TMT18" s="4"/>
      <c r="TMU18" s="4"/>
      <c r="TMV18" s="4"/>
      <c r="TMW18" s="4"/>
      <c r="TMX18" s="4"/>
      <c r="TMY18" s="4"/>
      <c r="TMZ18" s="4"/>
      <c r="TNA18" s="4"/>
      <c r="TNB18" s="4"/>
      <c r="TNC18" s="4"/>
      <c r="TND18" s="4"/>
      <c r="TNE18" s="4"/>
      <c r="TNF18" s="4"/>
      <c r="TNG18" s="4"/>
      <c r="TNH18" s="4"/>
      <c r="TNI18" s="4"/>
      <c r="TNJ18" s="4"/>
      <c r="TNK18" s="4"/>
      <c r="TNL18" s="4"/>
      <c r="TNM18" s="4"/>
      <c r="TNN18" s="4"/>
      <c r="TNO18" s="4"/>
      <c r="TNP18" s="4"/>
      <c r="TNQ18" s="4"/>
      <c r="TNR18" s="4"/>
      <c r="TNS18" s="4"/>
      <c r="TNT18" s="4"/>
      <c r="TNU18" s="4"/>
      <c r="TNV18" s="4"/>
      <c r="TNW18" s="4"/>
      <c r="TNX18" s="4"/>
      <c r="TNY18" s="4"/>
      <c r="TNZ18" s="4"/>
      <c r="TOA18" s="4"/>
      <c r="TOB18" s="4"/>
      <c r="TOC18" s="4"/>
      <c r="TOD18" s="4"/>
      <c r="TOE18" s="4"/>
      <c r="TOF18" s="4"/>
      <c r="TOG18" s="4"/>
      <c r="TOH18" s="4"/>
      <c r="TOI18" s="4"/>
      <c r="TOJ18" s="4"/>
      <c r="TOK18" s="4"/>
      <c r="TOL18" s="4"/>
      <c r="TOM18" s="4"/>
      <c r="TON18" s="4"/>
      <c r="TOO18" s="4"/>
      <c r="TOP18" s="4"/>
      <c r="TOQ18" s="4"/>
      <c r="TOR18" s="4"/>
      <c r="TOS18" s="4"/>
      <c r="TOT18" s="4"/>
      <c r="TOU18" s="4"/>
      <c r="TOV18" s="4"/>
      <c r="TOW18" s="4"/>
      <c r="TOX18" s="4"/>
      <c r="TOY18" s="4"/>
      <c r="TOZ18" s="4"/>
      <c r="TPA18" s="4"/>
      <c r="TPB18" s="4"/>
      <c r="TPC18" s="4"/>
      <c r="TPD18" s="4"/>
      <c r="TPE18" s="4"/>
      <c r="TPF18" s="4"/>
      <c r="TPG18" s="4"/>
      <c r="TPH18" s="4"/>
      <c r="TPI18" s="4"/>
      <c r="TPJ18" s="4"/>
      <c r="TPK18" s="4"/>
      <c r="TPL18" s="4"/>
      <c r="TPM18" s="4"/>
      <c r="TPN18" s="4"/>
      <c r="TPO18" s="4"/>
      <c r="TPP18" s="4"/>
      <c r="TPQ18" s="4"/>
      <c r="TPR18" s="4"/>
      <c r="TPS18" s="4"/>
      <c r="TPT18" s="4"/>
      <c r="TPU18" s="4"/>
      <c r="TPV18" s="4"/>
      <c r="TPW18" s="4"/>
      <c r="TPX18" s="4"/>
      <c r="TPY18" s="4"/>
      <c r="TPZ18" s="4"/>
      <c r="TQA18" s="4"/>
      <c r="TQB18" s="4"/>
      <c r="TQC18" s="4"/>
      <c r="TQD18" s="4"/>
      <c r="TQE18" s="4"/>
      <c r="TQF18" s="4"/>
      <c r="TQG18" s="4"/>
      <c r="TQH18" s="4"/>
      <c r="TQI18" s="4"/>
      <c r="TQJ18" s="4"/>
      <c r="TQK18" s="4"/>
      <c r="TQL18" s="4"/>
      <c r="TQM18" s="4"/>
      <c r="TQN18" s="4"/>
      <c r="TQO18" s="4"/>
      <c r="TQP18" s="4"/>
      <c r="TQQ18" s="4"/>
      <c r="TQR18" s="4"/>
      <c r="TQS18" s="4"/>
      <c r="TQT18" s="4"/>
      <c r="TQU18" s="4"/>
      <c r="TQV18" s="4"/>
      <c r="TQW18" s="4"/>
      <c r="TQX18" s="4"/>
      <c r="TQY18" s="4"/>
      <c r="TQZ18" s="4"/>
      <c r="TRA18" s="4"/>
      <c r="TRB18" s="4"/>
      <c r="TRC18" s="4"/>
      <c r="TRD18" s="4"/>
      <c r="TRE18" s="4"/>
      <c r="TRF18" s="4"/>
      <c r="TRG18" s="4"/>
      <c r="TRH18" s="4"/>
      <c r="TRI18" s="4"/>
      <c r="TRJ18" s="4"/>
      <c r="TRK18" s="4"/>
      <c r="TRL18" s="4"/>
      <c r="TRM18" s="4"/>
      <c r="TRN18" s="4"/>
      <c r="TRO18" s="4"/>
      <c r="TRP18" s="4"/>
      <c r="TRQ18" s="4"/>
      <c r="TRR18" s="4"/>
      <c r="TRS18" s="4"/>
      <c r="TRT18" s="4"/>
      <c r="TRU18" s="4"/>
      <c r="TRV18" s="4"/>
      <c r="TRW18" s="4"/>
      <c r="TRX18" s="4"/>
      <c r="TRY18" s="4"/>
      <c r="TRZ18" s="4"/>
      <c r="TSA18" s="4"/>
      <c r="TSB18" s="4"/>
      <c r="TSC18" s="4"/>
      <c r="TSD18" s="4"/>
      <c r="TSE18" s="4"/>
      <c r="TSF18" s="4"/>
      <c r="TSG18" s="4"/>
      <c r="TSH18" s="4"/>
      <c r="TSI18" s="4"/>
      <c r="TSJ18" s="4"/>
      <c r="TSK18" s="4"/>
      <c r="TSL18" s="4"/>
      <c r="TSM18" s="4"/>
      <c r="TSN18" s="4"/>
      <c r="TSO18" s="4"/>
      <c r="TSP18" s="4"/>
      <c r="TSQ18" s="4"/>
      <c r="TSR18" s="4"/>
      <c r="TSS18" s="4"/>
      <c r="TST18" s="4"/>
      <c r="TSU18" s="4"/>
      <c r="TSV18" s="4"/>
      <c r="TSW18" s="4"/>
      <c r="TSX18" s="4"/>
      <c r="TSY18" s="4"/>
      <c r="TSZ18" s="4"/>
      <c r="TTA18" s="4"/>
      <c r="TTB18" s="4"/>
      <c r="TTC18" s="4"/>
      <c r="TTD18" s="4"/>
      <c r="TTE18" s="4"/>
      <c r="TTF18" s="4"/>
      <c r="TTG18" s="4"/>
      <c r="TTH18" s="4"/>
      <c r="TTI18" s="4"/>
      <c r="TTJ18" s="4"/>
      <c r="TTK18" s="4"/>
      <c r="TTL18" s="4"/>
      <c r="TTM18" s="4"/>
      <c r="TTN18" s="4"/>
      <c r="TTO18" s="4"/>
      <c r="TTP18" s="4"/>
      <c r="TTQ18" s="4"/>
      <c r="TTR18" s="4"/>
      <c r="TTS18" s="4"/>
      <c r="TTT18" s="4"/>
      <c r="TTU18" s="4"/>
      <c r="TTV18" s="4"/>
      <c r="TTW18" s="4"/>
      <c r="TTX18" s="4"/>
      <c r="TTY18" s="4"/>
      <c r="TTZ18" s="4"/>
      <c r="TUA18" s="4"/>
      <c r="TUB18" s="4"/>
      <c r="TUC18" s="4"/>
      <c r="TUD18" s="4"/>
      <c r="TUE18" s="4"/>
      <c r="TUF18" s="4"/>
      <c r="TUG18" s="4"/>
      <c r="TUH18" s="4"/>
      <c r="TUI18" s="4"/>
      <c r="TUJ18" s="4"/>
      <c r="TUK18" s="4"/>
      <c r="TUL18" s="4"/>
      <c r="TUM18" s="4"/>
      <c r="TUN18" s="4"/>
      <c r="TUO18" s="4"/>
      <c r="TUP18" s="4"/>
      <c r="TUQ18" s="4"/>
      <c r="TUR18" s="4"/>
      <c r="TUS18" s="4"/>
      <c r="TUT18" s="4"/>
      <c r="TUU18" s="4"/>
      <c r="TUV18" s="4"/>
      <c r="TUW18" s="4"/>
      <c r="TUX18" s="4"/>
      <c r="TUY18" s="4"/>
      <c r="TUZ18" s="4"/>
      <c r="TVA18" s="4"/>
      <c r="TVB18" s="4"/>
      <c r="TVC18" s="4"/>
      <c r="TVD18" s="4"/>
      <c r="TVE18" s="4"/>
      <c r="TVF18" s="4"/>
      <c r="TVG18" s="4"/>
      <c r="TVH18" s="4"/>
      <c r="TVI18" s="4"/>
      <c r="TVJ18" s="4"/>
      <c r="TVK18" s="4"/>
      <c r="TVL18" s="4"/>
      <c r="TVM18" s="4"/>
      <c r="TVN18" s="4"/>
      <c r="TVO18" s="4"/>
      <c r="TVP18" s="4"/>
      <c r="TVQ18" s="4"/>
      <c r="TVR18" s="4"/>
      <c r="TVS18" s="4"/>
      <c r="TVT18" s="4"/>
      <c r="TVU18" s="4"/>
      <c r="TVV18" s="4"/>
      <c r="TVW18" s="4"/>
      <c r="TVX18" s="4"/>
      <c r="TVY18" s="4"/>
      <c r="TVZ18" s="4"/>
      <c r="TWA18" s="4"/>
      <c r="TWB18" s="4"/>
      <c r="TWC18" s="4"/>
      <c r="TWD18" s="4"/>
      <c r="TWE18" s="4"/>
      <c r="TWF18" s="4"/>
      <c r="TWG18" s="4"/>
      <c r="TWH18" s="4"/>
      <c r="TWI18" s="4"/>
      <c r="TWJ18" s="4"/>
      <c r="TWK18" s="4"/>
      <c r="TWL18" s="4"/>
      <c r="TWM18" s="4"/>
      <c r="TWN18" s="4"/>
      <c r="TWO18" s="4"/>
      <c r="TWP18" s="4"/>
      <c r="TWQ18" s="4"/>
      <c r="TWR18" s="4"/>
      <c r="TWS18" s="4"/>
      <c r="TWT18" s="4"/>
      <c r="TWU18" s="4"/>
      <c r="TWV18" s="4"/>
      <c r="TWW18" s="4"/>
      <c r="TWX18" s="4"/>
      <c r="TWY18" s="4"/>
      <c r="TWZ18" s="4"/>
      <c r="TXA18" s="4"/>
      <c r="TXB18" s="4"/>
      <c r="TXC18" s="4"/>
      <c r="TXD18" s="4"/>
      <c r="TXE18" s="4"/>
      <c r="TXF18" s="4"/>
      <c r="TXG18" s="4"/>
      <c r="TXH18" s="4"/>
      <c r="TXI18" s="4"/>
      <c r="TXJ18" s="4"/>
      <c r="TXK18" s="4"/>
      <c r="TXL18" s="4"/>
      <c r="TXM18" s="4"/>
      <c r="TXN18" s="4"/>
      <c r="TXO18" s="4"/>
      <c r="TXP18" s="4"/>
      <c r="TXQ18" s="4"/>
      <c r="TXR18" s="4"/>
      <c r="TXS18" s="4"/>
      <c r="TXT18" s="4"/>
      <c r="TXU18" s="4"/>
      <c r="TXV18" s="4"/>
      <c r="TXW18" s="4"/>
      <c r="TXX18" s="4"/>
      <c r="TXY18" s="4"/>
      <c r="TXZ18" s="4"/>
      <c r="TYA18" s="4"/>
      <c r="TYB18" s="4"/>
      <c r="TYC18" s="4"/>
      <c r="TYD18" s="4"/>
      <c r="TYE18" s="4"/>
      <c r="TYF18" s="4"/>
      <c r="TYG18" s="4"/>
      <c r="TYH18" s="4"/>
      <c r="TYI18" s="4"/>
      <c r="TYJ18" s="4"/>
      <c r="TYK18" s="4"/>
      <c r="TYL18" s="4"/>
      <c r="TYM18" s="4"/>
      <c r="TYN18" s="4"/>
      <c r="TYO18" s="4"/>
      <c r="TYP18" s="4"/>
      <c r="TYQ18" s="4"/>
      <c r="TYR18" s="4"/>
      <c r="TYS18" s="4"/>
      <c r="TYT18" s="4"/>
      <c r="TYU18" s="4"/>
      <c r="TYV18" s="4"/>
      <c r="TYW18" s="4"/>
      <c r="TYX18" s="4"/>
      <c r="TYY18" s="4"/>
      <c r="TYZ18" s="4"/>
      <c r="TZA18" s="4"/>
      <c r="TZB18" s="4"/>
      <c r="TZC18" s="4"/>
      <c r="TZD18" s="4"/>
      <c r="TZE18" s="4"/>
      <c r="TZF18" s="4"/>
      <c r="TZG18" s="4"/>
      <c r="TZH18" s="4"/>
      <c r="TZI18" s="4"/>
      <c r="TZJ18" s="4"/>
      <c r="TZK18" s="4"/>
      <c r="TZL18" s="4"/>
      <c r="TZM18" s="4"/>
      <c r="TZN18" s="4"/>
      <c r="TZO18" s="4"/>
      <c r="TZP18" s="4"/>
      <c r="TZQ18" s="4"/>
      <c r="TZR18" s="4"/>
      <c r="TZS18" s="4"/>
      <c r="TZT18" s="4"/>
      <c r="TZU18" s="4"/>
      <c r="TZV18" s="4"/>
      <c r="TZW18" s="4"/>
      <c r="TZX18" s="4"/>
      <c r="TZY18" s="4"/>
      <c r="TZZ18" s="4"/>
      <c r="UAA18" s="4"/>
      <c r="UAB18" s="4"/>
      <c r="UAC18" s="4"/>
      <c r="UAD18" s="4"/>
      <c r="UAE18" s="4"/>
      <c r="UAF18" s="4"/>
      <c r="UAG18" s="4"/>
      <c r="UAH18" s="4"/>
      <c r="UAI18" s="4"/>
      <c r="UAJ18" s="4"/>
      <c r="UAK18" s="4"/>
      <c r="UAL18" s="4"/>
      <c r="UAM18" s="4"/>
      <c r="UAN18" s="4"/>
      <c r="UAO18" s="4"/>
      <c r="UAP18" s="4"/>
      <c r="UAQ18" s="4"/>
      <c r="UAR18" s="4"/>
      <c r="UAS18" s="4"/>
      <c r="UAT18" s="4"/>
      <c r="UAU18" s="4"/>
      <c r="UAV18" s="4"/>
      <c r="UAW18" s="4"/>
      <c r="UAX18" s="4"/>
      <c r="UAY18" s="4"/>
      <c r="UAZ18" s="4"/>
      <c r="UBA18" s="4"/>
      <c r="UBB18" s="4"/>
      <c r="UBC18" s="4"/>
      <c r="UBD18" s="4"/>
      <c r="UBE18" s="4"/>
      <c r="UBF18" s="4"/>
      <c r="UBG18" s="4"/>
      <c r="UBH18" s="4"/>
      <c r="UBI18" s="4"/>
      <c r="UBJ18" s="4"/>
      <c r="UBK18" s="4"/>
      <c r="UBL18" s="4"/>
      <c r="UBM18" s="4"/>
      <c r="UBN18" s="4"/>
      <c r="UBO18" s="4"/>
      <c r="UBP18" s="4"/>
      <c r="UBQ18" s="4"/>
      <c r="UBR18" s="4"/>
      <c r="UBS18" s="4"/>
      <c r="UBT18" s="4"/>
      <c r="UBU18" s="4"/>
      <c r="UBV18" s="4"/>
      <c r="UBW18" s="4"/>
      <c r="UBX18" s="4"/>
      <c r="UBY18" s="4"/>
      <c r="UBZ18" s="4"/>
      <c r="UCA18" s="4"/>
      <c r="UCB18" s="4"/>
      <c r="UCC18" s="4"/>
      <c r="UCD18" s="4"/>
      <c r="UCE18" s="4"/>
      <c r="UCF18" s="4"/>
      <c r="UCG18" s="4"/>
      <c r="UCH18" s="4"/>
      <c r="UCI18" s="4"/>
      <c r="UCJ18" s="4"/>
      <c r="UCK18" s="4"/>
      <c r="UCL18" s="4"/>
      <c r="UCM18" s="4"/>
      <c r="UCN18" s="4"/>
      <c r="UCO18" s="4"/>
      <c r="UCP18" s="4"/>
      <c r="UCQ18" s="4"/>
      <c r="UCR18" s="4"/>
      <c r="UCS18" s="4"/>
      <c r="UCT18" s="4"/>
      <c r="UCU18" s="4"/>
      <c r="UCV18" s="4"/>
      <c r="UCW18" s="4"/>
      <c r="UCX18" s="4"/>
      <c r="UCY18" s="4"/>
      <c r="UCZ18" s="4"/>
      <c r="UDA18" s="4"/>
      <c r="UDB18" s="4"/>
      <c r="UDC18" s="4"/>
      <c r="UDD18" s="4"/>
      <c r="UDE18" s="4"/>
      <c r="UDF18" s="4"/>
      <c r="UDG18" s="4"/>
      <c r="UDH18" s="4"/>
      <c r="UDI18" s="4"/>
      <c r="UDJ18" s="4"/>
      <c r="UDK18" s="4"/>
      <c r="UDL18" s="4"/>
      <c r="UDM18" s="4"/>
      <c r="UDN18" s="4"/>
      <c r="UDO18" s="4"/>
      <c r="UDP18" s="4"/>
      <c r="UDQ18" s="4"/>
      <c r="UDR18" s="4"/>
      <c r="UDS18" s="4"/>
      <c r="UDT18" s="4"/>
      <c r="UDU18" s="4"/>
      <c r="UDV18" s="4"/>
      <c r="UDW18" s="4"/>
      <c r="UDX18" s="4"/>
      <c r="UDY18" s="4"/>
      <c r="UDZ18" s="4"/>
      <c r="UEA18" s="4"/>
      <c r="UEB18" s="4"/>
      <c r="UEC18" s="4"/>
      <c r="UED18" s="4"/>
      <c r="UEE18" s="4"/>
      <c r="UEF18" s="4"/>
      <c r="UEG18" s="4"/>
      <c r="UEH18" s="4"/>
      <c r="UEI18" s="4"/>
      <c r="UEJ18" s="4"/>
      <c r="UEK18" s="4"/>
      <c r="UEL18" s="4"/>
      <c r="UEM18" s="4"/>
      <c r="UEN18" s="4"/>
      <c r="UEO18" s="4"/>
      <c r="UEP18" s="4"/>
      <c r="UEQ18" s="4"/>
      <c r="UER18" s="4"/>
      <c r="UES18" s="4"/>
      <c r="UET18" s="4"/>
      <c r="UEU18" s="4"/>
      <c r="UEV18" s="4"/>
      <c r="UEW18" s="4"/>
      <c r="UEX18" s="4"/>
      <c r="UEY18" s="4"/>
      <c r="UEZ18" s="4"/>
      <c r="UFA18" s="4"/>
      <c r="UFB18" s="4"/>
      <c r="UFC18" s="4"/>
      <c r="UFD18" s="4"/>
      <c r="UFE18" s="4"/>
      <c r="UFF18" s="4"/>
      <c r="UFG18" s="4"/>
      <c r="UFH18" s="4"/>
      <c r="UFI18" s="4"/>
      <c r="UFJ18" s="4"/>
      <c r="UFK18" s="4"/>
      <c r="UFL18" s="4"/>
      <c r="UFM18" s="4"/>
      <c r="UFN18" s="4"/>
      <c r="UFO18" s="4"/>
      <c r="UFP18" s="4"/>
      <c r="UFQ18" s="4"/>
      <c r="UFR18" s="4"/>
      <c r="UFS18" s="4"/>
      <c r="UFT18" s="4"/>
      <c r="UFU18" s="4"/>
      <c r="UFV18" s="4"/>
      <c r="UFW18" s="4"/>
      <c r="UFX18" s="4"/>
      <c r="UFY18" s="4"/>
      <c r="UFZ18" s="4"/>
      <c r="UGA18" s="4"/>
      <c r="UGB18" s="4"/>
      <c r="UGC18" s="4"/>
      <c r="UGD18" s="4"/>
      <c r="UGE18" s="4"/>
      <c r="UGF18" s="4"/>
      <c r="UGG18" s="4"/>
      <c r="UGH18" s="4"/>
      <c r="UGI18" s="4"/>
      <c r="UGJ18" s="4"/>
      <c r="UGK18" s="4"/>
      <c r="UGL18" s="4"/>
      <c r="UGM18" s="4"/>
      <c r="UGN18" s="4"/>
      <c r="UGO18" s="4"/>
      <c r="UGP18" s="4"/>
      <c r="UGQ18" s="4"/>
      <c r="UGR18" s="4"/>
      <c r="UGS18" s="4"/>
      <c r="UGT18" s="4"/>
      <c r="UGU18" s="4"/>
      <c r="UGV18" s="4"/>
      <c r="UGW18" s="4"/>
      <c r="UGX18" s="4"/>
      <c r="UGY18" s="4"/>
      <c r="UGZ18" s="4"/>
      <c r="UHA18" s="4"/>
      <c r="UHB18" s="4"/>
      <c r="UHC18" s="4"/>
      <c r="UHD18" s="4"/>
      <c r="UHE18" s="4"/>
      <c r="UHF18" s="4"/>
      <c r="UHG18" s="4"/>
      <c r="UHH18" s="4"/>
      <c r="UHI18" s="4"/>
      <c r="UHJ18" s="4"/>
      <c r="UHK18" s="4"/>
      <c r="UHL18" s="4"/>
      <c r="UHM18" s="4"/>
      <c r="UHN18" s="4"/>
      <c r="UHO18" s="4"/>
      <c r="UHP18" s="4"/>
      <c r="UHQ18" s="4"/>
      <c r="UHR18" s="4"/>
      <c r="UHS18" s="4"/>
      <c r="UHT18" s="4"/>
      <c r="UHU18" s="4"/>
      <c r="UHV18" s="4"/>
      <c r="UHW18" s="4"/>
      <c r="UHX18" s="4"/>
      <c r="UHY18" s="4"/>
      <c r="UHZ18" s="4"/>
      <c r="UIA18" s="4"/>
      <c r="UIB18" s="4"/>
      <c r="UIC18" s="4"/>
      <c r="UID18" s="4"/>
      <c r="UIE18" s="4"/>
      <c r="UIF18" s="4"/>
      <c r="UIG18" s="4"/>
      <c r="UIH18" s="4"/>
      <c r="UII18" s="4"/>
      <c r="UIJ18" s="4"/>
      <c r="UIK18" s="4"/>
      <c r="UIL18" s="4"/>
      <c r="UIM18" s="4"/>
      <c r="UIN18" s="4"/>
      <c r="UIO18" s="4"/>
      <c r="UIP18" s="4"/>
      <c r="UIQ18" s="4"/>
      <c r="UIR18" s="4"/>
      <c r="UIS18" s="4"/>
      <c r="UIT18" s="4"/>
      <c r="UIU18" s="4"/>
      <c r="UIV18" s="4"/>
      <c r="UIW18" s="4"/>
      <c r="UIX18" s="4"/>
      <c r="UIY18" s="4"/>
      <c r="UIZ18" s="4"/>
      <c r="UJA18" s="4"/>
      <c r="UJB18" s="4"/>
      <c r="UJC18" s="4"/>
      <c r="UJD18" s="4"/>
      <c r="UJE18" s="4"/>
      <c r="UJF18" s="4"/>
      <c r="UJG18" s="4"/>
      <c r="UJH18" s="4"/>
      <c r="UJI18" s="4"/>
      <c r="UJJ18" s="4"/>
      <c r="UJK18" s="4"/>
      <c r="UJL18" s="4"/>
      <c r="UJM18" s="4"/>
      <c r="UJN18" s="4"/>
      <c r="UJO18" s="4"/>
      <c r="UJP18" s="4"/>
      <c r="UJQ18" s="4"/>
      <c r="UJR18" s="4"/>
      <c r="UJS18" s="4"/>
      <c r="UJT18" s="4"/>
      <c r="UJU18" s="4"/>
      <c r="UJV18" s="4"/>
      <c r="UJW18" s="4"/>
      <c r="UJX18" s="4"/>
      <c r="UJY18" s="4"/>
      <c r="UJZ18" s="4"/>
      <c r="UKA18" s="4"/>
      <c r="UKB18" s="4"/>
      <c r="UKC18" s="4"/>
      <c r="UKD18" s="4"/>
      <c r="UKE18" s="4"/>
      <c r="UKF18" s="4"/>
      <c r="UKG18" s="4"/>
      <c r="UKH18" s="4"/>
      <c r="UKI18" s="4"/>
      <c r="UKJ18" s="4"/>
      <c r="UKK18" s="4"/>
      <c r="UKL18" s="4"/>
      <c r="UKM18" s="4"/>
      <c r="UKN18" s="4"/>
      <c r="UKO18" s="4"/>
      <c r="UKP18" s="4"/>
      <c r="UKQ18" s="4"/>
      <c r="UKR18" s="4"/>
      <c r="UKS18" s="4"/>
      <c r="UKT18" s="4"/>
      <c r="UKU18" s="4"/>
      <c r="UKV18" s="4"/>
      <c r="UKW18" s="4"/>
      <c r="UKX18" s="4"/>
      <c r="UKY18" s="4"/>
      <c r="UKZ18" s="4"/>
      <c r="ULA18" s="4"/>
      <c r="ULB18" s="4"/>
      <c r="ULC18" s="4"/>
      <c r="ULD18" s="4"/>
      <c r="ULE18" s="4"/>
      <c r="ULF18" s="4"/>
      <c r="ULG18" s="4"/>
      <c r="ULH18" s="4"/>
      <c r="ULI18" s="4"/>
      <c r="ULJ18" s="4"/>
      <c r="ULK18" s="4"/>
      <c r="ULL18" s="4"/>
      <c r="ULM18" s="4"/>
      <c r="ULN18" s="4"/>
      <c r="ULO18" s="4"/>
      <c r="ULP18" s="4"/>
      <c r="ULQ18" s="4"/>
      <c r="ULR18" s="4"/>
      <c r="ULS18" s="4"/>
      <c r="ULT18" s="4"/>
      <c r="ULU18" s="4"/>
      <c r="ULV18" s="4"/>
      <c r="ULW18" s="4"/>
      <c r="ULX18" s="4"/>
      <c r="ULY18" s="4"/>
      <c r="ULZ18" s="4"/>
      <c r="UMA18" s="4"/>
      <c r="UMB18" s="4"/>
      <c r="UMC18" s="4"/>
      <c r="UMD18" s="4"/>
      <c r="UME18" s="4"/>
      <c r="UMF18" s="4"/>
      <c r="UMG18" s="4"/>
      <c r="UMH18" s="4"/>
      <c r="UMI18" s="4"/>
      <c r="UMJ18" s="4"/>
      <c r="UMK18" s="4"/>
      <c r="UML18" s="4"/>
      <c r="UMM18" s="4"/>
      <c r="UMN18" s="4"/>
      <c r="UMO18" s="4"/>
      <c r="UMP18" s="4"/>
      <c r="UMQ18" s="4"/>
      <c r="UMR18" s="4"/>
      <c r="UMS18" s="4"/>
      <c r="UMT18" s="4"/>
      <c r="UMU18" s="4"/>
      <c r="UMV18" s="4"/>
      <c r="UMW18" s="4"/>
      <c r="UMX18" s="4"/>
      <c r="UMY18" s="4"/>
      <c r="UMZ18" s="4"/>
      <c r="UNA18" s="4"/>
      <c r="UNB18" s="4"/>
      <c r="UNC18" s="4"/>
      <c r="UND18" s="4"/>
      <c r="UNE18" s="4"/>
      <c r="UNF18" s="4"/>
      <c r="UNG18" s="4"/>
      <c r="UNH18" s="4"/>
      <c r="UNI18" s="4"/>
      <c r="UNJ18" s="4"/>
      <c r="UNK18" s="4"/>
      <c r="UNL18" s="4"/>
      <c r="UNM18" s="4"/>
      <c r="UNN18" s="4"/>
      <c r="UNO18" s="4"/>
      <c r="UNP18" s="4"/>
      <c r="UNQ18" s="4"/>
      <c r="UNR18" s="4"/>
      <c r="UNS18" s="4"/>
      <c r="UNT18" s="4"/>
      <c r="UNU18" s="4"/>
      <c r="UNV18" s="4"/>
      <c r="UNW18" s="4"/>
      <c r="UNX18" s="4"/>
      <c r="UNY18" s="4"/>
      <c r="UNZ18" s="4"/>
      <c r="UOA18" s="4"/>
      <c r="UOB18" s="4"/>
      <c r="UOC18" s="4"/>
      <c r="UOD18" s="4"/>
      <c r="UOE18" s="4"/>
      <c r="UOF18" s="4"/>
      <c r="UOG18" s="4"/>
      <c r="UOH18" s="4"/>
      <c r="UOI18" s="4"/>
      <c r="UOJ18" s="4"/>
      <c r="UOK18" s="4"/>
      <c r="UOL18" s="4"/>
      <c r="UOM18" s="4"/>
      <c r="UON18" s="4"/>
      <c r="UOO18" s="4"/>
      <c r="UOP18" s="4"/>
      <c r="UOQ18" s="4"/>
      <c r="UOR18" s="4"/>
      <c r="UOS18" s="4"/>
      <c r="UOT18" s="4"/>
      <c r="UOU18" s="4"/>
      <c r="UOV18" s="4"/>
      <c r="UOW18" s="4"/>
      <c r="UOX18" s="4"/>
      <c r="UOY18" s="4"/>
      <c r="UOZ18" s="4"/>
      <c r="UPA18" s="4"/>
      <c r="UPB18" s="4"/>
      <c r="UPC18" s="4"/>
      <c r="UPD18" s="4"/>
      <c r="UPE18" s="4"/>
      <c r="UPF18" s="4"/>
      <c r="UPG18" s="4"/>
      <c r="UPH18" s="4"/>
      <c r="UPI18" s="4"/>
      <c r="UPJ18" s="4"/>
      <c r="UPK18" s="4"/>
      <c r="UPL18" s="4"/>
      <c r="UPM18" s="4"/>
      <c r="UPN18" s="4"/>
      <c r="UPO18" s="4"/>
      <c r="UPP18" s="4"/>
      <c r="UPQ18" s="4"/>
      <c r="UPR18" s="4"/>
      <c r="UPS18" s="4"/>
      <c r="UPT18" s="4"/>
      <c r="UPU18" s="4"/>
      <c r="UPV18" s="4"/>
      <c r="UPW18" s="4"/>
      <c r="UPX18" s="4"/>
      <c r="UPY18" s="4"/>
      <c r="UPZ18" s="4"/>
      <c r="UQA18" s="4"/>
      <c r="UQB18" s="4"/>
      <c r="UQC18" s="4"/>
      <c r="UQD18" s="4"/>
      <c r="UQE18" s="4"/>
      <c r="UQF18" s="4"/>
      <c r="UQG18" s="4"/>
      <c r="UQH18" s="4"/>
      <c r="UQI18" s="4"/>
      <c r="UQJ18" s="4"/>
      <c r="UQK18" s="4"/>
      <c r="UQL18" s="4"/>
      <c r="UQM18" s="4"/>
      <c r="UQN18" s="4"/>
      <c r="UQO18" s="4"/>
      <c r="UQP18" s="4"/>
      <c r="UQQ18" s="4"/>
      <c r="UQR18" s="4"/>
      <c r="UQS18" s="4"/>
      <c r="UQT18" s="4"/>
      <c r="UQU18" s="4"/>
      <c r="UQV18" s="4"/>
      <c r="UQW18" s="4"/>
      <c r="UQX18" s="4"/>
      <c r="UQY18" s="4"/>
      <c r="UQZ18" s="4"/>
      <c r="URA18" s="4"/>
      <c r="URB18" s="4"/>
      <c r="URC18" s="4"/>
      <c r="URD18" s="4"/>
      <c r="URE18" s="4"/>
      <c r="URF18" s="4"/>
      <c r="URG18" s="4"/>
      <c r="URH18" s="4"/>
      <c r="URI18" s="4"/>
      <c r="URJ18" s="4"/>
      <c r="URK18" s="4"/>
      <c r="URL18" s="4"/>
      <c r="URM18" s="4"/>
      <c r="URN18" s="4"/>
      <c r="URO18" s="4"/>
      <c r="URP18" s="4"/>
      <c r="URQ18" s="4"/>
      <c r="URR18" s="4"/>
      <c r="URS18" s="4"/>
      <c r="URT18" s="4"/>
      <c r="URU18" s="4"/>
      <c r="URV18" s="4"/>
      <c r="URW18" s="4"/>
      <c r="URX18" s="4"/>
      <c r="URY18" s="4"/>
      <c r="URZ18" s="4"/>
      <c r="USA18" s="4"/>
      <c r="USB18" s="4"/>
      <c r="USC18" s="4"/>
      <c r="USD18" s="4"/>
      <c r="USE18" s="4"/>
      <c r="USF18" s="4"/>
      <c r="USG18" s="4"/>
      <c r="USH18" s="4"/>
      <c r="USI18" s="4"/>
      <c r="USJ18" s="4"/>
      <c r="USK18" s="4"/>
      <c r="USL18" s="4"/>
      <c r="USM18" s="4"/>
      <c r="USN18" s="4"/>
      <c r="USO18" s="4"/>
      <c r="USP18" s="4"/>
      <c r="USQ18" s="4"/>
      <c r="USR18" s="4"/>
      <c r="USS18" s="4"/>
      <c r="UST18" s="4"/>
      <c r="USU18" s="4"/>
      <c r="USV18" s="4"/>
      <c r="USW18" s="4"/>
      <c r="USX18" s="4"/>
      <c r="USY18" s="4"/>
      <c r="USZ18" s="4"/>
      <c r="UTA18" s="4"/>
      <c r="UTB18" s="4"/>
      <c r="UTC18" s="4"/>
      <c r="UTD18" s="4"/>
      <c r="UTE18" s="4"/>
      <c r="UTF18" s="4"/>
      <c r="UTG18" s="4"/>
      <c r="UTH18" s="4"/>
      <c r="UTI18" s="4"/>
      <c r="UTJ18" s="4"/>
      <c r="UTK18" s="4"/>
      <c r="UTL18" s="4"/>
      <c r="UTM18" s="4"/>
      <c r="UTN18" s="4"/>
      <c r="UTO18" s="4"/>
      <c r="UTP18" s="4"/>
      <c r="UTQ18" s="4"/>
      <c r="UTR18" s="4"/>
      <c r="UTS18" s="4"/>
      <c r="UTT18" s="4"/>
      <c r="UTU18" s="4"/>
      <c r="UTV18" s="4"/>
      <c r="UTW18" s="4"/>
      <c r="UTX18" s="4"/>
      <c r="UTY18" s="4"/>
      <c r="UTZ18" s="4"/>
      <c r="UUA18" s="4"/>
      <c r="UUB18" s="4"/>
      <c r="UUC18" s="4"/>
      <c r="UUD18" s="4"/>
      <c r="UUE18" s="4"/>
      <c r="UUF18" s="4"/>
      <c r="UUG18" s="4"/>
      <c r="UUH18" s="4"/>
      <c r="UUI18" s="4"/>
      <c r="UUJ18" s="4"/>
      <c r="UUK18" s="4"/>
      <c r="UUL18" s="4"/>
      <c r="UUM18" s="4"/>
      <c r="UUN18" s="4"/>
      <c r="UUO18" s="4"/>
      <c r="UUP18" s="4"/>
      <c r="UUQ18" s="4"/>
      <c r="UUR18" s="4"/>
      <c r="UUS18" s="4"/>
      <c r="UUT18" s="4"/>
      <c r="UUU18" s="4"/>
      <c r="UUV18" s="4"/>
      <c r="UUW18" s="4"/>
      <c r="UUX18" s="4"/>
      <c r="UUY18" s="4"/>
      <c r="UUZ18" s="4"/>
      <c r="UVA18" s="4"/>
      <c r="UVB18" s="4"/>
      <c r="UVC18" s="4"/>
      <c r="UVD18" s="4"/>
      <c r="UVE18" s="4"/>
      <c r="UVF18" s="4"/>
      <c r="UVG18" s="4"/>
      <c r="UVH18" s="4"/>
      <c r="UVI18" s="4"/>
      <c r="UVJ18" s="4"/>
      <c r="UVK18" s="4"/>
      <c r="UVL18" s="4"/>
      <c r="UVM18" s="4"/>
      <c r="UVN18" s="4"/>
      <c r="UVO18" s="4"/>
      <c r="UVP18" s="4"/>
      <c r="UVQ18" s="4"/>
      <c r="UVR18" s="4"/>
      <c r="UVS18" s="4"/>
      <c r="UVT18" s="4"/>
      <c r="UVU18" s="4"/>
      <c r="UVV18" s="4"/>
      <c r="UVW18" s="4"/>
      <c r="UVX18" s="4"/>
      <c r="UVY18" s="4"/>
      <c r="UVZ18" s="4"/>
      <c r="UWA18" s="4"/>
      <c r="UWB18" s="4"/>
      <c r="UWC18" s="4"/>
      <c r="UWD18" s="4"/>
      <c r="UWE18" s="4"/>
      <c r="UWF18" s="4"/>
      <c r="UWG18" s="4"/>
      <c r="UWH18" s="4"/>
      <c r="UWI18" s="4"/>
      <c r="UWJ18" s="4"/>
      <c r="UWK18" s="4"/>
      <c r="UWL18" s="4"/>
      <c r="UWM18" s="4"/>
      <c r="UWN18" s="4"/>
      <c r="UWO18" s="4"/>
      <c r="UWP18" s="4"/>
      <c r="UWQ18" s="4"/>
      <c r="UWR18" s="4"/>
      <c r="UWS18" s="4"/>
      <c r="UWT18" s="4"/>
      <c r="UWU18" s="4"/>
      <c r="UWV18" s="4"/>
      <c r="UWW18" s="4"/>
      <c r="UWX18" s="4"/>
      <c r="UWY18" s="4"/>
      <c r="UWZ18" s="4"/>
      <c r="UXA18" s="4"/>
      <c r="UXB18" s="4"/>
      <c r="UXC18" s="4"/>
      <c r="UXD18" s="4"/>
      <c r="UXE18" s="4"/>
      <c r="UXF18" s="4"/>
      <c r="UXG18" s="4"/>
      <c r="UXH18" s="4"/>
      <c r="UXI18" s="4"/>
      <c r="UXJ18" s="4"/>
      <c r="UXK18" s="4"/>
      <c r="UXL18" s="4"/>
      <c r="UXM18" s="4"/>
      <c r="UXN18" s="4"/>
      <c r="UXO18" s="4"/>
      <c r="UXP18" s="4"/>
      <c r="UXQ18" s="4"/>
      <c r="UXR18" s="4"/>
      <c r="UXS18" s="4"/>
      <c r="UXT18" s="4"/>
      <c r="UXU18" s="4"/>
      <c r="UXV18" s="4"/>
      <c r="UXW18" s="4"/>
      <c r="UXX18" s="4"/>
      <c r="UXY18" s="4"/>
      <c r="UXZ18" s="4"/>
      <c r="UYA18" s="4"/>
      <c r="UYB18" s="4"/>
      <c r="UYC18" s="4"/>
      <c r="UYD18" s="4"/>
      <c r="UYE18" s="4"/>
      <c r="UYF18" s="4"/>
      <c r="UYG18" s="4"/>
      <c r="UYH18" s="4"/>
      <c r="UYI18" s="4"/>
      <c r="UYJ18" s="4"/>
      <c r="UYK18" s="4"/>
      <c r="UYL18" s="4"/>
      <c r="UYM18" s="4"/>
      <c r="UYN18" s="4"/>
      <c r="UYO18" s="4"/>
      <c r="UYP18" s="4"/>
      <c r="UYQ18" s="4"/>
      <c r="UYR18" s="4"/>
      <c r="UYS18" s="4"/>
      <c r="UYT18" s="4"/>
      <c r="UYU18" s="4"/>
      <c r="UYV18" s="4"/>
      <c r="UYW18" s="4"/>
      <c r="UYX18" s="4"/>
      <c r="UYY18" s="4"/>
      <c r="UYZ18" s="4"/>
      <c r="UZA18" s="4"/>
      <c r="UZB18" s="4"/>
      <c r="UZC18" s="4"/>
      <c r="UZD18" s="4"/>
      <c r="UZE18" s="4"/>
      <c r="UZF18" s="4"/>
      <c r="UZG18" s="4"/>
      <c r="UZH18" s="4"/>
      <c r="UZI18" s="4"/>
      <c r="UZJ18" s="4"/>
      <c r="UZK18" s="4"/>
      <c r="UZL18" s="4"/>
      <c r="UZM18" s="4"/>
      <c r="UZN18" s="4"/>
      <c r="UZO18" s="4"/>
      <c r="UZP18" s="4"/>
      <c r="UZQ18" s="4"/>
      <c r="UZR18" s="4"/>
      <c r="UZS18" s="4"/>
      <c r="UZT18" s="4"/>
      <c r="UZU18" s="4"/>
      <c r="UZV18" s="4"/>
      <c r="UZW18" s="4"/>
      <c r="UZX18" s="4"/>
      <c r="UZY18" s="4"/>
      <c r="UZZ18" s="4"/>
      <c r="VAA18" s="4"/>
      <c r="VAB18" s="4"/>
      <c r="VAC18" s="4"/>
      <c r="VAD18" s="4"/>
      <c r="VAE18" s="4"/>
      <c r="VAF18" s="4"/>
      <c r="VAG18" s="4"/>
      <c r="VAH18" s="4"/>
      <c r="VAI18" s="4"/>
      <c r="VAJ18" s="4"/>
      <c r="VAK18" s="4"/>
      <c r="VAL18" s="4"/>
      <c r="VAM18" s="4"/>
      <c r="VAN18" s="4"/>
      <c r="VAO18" s="4"/>
      <c r="VAP18" s="4"/>
      <c r="VAQ18" s="4"/>
      <c r="VAR18" s="4"/>
      <c r="VAS18" s="4"/>
      <c r="VAT18" s="4"/>
      <c r="VAU18" s="4"/>
      <c r="VAV18" s="4"/>
      <c r="VAW18" s="4"/>
      <c r="VAX18" s="4"/>
      <c r="VAY18" s="4"/>
      <c r="VAZ18" s="4"/>
      <c r="VBA18" s="4"/>
      <c r="VBB18" s="4"/>
      <c r="VBC18" s="4"/>
      <c r="VBD18" s="4"/>
      <c r="VBE18" s="4"/>
      <c r="VBF18" s="4"/>
      <c r="VBG18" s="4"/>
      <c r="VBH18" s="4"/>
      <c r="VBI18" s="4"/>
      <c r="VBJ18" s="4"/>
      <c r="VBK18" s="4"/>
      <c r="VBL18" s="4"/>
      <c r="VBM18" s="4"/>
      <c r="VBN18" s="4"/>
      <c r="VBO18" s="4"/>
      <c r="VBP18" s="4"/>
      <c r="VBQ18" s="4"/>
      <c r="VBR18" s="4"/>
      <c r="VBS18" s="4"/>
      <c r="VBT18" s="4"/>
      <c r="VBU18" s="4"/>
      <c r="VBV18" s="4"/>
      <c r="VBW18" s="4"/>
      <c r="VBX18" s="4"/>
      <c r="VBY18" s="4"/>
      <c r="VBZ18" s="4"/>
      <c r="VCA18" s="4"/>
      <c r="VCB18" s="4"/>
      <c r="VCC18" s="4"/>
      <c r="VCD18" s="4"/>
      <c r="VCE18" s="4"/>
      <c r="VCF18" s="4"/>
      <c r="VCG18" s="4"/>
      <c r="VCH18" s="4"/>
      <c r="VCI18" s="4"/>
      <c r="VCJ18" s="4"/>
      <c r="VCK18" s="4"/>
      <c r="VCL18" s="4"/>
      <c r="VCM18" s="4"/>
      <c r="VCN18" s="4"/>
      <c r="VCO18" s="4"/>
      <c r="VCP18" s="4"/>
      <c r="VCQ18" s="4"/>
      <c r="VCR18" s="4"/>
      <c r="VCS18" s="4"/>
      <c r="VCT18" s="4"/>
      <c r="VCU18" s="4"/>
      <c r="VCV18" s="4"/>
      <c r="VCW18" s="4"/>
      <c r="VCX18" s="4"/>
      <c r="VCY18" s="4"/>
      <c r="VCZ18" s="4"/>
      <c r="VDA18" s="4"/>
      <c r="VDB18" s="4"/>
      <c r="VDC18" s="4"/>
      <c r="VDD18" s="4"/>
      <c r="VDE18" s="4"/>
      <c r="VDF18" s="4"/>
      <c r="VDG18" s="4"/>
      <c r="VDH18" s="4"/>
      <c r="VDI18" s="4"/>
      <c r="VDJ18" s="4"/>
      <c r="VDK18" s="4"/>
      <c r="VDL18" s="4"/>
      <c r="VDM18" s="4"/>
      <c r="VDN18" s="4"/>
      <c r="VDO18" s="4"/>
      <c r="VDP18" s="4"/>
      <c r="VDQ18" s="4"/>
      <c r="VDR18" s="4"/>
      <c r="VDS18" s="4"/>
      <c r="VDT18" s="4"/>
      <c r="VDU18" s="4"/>
      <c r="VDV18" s="4"/>
      <c r="VDW18" s="4"/>
      <c r="VDX18" s="4"/>
      <c r="VDY18" s="4"/>
      <c r="VDZ18" s="4"/>
      <c r="VEA18" s="4"/>
      <c r="VEB18" s="4"/>
      <c r="VEC18" s="4"/>
      <c r="VED18" s="4"/>
      <c r="VEE18" s="4"/>
      <c r="VEF18" s="4"/>
      <c r="VEG18" s="4"/>
      <c r="VEH18" s="4"/>
      <c r="VEI18" s="4"/>
      <c r="VEJ18" s="4"/>
      <c r="VEK18" s="4"/>
      <c r="VEL18" s="4"/>
      <c r="VEM18" s="4"/>
      <c r="VEN18" s="4"/>
      <c r="VEO18" s="4"/>
      <c r="VEP18" s="4"/>
      <c r="VEQ18" s="4"/>
      <c r="VER18" s="4"/>
      <c r="VES18" s="4"/>
      <c r="VET18" s="4"/>
      <c r="VEU18" s="4"/>
      <c r="VEV18" s="4"/>
      <c r="VEW18" s="4"/>
      <c r="VEX18" s="4"/>
      <c r="VEY18" s="4"/>
      <c r="VEZ18" s="4"/>
      <c r="VFA18" s="4"/>
      <c r="VFB18" s="4"/>
      <c r="VFC18" s="4"/>
      <c r="VFD18" s="4"/>
      <c r="VFE18" s="4"/>
      <c r="VFF18" s="4"/>
      <c r="VFG18" s="4"/>
      <c r="VFH18" s="4"/>
      <c r="VFI18" s="4"/>
      <c r="VFJ18" s="4"/>
      <c r="VFK18" s="4"/>
      <c r="VFL18" s="4"/>
      <c r="VFM18" s="4"/>
      <c r="VFN18" s="4"/>
      <c r="VFO18" s="4"/>
      <c r="VFP18" s="4"/>
      <c r="VFQ18" s="4"/>
      <c r="VFR18" s="4"/>
      <c r="VFS18" s="4"/>
      <c r="VFT18" s="4"/>
      <c r="VFU18" s="4"/>
      <c r="VFV18" s="4"/>
      <c r="VFW18" s="4"/>
      <c r="VFX18" s="4"/>
      <c r="VFY18" s="4"/>
      <c r="VFZ18" s="4"/>
      <c r="VGA18" s="4"/>
      <c r="VGB18" s="4"/>
      <c r="VGC18" s="4"/>
      <c r="VGD18" s="4"/>
      <c r="VGE18" s="4"/>
      <c r="VGF18" s="4"/>
      <c r="VGG18" s="4"/>
      <c r="VGH18" s="4"/>
      <c r="VGI18" s="4"/>
      <c r="VGJ18" s="4"/>
      <c r="VGK18" s="4"/>
      <c r="VGL18" s="4"/>
      <c r="VGM18" s="4"/>
      <c r="VGN18" s="4"/>
      <c r="VGO18" s="4"/>
      <c r="VGP18" s="4"/>
      <c r="VGQ18" s="4"/>
      <c r="VGR18" s="4"/>
      <c r="VGS18" s="4"/>
      <c r="VGT18" s="4"/>
      <c r="VGU18" s="4"/>
      <c r="VGV18" s="4"/>
      <c r="VGW18" s="4"/>
      <c r="VGX18" s="4"/>
      <c r="VGY18" s="4"/>
      <c r="VGZ18" s="4"/>
      <c r="VHA18" s="4"/>
      <c r="VHB18" s="4"/>
      <c r="VHC18" s="4"/>
      <c r="VHD18" s="4"/>
      <c r="VHE18" s="4"/>
      <c r="VHF18" s="4"/>
      <c r="VHG18" s="4"/>
      <c r="VHH18" s="4"/>
      <c r="VHI18" s="4"/>
      <c r="VHJ18" s="4"/>
      <c r="VHK18" s="4"/>
      <c r="VHL18" s="4"/>
      <c r="VHM18" s="4"/>
      <c r="VHN18" s="4"/>
      <c r="VHO18" s="4"/>
      <c r="VHP18" s="4"/>
      <c r="VHQ18" s="4"/>
      <c r="VHR18" s="4"/>
      <c r="VHS18" s="4"/>
      <c r="VHT18" s="4"/>
      <c r="VHU18" s="4"/>
      <c r="VHV18" s="4"/>
      <c r="VHW18" s="4"/>
      <c r="VHX18" s="4"/>
      <c r="VHY18" s="4"/>
      <c r="VHZ18" s="4"/>
      <c r="VIA18" s="4"/>
      <c r="VIB18" s="4"/>
      <c r="VIC18" s="4"/>
      <c r="VID18" s="4"/>
      <c r="VIE18" s="4"/>
      <c r="VIF18" s="4"/>
      <c r="VIG18" s="4"/>
      <c r="VIH18" s="4"/>
      <c r="VII18" s="4"/>
      <c r="VIJ18" s="4"/>
      <c r="VIK18" s="4"/>
      <c r="VIL18" s="4"/>
      <c r="VIM18" s="4"/>
      <c r="VIN18" s="4"/>
      <c r="VIO18" s="4"/>
      <c r="VIP18" s="4"/>
      <c r="VIQ18" s="4"/>
      <c r="VIR18" s="4"/>
      <c r="VIS18" s="4"/>
      <c r="VIT18" s="4"/>
      <c r="VIU18" s="4"/>
      <c r="VIV18" s="4"/>
      <c r="VIW18" s="4"/>
      <c r="VIX18" s="4"/>
      <c r="VIY18" s="4"/>
      <c r="VIZ18" s="4"/>
      <c r="VJA18" s="4"/>
      <c r="VJB18" s="4"/>
      <c r="VJC18" s="4"/>
      <c r="VJD18" s="4"/>
      <c r="VJE18" s="4"/>
      <c r="VJF18" s="4"/>
      <c r="VJG18" s="4"/>
      <c r="VJH18" s="4"/>
      <c r="VJI18" s="4"/>
      <c r="VJJ18" s="4"/>
      <c r="VJK18" s="4"/>
      <c r="VJL18" s="4"/>
      <c r="VJM18" s="4"/>
      <c r="VJN18" s="4"/>
      <c r="VJO18" s="4"/>
      <c r="VJP18" s="4"/>
      <c r="VJQ18" s="4"/>
      <c r="VJR18" s="4"/>
      <c r="VJS18" s="4"/>
      <c r="VJT18" s="4"/>
      <c r="VJU18" s="4"/>
      <c r="VJV18" s="4"/>
      <c r="VJW18" s="4"/>
      <c r="VJX18" s="4"/>
      <c r="VJY18" s="4"/>
      <c r="VJZ18" s="4"/>
      <c r="VKA18" s="4"/>
      <c r="VKB18" s="4"/>
      <c r="VKC18" s="4"/>
      <c r="VKD18" s="4"/>
      <c r="VKE18" s="4"/>
      <c r="VKF18" s="4"/>
      <c r="VKG18" s="4"/>
      <c r="VKH18" s="4"/>
      <c r="VKI18" s="4"/>
      <c r="VKJ18" s="4"/>
      <c r="VKK18" s="4"/>
      <c r="VKL18" s="4"/>
      <c r="VKM18" s="4"/>
      <c r="VKN18" s="4"/>
      <c r="VKO18" s="4"/>
      <c r="VKP18" s="4"/>
      <c r="VKQ18" s="4"/>
      <c r="VKR18" s="4"/>
      <c r="VKS18" s="4"/>
      <c r="VKT18" s="4"/>
      <c r="VKU18" s="4"/>
      <c r="VKV18" s="4"/>
      <c r="VKW18" s="4"/>
      <c r="VKX18" s="4"/>
      <c r="VKY18" s="4"/>
      <c r="VKZ18" s="4"/>
      <c r="VLA18" s="4"/>
      <c r="VLB18" s="4"/>
      <c r="VLC18" s="4"/>
      <c r="VLD18" s="4"/>
      <c r="VLE18" s="4"/>
      <c r="VLF18" s="4"/>
      <c r="VLG18" s="4"/>
      <c r="VLH18" s="4"/>
      <c r="VLI18" s="4"/>
      <c r="VLJ18" s="4"/>
      <c r="VLK18" s="4"/>
      <c r="VLL18" s="4"/>
      <c r="VLM18" s="4"/>
      <c r="VLN18" s="4"/>
      <c r="VLO18" s="4"/>
      <c r="VLP18" s="4"/>
      <c r="VLQ18" s="4"/>
      <c r="VLR18" s="4"/>
      <c r="VLS18" s="4"/>
      <c r="VLT18" s="4"/>
      <c r="VLU18" s="4"/>
      <c r="VLV18" s="4"/>
      <c r="VLW18" s="4"/>
      <c r="VLX18" s="4"/>
      <c r="VLY18" s="4"/>
      <c r="VLZ18" s="4"/>
      <c r="VMA18" s="4"/>
      <c r="VMB18" s="4"/>
      <c r="VMC18" s="4"/>
      <c r="VMD18" s="4"/>
      <c r="VME18" s="4"/>
      <c r="VMF18" s="4"/>
      <c r="VMG18" s="4"/>
      <c r="VMH18" s="4"/>
      <c r="VMI18" s="4"/>
      <c r="VMJ18" s="4"/>
      <c r="VMK18" s="4"/>
      <c r="VML18" s="4"/>
      <c r="VMM18" s="4"/>
      <c r="VMN18" s="4"/>
      <c r="VMO18" s="4"/>
      <c r="VMP18" s="4"/>
      <c r="VMQ18" s="4"/>
      <c r="VMR18" s="4"/>
      <c r="VMS18" s="4"/>
      <c r="VMT18" s="4"/>
      <c r="VMU18" s="4"/>
      <c r="VMV18" s="4"/>
      <c r="VMW18" s="4"/>
      <c r="VMX18" s="4"/>
      <c r="VMY18" s="4"/>
      <c r="VMZ18" s="4"/>
      <c r="VNA18" s="4"/>
      <c r="VNB18" s="4"/>
      <c r="VNC18" s="4"/>
      <c r="VND18" s="4"/>
      <c r="VNE18" s="4"/>
      <c r="VNF18" s="4"/>
      <c r="VNG18" s="4"/>
      <c r="VNH18" s="4"/>
      <c r="VNI18" s="4"/>
      <c r="VNJ18" s="4"/>
      <c r="VNK18" s="4"/>
      <c r="VNL18" s="4"/>
      <c r="VNM18" s="4"/>
      <c r="VNN18" s="4"/>
      <c r="VNO18" s="4"/>
      <c r="VNP18" s="4"/>
      <c r="VNQ18" s="4"/>
      <c r="VNR18" s="4"/>
      <c r="VNS18" s="4"/>
      <c r="VNT18" s="4"/>
      <c r="VNU18" s="4"/>
      <c r="VNV18" s="4"/>
      <c r="VNW18" s="4"/>
      <c r="VNX18" s="4"/>
      <c r="VNY18" s="4"/>
      <c r="VNZ18" s="4"/>
      <c r="VOA18" s="4"/>
      <c r="VOB18" s="4"/>
      <c r="VOC18" s="4"/>
      <c r="VOD18" s="4"/>
      <c r="VOE18" s="4"/>
      <c r="VOF18" s="4"/>
      <c r="VOG18" s="4"/>
      <c r="VOH18" s="4"/>
      <c r="VOI18" s="4"/>
      <c r="VOJ18" s="4"/>
      <c r="VOK18" s="4"/>
      <c r="VOL18" s="4"/>
      <c r="VOM18" s="4"/>
      <c r="VON18" s="4"/>
      <c r="VOO18" s="4"/>
      <c r="VOP18" s="4"/>
      <c r="VOQ18" s="4"/>
      <c r="VOR18" s="4"/>
      <c r="VOS18" s="4"/>
      <c r="VOT18" s="4"/>
      <c r="VOU18" s="4"/>
      <c r="VOV18" s="4"/>
      <c r="VOW18" s="4"/>
      <c r="VOX18" s="4"/>
      <c r="VOY18" s="4"/>
      <c r="VOZ18" s="4"/>
      <c r="VPA18" s="4"/>
      <c r="VPB18" s="4"/>
      <c r="VPC18" s="4"/>
      <c r="VPD18" s="4"/>
      <c r="VPE18" s="4"/>
      <c r="VPF18" s="4"/>
      <c r="VPG18" s="4"/>
      <c r="VPH18" s="4"/>
      <c r="VPI18" s="4"/>
      <c r="VPJ18" s="4"/>
      <c r="VPK18" s="4"/>
      <c r="VPL18" s="4"/>
      <c r="VPM18" s="4"/>
      <c r="VPN18" s="4"/>
      <c r="VPO18" s="4"/>
      <c r="VPP18" s="4"/>
      <c r="VPQ18" s="4"/>
      <c r="VPR18" s="4"/>
      <c r="VPS18" s="4"/>
      <c r="VPT18" s="4"/>
      <c r="VPU18" s="4"/>
      <c r="VPV18" s="4"/>
      <c r="VPW18" s="4"/>
      <c r="VPX18" s="4"/>
      <c r="VPY18" s="4"/>
      <c r="VPZ18" s="4"/>
      <c r="VQA18" s="4"/>
      <c r="VQB18" s="4"/>
      <c r="VQC18" s="4"/>
      <c r="VQD18" s="4"/>
      <c r="VQE18" s="4"/>
      <c r="VQF18" s="4"/>
      <c r="VQG18" s="4"/>
      <c r="VQH18" s="4"/>
      <c r="VQI18" s="4"/>
      <c r="VQJ18" s="4"/>
      <c r="VQK18" s="4"/>
      <c r="VQL18" s="4"/>
      <c r="VQM18" s="4"/>
      <c r="VQN18" s="4"/>
      <c r="VQO18" s="4"/>
      <c r="VQP18" s="4"/>
      <c r="VQQ18" s="4"/>
      <c r="VQR18" s="4"/>
      <c r="VQS18" s="4"/>
      <c r="VQT18" s="4"/>
      <c r="VQU18" s="4"/>
      <c r="VQV18" s="4"/>
      <c r="VQW18" s="4"/>
      <c r="VQX18" s="4"/>
      <c r="VQY18" s="4"/>
      <c r="VQZ18" s="4"/>
      <c r="VRA18" s="4"/>
      <c r="VRB18" s="4"/>
      <c r="VRC18" s="4"/>
      <c r="VRD18" s="4"/>
      <c r="VRE18" s="4"/>
      <c r="VRF18" s="4"/>
      <c r="VRG18" s="4"/>
      <c r="VRH18" s="4"/>
      <c r="VRI18" s="4"/>
      <c r="VRJ18" s="4"/>
      <c r="VRK18" s="4"/>
      <c r="VRL18" s="4"/>
      <c r="VRM18" s="4"/>
      <c r="VRN18" s="4"/>
      <c r="VRO18" s="4"/>
      <c r="VRP18" s="4"/>
      <c r="VRQ18" s="4"/>
      <c r="VRR18" s="4"/>
      <c r="VRS18" s="4"/>
      <c r="VRT18" s="4"/>
      <c r="VRU18" s="4"/>
      <c r="VRV18" s="4"/>
      <c r="VRW18" s="4"/>
      <c r="VRX18" s="4"/>
      <c r="VRY18" s="4"/>
      <c r="VRZ18" s="4"/>
      <c r="VSA18" s="4"/>
      <c r="VSB18" s="4"/>
      <c r="VSC18" s="4"/>
      <c r="VSD18" s="4"/>
      <c r="VSE18" s="4"/>
      <c r="VSF18" s="4"/>
      <c r="VSG18" s="4"/>
      <c r="VSH18" s="4"/>
      <c r="VSI18" s="4"/>
      <c r="VSJ18" s="4"/>
      <c r="VSK18" s="4"/>
      <c r="VSL18" s="4"/>
      <c r="VSM18" s="4"/>
      <c r="VSN18" s="4"/>
      <c r="VSO18" s="4"/>
      <c r="VSP18" s="4"/>
      <c r="VSQ18" s="4"/>
      <c r="VSR18" s="4"/>
      <c r="VSS18" s="4"/>
      <c r="VST18" s="4"/>
      <c r="VSU18" s="4"/>
      <c r="VSV18" s="4"/>
      <c r="VSW18" s="4"/>
      <c r="VSX18" s="4"/>
      <c r="VSY18" s="4"/>
      <c r="VSZ18" s="4"/>
      <c r="VTA18" s="4"/>
      <c r="VTB18" s="4"/>
      <c r="VTC18" s="4"/>
      <c r="VTD18" s="4"/>
      <c r="VTE18" s="4"/>
      <c r="VTF18" s="4"/>
      <c r="VTG18" s="4"/>
      <c r="VTH18" s="4"/>
      <c r="VTI18" s="4"/>
      <c r="VTJ18" s="4"/>
      <c r="VTK18" s="4"/>
      <c r="VTL18" s="4"/>
      <c r="VTM18" s="4"/>
      <c r="VTN18" s="4"/>
      <c r="VTO18" s="4"/>
      <c r="VTP18" s="4"/>
      <c r="VTQ18" s="4"/>
      <c r="VTR18" s="4"/>
      <c r="VTS18" s="4"/>
      <c r="VTT18" s="4"/>
      <c r="VTU18" s="4"/>
      <c r="VTV18" s="4"/>
      <c r="VTW18" s="4"/>
      <c r="VTX18" s="4"/>
      <c r="VTY18" s="4"/>
      <c r="VTZ18" s="4"/>
      <c r="VUA18" s="4"/>
      <c r="VUB18" s="4"/>
      <c r="VUC18" s="4"/>
      <c r="VUD18" s="4"/>
      <c r="VUE18" s="4"/>
      <c r="VUF18" s="4"/>
      <c r="VUG18" s="4"/>
      <c r="VUH18" s="4"/>
      <c r="VUI18" s="4"/>
      <c r="VUJ18" s="4"/>
      <c r="VUK18" s="4"/>
      <c r="VUL18" s="4"/>
      <c r="VUM18" s="4"/>
      <c r="VUN18" s="4"/>
      <c r="VUO18" s="4"/>
      <c r="VUP18" s="4"/>
      <c r="VUQ18" s="4"/>
      <c r="VUR18" s="4"/>
      <c r="VUS18" s="4"/>
      <c r="VUT18" s="4"/>
      <c r="VUU18" s="4"/>
      <c r="VUV18" s="4"/>
      <c r="VUW18" s="4"/>
      <c r="VUX18" s="4"/>
      <c r="VUY18" s="4"/>
      <c r="VUZ18" s="4"/>
      <c r="VVA18" s="4"/>
      <c r="VVB18" s="4"/>
      <c r="VVC18" s="4"/>
      <c r="VVD18" s="4"/>
      <c r="VVE18" s="4"/>
      <c r="VVF18" s="4"/>
      <c r="VVG18" s="4"/>
      <c r="VVH18" s="4"/>
      <c r="VVI18" s="4"/>
      <c r="VVJ18" s="4"/>
      <c r="VVK18" s="4"/>
      <c r="VVL18" s="4"/>
      <c r="VVM18" s="4"/>
      <c r="VVN18" s="4"/>
      <c r="VVO18" s="4"/>
      <c r="VVP18" s="4"/>
      <c r="VVQ18" s="4"/>
      <c r="VVR18" s="4"/>
      <c r="VVS18" s="4"/>
      <c r="VVT18" s="4"/>
      <c r="VVU18" s="4"/>
      <c r="VVV18" s="4"/>
      <c r="VVW18" s="4"/>
      <c r="VVX18" s="4"/>
      <c r="VVY18" s="4"/>
      <c r="VVZ18" s="4"/>
      <c r="VWA18" s="4"/>
      <c r="VWB18" s="4"/>
      <c r="VWC18" s="4"/>
      <c r="VWD18" s="4"/>
      <c r="VWE18" s="4"/>
      <c r="VWF18" s="4"/>
      <c r="VWG18" s="4"/>
      <c r="VWH18" s="4"/>
      <c r="VWI18" s="4"/>
      <c r="VWJ18" s="4"/>
      <c r="VWK18" s="4"/>
      <c r="VWL18" s="4"/>
      <c r="VWM18" s="4"/>
      <c r="VWN18" s="4"/>
      <c r="VWO18" s="4"/>
      <c r="VWP18" s="4"/>
      <c r="VWQ18" s="4"/>
      <c r="VWR18" s="4"/>
      <c r="VWS18" s="4"/>
      <c r="VWT18" s="4"/>
      <c r="VWU18" s="4"/>
      <c r="VWV18" s="4"/>
      <c r="VWW18" s="4"/>
      <c r="VWX18" s="4"/>
      <c r="VWY18" s="4"/>
      <c r="VWZ18" s="4"/>
      <c r="VXA18" s="4"/>
      <c r="VXB18" s="4"/>
      <c r="VXC18" s="4"/>
      <c r="VXD18" s="4"/>
      <c r="VXE18" s="4"/>
      <c r="VXF18" s="4"/>
      <c r="VXG18" s="4"/>
      <c r="VXH18" s="4"/>
      <c r="VXI18" s="4"/>
      <c r="VXJ18" s="4"/>
      <c r="VXK18" s="4"/>
      <c r="VXL18" s="4"/>
      <c r="VXM18" s="4"/>
      <c r="VXN18" s="4"/>
      <c r="VXO18" s="4"/>
      <c r="VXP18" s="4"/>
      <c r="VXQ18" s="4"/>
      <c r="VXR18" s="4"/>
      <c r="VXS18" s="4"/>
      <c r="VXT18" s="4"/>
      <c r="VXU18" s="4"/>
      <c r="VXV18" s="4"/>
      <c r="VXW18" s="4"/>
      <c r="VXX18" s="4"/>
      <c r="VXY18" s="4"/>
      <c r="VXZ18" s="4"/>
      <c r="VYA18" s="4"/>
      <c r="VYB18" s="4"/>
      <c r="VYC18" s="4"/>
      <c r="VYD18" s="4"/>
      <c r="VYE18" s="4"/>
      <c r="VYF18" s="4"/>
      <c r="VYG18" s="4"/>
      <c r="VYH18" s="4"/>
      <c r="VYI18" s="4"/>
      <c r="VYJ18" s="4"/>
      <c r="VYK18" s="4"/>
      <c r="VYL18" s="4"/>
      <c r="VYM18" s="4"/>
      <c r="VYN18" s="4"/>
      <c r="VYO18" s="4"/>
      <c r="VYP18" s="4"/>
      <c r="VYQ18" s="4"/>
      <c r="VYR18" s="4"/>
      <c r="VYS18" s="4"/>
      <c r="VYT18" s="4"/>
      <c r="VYU18" s="4"/>
      <c r="VYV18" s="4"/>
      <c r="VYW18" s="4"/>
      <c r="VYX18" s="4"/>
      <c r="VYY18" s="4"/>
      <c r="VYZ18" s="4"/>
      <c r="VZA18" s="4"/>
      <c r="VZB18" s="4"/>
      <c r="VZC18" s="4"/>
      <c r="VZD18" s="4"/>
      <c r="VZE18" s="4"/>
      <c r="VZF18" s="4"/>
      <c r="VZG18" s="4"/>
      <c r="VZH18" s="4"/>
      <c r="VZI18" s="4"/>
      <c r="VZJ18" s="4"/>
      <c r="VZK18" s="4"/>
      <c r="VZL18" s="4"/>
      <c r="VZM18" s="4"/>
      <c r="VZN18" s="4"/>
      <c r="VZO18" s="4"/>
      <c r="VZP18" s="4"/>
      <c r="VZQ18" s="4"/>
      <c r="VZR18" s="4"/>
      <c r="VZS18" s="4"/>
      <c r="VZT18" s="4"/>
      <c r="VZU18" s="4"/>
      <c r="VZV18" s="4"/>
      <c r="VZW18" s="4"/>
      <c r="VZX18" s="4"/>
      <c r="VZY18" s="4"/>
      <c r="VZZ18" s="4"/>
      <c r="WAA18" s="4"/>
      <c r="WAB18" s="4"/>
      <c r="WAC18" s="4"/>
      <c r="WAD18" s="4"/>
      <c r="WAE18" s="4"/>
      <c r="WAF18" s="4"/>
      <c r="WAG18" s="4"/>
      <c r="WAH18" s="4"/>
      <c r="WAI18" s="4"/>
      <c r="WAJ18" s="4"/>
      <c r="WAK18" s="4"/>
      <c r="WAL18" s="4"/>
      <c r="WAM18" s="4"/>
      <c r="WAN18" s="4"/>
      <c r="WAO18" s="4"/>
      <c r="WAP18" s="4"/>
      <c r="WAQ18" s="4"/>
      <c r="WAR18" s="4"/>
      <c r="WAS18" s="4"/>
      <c r="WAT18" s="4"/>
      <c r="WAU18" s="4"/>
      <c r="WAV18" s="4"/>
      <c r="WAW18" s="4"/>
      <c r="WAX18" s="4"/>
      <c r="WAY18" s="4"/>
      <c r="WAZ18" s="4"/>
      <c r="WBA18" s="4"/>
      <c r="WBB18" s="4"/>
      <c r="WBC18" s="4"/>
      <c r="WBD18" s="4"/>
      <c r="WBE18" s="4"/>
      <c r="WBF18" s="4"/>
      <c r="WBG18" s="4"/>
      <c r="WBH18" s="4"/>
      <c r="WBI18" s="4"/>
      <c r="WBJ18" s="4"/>
      <c r="WBK18" s="4"/>
      <c r="WBL18" s="4"/>
      <c r="WBM18" s="4"/>
      <c r="WBN18" s="4"/>
      <c r="WBO18" s="4"/>
      <c r="WBP18" s="4"/>
      <c r="WBQ18" s="4"/>
      <c r="WBR18" s="4"/>
      <c r="WBS18" s="4"/>
      <c r="WBT18" s="4"/>
      <c r="WBU18" s="4"/>
      <c r="WBV18" s="4"/>
      <c r="WBW18" s="4"/>
      <c r="WBX18" s="4"/>
      <c r="WBY18" s="4"/>
      <c r="WBZ18" s="4"/>
      <c r="WCA18" s="4"/>
      <c r="WCB18" s="4"/>
      <c r="WCC18" s="4"/>
      <c r="WCD18" s="4"/>
      <c r="WCE18" s="4"/>
      <c r="WCF18" s="4"/>
      <c r="WCG18" s="4"/>
      <c r="WCH18" s="4"/>
      <c r="WCI18" s="4"/>
      <c r="WCJ18" s="4"/>
      <c r="WCK18" s="4"/>
      <c r="WCL18" s="4"/>
      <c r="WCM18" s="4"/>
      <c r="WCN18" s="4"/>
      <c r="WCO18" s="4"/>
      <c r="WCP18" s="4"/>
      <c r="WCQ18" s="4"/>
      <c r="WCR18" s="4"/>
      <c r="WCS18" s="4"/>
      <c r="WCT18" s="4"/>
      <c r="WCU18" s="4"/>
      <c r="WCV18" s="4"/>
      <c r="WCW18" s="4"/>
      <c r="WCX18" s="4"/>
      <c r="WCY18" s="4"/>
      <c r="WCZ18" s="4"/>
      <c r="WDA18" s="4"/>
      <c r="WDB18" s="4"/>
      <c r="WDC18" s="4"/>
      <c r="WDD18" s="4"/>
      <c r="WDE18" s="4"/>
      <c r="WDF18" s="4"/>
      <c r="WDG18" s="4"/>
      <c r="WDH18" s="4"/>
      <c r="WDI18" s="4"/>
      <c r="WDJ18" s="4"/>
      <c r="WDK18" s="4"/>
      <c r="WDL18" s="4"/>
      <c r="WDM18" s="4"/>
      <c r="WDN18" s="4"/>
      <c r="WDO18" s="4"/>
      <c r="WDP18" s="4"/>
      <c r="WDQ18" s="4"/>
      <c r="WDR18" s="4"/>
      <c r="WDS18" s="4"/>
      <c r="WDT18" s="4"/>
      <c r="WDU18" s="4"/>
      <c r="WDV18" s="4"/>
      <c r="WDW18" s="4"/>
      <c r="WDX18" s="4"/>
      <c r="WDY18" s="4"/>
      <c r="WDZ18" s="4"/>
      <c r="WEA18" s="4"/>
      <c r="WEB18" s="4"/>
      <c r="WEC18" s="4"/>
      <c r="WED18" s="4"/>
      <c r="WEE18" s="4"/>
      <c r="WEF18" s="4"/>
      <c r="WEG18" s="4"/>
      <c r="WEH18" s="4"/>
      <c r="WEI18" s="4"/>
      <c r="WEJ18" s="4"/>
      <c r="WEK18" s="4"/>
      <c r="WEL18" s="4"/>
      <c r="WEM18" s="4"/>
      <c r="WEN18" s="4"/>
      <c r="WEO18" s="4"/>
      <c r="WEP18" s="4"/>
      <c r="WEQ18" s="4"/>
      <c r="WER18" s="4"/>
      <c r="WES18" s="4"/>
      <c r="WET18" s="4"/>
      <c r="WEU18" s="4"/>
      <c r="WEV18" s="4"/>
      <c r="WEW18" s="4"/>
      <c r="WEX18" s="4"/>
      <c r="WEY18" s="4"/>
      <c r="WEZ18" s="4"/>
      <c r="WFA18" s="4"/>
      <c r="WFB18" s="4"/>
      <c r="WFC18" s="4"/>
      <c r="WFD18" s="4"/>
      <c r="WFE18" s="4"/>
      <c r="WFF18" s="4"/>
      <c r="WFG18" s="4"/>
      <c r="WFH18" s="4"/>
      <c r="WFI18" s="4"/>
      <c r="WFJ18" s="4"/>
      <c r="WFK18" s="4"/>
      <c r="WFL18" s="4"/>
      <c r="WFM18" s="4"/>
      <c r="WFN18" s="4"/>
      <c r="WFO18" s="4"/>
      <c r="WFP18" s="4"/>
      <c r="WFQ18" s="4"/>
      <c r="WFR18" s="4"/>
      <c r="WFS18" s="4"/>
      <c r="WFT18" s="4"/>
      <c r="WFU18" s="4"/>
      <c r="WFV18" s="4"/>
      <c r="WFW18" s="4"/>
      <c r="WFX18" s="4"/>
      <c r="WFY18" s="4"/>
      <c r="WFZ18" s="4"/>
      <c r="WGA18" s="4"/>
      <c r="WGB18" s="4"/>
      <c r="WGC18" s="4"/>
      <c r="WGD18" s="4"/>
      <c r="WGE18" s="4"/>
      <c r="WGF18" s="4"/>
      <c r="WGG18" s="4"/>
      <c r="WGH18" s="4"/>
      <c r="WGI18" s="4"/>
      <c r="WGJ18" s="4"/>
      <c r="WGK18" s="4"/>
      <c r="WGL18" s="4"/>
      <c r="WGM18" s="4"/>
      <c r="WGN18" s="4"/>
      <c r="WGO18" s="4"/>
      <c r="WGP18" s="4"/>
      <c r="WGQ18" s="4"/>
      <c r="WGR18" s="4"/>
      <c r="WGS18" s="4"/>
      <c r="WGT18" s="4"/>
      <c r="WGU18" s="4"/>
      <c r="WGV18" s="4"/>
      <c r="WGW18" s="4"/>
      <c r="WGX18" s="4"/>
      <c r="WGY18" s="4"/>
      <c r="WGZ18" s="4"/>
      <c r="WHA18" s="4"/>
      <c r="WHB18" s="4"/>
      <c r="WHC18" s="4"/>
      <c r="WHD18" s="4"/>
      <c r="WHE18" s="4"/>
      <c r="WHF18" s="4"/>
      <c r="WHG18" s="4"/>
      <c r="WHH18" s="4"/>
      <c r="WHI18" s="4"/>
      <c r="WHJ18" s="4"/>
      <c r="WHK18" s="4"/>
      <c r="WHL18" s="4"/>
      <c r="WHM18" s="4"/>
      <c r="WHN18" s="4"/>
      <c r="WHO18" s="4"/>
      <c r="WHP18" s="4"/>
      <c r="WHQ18" s="4"/>
      <c r="WHR18" s="4"/>
      <c r="WHS18" s="4"/>
      <c r="WHT18" s="4"/>
      <c r="WHU18" s="4"/>
      <c r="WHV18" s="4"/>
      <c r="WHW18" s="4"/>
      <c r="WHX18" s="4"/>
      <c r="WHY18" s="4"/>
      <c r="WHZ18" s="4"/>
      <c r="WIA18" s="4"/>
      <c r="WIB18" s="4"/>
      <c r="WIC18" s="4"/>
      <c r="WID18" s="4"/>
      <c r="WIE18" s="4"/>
      <c r="WIF18" s="4"/>
      <c r="WIG18" s="4"/>
      <c r="WIH18" s="4"/>
      <c r="WII18" s="4"/>
      <c r="WIJ18" s="4"/>
      <c r="WIK18" s="4"/>
      <c r="WIL18" s="4"/>
      <c r="WIM18" s="4"/>
      <c r="WIN18" s="4"/>
      <c r="WIO18" s="4"/>
      <c r="WIP18" s="4"/>
      <c r="WIQ18" s="4"/>
      <c r="WIR18" s="4"/>
      <c r="WIS18" s="4"/>
      <c r="WIT18" s="4"/>
      <c r="WIU18" s="4"/>
      <c r="WIV18" s="4"/>
      <c r="WIW18" s="4"/>
      <c r="WIX18" s="4"/>
      <c r="WIY18" s="4"/>
      <c r="WIZ18" s="4"/>
      <c r="WJA18" s="4"/>
      <c r="WJB18" s="4"/>
      <c r="WJC18" s="4"/>
      <c r="WJD18" s="4"/>
      <c r="WJE18" s="4"/>
      <c r="WJF18" s="4"/>
      <c r="WJG18" s="4"/>
      <c r="WJH18" s="4"/>
      <c r="WJI18" s="4"/>
      <c r="WJJ18" s="4"/>
      <c r="WJK18" s="4"/>
      <c r="WJL18" s="4"/>
      <c r="WJM18" s="4"/>
      <c r="WJN18" s="4"/>
      <c r="WJO18" s="4"/>
      <c r="WJP18" s="4"/>
      <c r="WJQ18" s="4"/>
      <c r="WJR18" s="4"/>
      <c r="WJS18" s="4"/>
      <c r="WJT18" s="4"/>
      <c r="WJU18" s="4"/>
      <c r="WJV18" s="4"/>
      <c r="WJW18" s="4"/>
      <c r="WJX18" s="4"/>
      <c r="WJY18" s="4"/>
      <c r="WJZ18" s="4"/>
      <c r="WKA18" s="4"/>
      <c r="WKB18" s="4"/>
      <c r="WKC18" s="4"/>
      <c r="WKD18" s="4"/>
      <c r="WKE18" s="4"/>
      <c r="WKF18" s="4"/>
      <c r="WKG18" s="4"/>
      <c r="WKH18" s="4"/>
      <c r="WKI18" s="4"/>
      <c r="WKJ18" s="4"/>
      <c r="WKK18" s="4"/>
      <c r="WKL18" s="4"/>
      <c r="WKM18" s="4"/>
      <c r="WKN18" s="4"/>
      <c r="WKO18" s="4"/>
      <c r="WKP18" s="4"/>
      <c r="WKQ18" s="4"/>
      <c r="WKR18" s="4"/>
      <c r="WKS18" s="4"/>
      <c r="WKT18" s="4"/>
      <c r="WKU18" s="4"/>
      <c r="WKV18" s="4"/>
      <c r="WKW18" s="4"/>
      <c r="WKX18" s="4"/>
      <c r="WKY18" s="4"/>
      <c r="WKZ18" s="4"/>
      <c r="WLA18" s="4"/>
      <c r="WLB18" s="4"/>
      <c r="WLC18" s="4"/>
      <c r="WLD18" s="4"/>
      <c r="WLE18" s="4"/>
      <c r="WLF18" s="4"/>
      <c r="WLG18" s="4"/>
      <c r="WLH18" s="4"/>
      <c r="WLI18" s="4"/>
      <c r="WLJ18" s="4"/>
      <c r="WLK18" s="4"/>
      <c r="WLL18" s="4"/>
      <c r="WLM18" s="4"/>
      <c r="WLN18" s="4"/>
      <c r="WLO18" s="4"/>
      <c r="WLP18" s="4"/>
      <c r="WLQ18" s="4"/>
      <c r="WLR18" s="4"/>
      <c r="WLS18" s="4"/>
      <c r="WLT18" s="4"/>
      <c r="WLU18" s="4"/>
      <c r="WLV18" s="4"/>
      <c r="WLW18" s="4"/>
      <c r="WLX18" s="4"/>
      <c r="WLY18" s="4"/>
      <c r="WLZ18" s="4"/>
      <c r="WMA18" s="4"/>
      <c r="WMB18" s="4"/>
      <c r="WMC18" s="4"/>
      <c r="WMD18" s="4"/>
      <c r="WME18" s="4"/>
      <c r="WMF18" s="4"/>
      <c r="WMG18" s="4"/>
      <c r="WMH18" s="4"/>
      <c r="WMI18" s="4"/>
      <c r="WMJ18" s="4"/>
      <c r="WMK18" s="4"/>
      <c r="WML18" s="4"/>
      <c r="WMM18" s="4"/>
      <c r="WMN18" s="4"/>
      <c r="WMO18" s="4"/>
      <c r="WMP18" s="4"/>
      <c r="WMQ18" s="4"/>
      <c r="WMR18" s="4"/>
      <c r="WMS18" s="4"/>
      <c r="WMT18" s="4"/>
      <c r="WMU18" s="4"/>
      <c r="WMV18" s="4"/>
      <c r="WMW18" s="4"/>
      <c r="WMX18" s="4"/>
      <c r="WMY18" s="4"/>
      <c r="WMZ18" s="4"/>
      <c r="WNA18" s="4"/>
      <c r="WNB18" s="4"/>
      <c r="WNC18" s="4"/>
      <c r="WND18" s="4"/>
      <c r="WNE18" s="4"/>
      <c r="WNF18" s="4"/>
      <c r="WNG18" s="4"/>
      <c r="WNH18" s="4"/>
      <c r="WNI18" s="4"/>
      <c r="WNJ18" s="4"/>
      <c r="WNK18" s="4"/>
      <c r="WNL18" s="4"/>
      <c r="WNM18" s="4"/>
      <c r="WNN18" s="4"/>
      <c r="WNO18" s="4"/>
      <c r="WNP18" s="4"/>
      <c r="WNQ18" s="4"/>
      <c r="WNR18" s="4"/>
      <c r="WNS18" s="4"/>
      <c r="WNT18" s="4"/>
      <c r="WNU18" s="4"/>
      <c r="WNV18" s="4"/>
      <c r="WNW18" s="4"/>
      <c r="WNX18" s="4"/>
      <c r="WNY18" s="4"/>
      <c r="WNZ18" s="4"/>
      <c r="WOA18" s="4"/>
      <c r="WOB18" s="4"/>
      <c r="WOC18" s="4"/>
      <c r="WOD18" s="4"/>
      <c r="WOE18" s="4"/>
      <c r="WOF18" s="4"/>
      <c r="WOG18" s="4"/>
      <c r="WOH18" s="4"/>
      <c r="WOI18" s="4"/>
      <c r="WOJ18" s="4"/>
      <c r="WOK18" s="4"/>
      <c r="WOL18" s="4"/>
      <c r="WOM18" s="4"/>
      <c r="WON18" s="4"/>
      <c r="WOO18" s="4"/>
      <c r="WOP18" s="4"/>
      <c r="WOQ18" s="4"/>
      <c r="WOR18" s="4"/>
      <c r="WOS18" s="4"/>
      <c r="WOT18" s="4"/>
      <c r="WOU18" s="4"/>
      <c r="WOV18" s="4"/>
      <c r="WOW18" s="4"/>
      <c r="WOX18" s="4"/>
      <c r="WOY18" s="4"/>
      <c r="WOZ18" s="4"/>
      <c r="WPA18" s="4"/>
      <c r="WPB18" s="4"/>
      <c r="WPC18" s="4"/>
      <c r="WPD18" s="4"/>
      <c r="WPE18" s="4"/>
      <c r="WPF18" s="4"/>
      <c r="WPG18" s="4"/>
      <c r="WPH18" s="4"/>
      <c r="WPI18" s="4"/>
      <c r="WPJ18" s="4"/>
      <c r="WPK18" s="4"/>
      <c r="WPL18" s="4"/>
      <c r="WPM18" s="4"/>
      <c r="WPN18" s="4"/>
      <c r="WPO18" s="4"/>
      <c r="WPP18" s="4"/>
      <c r="WPQ18" s="4"/>
      <c r="WPR18" s="4"/>
      <c r="WPS18" s="4"/>
      <c r="WPT18" s="4"/>
      <c r="WPU18" s="4"/>
      <c r="WPV18" s="4"/>
      <c r="WPW18" s="4"/>
      <c r="WPX18" s="4"/>
      <c r="WPY18" s="4"/>
      <c r="WPZ18" s="4"/>
      <c r="WQA18" s="4"/>
      <c r="WQB18" s="4"/>
      <c r="WQC18" s="4"/>
      <c r="WQD18" s="4"/>
      <c r="WQE18" s="4"/>
      <c r="WQF18" s="4"/>
      <c r="WQG18" s="4"/>
      <c r="WQH18" s="4"/>
      <c r="WQI18" s="4"/>
      <c r="WQJ18" s="4"/>
      <c r="WQK18" s="4"/>
      <c r="WQL18" s="4"/>
      <c r="WQM18" s="4"/>
      <c r="WQN18" s="4"/>
      <c r="WQO18" s="4"/>
      <c r="WQP18" s="4"/>
      <c r="WQQ18" s="4"/>
      <c r="WQR18" s="4"/>
      <c r="WQS18" s="4"/>
      <c r="WQT18" s="4"/>
      <c r="WQU18" s="4"/>
      <c r="WQV18" s="4"/>
      <c r="WQW18" s="4"/>
      <c r="WQX18" s="4"/>
      <c r="WQY18" s="4"/>
      <c r="WQZ18" s="4"/>
      <c r="WRA18" s="4"/>
      <c r="WRB18" s="4"/>
      <c r="WRC18" s="4"/>
      <c r="WRD18" s="4"/>
      <c r="WRE18" s="4"/>
      <c r="WRF18" s="4"/>
      <c r="WRG18" s="4"/>
      <c r="WRH18" s="4"/>
      <c r="WRI18" s="4"/>
      <c r="WRJ18" s="4"/>
      <c r="WRK18" s="4"/>
      <c r="WRL18" s="4"/>
      <c r="WRM18" s="4"/>
      <c r="WRN18" s="4"/>
      <c r="WRO18" s="4"/>
      <c r="WRP18" s="4"/>
      <c r="WRQ18" s="4"/>
      <c r="WRR18" s="4"/>
      <c r="WRS18" s="4"/>
      <c r="WRT18" s="4"/>
      <c r="WRU18" s="4"/>
      <c r="WRV18" s="4"/>
      <c r="WRW18" s="4"/>
      <c r="WRX18" s="4"/>
      <c r="WRY18" s="4"/>
      <c r="WRZ18" s="4"/>
      <c r="WSA18" s="4"/>
      <c r="WSB18" s="4"/>
      <c r="WSC18" s="4"/>
      <c r="WSD18" s="4"/>
      <c r="WSE18" s="4"/>
      <c r="WSF18" s="4"/>
      <c r="WSG18" s="4"/>
      <c r="WSH18" s="4"/>
      <c r="WSI18" s="4"/>
      <c r="WSJ18" s="4"/>
      <c r="WSK18" s="4"/>
      <c r="WSL18" s="4"/>
      <c r="WSM18" s="4"/>
      <c r="WSN18" s="4"/>
      <c r="WSO18" s="4"/>
      <c r="WSP18" s="4"/>
      <c r="WSQ18" s="4"/>
      <c r="WSR18" s="4"/>
      <c r="WSS18" s="4"/>
      <c r="WST18" s="4"/>
      <c r="WSU18" s="4"/>
      <c r="WSV18" s="4"/>
      <c r="WSW18" s="4"/>
      <c r="WSX18" s="4"/>
      <c r="WSY18" s="4"/>
      <c r="WSZ18" s="4"/>
      <c r="WTA18" s="4"/>
      <c r="WTB18" s="4"/>
      <c r="WTC18" s="4"/>
      <c r="WTD18" s="4"/>
      <c r="WTE18" s="4"/>
      <c r="WTF18" s="4"/>
      <c r="WTG18" s="4"/>
      <c r="WTH18" s="4"/>
      <c r="WTI18" s="4"/>
      <c r="WTJ18" s="4"/>
      <c r="WTK18" s="4"/>
      <c r="WTL18" s="4"/>
      <c r="WTM18" s="4"/>
      <c r="WTN18" s="4"/>
      <c r="WTO18" s="4"/>
      <c r="WTP18" s="4"/>
      <c r="WTQ18" s="4"/>
      <c r="WTR18" s="4"/>
      <c r="WTS18" s="4"/>
      <c r="WTT18" s="4"/>
      <c r="WTU18" s="4"/>
      <c r="WTV18" s="4"/>
      <c r="WTW18" s="4"/>
      <c r="WTX18" s="4"/>
      <c r="WTY18" s="4"/>
      <c r="WTZ18" s="4"/>
      <c r="WUA18" s="4"/>
      <c r="WUB18" s="4"/>
      <c r="WUC18" s="4"/>
      <c r="WUD18" s="4"/>
      <c r="WUE18" s="4"/>
      <c r="WUF18" s="4"/>
      <c r="WUG18" s="4"/>
      <c r="WUH18" s="4"/>
      <c r="WUI18" s="4"/>
      <c r="WUJ18" s="4"/>
      <c r="WUK18" s="4"/>
      <c r="WUL18" s="4"/>
      <c r="WUM18" s="4"/>
      <c r="WUN18" s="4"/>
      <c r="WUO18" s="4"/>
      <c r="WUP18" s="4"/>
      <c r="WUQ18" s="4"/>
      <c r="WUR18" s="4"/>
      <c r="WUS18" s="4"/>
      <c r="WUT18" s="4"/>
      <c r="WUU18" s="4"/>
      <c r="WUV18" s="4"/>
      <c r="WUW18" s="4"/>
      <c r="WUX18" s="4"/>
      <c r="WUY18" s="4"/>
      <c r="WUZ18" s="4"/>
      <c r="WVA18" s="4"/>
      <c r="WVB18" s="4"/>
      <c r="WVC18" s="4"/>
      <c r="WVD18" s="4"/>
      <c r="WVE18" s="4"/>
      <c r="WVF18" s="4"/>
      <c r="WVG18" s="4"/>
      <c r="WVH18" s="4"/>
      <c r="WVI18" s="4"/>
    </row>
    <row r="19" spans="1:16129" s="4" customFormat="1" ht="30" customHeight="1" x14ac:dyDescent="0.3">
      <c r="B19" s="536" t="s">
        <v>3</v>
      </c>
      <c r="C19" s="537">
        <f>ROUNDDOWN(C17+C18,-1)</f>
        <v>113815620</v>
      </c>
      <c r="D19" s="7"/>
      <c r="E19" s="7"/>
      <c r="F19" s="7"/>
      <c r="H19" s="1233"/>
    </row>
    <row r="20" spans="1:16129" s="4" customFormat="1" ht="30" customHeight="1" x14ac:dyDescent="0.3">
      <c r="B20" s="538" t="s">
        <v>4</v>
      </c>
      <c r="C20" s="539">
        <f>C9-C19</f>
        <v>888184380</v>
      </c>
      <c r="D20" s="7"/>
      <c r="E20" s="7"/>
      <c r="F20" s="7"/>
      <c r="H20" s="1233"/>
    </row>
    <row r="21" spans="1:16129" s="4" customFormat="1" ht="30" customHeight="1" x14ac:dyDescent="0.3">
      <c r="B21" s="540" t="s">
        <v>242</v>
      </c>
      <c r="C21" s="541">
        <f>IFERROR(C19/C9,0)</f>
        <v>0.11358844311377246</v>
      </c>
      <c r="D21" s="7"/>
      <c r="E21" s="7"/>
      <c r="F21" s="46"/>
      <c r="H21" s="49"/>
    </row>
    <row r="22" spans="1:16129" s="4" customFormat="1" ht="21.6" customHeight="1" x14ac:dyDescent="0.3"/>
    <row r="23" spans="1:16129" s="4" customFormat="1" ht="35.1" customHeight="1" x14ac:dyDescent="0.3">
      <c r="B23" s="570" t="s">
        <v>176</v>
      </c>
      <c r="C23" s="289"/>
      <c r="D23" s="546" t="s">
        <v>263</v>
      </c>
      <c r="I23" s="55"/>
      <c r="J23" s="55"/>
      <c r="K23" s="55"/>
      <c r="M23" s="53"/>
      <c r="N23" s="53"/>
      <c r="O23" s="53"/>
      <c r="P23" s="53"/>
      <c r="Q23" s="53"/>
    </row>
    <row r="24" spans="1:16129" s="4" customFormat="1" ht="20.25" customHeight="1" x14ac:dyDescent="0.3">
      <c r="B24" s="542" t="s">
        <v>41</v>
      </c>
      <c r="C24" s="543" t="s">
        <v>31</v>
      </c>
      <c r="D24" s="544" t="s">
        <v>40</v>
      </c>
      <c r="E24" s="8"/>
      <c r="F24" s="8"/>
      <c r="I24" s="55"/>
      <c r="J24" s="55"/>
      <c r="K24" s="55"/>
      <c r="M24" s="53"/>
      <c r="N24" s="53"/>
      <c r="O24" s="53"/>
      <c r="P24" s="53"/>
      <c r="Q24" s="53"/>
    </row>
    <row r="25" spans="1:16129" s="4" customFormat="1" ht="23.1" customHeight="1" x14ac:dyDescent="0.3">
      <c r="B25" s="566" t="s">
        <v>7</v>
      </c>
      <c r="C25" s="547">
        <f>'3. 퇴직소득 절세효과'!C8*100000000</f>
        <v>1002000000</v>
      </c>
      <c r="D25" s="467"/>
      <c r="E25" s="47"/>
      <c r="F25" s="9"/>
      <c r="I25" s="55"/>
      <c r="J25" s="55"/>
      <c r="K25" s="55"/>
      <c r="M25" s="53"/>
      <c r="N25" s="53"/>
      <c r="O25" s="53"/>
      <c r="P25" s="53"/>
      <c r="Q25" s="53"/>
    </row>
    <row r="26" spans="1:16129" s="4" customFormat="1" ht="23.1" customHeight="1" x14ac:dyDescent="0.3">
      <c r="B26" s="567" t="s">
        <v>32</v>
      </c>
      <c r="C26" s="113">
        <f>MIN(20000000,C25*VLOOKUP(C25,근로소득공제테이블,2)+VLOOKUP(C25,근로소득공제테이블,3))</f>
        <v>20000000</v>
      </c>
      <c r="D26" s="549">
        <f>MIN(20000000,IF(D25&lt;=5000000,D25*80%,IF(D25&lt;=15000000,(D25-5000000)*50%+4000000,IF(D25&lt;=30000000,(D25-15000000)*15%+9000000,IF(D25&lt;=45000000,(D25-30000000)*10%+11250000,(D25-45000000)*5%+12750000)))))</f>
        <v>0</v>
      </c>
      <c r="I26" s="55"/>
      <c r="J26" s="55"/>
      <c r="K26" s="55"/>
      <c r="M26" s="53"/>
      <c r="N26" s="53"/>
      <c r="O26" s="53"/>
      <c r="P26" s="53"/>
      <c r="Q26" s="53"/>
    </row>
    <row r="27" spans="1:16129" s="4" customFormat="1" ht="23.1" customHeight="1" x14ac:dyDescent="0.3">
      <c r="B27" s="566" t="s">
        <v>6</v>
      </c>
      <c r="C27" s="550">
        <f>C25-C26</f>
        <v>982000000</v>
      </c>
      <c r="D27" s="551">
        <f>D25-D26</f>
        <v>0</v>
      </c>
      <c r="I27" s="55"/>
      <c r="J27" s="55"/>
      <c r="K27" s="55"/>
      <c r="M27" s="53"/>
      <c r="N27" s="53"/>
      <c r="O27" s="53"/>
      <c r="P27" s="53"/>
      <c r="Q27" s="53"/>
    </row>
    <row r="28" spans="1:16129" s="4" customFormat="1" ht="23.1" customHeight="1" x14ac:dyDescent="0.3">
      <c r="B28" s="566" t="s">
        <v>13</v>
      </c>
      <c r="C28" s="552"/>
      <c r="D28" s="553">
        <f>C25</f>
        <v>1002000000</v>
      </c>
      <c r="M28" s="53"/>
      <c r="N28" s="53"/>
      <c r="O28" s="53"/>
      <c r="P28" s="53"/>
      <c r="Q28" s="53"/>
    </row>
    <row r="29" spans="1:16129" s="4" customFormat="1" ht="23.1" customHeight="1" x14ac:dyDescent="0.3">
      <c r="B29" s="568" t="s">
        <v>578</v>
      </c>
      <c r="C29" s="554">
        <f>C28*14%</f>
        <v>0</v>
      </c>
      <c r="D29" s="554">
        <f>D28*14%</f>
        <v>140280000</v>
      </c>
      <c r="M29" s="53"/>
      <c r="N29" s="53"/>
      <c r="O29" s="53"/>
      <c r="P29" s="53"/>
      <c r="Q29" s="53"/>
    </row>
    <row r="30" spans="1:16129" s="4" customFormat="1" ht="23.1" customHeight="1" x14ac:dyDescent="0.3">
      <c r="B30" s="568" t="s">
        <v>14</v>
      </c>
      <c r="C30" s="550"/>
      <c r="D30" s="549">
        <f>IF(D28=0,0,(D28-20000000)*11%)</f>
        <v>108020000</v>
      </c>
      <c r="M30" s="53"/>
      <c r="N30" s="53"/>
      <c r="O30" s="53"/>
      <c r="P30" s="53"/>
      <c r="Q30" s="53"/>
    </row>
    <row r="31" spans="1:16129" s="4" customFormat="1" ht="23.1" customHeight="1" x14ac:dyDescent="0.3">
      <c r="B31" s="566" t="s">
        <v>33</v>
      </c>
      <c r="C31" s="555">
        <f>IF(C28&lt;=20000000,0,C28+C30)</f>
        <v>0</v>
      </c>
      <c r="D31" s="549">
        <f>D28+D30</f>
        <v>1110020000</v>
      </c>
      <c r="M31" s="53"/>
      <c r="N31" s="53"/>
      <c r="O31" s="53"/>
      <c r="P31" s="53"/>
      <c r="Q31" s="53"/>
    </row>
    <row r="32" spans="1:16129" s="4" customFormat="1" ht="23.1" customHeight="1" x14ac:dyDescent="0.3">
      <c r="B32" s="566" t="s">
        <v>15</v>
      </c>
      <c r="C32" s="548">
        <f>IF(C31&lt;=0,0,C31)+C27</f>
        <v>982000000</v>
      </c>
      <c r="D32" s="549">
        <f>IF(D31&lt;=0,0,D31)+D27</f>
        <v>1110020000</v>
      </c>
      <c r="M32" s="53"/>
      <c r="N32" s="53"/>
      <c r="O32" s="53"/>
      <c r="P32" s="53"/>
      <c r="Q32" s="53"/>
    </row>
    <row r="33" spans="2:17" s="4" customFormat="1" ht="23.1" customHeight="1" x14ac:dyDescent="0.3">
      <c r="B33" s="567" t="s">
        <v>12</v>
      </c>
      <c r="C33" s="548">
        <v>6000000</v>
      </c>
      <c r="D33" s="549"/>
      <c r="M33" s="53"/>
      <c r="N33" s="53"/>
      <c r="O33" s="53"/>
      <c r="P33" s="53"/>
      <c r="Q33" s="53"/>
    </row>
    <row r="34" spans="2:17" s="4" customFormat="1" ht="23.1" customHeight="1" x14ac:dyDescent="0.3">
      <c r="B34" s="566" t="s">
        <v>8</v>
      </c>
      <c r="C34" s="548">
        <f>C32-C33</f>
        <v>976000000</v>
      </c>
      <c r="D34" s="549">
        <f>D32-D33</f>
        <v>1110020000</v>
      </c>
      <c r="G34" s="56"/>
      <c r="M34" s="53"/>
      <c r="N34" s="53"/>
      <c r="O34" s="53"/>
      <c r="P34" s="53"/>
      <c r="Q34" s="53"/>
    </row>
    <row r="35" spans="2:17" s="4" customFormat="1" ht="23.1" customHeight="1" x14ac:dyDescent="0.3">
      <c r="B35" s="566" t="s">
        <v>16</v>
      </c>
      <c r="C35" s="550">
        <f>MAX(C51,C52)</f>
        <v>373980000</v>
      </c>
      <c r="D35" s="551">
        <f>MAX(D51,D52)</f>
        <v>427369000</v>
      </c>
      <c r="M35" s="53"/>
      <c r="N35" s="53"/>
      <c r="O35" s="53"/>
      <c r="P35" s="53"/>
      <c r="Q35" s="53"/>
    </row>
    <row r="36" spans="2:17" s="4" customFormat="1" ht="23.1" customHeight="1" x14ac:dyDescent="0.3">
      <c r="B36" s="292" t="s">
        <v>285</v>
      </c>
      <c r="C36" s="1025">
        <f>MIN((C35-VLOOKUP(C35,종합소득산출세액테이블,1))*VLOOKUP(C35,종합소득산출세액테이블,2)+VLOOKUP(C35,종합소득산출세액테이블,3),MAX(VLOOKUP(C25,세액공제한도,4),VLOOKUP(C25,세액공제한도,3)-(C25-VLOOKUP(C25,세액공제한도,1))*VLOOKUP(C25,세액공제한도,2)))</f>
        <v>200000</v>
      </c>
      <c r="D36" s="1025"/>
      <c r="M36" s="53"/>
      <c r="N36" s="53"/>
      <c r="O36" s="53"/>
      <c r="P36" s="53"/>
      <c r="Q36" s="53"/>
    </row>
    <row r="37" spans="2:17" s="4" customFormat="1" ht="23.1" customHeight="1" x14ac:dyDescent="0.3">
      <c r="B37" s="567" t="s">
        <v>20</v>
      </c>
      <c r="C37" s="554"/>
      <c r="D37" s="556">
        <f>MIN(D38,D39)</f>
        <v>108020000</v>
      </c>
      <c r="M37" s="53"/>
      <c r="N37" s="53"/>
      <c r="O37" s="53"/>
      <c r="P37" s="53"/>
      <c r="Q37" s="53"/>
    </row>
    <row r="38" spans="2:17" s="4" customFormat="1" ht="23.1" customHeight="1" x14ac:dyDescent="0.3">
      <c r="B38" s="567" t="s">
        <v>18</v>
      </c>
      <c r="C38" s="557"/>
      <c r="D38" s="558">
        <f>D30</f>
        <v>108020000</v>
      </c>
      <c r="M38" s="53"/>
      <c r="N38" s="53"/>
      <c r="O38" s="53"/>
      <c r="P38" s="53"/>
      <c r="Q38" s="53"/>
    </row>
    <row r="39" spans="2:17" s="4" customFormat="1" ht="23.1" customHeight="1" x14ac:dyDescent="0.3">
      <c r="B39" s="567" t="s">
        <v>216</v>
      </c>
      <c r="C39" s="557"/>
      <c r="D39" s="558">
        <f>D51-D52</f>
        <v>264722000</v>
      </c>
      <c r="I39" s="55"/>
      <c r="J39" s="55"/>
      <c r="K39" s="55"/>
      <c r="M39" s="53"/>
      <c r="N39" s="53"/>
      <c r="O39" s="53"/>
      <c r="P39" s="53"/>
      <c r="Q39" s="53"/>
    </row>
    <row r="40" spans="2:17" s="4" customFormat="1" ht="23.1" hidden="1" customHeight="1" x14ac:dyDescent="0.3">
      <c r="B40" s="567" t="s">
        <v>42</v>
      </c>
      <c r="C40" s="557"/>
      <c r="D40" s="558">
        <f>C40</f>
        <v>0</v>
      </c>
      <c r="I40" s="55"/>
      <c r="J40" s="55"/>
      <c r="K40" s="55"/>
      <c r="M40" s="53"/>
      <c r="N40" s="53"/>
      <c r="O40" s="53"/>
      <c r="P40" s="53"/>
      <c r="Q40" s="53"/>
    </row>
    <row r="41" spans="2:17" s="4" customFormat="1" ht="23.1" customHeight="1" x14ac:dyDescent="0.3">
      <c r="B41" s="567" t="s">
        <v>21</v>
      </c>
      <c r="C41" s="554">
        <f>C29</f>
        <v>0</v>
      </c>
      <c r="D41" s="556">
        <f>D29</f>
        <v>140280000</v>
      </c>
      <c r="I41" s="55"/>
      <c r="J41" s="55"/>
      <c r="K41" s="55"/>
      <c r="M41" s="53"/>
      <c r="N41" s="53"/>
      <c r="O41" s="53"/>
      <c r="P41" s="53"/>
      <c r="Q41" s="53"/>
    </row>
    <row r="42" spans="2:17" s="4" customFormat="1" ht="23.1" customHeight="1" x14ac:dyDescent="0.3">
      <c r="B42" s="566" t="s">
        <v>19</v>
      </c>
      <c r="C42" s="554">
        <f>C35-C36-C37-C41</f>
        <v>373780000</v>
      </c>
      <c r="D42" s="556">
        <f>MAX(0,D35-D37-D41)</f>
        <v>179069000</v>
      </c>
      <c r="I42" s="55"/>
      <c r="J42" s="55"/>
      <c r="K42" s="55"/>
      <c r="M42" s="53"/>
      <c r="N42" s="53"/>
      <c r="O42" s="53"/>
      <c r="P42" s="53"/>
      <c r="Q42" s="53"/>
    </row>
    <row r="43" spans="2:17" s="4" customFormat="1" ht="23.1" customHeight="1" x14ac:dyDescent="0.3">
      <c r="B43" s="567" t="s">
        <v>9</v>
      </c>
      <c r="C43" s="554">
        <f>C42*10%</f>
        <v>37378000</v>
      </c>
      <c r="D43" s="556">
        <f>D42*10%</f>
        <v>17906900</v>
      </c>
      <c r="I43" s="55"/>
      <c r="J43" s="55"/>
      <c r="K43" s="55"/>
      <c r="M43" s="53"/>
      <c r="N43" s="53"/>
      <c r="O43" s="53"/>
      <c r="P43" s="53"/>
      <c r="Q43" s="53"/>
    </row>
    <row r="44" spans="2:17" s="4" customFormat="1" ht="23.1" customHeight="1" x14ac:dyDescent="0.3">
      <c r="B44" s="569" t="s">
        <v>28</v>
      </c>
      <c r="C44" s="559">
        <f>SUM(C55:C58)</f>
        <v>43057182</v>
      </c>
      <c r="D44" s="560">
        <f>SUM(D55:D58)</f>
        <v>52947587.637799717</v>
      </c>
      <c r="I44" s="3"/>
      <c r="J44" s="3"/>
      <c r="K44" s="3"/>
      <c r="M44" s="53"/>
      <c r="N44" s="53"/>
      <c r="O44" s="53"/>
      <c r="P44" s="53"/>
      <c r="Q44" s="53"/>
    </row>
    <row r="45" spans="2:17" s="4" customFormat="1" ht="27" customHeight="1" x14ac:dyDescent="0.3">
      <c r="B45" s="561" t="s">
        <v>34</v>
      </c>
      <c r="C45" s="562">
        <f>C41*1.1+C42+C43+C44</f>
        <v>454215182</v>
      </c>
      <c r="D45" s="562">
        <f>D41*1.1+D42+D43+D44</f>
        <v>404231487.63779974</v>
      </c>
      <c r="E45" s="57"/>
      <c r="F45" s="57"/>
      <c r="G45" s="38"/>
      <c r="H45" s="39"/>
      <c r="I45" s="8"/>
      <c r="J45" s="10"/>
      <c r="K45" s="3"/>
      <c r="M45" s="53"/>
      <c r="N45" s="53"/>
      <c r="O45" s="53"/>
      <c r="P45" s="53"/>
      <c r="Q45" s="53"/>
    </row>
    <row r="46" spans="2:17" s="4" customFormat="1" ht="27" customHeight="1" x14ac:dyDescent="0.3">
      <c r="B46" s="563" t="s">
        <v>36</v>
      </c>
      <c r="C46" s="564">
        <f>IFERROR(C45/(C25+C28),0)</f>
        <v>0.4533085648702595</v>
      </c>
      <c r="D46" s="565">
        <f>IFERROR(D45/(D28+D25),0)</f>
        <v>0.40342463836107756</v>
      </c>
      <c r="E46" s="57"/>
      <c r="F46" s="57"/>
      <c r="G46" s="16"/>
      <c r="H46" s="40"/>
      <c r="I46" s="41"/>
      <c r="J46" s="10"/>
      <c r="K46" s="3"/>
      <c r="M46" s="53"/>
      <c r="N46" s="53"/>
      <c r="O46" s="53"/>
      <c r="P46" s="53"/>
      <c r="Q46" s="53"/>
    </row>
    <row r="47" spans="2:17" s="4" customFormat="1" ht="24.95" customHeight="1" x14ac:dyDescent="0.3">
      <c r="G47" s="16"/>
      <c r="H47" s="42"/>
      <c r="I47" s="42"/>
      <c r="J47" s="11"/>
      <c r="K47" s="12"/>
      <c r="M47" s="53"/>
      <c r="N47" s="53"/>
      <c r="O47" s="53"/>
      <c r="P47" s="53"/>
      <c r="Q47" s="53"/>
    </row>
    <row r="48" spans="2:17" s="4" customFormat="1" ht="15" customHeight="1" x14ac:dyDescent="0.3">
      <c r="B48" s="346" t="s">
        <v>17</v>
      </c>
      <c r="C48" s="293"/>
      <c r="D48" s="1030"/>
      <c r="E48" s="60"/>
      <c r="F48" s="60"/>
      <c r="G48" s="699"/>
      <c r="H48" s="11"/>
      <c r="I48" s="11"/>
      <c r="J48" s="3"/>
      <c r="K48" s="3"/>
      <c r="M48" s="53"/>
      <c r="N48" s="53"/>
      <c r="O48" s="53"/>
      <c r="P48" s="53"/>
      <c r="Q48" s="53"/>
    </row>
    <row r="49" spans="2:17" s="4" customFormat="1" ht="15" customHeight="1" x14ac:dyDescent="0.3">
      <c r="B49" s="1027" t="s">
        <v>570</v>
      </c>
      <c r="C49" s="1028">
        <f>C34-20000000</f>
        <v>956000000</v>
      </c>
      <c r="D49" s="1028">
        <f>D34-20000000</f>
        <v>1090020000</v>
      </c>
      <c r="E49" s="60"/>
      <c r="F49" s="60"/>
      <c r="G49" s="699"/>
      <c r="H49" s="11"/>
      <c r="I49" s="11"/>
      <c r="J49" s="3"/>
      <c r="K49" s="3"/>
      <c r="M49" s="53"/>
      <c r="N49" s="53"/>
      <c r="O49" s="53"/>
      <c r="P49" s="53"/>
      <c r="Q49" s="53"/>
    </row>
    <row r="50" spans="2:17" s="4" customFormat="1" ht="15" customHeight="1" x14ac:dyDescent="0.3">
      <c r="B50" s="1027" t="s">
        <v>571</v>
      </c>
      <c r="C50" s="1028">
        <f>C34-C28</f>
        <v>976000000</v>
      </c>
      <c r="D50" s="1028">
        <f>D34-D28</f>
        <v>108020000</v>
      </c>
      <c r="E50" s="60"/>
      <c r="F50" s="60"/>
      <c r="G50" s="699"/>
      <c r="H50" s="11"/>
      <c r="I50" s="11"/>
      <c r="J50" s="3"/>
      <c r="K50" s="3"/>
      <c r="M50" s="53"/>
      <c r="N50" s="53"/>
      <c r="O50" s="53"/>
      <c r="P50" s="53"/>
      <c r="Q50" s="53"/>
    </row>
    <row r="51" spans="2:17" s="4" customFormat="1" ht="15" customHeight="1" x14ac:dyDescent="0.3">
      <c r="B51" s="1031" t="s">
        <v>26</v>
      </c>
      <c r="C51" s="1029">
        <f>ROUNDDOWN(C49*VLOOKUP(C49,소득세테이블,2)-VLOOKUP(C49,소득세테이블,3),)+20000000*14%</f>
        <v>368380000</v>
      </c>
      <c r="D51" s="1029">
        <f>ROUNDDOWN(D49*VLOOKUP(D49,소득세테이블,2)-VLOOKUP(D49,소득세테이블,3),)+20000000*14%</f>
        <v>427369000</v>
      </c>
      <c r="E51" s="245">
        <f>(C34-20000000)</f>
        <v>956000000</v>
      </c>
      <c r="F51" s="700"/>
      <c r="G51" s="60"/>
      <c r="J51" s="3"/>
      <c r="K51" s="3"/>
      <c r="M51" s="53"/>
      <c r="N51" s="53"/>
      <c r="O51" s="53"/>
      <c r="P51" s="53"/>
      <c r="Q51" s="53"/>
    </row>
    <row r="52" spans="2:17" s="4" customFormat="1" ht="15" customHeight="1" x14ac:dyDescent="0.3">
      <c r="B52" s="1031" t="s">
        <v>466</v>
      </c>
      <c r="C52" s="1029">
        <f>ROUNDDOWN(C50*VLOOKUP(C50,소득세테이블,2)-VLOOKUP(C50,소득세테이블,3),)+C28*14%</f>
        <v>373980000</v>
      </c>
      <c r="D52" s="1029">
        <f>ROUNDDOWN(D50*VLOOKUP(D50,소득세테이블,2)-VLOOKUP(D50,소득세테이블,3),)+D28*14%</f>
        <v>162647000</v>
      </c>
      <c r="E52" s="245">
        <f>C34-C28</f>
        <v>976000000</v>
      </c>
      <c r="F52" s="700"/>
      <c r="G52" s="60"/>
      <c r="I52" s="3"/>
      <c r="J52" s="3"/>
      <c r="K52" s="3"/>
      <c r="M52" s="53"/>
      <c r="N52" s="53"/>
      <c r="O52" s="53"/>
      <c r="P52" s="53"/>
      <c r="Q52" s="53"/>
    </row>
    <row r="53" spans="2:17" s="4" customFormat="1" ht="15" customHeight="1" x14ac:dyDescent="0.3">
      <c r="B53" s="293"/>
      <c r="C53" s="293"/>
      <c r="D53" s="293"/>
      <c r="E53" s="246"/>
      <c r="F53" s="60"/>
      <c r="G53" s="60"/>
      <c r="I53" s="3"/>
      <c r="J53" s="3"/>
      <c r="K53" s="3"/>
      <c r="M53" s="53"/>
      <c r="N53" s="53"/>
      <c r="O53" s="53"/>
      <c r="P53" s="53"/>
      <c r="Q53" s="53"/>
    </row>
    <row r="54" spans="2:17" s="4" customFormat="1" ht="25.5" customHeight="1" x14ac:dyDescent="0.3">
      <c r="B54" s="292" t="s">
        <v>29</v>
      </c>
      <c r="C54" s="294"/>
      <c r="D54" s="834"/>
      <c r="E54" s="246"/>
      <c r="F54" s="60"/>
      <c r="G54" s="60"/>
      <c r="I54" s="55"/>
      <c r="J54" s="55"/>
      <c r="K54" s="55"/>
      <c r="M54" s="53"/>
      <c r="N54" s="53"/>
      <c r="O54" s="53"/>
      <c r="P54" s="53"/>
      <c r="Q54" s="53"/>
    </row>
    <row r="55" spans="2:17" s="4" customFormat="1" ht="32.450000000000003" customHeight="1" x14ac:dyDescent="0.3">
      <c r="B55" s="1027" t="s">
        <v>565</v>
      </c>
      <c r="C55" s="1032">
        <f>MIN(건강보험최대보수월액,C25/12)*건강보험요율*12</f>
        <v>35520900</v>
      </c>
      <c r="D55" s="1032">
        <f>MIN(건강보험최대보수월액,D25/12)*건강보험요율*12</f>
        <v>0</v>
      </c>
      <c r="E55" s="61"/>
      <c r="F55" s="61"/>
      <c r="I55" s="55"/>
      <c r="J55" s="55"/>
      <c r="K55" s="55"/>
      <c r="M55" s="53"/>
      <c r="N55" s="53"/>
      <c r="O55" s="53"/>
      <c r="P55" s="53"/>
      <c r="Q55" s="53"/>
    </row>
    <row r="56" spans="2:17" s="4" customFormat="1" ht="32.450000000000003" customHeight="1" x14ac:dyDescent="0.3">
      <c r="B56" s="1027" t="s">
        <v>566</v>
      </c>
      <c r="C56" s="1032"/>
      <c r="D56" s="1032">
        <f>MIN(IF(D28&gt;추가건강보험기준,D28-추가건강보험기준,0)*추가건강보험요율,소득월액보험료상한)</f>
        <v>46935360</v>
      </c>
      <c r="E56" s="61"/>
      <c r="F56" s="61"/>
      <c r="G56" s="56"/>
      <c r="I56" s="55"/>
      <c r="J56" s="55"/>
      <c r="K56" s="55"/>
      <c r="M56" s="53"/>
      <c r="N56" s="53"/>
      <c r="O56" s="53"/>
      <c r="P56" s="53"/>
      <c r="Q56" s="53"/>
    </row>
    <row r="57" spans="2:17" s="4" customFormat="1" ht="28.5" customHeight="1" x14ac:dyDescent="0.3">
      <c r="B57" s="1033" t="s">
        <v>567</v>
      </c>
      <c r="C57" s="1017">
        <f>(C55+C56)*장기요양보험요율</f>
        <v>4550082</v>
      </c>
      <c r="D57" s="1017">
        <f>(D55+D56)*장기요양보험요율</f>
        <v>6012227.6377997184</v>
      </c>
      <c r="E57" s="61"/>
      <c r="F57" s="61"/>
      <c r="I57" s="55"/>
      <c r="J57" s="55"/>
      <c r="K57" s="55"/>
      <c r="M57" s="53"/>
      <c r="N57" s="53"/>
      <c r="O57" s="53"/>
      <c r="P57" s="53"/>
      <c r="Q57" s="53"/>
    </row>
    <row r="58" spans="2:17" s="4" customFormat="1" ht="29.45" customHeight="1" x14ac:dyDescent="0.3">
      <c r="B58" s="1034" t="s">
        <v>568</v>
      </c>
      <c r="C58" s="1032">
        <f>MIN(국민연금상한월급여,C25/12)*국민연금요율*12</f>
        <v>2986200</v>
      </c>
      <c r="D58" s="1032">
        <f>MIN(국민연금상한월급여,D25/12)*국민연금요율*12</f>
        <v>0</v>
      </c>
      <c r="I58" s="55"/>
      <c r="J58" s="55"/>
      <c r="K58" s="55"/>
      <c r="M58" s="53"/>
      <c r="N58" s="53"/>
      <c r="O58" s="53"/>
      <c r="P58" s="53"/>
      <c r="Q58" s="53"/>
    </row>
  </sheetData>
  <sheetProtection algorithmName="SHA-512" hashValue="xkVBqeKYQyTDhDKAe9b0tI5NJY/3ljTh5l0ZUgSrr7QrbeKfsWvCVxKlVD3JsxR+4Et4Nmti3MAB0lzUS+gmEw==" saltValue="vRqkHoUL5Q8kjHb6mqgxZA==" spinCount="100000" sheet="1" objects="1" scenarios="1" selectLockedCells="1"/>
  <mergeCells count="2">
    <mergeCell ref="H19:H20"/>
    <mergeCell ref="B3:D3"/>
  </mergeCells>
  <phoneticPr fontId="4" type="noConversion"/>
  <conditionalFormatting sqref="C30">
    <cfRule type="expression" priority="3">
      <formula>0="과세종결"</formula>
    </cfRule>
  </conditionalFormatting>
  <conditionalFormatting sqref="C19:C21">
    <cfRule type="cellIs" dxfId="82" priority="2" operator="equal">
      <formula>0</formula>
    </cfRule>
  </conditionalFormatting>
  <conditionalFormatting sqref="C45:D46">
    <cfRule type="cellIs" dxfId="81" priority="1" operator="equal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7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pageSetUpPr autoPageBreaks="0" fitToPage="1"/>
  </sheetPr>
  <dimension ref="B1:Q42"/>
  <sheetViews>
    <sheetView showGridLines="0" showRowColHeaders="0" zoomScale="90" zoomScaleNormal="90" workbookViewId="0">
      <pane ySplit="4" topLeftCell="A26" activePane="bottomLeft" state="frozen"/>
      <selection pane="bottomLeft" activeCell="G29" sqref="G29"/>
    </sheetView>
  </sheetViews>
  <sheetFormatPr defaultColWidth="9" defaultRowHeight="15" customHeight="1" x14ac:dyDescent="0.3"/>
  <cols>
    <col min="1" max="1" width="3.125" style="64" customWidth="1"/>
    <col min="2" max="2" width="30.875" style="64" customWidth="1"/>
    <col min="3" max="5" width="29.875" style="64" customWidth="1"/>
    <col min="6" max="6" width="5.375" style="22" customWidth="1"/>
    <col min="7" max="7" width="17.625" style="64" customWidth="1"/>
    <col min="8" max="8" width="16.125" style="64" customWidth="1"/>
    <col min="9" max="9" width="9" style="64"/>
    <col min="10" max="11" width="9" style="149"/>
    <col min="12" max="12" width="9" style="64"/>
    <col min="13" max="17" width="9" style="65"/>
    <col min="18" max="16384" width="9" style="64"/>
  </cols>
  <sheetData>
    <row r="1" spans="2:10" ht="84" customHeight="1" x14ac:dyDescent="0.3"/>
    <row r="2" spans="2:10" ht="33.6" customHeight="1" x14ac:dyDescent="0.3"/>
    <row r="3" spans="2:10" ht="17.100000000000001" customHeight="1" thickBot="1" x14ac:dyDescent="0.35"/>
    <row r="4" spans="2:10" ht="75" customHeight="1" thickBot="1" x14ac:dyDescent="0.35">
      <c r="B4" s="1237" t="s">
        <v>215</v>
      </c>
      <c r="C4" s="1238"/>
      <c r="D4" s="1238"/>
      <c r="E4" s="1239"/>
      <c r="F4" s="150"/>
      <c r="H4" s="151"/>
    </row>
    <row r="5" spans="2:10" ht="15.95" customHeight="1" x14ac:dyDescent="0.3">
      <c r="B5" s="152"/>
      <c r="C5" s="152"/>
      <c r="D5" s="152"/>
      <c r="E5" s="152"/>
      <c r="F5" s="150"/>
      <c r="H5" s="151"/>
    </row>
    <row r="6" spans="2:10" ht="39.6" customHeight="1" x14ac:dyDescent="0.3">
      <c r="B6" s="295" t="s">
        <v>363</v>
      </c>
      <c r="C6" s="296"/>
      <c r="D6" s="251"/>
      <c r="E6" s="251"/>
    </row>
    <row r="7" spans="2:10" ht="24.95" customHeight="1" x14ac:dyDescent="0.3">
      <c r="B7" s="1246" t="s">
        <v>0</v>
      </c>
      <c r="C7" s="297" t="s">
        <v>232</v>
      </c>
      <c r="D7" s="1247" t="s">
        <v>232</v>
      </c>
      <c r="E7" s="1248"/>
      <c r="F7" s="153"/>
    </row>
    <row r="8" spans="2:10" ht="24.95" customHeight="1" x14ac:dyDescent="0.3">
      <c r="B8" s="1241"/>
      <c r="C8" s="298" t="s">
        <v>231</v>
      </c>
      <c r="D8" s="299" t="s">
        <v>233</v>
      </c>
      <c r="E8" s="300" t="s">
        <v>184</v>
      </c>
      <c r="F8" s="154"/>
    </row>
    <row r="9" spans="2:10" ht="21.95" customHeight="1" x14ac:dyDescent="0.3">
      <c r="B9" s="749" t="s">
        <v>185</v>
      </c>
      <c r="C9" s="750">
        <f>퇴직시점연봉/100000000</f>
        <v>1</v>
      </c>
      <c r="D9" s="751">
        <f>(퇴직시점연봉+본인배당)/100000000</f>
        <v>1.2</v>
      </c>
      <c r="E9" s="897">
        <f>퇴직시점연봉/100000000</f>
        <v>1</v>
      </c>
      <c r="F9" s="101"/>
    </row>
    <row r="10" spans="2:10" ht="21.95" customHeight="1" thickBot="1" x14ac:dyDescent="0.35">
      <c r="B10" s="752" t="s">
        <v>186</v>
      </c>
      <c r="C10" s="753"/>
      <c r="D10" s="754"/>
      <c r="E10" s="898">
        <f>본인배당/100000000</f>
        <v>0.2</v>
      </c>
      <c r="F10" s="155"/>
    </row>
    <row r="11" spans="2:10" ht="21.95" customHeight="1" thickTop="1" x14ac:dyDescent="0.3">
      <c r="B11" s="309" t="s">
        <v>225</v>
      </c>
      <c r="C11" s="755">
        <f>C9</f>
        <v>1</v>
      </c>
      <c r="D11" s="756">
        <f>D9</f>
        <v>1.2</v>
      </c>
      <c r="E11" s="899">
        <f>E9+E10</f>
        <v>1.2</v>
      </c>
      <c r="F11" s="156"/>
      <c r="G11" s="157"/>
    </row>
    <row r="12" spans="2:10" ht="21.95" customHeight="1" x14ac:dyDescent="0.3">
      <c r="B12" s="757" t="s">
        <v>187</v>
      </c>
      <c r="C12" s="758">
        <f>'4-1. 세금계산상세'!C27/100000000</f>
        <v>0.21021300000000001</v>
      </c>
      <c r="D12" s="759">
        <f>'4-1. 세금계산상세'!D27/100000000</f>
        <v>0.28132370000000001</v>
      </c>
      <c r="E12" s="900">
        <f>'4-1. 세금계산상세'!E27/100000000</f>
        <v>0.24101300000000001</v>
      </c>
      <c r="F12" s="157"/>
      <c r="G12" s="157"/>
      <c r="J12" s="158"/>
    </row>
    <row r="13" spans="2:10" ht="21.95" customHeight="1" thickBot="1" x14ac:dyDescent="0.35">
      <c r="B13" s="760" t="s">
        <v>188</v>
      </c>
      <c r="C13" s="761">
        <f>C11-C12</f>
        <v>0.78978700000000002</v>
      </c>
      <c r="D13" s="762">
        <f>D11-D12</f>
        <v>0.9186763</v>
      </c>
      <c r="E13" s="901">
        <f>E11-E12</f>
        <v>0.95898699999999992</v>
      </c>
      <c r="F13" s="157"/>
      <c r="G13" s="157"/>
    </row>
    <row r="14" spans="2:10" ht="34.5" customHeight="1" thickTop="1" x14ac:dyDescent="0.3">
      <c r="B14" s="571" t="s">
        <v>24</v>
      </c>
      <c r="C14" s="772">
        <f>IFERROR('4-1. 세금계산상세'!C28,0)</f>
        <v>0.21021300000000001</v>
      </c>
      <c r="D14" s="772">
        <f>IFERROR('4-1. 세금계산상세'!D28,0)</f>
        <v>0.23443641666666667</v>
      </c>
      <c r="E14" s="902">
        <f>IFERROR('4-1. 세금계산상세'!E28,0)</f>
        <v>0.20084416666666666</v>
      </c>
      <c r="F14" s="159"/>
      <c r="G14" s="160"/>
    </row>
    <row r="15" spans="2:10" ht="36.950000000000003" customHeight="1" x14ac:dyDescent="0.3">
      <c r="B15" s="302" t="s">
        <v>221</v>
      </c>
      <c r="C15" s="303"/>
      <c r="D15" s="304"/>
      <c r="E15" s="572">
        <f>'4-1. 세금계산상세'!E29/10000</f>
        <v>403.10700000000003</v>
      </c>
      <c r="F15" s="161"/>
      <c r="G15" s="160"/>
    </row>
    <row r="16" spans="2:10" ht="29.1" customHeight="1" x14ac:dyDescent="0.3">
      <c r="B16" s="73" t="s">
        <v>226</v>
      </c>
      <c r="C16" s="162"/>
      <c r="E16" s="68"/>
      <c r="F16" s="163"/>
    </row>
    <row r="17" spans="2:10" ht="21.6" customHeight="1" x14ac:dyDescent="0.3">
      <c r="B17" s="164"/>
      <c r="C17" s="159"/>
      <c r="D17" s="165"/>
      <c r="E17" s="166"/>
      <c r="F17" s="161"/>
      <c r="G17" s="160"/>
      <c r="H17" s="22"/>
    </row>
    <row r="18" spans="2:10" ht="39.6" customHeight="1" x14ac:dyDescent="0.3">
      <c r="B18" s="774" t="s">
        <v>364</v>
      </c>
      <c r="C18" s="232"/>
      <c r="D18" s="74"/>
      <c r="E18" s="74"/>
    </row>
    <row r="19" spans="2:10" ht="24.95" customHeight="1" x14ac:dyDescent="0.3">
      <c r="B19" s="1240" t="s">
        <v>0</v>
      </c>
      <c r="C19" s="297" t="s">
        <v>177</v>
      </c>
      <c r="D19" s="305" t="s">
        <v>177</v>
      </c>
      <c r="E19" s="306" t="s">
        <v>182</v>
      </c>
      <c r="F19" s="153"/>
    </row>
    <row r="20" spans="2:10" ht="24.95" customHeight="1" x14ac:dyDescent="0.3">
      <c r="B20" s="1241"/>
      <c r="C20" s="298" t="s">
        <v>183</v>
      </c>
      <c r="D20" s="307" t="s">
        <v>276</v>
      </c>
      <c r="E20" s="308" t="s">
        <v>279</v>
      </c>
      <c r="F20" s="154"/>
    </row>
    <row r="21" spans="2:10" ht="22.5" customHeight="1" x14ac:dyDescent="0.3">
      <c r="B21" s="749" t="s">
        <v>185</v>
      </c>
      <c r="C21" s="750">
        <f>퇴직시점연봉/100000000+SUM('고객 기본 정보 입력'!E33:F37)/100000000</f>
        <v>1.8</v>
      </c>
      <c r="D21" s="751">
        <f>퇴직시점연봉/100000000</f>
        <v>1</v>
      </c>
      <c r="E21" s="763"/>
      <c r="F21" s="101"/>
    </row>
    <row r="22" spans="2:10" ht="22.5" customHeight="1" thickBot="1" x14ac:dyDescent="0.35">
      <c r="B22" s="752" t="s">
        <v>186</v>
      </c>
      <c r="C22" s="753"/>
      <c r="D22" s="764">
        <f>본인배당/100000000</f>
        <v>0.2</v>
      </c>
      <c r="E22" s="765">
        <f>(data8+data9+data10+data11+data15+data16)/100000000</f>
        <v>0.6</v>
      </c>
      <c r="F22" s="155"/>
      <c r="G22" s="151"/>
    </row>
    <row r="23" spans="2:10" ht="22.5" customHeight="1" thickTop="1" x14ac:dyDescent="0.3">
      <c r="B23" s="309" t="s">
        <v>225</v>
      </c>
      <c r="C23" s="755">
        <f>C21</f>
        <v>1.8</v>
      </c>
      <c r="D23" s="766">
        <f>D21+D22</f>
        <v>1.2</v>
      </c>
      <c r="E23" s="767">
        <f>E22</f>
        <v>0.6</v>
      </c>
      <c r="F23" s="156"/>
      <c r="G23" s="157"/>
    </row>
    <row r="24" spans="2:10" ht="22.5" customHeight="1" x14ac:dyDescent="0.3">
      <c r="B24" s="757" t="s">
        <v>187</v>
      </c>
      <c r="C24" s="758">
        <f>'4-1. 세금계산상세'!C65/100000000</f>
        <v>0.53598279999999998</v>
      </c>
      <c r="D24" s="768">
        <f>'4-1. 세금계산상세'!D65/100000000</f>
        <v>0.24101300000000001</v>
      </c>
      <c r="E24" s="769">
        <f>'4-1. 세금계산상세'!E65/100000000</f>
        <v>9.2400000000000038E-2</v>
      </c>
      <c r="F24" s="157"/>
      <c r="G24" s="157"/>
      <c r="J24" s="158"/>
    </row>
    <row r="25" spans="2:10" ht="22.5" customHeight="1" thickBot="1" x14ac:dyDescent="0.35">
      <c r="B25" s="760" t="s">
        <v>189</v>
      </c>
      <c r="C25" s="761">
        <f>C23-C24</f>
        <v>1.2640172000000001</v>
      </c>
      <c r="D25" s="770">
        <f>D23-D24</f>
        <v>0.95898699999999992</v>
      </c>
      <c r="E25" s="771">
        <f>E23-E24</f>
        <v>0.50759999999999994</v>
      </c>
      <c r="F25" s="157"/>
      <c r="G25" s="157"/>
    </row>
    <row r="26" spans="2:10" ht="34.5" customHeight="1" thickTop="1" x14ac:dyDescent="0.3">
      <c r="B26" s="309" t="s">
        <v>220</v>
      </c>
      <c r="C26" s="773">
        <f>C25</f>
        <v>1.2640172000000001</v>
      </c>
      <c r="D26" s="1245">
        <f>D25+E25</f>
        <v>1.4665869999999999</v>
      </c>
      <c r="E26" s="1245"/>
      <c r="F26" s="157"/>
      <c r="G26" s="157"/>
    </row>
    <row r="27" spans="2:10" ht="34.5" customHeight="1" x14ac:dyDescent="0.3">
      <c r="B27" s="301" t="s">
        <v>190</v>
      </c>
      <c r="C27" s="772">
        <f>IFERROR('4-1. 세금계산상세'!C66,0)</f>
        <v>0.29776822222222221</v>
      </c>
      <c r="D27" s="1242">
        <f>IFERROR((D24+E24)/(D23+E23),0)</f>
        <v>0.1852294444444445</v>
      </c>
      <c r="E27" s="1243"/>
      <c r="F27" s="159"/>
      <c r="G27" s="160"/>
    </row>
    <row r="28" spans="2:10" ht="36.950000000000003" customHeight="1" x14ac:dyDescent="0.3">
      <c r="B28" s="302" t="s">
        <v>282</v>
      </c>
      <c r="C28" s="303"/>
      <c r="D28" s="1244">
        <f>(C24-(D24+E24))*10000</f>
        <v>2025.6979999999992</v>
      </c>
      <c r="E28" s="1244"/>
      <c r="F28" s="161"/>
      <c r="G28" s="160"/>
    </row>
    <row r="29" spans="2:10" ht="29.1" customHeight="1" x14ac:dyDescent="0.3">
      <c r="B29" s="310" t="s">
        <v>281</v>
      </c>
      <c r="C29" s="162"/>
      <c r="E29" s="68"/>
      <c r="F29" s="163"/>
    </row>
    <row r="30" spans="2:10" ht="48.6" customHeight="1" x14ac:dyDescent="0.3">
      <c r="B30" s="162"/>
      <c r="C30" s="162"/>
      <c r="E30" s="68"/>
      <c r="F30" s="163"/>
    </row>
    <row r="31" spans="2:10" ht="29.1" customHeight="1" x14ac:dyDescent="0.3">
      <c r="B31" s="509"/>
      <c r="C31" s="510" t="s">
        <v>191</v>
      </c>
      <c r="D31" s="510" t="s">
        <v>192</v>
      </c>
      <c r="E31" s="513"/>
      <c r="F31" s="163"/>
    </row>
    <row r="32" spans="2:10" ht="29.1" customHeight="1" x14ac:dyDescent="0.3">
      <c r="B32" s="200" t="s">
        <v>193</v>
      </c>
      <c r="C32" s="511">
        <f>C23</f>
        <v>1.8</v>
      </c>
      <c r="D32" s="512">
        <f>D21</f>
        <v>1</v>
      </c>
      <c r="E32" s="514">
        <f>D22+E23</f>
        <v>0.8</v>
      </c>
      <c r="F32" s="163"/>
    </row>
    <row r="33" spans="2:6" ht="29.1" customHeight="1" x14ac:dyDescent="0.3">
      <c r="B33" s="200" t="s">
        <v>188</v>
      </c>
      <c r="C33" s="511">
        <f>C25</f>
        <v>1.2640172000000001</v>
      </c>
      <c r="D33" s="511">
        <f>D25+E25</f>
        <v>1.4665869999999999</v>
      </c>
      <c r="E33" s="158"/>
      <c r="F33" s="163"/>
    </row>
    <row r="34" spans="2:6" ht="29.1" customHeight="1" x14ac:dyDescent="0.3">
      <c r="B34" s="200" t="s">
        <v>187</v>
      </c>
      <c r="C34" s="511">
        <f>C24</f>
        <v>0.53598279999999998</v>
      </c>
      <c r="D34" s="511">
        <f>D24+E24</f>
        <v>0.33341300000000007</v>
      </c>
      <c r="E34" s="158"/>
      <c r="F34" s="163"/>
    </row>
    <row r="35" spans="2:6" ht="29.1" customHeight="1" x14ac:dyDescent="0.3">
      <c r="B35" s="162"/>
      <c r="C35" s="162"/>
      <c r="E35" s="68"/>
      <c r="F35" s="163"/>
    </row>
    <row r="36" spans="2:6" ht="29.1" customHeight="1" x14ac:dyDescent="0.3">
      <c r="B36" s="162"/>
      <c r="C36" s="162"/>
      <c r="E36" s="68"/>
      <c r="F36" s="163"/>
    </row>
    <row r="37" spans="2:6" ht="56.1" customHeight="1" x14ac:dyDescent="0.3">
      <c r="B37" s="162"/>
      <c r="C37" s="162"/>
      <c r="E37" s="68"/>
      <c r="F37" s="163"/>
    </row>
    <row r="38" spans="2:6" ht="29.1" customHeight="1" x14ac:dyDescent="0.3">
      <c r="B38" s="162"/>
      <c r="C38" s="162"/>
      <c r="F38" s="163"/>
    </row>
    <row r="39" spans="2:6" ht="29.1" customHeight="1" x14ac:dyDescent="0.3">
      <c r="B39" s="162"/>
      <c r="C39" s="162"/>
      <c r="E39" s="68"/>
      <c r="F39" s="163"/>
    </row>
    <row r="40" spans="2:6" ht="15.6" customHeight="1" x14ac:dyDescent="0.3">
      <c r="B40" s="162"/>
      <c r="C40" s="162"/>
      <c r="E40" s="68"/>
      <c r="F40" s="163"/>
    </row>
    <row r="41" spans="2:6" ht="29.1" customHeight="1" x14ac:dyDescent="0.3">
      <c r="B41" s="162"/>
      <c r="C41" s="162"/>
      <c r="E41" s="68"/>
      <c r="F41" s="163"/>
    </row>
    <row r="42" spans="2:6" ht="29.1" customHeight="1" x14ac:dyDescent="0.3">
      <c r="B42" s="162"/>
      <c r="C42" s="162"/>
      <c r="E42" s="68"/>
      <c r="F42" s="163"/>
    </row>
  </sheetData>
  <sheetProtection algorithmName="SHA-512" hashValue="uZ1PYQemTHtQH92OKiteoyQUL28jYlD+1/RBzWp6SM2KsrH+wTVBhtqmpqGNwH601iF8G/zItAm37KSlSVQtBA==" saltValue="/m8ivLTp+lwK4HyYB1vxbQ==" spinCount="100000" sheet="1" objects="1" scenarios="1" selectLockedCells="1"/>
  <mergeCells count="7">
    <mergeCell ref="B4:E4"/>
    <mergeCell ref="B19:B20"/>
    <mergeCell ref="D27:E27"/>
    <mergeCell ref="D28:E28"/>
    <mergeCell ref="D26:E26"/>
    <mergeCell ref="B7:B8"/>
    <mergeCell ref="D7:E7"/>
  </mergeCells>
  <phoneticPr fontId="4" type="noConversion"/>
  <conditionalFormatting sqref="E15">
    <cfRule type="cellIs" dxfId="80" priority="7" operator="equal">
      <formula>0</formula>
    </cfRule>
  </conditionalFormatting>
  <conditionalFormatting sqref="D28:E28">
    <cfRule type="cellIs" dxfId="79" priority="6" operator="equal">
      <formula>0</formula>
    </cfRule>
  </conditionalFormatting>
  <conditionalFormatting sqref="E10">
    <cfRule type="cellIs" dxfId="78" priority="5" operator="equal">
      <formula>0</formula>
    </cfRule>
  </conditionalFormatting>
  <conditionalFormatting sqref="D22:E22">
    <cfRule type="cellIs" dxfId="77" priority="4" operator="equal">
      <formula>0</formula>
    </cfRule>
  </conditionalFormatting>
  <conditionalFormatting sqref="E23:E25">
    <cfRule type="cellIs" dxfId="76" priority="3" operator="equal">
      <formula>0</formula>
    </cfRule>
  </conditionalFormatting>
  <conditionalFormatting sqref="C9:E14">
    <cfRule type="cellIs" dxfId="75" priority="2" operator="equal">
      <formula>0</formula>
    </cfRule>
  </conditionalFormatting>
  <conditionalFormatting sqref="C21:E27">
    <cfRule type="cellIs" dxfId="74" priority="1" operator="equal">
      <formula>0</formula>
    </cfRule>
  </conditionalFormatting>
  <printOptions horizontalCentered="1"/>
  <pageMargins left="0.31496062992125984" right="0.31496062992125984" top="0.55118110236220474" bottom="0.19685039370078741" header="0.31496062992125984" footer="0.31496062992125984"/>
  <pageSetup paperSize="9" scale="7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pageSetUpPr autoPageBreaks="0" fitToPage="1"/>
  </sheetPr>
  <dimension ref="A1:H79"/>
  <sheetViews>
    <sheetView showGridLines="0" showRowColHeaders="0" zoomScale="90" zoomScaleNormal="90" workbookViewId="0">
      <pane ySplit="3" topLeftCell="A4" activePane="bottomLeft" state="frozen"/>
      <selection pane="bottomLeft" activeCell="E18" sqref="E18"/>
    </sheetView>
  </sheetViews>
  <sheetFormatPr defaultColWidth="8.625" defaultRowHeight="16.5" x14ac:dyDescent="0.3"/>
  <cols>
    <col min="1" max="1" width="3.125" style="1" customWidth="1"/>
    <col min="2" max="2" width="34.625" style="1" customWidth="1"/>
    <col min="3" max="4" width="26.125" style="1" customWidth="1"/>
    <col min="5" max="5" width="18.375" style="1" customWidth="1"/>
    <col min="6" max="6" width="13.125" style="1" bestFit="1" customWidth="1"/>
    <col min="7" max="7" width="17.125" style="1" hidden="1" customWidth="1"/>
    <col min="8" max="8" width="12.625" style="1" customWidth="1"/>
    <col min="9" max="16384" width="8.625" style="1"/>
  </cols>
  <sheetData>
    <row r="1" spans="1:7" ht="116.45" customHeight="1" x14ac:dyDescent="0.3"/>
    <row r="2" spans="1:7" ht="17.100000000000001" customHeight="1" thickBot="1" x14ac:dyDescent="0.35"/>
    <row r="3" spans="1:7" s="53" customFormat="1" ht="60" customHeight="1" thickBot="1" x14ac:dyDescent="0.35">
      <c r="A3" s="4"/>
      <c r="B3" s="1252" t="s">
        <v>271</v>
      </c>
      <c r="C3" s="1253"/>
      <c r="D3" s="1253"/>
      <c r="E3" s="1254"/>
      <c r="F3" s="4"/>
    </row>
    <row r="4" spans="1:7" s="53" customFormat="1" ht="7.5" customHeight="1" x14ac:dyDescent="0.3">
      <c r="A4" s="4"/>
      <c r="B4" s="62"/>
      <c r="E4" s="44"/>
      <c r="F4" s="4"/>
    </row>
    <row r="5" spans="1:7" s="4" customFormat="1" ht="41.45" customHeight="1" x14ac:dyDescent="0.25">
      <c r="B5" s="288" t="s">
        <v>287</v>
      </c>
      <c r="E5" s="63" t="s">
        <v>194</v>
      </c>
      <c r="F5" s="50"/>
    </row>
    <row r="6" spans="1:7" s="4" customFormat="1" ht="27.6" customHeight="1" x14ac:dyDescent="0.3">
      <c r="B6" s="311"/>
      <c r="C6" s="312" t="s">
        <v>234</v>
      </c>
      <c r="D6" s="313" t="s">
        <v>235</v>
      </c>
      <c r="E6" s="314" t="s">
        <v>236</v>
      </c>
      <c r="F6" s="233"/>
      <c r="G6" s="233"/>
    </row>
    <row r="7" spans="1:7" s="4" customFormat="1" ht="18" customHeight="1" x14ac:dyDescent="0.3">
      <c r="B7" s="1035" t="s">
        <v>195</v>
      </c>
      <c r="C7" s="1036">
        <f>퇴직시점연봉</f>
        <v>100000000</v>
      </c>
      <c r="D7" s="1036">
        <f>퇴직시점연봉+본인배당</f>
        <v>120000000</v>
      </c>
      <c r="E7" s="1036">
        <f>퇴직시점연봉</f>
        <v>100000000</v>
      </c>
      <c r="F7" s="36"/>
      <c r="G7" s="9"/>
    </row>
    <row r="8" spans="1:7" s="4" customFormat="1" ht="18" customHeight="1" x14ac:dyDescent="0.3">
      <c r="B8" s="317" t="s">
        <v>196</v>
      </c>
      <c r="C8" s="1039">
        <f>MIN(20000000,C7*VLOOKUP(C7,근로소득공제테이블,2)+VLOOKUP(C7,근로소득공제테이블,3))</f>
        <v>14750000</v>
      </c>
      <c r="D8" s="1039">
        <f>MIN(20000000,D7*VLOOKUP(D7,근로소득공제테이블,2)+VLOOKUP(D7,근로소득공제테이블,3))</f>
        <v>15150000</v>
      </c>
      <c r="E8" s="1039">
        <f>MIN(20000000,E7*VLOOKUP(E7,근로소득공제테이블,2)+VLOOKUP(E7,근로소득공제테이블,3))</f>
        <v>14750000</v>
      </c>
      <c r="F8" s="5"/>
    </row>
    <row r="9" spans="1:7" s="4" customFormat="1" ht="18" customHeight="1" x14ac:dyDescent="0.3">
      <c r="B9" s="1037" t="s">
        <v>197</v>
      </c>
      <c r="C9" s="1038">
        <f>C7-C8</f>
        <v>85250000</v>
      </c>
      <c r="D9" s="1038">
        <f>D7-D8</f>
        <v>104850000</v>
      </c>
      <c r="E9" s="1038">
        <f>E7-E8</f>
        <v>85250000</v>
      </c>
      <c r="F9" s="15"/>
    </row>
    <row r="10" spans="1:7" s="4" customFormat="1" ht="18" customHeight="1" x14ac:dyDescent="0.3">
      <c r="B10" s="315" t="s">
        <v>198</v>
      </c>
      <c r="C10" s="320"/>
      <c r="D10" s="320"/>
      <c r="E10" s="320">
        <f>본인배당</f>
        <v>20000000</v>
      </c>
      <c r="F10" s="234"/>
    </row>
    <row r="11" spans="1:7" s="4" customFormat="1" ht="18" customHeight="1" x14ac:dyDescent="0.3">
      <c r="B11" s="321" t="s">
        <v>578</v>
      </c>
      <c r="C11" s="319">
        <f>C10*14%</f>
        <v>0</v>
      </c>
      <c r="D11" s="319">
        <f t="shared" ref="D11:E11" si="0">D10*14%</f>
        <v>0</v>
      </c>
      <c r="E11" s="319">
        <f t="shared" si="0"/>
        <v>2800000.0000000005</v>
      </c>
      <c r="F11" s="2"/>
    </row>
    <row r="12" spans="1:7" s="4" customFormat="1" ht="18" customHeight="1" x14ac:dyDescent="0.3">
      <c r="B12" s="321" t="s">
        <v>199</v>
      </c>
      <c r="C12" s="319"/>
      <c r="D12" s="319"/>
      <c r="E12" s="318">
        <f>IF(E10=0,0,(E10-20000000)*11%)</f>
        <v>0</v>
      </c>
      <c r="F12" s="5"/>
    </row>
    <row r="13" spans="1:7" s="4" customFormat="1" ht="18" customHeight="1" x14ac:dyDescent="0.3">
      <c r="B13" s="315" t="s">
        <v>200</v>
      </c>
      <c r="C13" s="323">
        <f>IF(C10&lt;=20000000,0,C10+C12)</f>
        <v>0</v>
      </c>
      <c r="D13" s="323">
        <f>IF(D10&lt;=20000000,0,D10+D12)</f>
        <v>0</v>
      </c>
      <c r="E13" s="318">
        <f>E10+E12</f>
        <v>20000000</v>
      </c>
      <c r="F13" s="5"/>
    </row>
    <row r="14" spans="1:7" s="4" customFormat="1" ht="18" customHeight="1" x14ac:dyDescent="0.3">
      <c r="B14" s="315" t="s">
        <v>201</v>
      </c>
      <c r="C14" s="318">
        <f>IF(C13&lt;=0,0,C13)+C9</f>
        <v>85250000</v>
      </c>
      <c r="D14" s="318">
        <f>IF(D13&lt;=0,0,D13)+D9</f>
        <v>104850000</v>
      </c>
      <c r="E14" s="318">
        <f>IF(E13&lt;=0,0,E13)+E9</f>
        <v>105250000</v>
      </c>
      <c r="F14" s="5"/>
    </row>
    <row r="15" spans="1:7" s="4" customFormat="1" ht="18" customHeight="1" x14ac:dyDescent="0.3">
      <c r="B15" s="317" t="s">
        <v>294</v>
      </c>
      <c r="C15" s="318">
        <v>6000000</v>
      </c>
      <c r="D15" s="318">
        <f>C15</f>
        <v>6000000</v>
      </c>
      <c r="E15" s="318">
        <f>C15</f>
        <v>6000000</v>
      </c>
      <c r="F15" s="235"/>
    </row>
    <row r="16" spans="1:7" s="4" customFormat="1" ht="18" customHeight="1" x14ac:dyDescent="0.3">
      <c r="B16" s="315" t="s">
        <v>203</v>
      </c>
      <c r="C16" s="324">
        <f>C14-C15</f>
        <v>79250000</v>
      </c>
      <c r="D16" s="324">
        <f>D14-D15</f>
        <v>98850000</v>
      </c>
      <c r="E16" s="324">
        <f>E14-E15</f>
        <v>99250000</v>
      </c>
      <c r="F16" s="5"/>
    </row>
    <row r="17" spans="2:7" s="4" customFormat="1" ht="18" customHeight="1" x14ac:dyDescent="0.3">
      <c r="B17" s="315" t="s">
        <v>204</v>
      </c>
      <c r="C17" s="319">
        <f>MAX(C34,C35)</f>
        <v>13260000</v>
      </c>
      <c r="D17" s="319">
        <f>MAX(D34,D35)</f>
        <v>19157500</v>
      </c>
      <c r="E17" s="319">
        <f>MAX(E34,E35)</f>
        <v>16060000</v>
      </c>
      <c r="F17" s="15"/>
    </row>
    <row r="18" spans="2:7" s="4" customFormat="1" ht="18" customHeight="1" x14ac:dyDescent="0.3">
      <c r="B18" s="315" t="s">
        <v>264</v>
      </c>
      <c r="C18" s="1040">
        <f>MIN((C17-VLOOKUP(C17,종합소득산출세액테이블,1))*VLOOKUP(C17,종합소득산출세액테이블,2)+VLOOKUP(C17,종합소득산출세액테이블,3),MAX(VLOOKUP(C7,세액공제한도,4),VLOOKUP(C7,세액공제한도,3)-(C7-VLOOKUP(C7,세액공제한도,1))*VLOOKUP(C7,세액공제한도,2)))</f>
        <v>500000</v>
      </c>
      <c r="D18" s="1040">
        <f>MIN((D17-VLOOKUP(D17,종합소득산출세액테이블,1))*VLOOKUP(D17,종합소득산출세액테이블,2)+VLOOKUP(D17,종합소득산출세액테이블,3),MAX(VLOOKUP(D7,세액공제한도,4),VLOOKUP(D7,세액공제한도,3)-(D7-VLOOKUP(D7,세액공제한도,1))*VLOOKUP(D7,세액공제한도,2)))</f>
        <v>660000</v>
      </c>
      <c r="E18" s="1040">
        <f>MIN((E17-VLOOKUP(E17,종합소득산출세액테이블,1))*VLOOKUP(E17,종합소득산출세액테이블,2)+VLOOKUP(E17,종합소득산출세액테이블,3),MAX(VLOOKUP(E7,세액공제한도,4),VLOOKUP(E7,세액공제한도,3)-(E7-VLOOKUP(E7,세액공제한도,1))*VLOOKUP(E7,세액공제한도,2)))</f>
        <v>500000</v>
      </c>
      <c r="F18" s="15"/>
    </row>
    <row r="19" spans="2:7" s="4" customFormat="1" ht="18" customHeight="1" x14ac:dyDescent="0.3">
      <c r="B19" s="317" t="s">
        <v>205</v>
      </c>
      <c r="C19" s="322"/>
      <c r="D19" s="322"/>
      <c r="E19" s="322">
        <f>MIN(E20,E21)</f>
        <v>0</v>
      </c>
      <c r="F19" s="2"/>
    </row>
    <row r="20" spans="2:7" s="4" customFormat="1" ht="18" customHeight="1" x14ac:dyDescent="0.3">
      <c r="B20" s="317" t="s">
        <v>206</v>
      </c>
      <c r="C20" s="325"/>
      <c r="D20" s="325"/>
      <c r="E20" s="325">
        <f>E12</f>
        <v>0</v>
      </c>
      <c r="F20" s="236"/>
    </row>
    <row r="21" spans="2:7" s="4" customFormat="1" ht="18" customHeight="1" x14ac:dyDescent="0.3">
      <c r="B21" s="317" t="s">
        <v>237</v>
      </c>
      <c r="C21" s="325"/>
      <c r="D21" s="325"/>
      <c r="E21" s="325">
        <f>IF(E10=0,0,E34-E35)</f>
        <v>0</v>
      </c>
      <c r="F21" s="236"/>
    </row>
    <row r="22" spans="2:7" s="4" customFormat="1" ht="18" hidden="1" customHeight="1" x14ac:dyDescent="0.3">
      <c r="B22" s="317" t="s">
        <v>295</v>
      </c>
      <c r="C22" s="325"/>
      <c r="D22" s="325">
        <f>C22</f>
        <v>0</v>
      </c>
      <c r="E22" s="325">
        <f>C22</f>
        <v>0</v>
      </c>
      <c r="F22" s="237"/>
    </row>
    <row r="23" spans="2:7" s="4" customFormat="1" ht="18" customHeight="1" x14ac:dyDescent="0.3">
      <c r="B23" s="317" t="s">
        <v>207</v>
      </c>
      <c r="C23" s="322">
        <f>C11</f>
        <v>0</v>
      </c>
      <c r="D23" s="322">
        <f>D11</f>
        <v>0</v>
      </c>
      <c r="E23" s="322">
        <f>E11</f>
        <v>2800000.0000000005</v>
      </c>
      <c r="F23" s="2"/>
    </row>
    <row r="24" spans="2:7" s="4" customFormat="1" ht="18" customHeight="1" x14ac:dyDescent="0.3">
      <c r="B24" s="315" t="s">
        <v>208</v>
      </c>
      <c r="C24" s="320">
        <f>MAX(0,C17-C18-C19-C22-C23)</f>
        <v>12760000</v>
      </c>
      <c r="D24" s="320">
        <f t="shared" ref="D24:E24" si="1">MAX(0,D17-D18-D19-D22-D23)</f>
        <v>18497500</v>
      </c>
      <c r="E24" s="320">
        <f t="shared" si="1"/>
        <v>12760000</v>
      </c>
      <c r="F24" s="2"/>
    </row>
    <row r="25" spans="2:7" s="4" customFormat="1" ht="18" customHeight="1" x14ac:dyDescent="0.3">
      <c r="B25" s="317" t="s">
        <v>209</v>
      </c>
      <c r="C25" s="322">
        <f>C24*10%</f>
        <v>1276000</v>
      </c>
      <c r="D25" s="322">
        <f>D24*10%</f>
        <v>1849750</v>
      </c>
      <c r="E25" s="322">
        <f>E24*10%</f>
        <v>1276000</v>
      </c>
      <c r="F25" s="2"/>
    </row>
    <row r="26" spans="2:7" s="4" customFormat="1" ht="18" customHeight="1" x14ac:dyDescent="0.3">
      <c r="B26" s="315" t="s">
        <v>210</v>
      </c>
      <c r="C26" s="316">
        <f>SUM(C38:C41)</f>
        <v>6985300</v>
      </c>
      <c r="D26" s="316">
        <f>SUM(D38:D41)</f>
        <v>7785120</v>
      </c>
      <c r="E26" s="316">
        <f>SUM(E38:E41)</f>
        <v>6985300</v>
      </c>
      <c r="F26" s="37"/>
    </row>
    <row r="27" spans="2:7" s="4" customFormat="1" ht="18" customHeight="1" x14ac:dyDescent="0.3">
      <c r="B27" s="326" t="s">
        <v>211</v>
      </c>
      <c r="C27" s="327">
        <f>C23*1.1+C24+C25+C26</f>
        <v>21021300</v>
      </c>
      <c r="D27" s="328">
        <f t="shared" ref="D27:E27" si="2">D23*1.1+D24+D25+D26</f>
        <v>28132370</v>
      </c>
      <c r="E27" s="328">
        <f t="shared" si="2"/>
        <v>24101300</v>
      </c>
      <c r="F27" s="238"/>
      <c r="G27" s="57"/>
    </row>
    <row r="28" spans="2:7" s="4" customFormat="1" ht="18" customHeight="1" x14ac:dyDescent="0.3">
      <c r="B28" s="326" t="s">
        <v>212</v>
      </c>
      <c r="C28" s="329">
        <f>IFERROR(C27/(C7+C10),0)</f>
        <v>0.21021300000000001</v>
      </c>
      <c r="D28" s="584">
        <f>IFERROR(D27/(D7+D10),0)</f>
        <v>0.23443641666666667</v>
      </c>
      <c r="E28" s="584">
        <f>IFERROR(E27/(E7+E10),0)</f>
        <v>0.20084416666666666</v>
      </c>
      <c r="F28" s="239"/>
      <c r="G28" s="57"/>
    </row>
    <row r="29" spans="2:7" s="4" customFormat="1" ht="18" customHeight="1" x14ac:dyDescent="0.3">
      <c r="B29" s="326" t="s">
        <v>213</v>
      </c>
      <c r="C29" s="337"/>
      <c r="D29" s="585"/>
      <c r="E29" s="586">
        <f>D27-E27</f>
        <v>4031070</v>
      </c>
      <c r="F29" s="238"/>
    </row>
    <row r="30" spans="2:7" s="4" customFormat="1" ht="9.6" customHeight="1" x14ac:dyDescent="0.3"/>
    <row r="31" spans="2:7" s="4" customFormat="1" ht="22.7" customHeight="1" x14ac:dyDescent="0.3">
      <c r="B31" s="43" t="s">
        <v>17</v>
      </c>
      <c r="E31" s="51"/>
      <c r="F31" s="51"/>
      <c r="G31" s="60"/>
    </row>
    <row r="32" spans="2:7" s="4" customFormat="1" ht="15" customHeight="1" x14ac:dyDescent="0.3">
      <c r="B32" s="1042" t="s">
        <v>570</v>
      </c>
      <c r="C32" s="1043">
        <f>MAX(0,C16-20000000)</f>
        <v>59250000</v>
      </c>
      <c r="D32" s="1043">
        <f>MAX(0,D16-20000000)</f>
        <v>78850000</v>
      </c>
      <c r="E32" s="1043">
        <f>MAX(0,E16-20000000)</f>
        <v>79250000</v>
      </c>
      <c r="F32" s="51"/>
      <c r="G32" s="60"/>
    </row>
    <row r="33" spans="2:8" s="4" customFormat="1" ht="15" customHeight="1" x14ac:dyDescent="0.3">
      <c r="B33" s="1042" t="s">
        <v>571</v>
      </c>
      <c r="C33" s="1043">
        <f>C16-C10</f>
        <v>79250000</v>
      </c>
      <c r="D33" s="1043">
        <f>D16-D10</f>
        <v>98850000</v>
      </c>
      <c r="E33" s="1043">
        <f>E16-E10</f>
        <v>79250000</v>
      </c>
      <c r="F33" s="51"/>
      <c r="G33" s="60"/>
    </row>
    <row r="34" spans="2:8" s="4" customFormat="1" ht="15" customHeight="1" x14ac:dyDescent="0.3">
      <c r="B34" s="1044" t="s">
        <v>572</v>
      </c>
      <c r="C34" s="1045">
        <f>ROUNDDOWN(C32*VLOOKUP(C32,소득세테이블,2)-VLOOKUP(C32,소득세테이블,3),)+20000000*14%</f>
        <v>11260000</v>
      </c>
      <c r="D34" s="1045">
        <f>ROUNDDOWN(D32*VLOOKUP(D32,소득세테이블,2)-VLOOKUP(D32,소득세테이블,3),)+20000000*14%</f>
        <v>15964000</v>
      </c>
      <c r="E34" s="1045">
        <f>ROUNDDOWN(E32*VLOOKUP(E32,소득세테이블,2)-VLOOKUP(E32,소득세테이블,3),)+20000000*14%</f>
        <v>16060000</v>
      </c>
      <c r="F34" s="52"/>
      <c r="G34" s="9"/>
    </row>
    <row r="35" spans="2:8" s="4" customFormat="1" ht="15" customHeight="1" x14ac:dyDescent="0.3">
      <c r="B35" s="1044" t="s">
        <v>573</v>
      </c>
      <c r="C35" s="1045">
        <f>ROUNDDOWN(C33*VLOOKUP(C33,소득세테이블,2)-VLOOKUP(C33,소득세테이블,3),)+C10*14%</f>
        <v>13260000</v>
      </c>
      <c r="D35" s="1045">
        <f>ROUNDDOWN(D33*VLOOKUP(D33,소득세테이블,2)-VLOOKUP(D33,소득세테이블,3),)+D10*14%</f>
        <v>19157500</v>
      </c>
      <c r="E35" s="1045">
        <f>ROUNDDOWN(E33*VLOOKUP(E33,소득세테이블,2)-VLOOKUP(E33,소득세테이블,3),)+E10*14%</f>
        <v>16060000</v>
      </c>
      <c r="F35" s="9"/>
      <c r="G35" s="9">
        <f>C16-C10</f>
        <v>79250000</v>
      </c>
    </row>
    <row r="36" spans="2:8" s="4" customFormat="1" ht="15" customHeight="1" x14ac:dyDescent="0.3">
      <c r="G36" s="16"/>
    </row>
    <row r="37" spans="2:8" s="4" customFormat="1" ht="25.5" customHeight="1" x14ac:dyDescent="0.3">
      <c r="B37" s="292" t="s">
        <v>214</v>
      </c>
      <c r="C37" s="416"/>
      <c r="D37" s="416"/>
      <c r="E37" s="416"/>
      <c r="F37" s="2"/>
    </row>
    <row r="38" spans="2:8" s="4" customFormat="1" ht="35.1" customHeight="1" x14ac:dyDescent="0.3">
      <c r="B38" s="1047" t="s">
        <v>574</v>
      </c>
      <c r="C38" s="1048">
        <f>MIN(건강보험최대보수월액,C7/12)*12*건강보험요율</f>
        <v>3545000.0000000005</v>
      </c>
      <c r="D38" s="1048">
        <f>MIN(건강보험최대보수월액,D7/12)*12*건강보험요율</f>
        <v>4254000</v>
      </c>
      <c r="E38" s="1048">
        <f>MIN(건강보험최대보수월액,E7/12)*12*건강보험요율</f>
        <v>3545000.0000000005</v>
      </c>
      <c r="F38" s="240"/>
      <c r="G38" s="61"/>
    </row>
    <row r="39" spans="2:8" s="4" customFormat="1" ht="43.5" customHeight="1" x14ac:dyDescent="0.3">
      <c r="B39" s="1047" t="s">
        <v>575</v>
      </c>
      <c r="C39" s="1048"/>
      <c r="D39" s="1048"/>
      <c r="E39" s="1040">
        <f>MIN(MAX(0,E10-추가건강보험기준)*추가건강보험요율,소득월액보험료상한)</f>
        <v>0</v>
      </c>
      <c r="F39" s="240"/>
      <c r="G39" s="61"/>
    </row>
    <row r="40" spans="2:8" s="4" customFormat="1" ht="23.1" customHeight="1" x14ac:dyDescent="0.3">
      <c r="B40" s="1049" t="s">
        <v>576</v>
      </c>
      <c r="C40" s="1048">
        <f>(C38+C39)*장기요양보험요율</f>
        <v>454100.00000000006</v>
      </c>
      <c r="D40" s="1048">
        <f>(D38+D39)*장기요양보험요율</f>
        <v>544920</v>
      </c>
      <c r="E40" s="1048">
        <f>(E38+E39)*장기요양보험요율</f>
        <v>454100.00000000006</v>
      </c>
      <c r="F40" s="240"/>
      <c r="G40" s="61"/>
    </row>
    <row r="41" spans="2:8" s="4" customFormat="1" ht="29.45" customHeight="1" x14ac:dyDescent="0.3">
      <c r="B41" s="1050" t="s">
        <v>577</v>
      </c>
      <c r="C41" s="1048">
        <f>MIN(국민연금상한월급여,C7/12)*12*국민연금요율</f>
        <v>2986200</v>
      </c>
      <c r="D41" s="1048">
        <f>MIN(국민연금상한월급여,D7/12)*12*국민연금요율</f>
        <v>2986200</v>
      </c>
      <c r="E41" s="1048">
        <f>MIN(국민연금상한월급여,E7/12)*12*국민연금요율</f>
        <v>2986200</v>
      </c>
      <c r="F41" s="15"/>
    </row>
    <row r="42" spans="2:8" s="4" customFormat="1" ht="29.45" customHeight="1" x14ac:dyDescent="0.3">
      <c r="B42" s="1046"/>
      <c r="C42" s="291"/>
      <c r="D42" s="291"/>
      <c r="E42" s="291"/>
      <c r="F42" s="15"/>
    </row>
    <row r="43" spans="2:8" s="4" customFormat="1" ht="36" customHeight="1" x14ac:dyDescent="0.2">
      <c r="B43" s="288" t="s">
        <v>464</v>
      </c>
      <c r="C43" s="293"/>
      <c r="D43" s="293"/>
      <c r="E43" s="330" t="s">
        <v>43</v>
      </c>
      <c r="F43" s="50"/>
    </row>
    <row r="44" spans="2:8" s="4" customFormat="1" ht="28.5" customHeight="1" x14ac:dyDescent="0.3">
      <c r="B44" s="331"/>
      <c r="C44" s="332" t="s">
        <v>31</v>
      </c>
      <c r="D44" s="496" t="s">
        <v>243</v>
      </c>
      <c r="E44" s="314" t="s">
        <v>277</v>
      </c>
      <c r="F44" s="233"/>
      <c r="G44" s="233"/>
    </row>
    <row r="45" spans="2:8" s="4" customFormat="1" ht="18.95" customHeight="1" x14ac:dyDescent="0.3">
      <c r="B45" s="315" t="s">
        <v>7</v>
      </c>
      <c r="C45" s="316">
        <f>'4. 급여vs배당 비교'!C21*100000000</f>
        <v>180000000</v>
      </c>
      <c r="D45" s="501">
        <f>퇴직시점연봉</f>
        <v>100000000</v>
      </c>
      <c r="E45" s="504" t="str">
        <f>data4</f>
        <v>배우자</v>
      </c>
      <c r="G45" s="9"/>
      <c r="H45" s="36"/>
    </row>
    <row r="46" spans="2:8" s="4" customFormat="1" ht="18.95" customHeight="1" x14ac:dyDescent="0.3">
      <c r="B46" s="317" t="s">
        <v>32</v>
      </c>
      <c r="C46" s="1039">
        <f>MIN(20000000,C45*VLOOKUP(C45,근로소득공제테이블,2)+VLOOKUP(C45,근로소득공제테이블,3))</f>
        <v>16350000</v>
      </c>
      <c r="D46" s="1039">
        <f>MIN(20000000,D45*VLOOKUP(D45,근로소득공제테이블,2)+VLOOKUP(D45,근로소득공제테이블,3))</f>
        <v>14750000</v>
      </c>
      <c r="E46" s="505">
        <f>data8</f>
        <v>20000000</v>
      </c>
      <c r="F46" s="2"/>
      <c r="H46" s="52"/>
    </row>
    <row r="47" spans="2:8" s="4" customFormat="1" ht="18.95" customHeight="1" x14ac:dyDescent="0.3">
      <c r="B47" s="315" t="s">
        <v>6</v>
      </c>
      <c r="C47" s="319">
        <f>C45-C46</f>
        <v>163650000</v>
      </c>
      <c r="D47" s="498">
        <f>D45-D46</f>
        <v>85250000</v>
      </c>
      <c r="E47" s="506">
        <f>'4-1. 세금계산상세 (2)'!C21</f>
        <v>3080000.0000000009</v>
      </c>
      <c r="H47" s="15"/>
    </row>
    <row r="48" spans="2:8" s="4" customFormat="1" ht="18.95" customHeight="1" x14ac:dyDescent="0.3">
      <c r="B48" s="315" t="s">
        <v>13</v>
      </c>
      <c r="C48" s="320"/>
      <c r="D48" s="502">
        <f>본인배당</f>
        <v>20000000</v>
      </c>
      <c r="E48" s="504" t="str">
        <f>data5</f>
        <v>자녀1</v>
      </c>
      <c r="F48" s="2"/>
      <c r="H48" s="52"/>
    </row>
    <row r="49" spans="2:8" s="4" customFormat="1" ht="18.95" customHeight="1" x14ac:dyDescent="0.3">
      <c r="B49" s="321" t="s">
        <v>578</v>
      </c>
      <c r="C49" s="319">
        <f>C48*14%</f>
        <v>0</v>
      </c>
      <c r="D49" s="497">
        <f>D48*14%</f>
        <v>2800000.0000000005</v>
      </c>
      <c r="E49" s="505">
        <f>data9</f>
        <v>20000000</v>
      </c>
      <c r="H49" s="2"/>
    </row>
    <row r="50" spans="2:8" s="4" customFormat="1" ht="18.95" customHeight="1" x14ac:dyDescent="0.3">
      <c r="B50" s="321" t="s">
        <v>14</v>
      </c>
      <c r="C50" s="319"/>
      <c r="D50" s="345">
        <f>IF(D48=0,0,(D48-20000000)*11%)</f>
        <v>0</v>
      </c>
      <c r="E50" s="506">
        <f>'4-1. 세금계산상세 (2)'!D21</f>
        <v>3080000.0000000009</v>
      </c>
      <c r="F50" s="2"/>
      <c r="H50" s="52"/>
    </row>
    <row r="51" spans="2:8" s="4" customFormat="1" ht="18.95" customHeight="1" x14ac:dyDescent="0.3">
      <c r="B51" s="315" t="s">
        <v>33</v>
      </c>
      <c r="C51" s="323">
        <f>IF(C48&lt;=20000000,0,C48+C50)</f>
        <v>0</v>
      </c>
      <c r="D51" s="345">
        <f>D48+D50</f>
        <v>20000000</v>
      </c>
      <c r="E51" s="504" t="str">
        <f>data6</f>
        <v>자녀2</v>
      </c>
      <c r="H51" s="5"/>
    </row>
    <row r="52" spans="2:8" s="4" customFormat="1" ht="18.95" customHeight="1" x14ac:dyDescent="0.3">
      <c r="B52" s="315" t="s">
        <v>15</v>
      </c>
      <c r="C52" s="318">
        <f>IF(C51&lt;=0,0,C51)+C47</f>
        <v>163650000</v>
      </c>
      <c r="D52" s="345">
        <f>IF(D51&lt;=0,0,D51)+D47</f>
        <v>105250000</v>
      </c>
      <c r="E52" s="505">
        <f>data10</f>
        <v>20000000</v>
      </c>
      <c r="H52" s="52"/>
    </row>
    <row r="53" spans="2:8" s="4" customFormat="1" ht="18.95" customHeight="1" x14ac:dyDescent="0.3">
      <c r="B53" s="317" t="s">
        <v>294</v>
      </c>
      <c r="C53" s="318">
        <v>6000000</v>
      </c>
      <c r="D53" s="345">
        <f>C53</f>
        <v>6000000</v>
      </c>
      <c r="E53" s="506">
        <f>'4-1. 세금계산상세 (2)'!E21</f>
        <v>3080000.0000000009</v>
      </c>
      <c r="F53" s="235"/>
    </row>
    <row r="54" spans="2:8" s="4" customFormat="1" ht="18.95" customHeight="1" x14ac:dyDescent="0.3">
      <c r="B54" s="315" t="s">
        <v>8</v>
      </c>
      <c r="C54" s="324">
        <f>C52-C53</f>
        <v>157650000</v>
      </c>
      <c r="D54" s="345">
        <f>D52-D53</f>
        <v>99250000</v>
      </c>
      <c r="E54" s="504">
        <f>data7</f>
        <v>0</v>
      </c>
      <c r="F54" s="5"/>
    </row>
    <row r="55" spans="2:8" s="4" customFormat="1" ht="18.95" customHeight="1" x14ac:dyDescent="0.3">
      <c r="B55" s="315" t="s">
        <v>16</v>
      </c>
      <c r="C55" s="319">
        <f>MAX(C72,C73)</f>
        <v>39967000</v>
      </c>
      <c r="D55" s="319">
        <f>MAX(D72,D73)</f>
        <v>16060000</v>
      </c>
      <c r="E55" s="505">
        <f>data11</f>
        <v>0</v>
      </c>
      <c r="F55" s="15"/>
    </row>
    <row r="56" spans="2:8" s="4" customFormat="1" ht="18.95" customHeight="1" x14ac:dyDescent="0.3">
      <c r="B56" s="315" t="s">
        <v>264</v>
      </c>
      <c r="C56" s="1040">
        <f>IF(C54=0,0,MIN(IF(C45&lt;=33000000,740000,IF(C45&lt;=70000000,MAX(660000,740000-(C45-33000000)*0.008),IF(C45&gt;70000000,MAX(500000,660000-(C45-70000000)/2)))),IF(C55&lt;=1300000,C55*55%,(C55-1300000)*30%+715000)))</f>
        <v>500000</v>
      </c>
      <c r="D56" s="1040">
        <f>IF(D54=0,0,MIN(IF(D45&lt;=33000000,740000,IF(D45&lt;=70000000,MAX(660000,740000-(D45-33000000)*0.008),IF(D45&gt;70000000,MAX(500000,660000-(D45-70000000)/2)))),IF(D55&lt;=1300000,D55*55%,(D55-1300000)*30%+715000)))</f>
        <v>500000</v>
      </c>
      <c r="E56" s="506">
        <f>'4-1. 세금계산상세 (2)'!F21</f>
        <v>0</v>
      </c>
      <c r="F56" s="15"/>
    </row>
    <row r="57" spans="2:8" s="4" customFormat="1" ht="18.95" customHeight="1" x14ac:dyDescent="0.3">
      <c r="B57" s="317" t="s">
        <v>20</v>
      </c>
      <c r="C57" s="322"/>
      <c r="D57" s="497">
        <f>MIN(D58,D59)</f>
        <v>0</v>
      </c>
      <c r="E57" s="504">
        <f>data13</f>
        <v>0</v>
      </c>
      <c r="F57" s="2"/>
    </row>
    <row r="58" spans="2:8" s="4" customFormat="1" ht="18.95" customHeight="1" x14ac:dyDescent="0.3">
      <c r="B58" s="317" t="s">
        <v>18</v>
      </c>
      <c r="C58" s="325"/>
      <c r="D58" s="503">
        <f>D50</f>
        <v>0</v>
      </c>
      <c r="E58" s="505">
        <f>data15</f>
        <v>0</v>
      </c>
      <c r="F58" s="236"/>
    </row>
    <row r="59" spans="2:8" s="4" customFormat="1" ht="18.95" customHeight="1" x14ac:dyDescent="0.3">
      <c r="B59" s="317" t="s">
        <v>237</v>
      </c>
      <c r="C59" s="325"/>
      <c r="D59" s="503">
        <f>IF(D48=0,0,D72-D73)</f>
        <v>0</v>
      </c>
      <c r="E59" s="506">
        <f>'4-1. 세금계산상세 (2)'!G21</f>
        <v>0</v>
      </c>
      <c r="F59" s="236"/>
    </row>
    <row r="60" spans="2:8" s="4" customFormat="1" ht="18.95" hidden="1" customHeight="1" x14ac:dyDescent="0.3">
      <c r="B60" s="317" t="s">
        <v>295</v>
      </c>
      <c r="C60" s="325"/>
      <c r="D60" s="503">
        <f>C60</f>
        <v>0</v>
      </c>
      <c r="E60" s="317"/>
      <c r="F60" s="237"/>
    </row>
    <row r="61" spans="2:8" s="4" customFormat="1" ht="18.95" customHeight="1" x14ac:dyDescent="0.3">
      <c r="B61" s="317" t="s">
        <v>21</v>
      </c>
      <c r="C61" s="322">
        <f>C49</f>
        <v>0</v>
      </c>
      <c r="D61" s="497">
        <f>D49</f>
        <v>2800000.0000000005</v>
      </c>
      <c r="E61" s="504">
        <f>data14</f>
        <v>0</v>
      </c>
      <c r="F61" s="2"/>
    </row>
    <row r="62" spans="2:8" s="4" customFormat="1" ht="18.95" customHeight="1" x14ac:dyDescent="0.3">
      <c r="B62" s="315" t="s">
        <v>19</v>
      </c>
      <c r="C62" s="322">
        <f>MAX(0,C55-C56-C57-C60-C61)</f>
        <v>39467000</v>
      </c>
      <c r="D62" s="322">
        <f>MAX(0,D55-D56-D57-D60-D61)</f>
        <v>12760000</v>
      </c>
      <c r="E62" s="505">
        <f>data16</f>
        <v>0</v>
      </c>
      <c r="F62" s="2"/>
    </row>
    <row r="63" spans="2:8" s="4" customFormat="1" ht="18.95" customHeight="1" x14ac:dyDescent="0.3">
      <c r="B63" s="317" t="s">
        <v>9</v>
      </c>
      <c r="C63" s="322">
        <f>C62*10%</f>
        <v>3946700</v>
      </c>
      <c r="D63" s="322">
        <f>D62*10%</f>
        <v>1276000</v>
      </c>
      <c r="E63" s="506">
        <f>'4-1. 세금계산상세 (2)'!H21</f>
        <v>0</v>
      </c>
      <c r="F63" s="2"/>
    </row>
    <row r="64" spans="2:8" s="4" customFormat="1" ht="18.95" customHeight="1" x14ac:dyDescent="0.3">
      <c r="B64" s="315" t="s">
        <v>28</v>
      </c>
      <c r="C64" s="316">
        <f>SUM(C76:C79)</f>
        <v>10184580</v>
      </c>
      <c r="D64" s="501">
        <f>SUM(D76:D79)</f>
        <v>6985300</v>
      </c>
      <c r="E64" s="508" t="s">
        <v>280</v>
      </c>
      <c r="F64" s="37"/>
    </row>
    <row r="65" spans="2:7" s="4" customFormat="1" ht="18.95" customHeight="1" x14ac:dyDescent="0.3">
      <c r="B65" s="336" t="s">
        <v>34</v>
      </c>
      <c r="C65" s="327">
        <f>C61*1.1+C62+C63+C64</f>
        <v>53598280</v>
      </c>
      <c r="D65" s="328">
        <f>D61*1.1+D62+D63+D64</f>
        <v>24101300</v>
      </c>
      <c r="E65" s="420">
        <f>E47+E50+E53+E56+E59+E63</f>
        <v>9240000.0000000037</v>
      </c>
      <c r="F65" s="238"/>
      <c r="G65" s="57"/>
    </row>
    <row r="66" spans="2:7" s="4" customFormat="1" ht="18.95" customHeight="1" x14ac:dyDescent="0.3">
      <c r="B66" s="336" t="s">
        <v>36</v>
      </c>
      <c r="C66" s="329">
        <f>IFERROR(C65/(C45+C48),0)</f>
        <v>0.29776822222222221</v>
      </c>
      <c r="D66" s="1250">
        <f>IFERROR((D65+E65)/C45,0)</f>
        <v>0.18522944444444447</v>
      </c>
      <c r="E66" s="1251"/>
      <c r="F66" s="239"/>
      <c r="G66" s="57"/>
    </row>
    <row r="67" spans="2:7" s="4" customFormat="1" ht="18.95" customHeight="1" x14ac:dyDescent="0.3">
      <c r="B67" s="336" t="s">
        <v>213</v>
      </c>
      <c r="C67" s="337"/>
      <c r="D67" s="1249">
        <f>C65-(D65+E65)</f>
        <v>20256979.999999996</v>
      </c>
      <c r="E67" s="1249"/>
      <c r="F67" s="238"/>
    </row>
    <row r="68" spans="2:7" s="4" customFormat="1" ht="23.25" customHeight="1" x14ac:dyDescent="0.3"/>
    <row r="69" spans="2:7" s="4" customFormat="1" ht="15" customHeight="1" x14ac:dyDescent="0.3">
      <c r="B69" s="43" t="s">
        <v>17</v>
      </c>
      <c r="E69" s="51"/>
      <c r="F69" s="60"/>
    </row>
    <row r="70" spans="2:7" s="4" customFormat="1" ht="15" customHeight="1" x14ac:dyDescent="0.3">
      <c r="B70" s="1042" t="s">
        <v>570</v>
      </c>
      <c r="C70" s="1043">
        <f>MAX(0,C54-20000000)</f>
        <v>137650000</v>
      </c>
      <c r="D70" s="1043">
        <f>MAX(0,D54-20000000)</f>
        <v>79250000</v>
      </c>
      <c r="E70" s="1043"/>
    </row>
    <row r="71" spans="2:7" s="4" customFormat="1" ht="15" customHeight="1" x14ac:dyDescent="0.3">
      <c r="B71" s="1042" t="s">
        <v>571</v>
      </c>
      <c r="C71" s="1043">
        <f>C54-C48</f>
        <v>157650000</v>
      </c>
      <c r="D71" s="1043">
        <f>D54-D48</f>
        <v>79250000</v>
      </c>
      <c r="E71" s="1043"/>
    </row>
    <row r="72" spans="2:7" s="4" customFormat="1" ht="15" customHeight="1" x14ac:dyDescent="0.3">
      <c r="B72" s="1044" t="s">
        <v>572</v>
      </c>
      <c r="C72" s="1045">
        <f>ROUNDDOWN(C70*VLOOKUP(C70,소득세테이블,2)-VLOOKUP(C70,소득세테이블,3),)+20000000*14%</f>
        <v>35537500</v>
      </c>
      <c r="D72" s="1045">
        <f>ROUNDDOWN(D70*VLOOKUP(D70,소득세테이블,2)-VLOOKUP(D70,소득세테이블,3),)+20000000*14%</f>
        <v>16060000</v>
      </c>
      <c r="E72" s="1045"/>
    </row>
    <row r="73" spans="2:7" s="4" customFormat="1" ht="15" customHeight="1" x14ac:dyDescent="0.3">
      <c r="B73" s="1044" t="s">
        <v>573</v>
      </c>
      <c r="C73" s="1045">
        <f>ROUNDDOWN(C71*VLOOKUP(C71,소득세테이블,2)-VLOOKUP(C71,소득세테이블,3),)+C48*14%</f>
        <v>39967000</v>
      </c>
      <c r="D73" s="1045">
        <f>ROUNDDOWN(D71*VLOOKUP(D71,소득세테이블,2)-VLOOKUP(D71,소득세테이블,3),)+D48*14%</f>
        <v>16060000</v>
      </c>
      <c r="E73" s="1045"/>
    </row>
    <row r="74" spans="2:7" s="4" customFormat="1" ht="15" customHeight="1" x14ac:dyDescent="0.3"/>
    <row r="75" spans="2:7" s="4" customFormat="1" ht="25.5" customHeight="1" x14ac:dyDescent="0.3">
      <c r="B75" s="292" t="s">
        <v>214</v>
      </c>
      <c r="C75" s="416"/>
      <c r="D75" s="416"/>
      <c r="E75" s="2"/>
      <c r="F75" s="2"/>
    </row>
    <row r="76" spans="2:7" s="4" customFormat="1" ht="35.1" customHeight="1" x14ac:dyDescent="0.3">
      <c r="B76" s="1047" t="s">
        <v>574</v>
      </c>
      <c r="C76" s="1048">
        <f>MIN(건강보험최대보수월액,C45/12)*12*건강보험요율</f>
        <v>6381000</v>
      </c>
      <c r="D76" s="1048">
        <f>MIN(건강보험최대보수월액,D45/12)*12*건강보험요율</f>
        <v>3545000.0000000005</v>
      </c>
      <c r="F76" s="240"/>
      <c r="G76" s="61"/>
    </row>
    <row r="77" spans="2:7" s="4" customFormat="1" ht="39" customHeight="1" x14ac:dyDescent="0.3">
      <c r="B77" s="1047" t="s">
        <v>575</v>
      </c>
      <c r="C77" s="1048"/>
      <c r="D77" s="1040">
        <f>MIN(MAX(0,D48-추가건강보험기준)*추가건강보험요율,소득월액보험료상한)</f>
        <v>0</v>
      </c>
      <c r="F77" s="240"/>
      <c r="G77" s="61"/>
    </row>
    <row r="78" spans="2:7" s="4" customFormat="1" ht="15.75" customHeight="1" x14ac:dyDescent="0.3">
      <c r="B78" s="1049" t="s">
        <v>576</v>
      </c>
      <c r="C78" s="1048">
        <f>(C76+C77)*장기요양보험요율</f>
        <v>817380</v>
      </c>
      <c r="D78" s="1048">
        <f>(D76+D77)*장기요양보험요율</f>
        <v>454100.00000000006</v>
      </c>
      <c r="F78" s="240"/>
      <c r="G78" s="61"/>
    </row>
    <row r="79" spans="2:7" s="4" customFormat="1" ht="31.5" customHeight="1" x14ac:dyDescent="0.3">
      <c r="B79" s="1050" t="s">
        <v>577</v>
      </c>
      <c r="C79" s="1048">
        <f>MIN(국민연금상한월급여,C45/12)*12*국민연금요율</f>
        <v>2986200</v>
      </c>
      <c r="D79" s="1048">
        <f>MIN(국민연금상한월급여,D45/12)*12*국민연금요율</f>
        <v>2986200</v>
      </c>
      <c r="F79" s="15"/>
    </row>
  </sheetData>
  <sheetProtection algorithmName="SHA-512" hashValue="XnoayfhL4gtInKoY3IXv5F3EfStt1WwtRNro+W+2xRh8Zqcm9bINP0lvsXUimx05I5GPHS5UZlQG+MhPqyWB1A==" saltValue="YDebopecV6reegGy9/namA==" spinCount="100000" sheet="1" selectLockedCells="1"/>
  <mergeCells count="3">
    <mergeCell ref="D67:E67"/>
    <mergeCell ref="D66:E66"/>
    <mergeCell ref="B3:E3"/>
  </mergeCells>
  <phoneticPr fontId="4" type="noConversion"/>
  <conditionalFormatting sqref="C12">
    <cfRule type="expression" priority="18">
      <formula>0="과세종결"</formula>
    </cfRule>
  </conditionalFormatting>
  <conditionalFormatting sqref="C50">
    <cfRule type="expression" priority="17">
      <formula>0="과세종결"</formula>
    </cfRule>
  </conditionalFormatting>
  <conditionalFormatting sqref="D12">
    <cfRule type="expression" priority="16">
      <formula>0="과세종결"</formula>
    </cfRule>
  </conditionalFormatting>
  <conditionalFormatting sqref="E51">
    <cfRule type="cellIs" dxfId="73" priority="15" operator="equal">
      <formula>0</formula>
    </cfRule>
  </conditionalFormatting>
  <conditionalFormatting sqref="E45:E64">
    <cfRule type="cellIs" dxfId="72" priority="14" operator="equal">
      <formula>0</formula>
    </cfRule>
  </conditionalFormatting>
  <conditionalFormatting sqref="E65">
    <cfRule type="cellIs" dxfId="71" priority="13" operator="equal">
      <formula>0</formula>
    </cfRule>
  </conditionalFormatting>
  <conditionalFormatting sqref="D67:E67">
    <cfRule type="cellIs" dxfId="70" priority="12" operator="equal">
      <formula>0</formula>
    </cfRule>
  </conditionalFormatting>
  <conditionalFormatting sqref="E29">
    <cfRule type="cellIs" dxfId="69" priority="11" operator="equal">
      <formula>0</formula>
    </cfRule>
  </conditionalFormatting>
  <conditionalFormatting sqref="C27:C29">
    <cfRule type="cellIs" dxfId="68" priority="10" operator="equal">
      <formula>0</formula>
    </cfRule>
  </conditionalFormatting>
  <conditionalFormatting sqref="D27:E29">
    <cfRule type="cellIs" dxfId="67" priority="9" operator="equal">
      <formula>0</formula>
    </cfRule>
  </conditionalFormatting>
  <conditionalFormatting sqref="C65:C66">
    <cfRule type="cellIs" dxfId="66" priority="8" operator="equal">
      <formula>0</formula>
    </cfRule>
  </conditionalFormatting>
  <conditionalFormatting sqref="D65:E66">
    <cfRule type="cellIs" dxfId="65" priority="7" operator="equal">
      <formula>0</formula>
    </cfRule>
  </conditionalFormatting>
  <conditionalFormatting sqref="E54">
    <cfRule type="cellIs" dxfId="64" priority="5" operator="equal">
      <formula>0</formula>
    </cfRule>
    <cfRule type="cellIs" dxfId="63" priority="6" operator="equal">
      <formula>0</formula>
    </cfRule>
  </conditionalFormatting>
  <conditionalFormatting sqref="E57">
    <cfRule type="cellIs" dxfId="62" priority="3" operator="equal">
      <formula>0</formula>
    </cfRule>
    <cfRule type="cellIs" dxfId="61" priority="4" operator="equal">
      <formula>0</formula>
    </cfRule>
  </conditionalFormatting>
  <conditionalFormatting sqref="E61">
    <cfRule type="cellIs" dxfId="60" priority="1" operator="equal">
      <formula>0</formula>
    </cfRule>
    <cfRule type="cellIs" dxfId="59" priority="2" operator="equal">
      <formula>0</formula>
    </cfRule>
  </conditionalFormatting>
  <printOptions horizontalCentered="1"/>
  <pageMargins left="0.70866141732283472" right="0.70866141732283472" top="0.55118110236220474" bottom="0.15748031496062992" header="0.31496062992125984" footer="0.31496062992125984"/>
  <pageSetup paperSize="9" scale="73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pageSetUpPr autoPageBreaks="0" fitToPage="1"/>
  </sheetPr>
  <dimension ref="A1:H30"/>
  <sheetViews>
    <sheetView showGridLines="0" showRowColHeaders="0" zoomScale="90" zoomScaleNormal="90" workbookViewId="0">
      <pane ySplit="2" topLeftCell="A5" activePane="bottomLeft" state="frozen"/>
      <selection pane="bottomLeft" activeCell="B2" sqref="B2:H2"/>
    </sheetView>
  </sheetViews>
  <sheetFormatPr defaultColWidth="8.625" defaultRowHeight="16.5" x14ac:dyDescent="0.3"/>
  <cols>
    <col min="1" max="1" width="3.125" style="1" customWidth="1"/>
    <col min="2" max="2" width="34.625" style="1" customWidth="1"/>
    <col min="3" max="6" width="14.125" style="1" customWidth="1"/>
    <col min="7" max="8" width="12.875" style="1" customWidth="1"/>
    <col min="9" max="16384" width="8.625" style="1"/>
  </cols>
  <sheetData>
    <row r="1" spans="1:8" ht="17.25" customHeight="1" thickBot="1" x14ac:dyDescent="0.35"/>
    <row r="2" spans="1:8" s="53" customFormat="1" ht="58.5" customHeight="1" thickBot="1" x14ac:dyDescent="0.35">
      <c r="A2" s="4"/>
      <c r="B2" s="1255" t="s">
        <v>278</v>
      </c>
      <c r="C2" s="1256"/>
      <c r="D2" s="1256"/>
      <c r="E2" s="1256"/>
      <c r="F2" s="1256"/>
      <c r="G2" s="1256"/>
      <c r="H2" s="1257"/>
    </row>
    <row r="3" spans="1:8" s="53" customFormat="1" ht="7.5" customHeight="1" x14ac:dyDescent="0.3">
      <c r="A3" s="4"/>
      <c r="B3" s="62"/>
      <c r="E3" s="44"/>
      <c r="F3" s="4"/>
    </row>
    <row r="4" spans="1:8" s="4" customFormat="1" ht="41.45" customHeight="1" x14ac:dyDescent="0.25">
      <c r="B4" s="479"/>
      <c r="H4" s="63" t="s">
        <v>43</v>
      </c>
    </row>
    <row r="5" spans="1:8" s="4" customFormat="1" ht="27.6" customHeight="1" x14ac:dyDescent="0.3">
      <c r="B5" s="499"/>
      <c r="C5" s="500" t="str">
        <f>data4</f>
        <v>배우자</v>
      </c>
      <c r="D5" s="500" t="str">
        <f>data5</f>
        <v>자녀1</v>
      </c>
      <c r="E5" s="499" t="str">
        <f>data6</f>
        <v>자녀2</v>
      </c>
      <c r="F5" s="500">
        <f>data7</f>
        <v>0</v>
      </c>
      <c r="G5" s="500">
        <f>data13</f>
        <v>0</v>
      </c>
      <c r="H5" s="500">
        <f>data14</f>
        <v>0</v>
      </c>
    </row>
    <row r="6" spans="1:8" s="4" customFormat="1" ht="18" customHeight="1" x14ac:dyDescent="0.3">
      <c r="B6" s="315" t="s">
        <v>13</v>
      </c>
      <c r="C6" s="320">
        <f>data8</f>
        <v>20000000</v>
      </c>
      <c r="D6" s="320">
        <f>data9</f>
        <v>20000000</v>
      </c>
      <c r="E6" s="320">
        <f>data10</f>
        <v>20000000</v>
      </c>
      <c r="F6" s="320">
        <f>data11</f>
        <v>0</v>
      </c>
      <c r="G6" s="320">
        <f>data15</f>
        <v>0</v>
      </c>
      <c r="H6" s="320">
        <f>data16</f>
        <v>0</v>
      </c>
    </row>
    <row r="7" spans="1:8" s="4" customFormat="1" ht="18" customHeight="1" x14ac:dyDescent="0.3">
      <c r="B7" s="321" t="s">
        <v>578</v>
      </c>
      <c r="C7" s="319">
        <f>C6*14%</f>
        <v>2800000.0000000005</v>
      </c>
      <c r="D7" s="319">
        <f t="shared" ref="D7:H7" si="0">D6*14%</f>
        <v>2800000.0000000005</v>
      </c>
      <c r="E7" s="319">
        <f t="shared" si="0"/>
        <v>2800000.0000000005</v>
      </c>
      <c r="F7" s="319">
        <f t="shared" si="0"/>
        <v>0</v>
      </c>
      <c r="G7" s="319">
        <f t="shared" si="0"/>
        <v>0</v>
      </c>
      <c r="H7" s="319">
        <f t="shared" si="0"/>
        <v>0</v>
      </c>
    </row>
    <row r="8" spans="1:8" s="4" customFormat="1" ht="18" customHeight="1" x14ac:dyDescent="0.3">
      <c r="B8" s="321" t="s">
        <v>14</v>
      </c>
      <c r="C8" s="318">
        <f>IF(C6=0,0,MAX(0,(C6-20000000)*11%))</f>
        <v>0</v>
      </c>
      <c r="D8" s="318">
        <f t="shared" ref="D8:H8" si="1">IF(D6=0,0,MAX(0,(D6-20000000)*11%))</f>
        <v>0</v>
      </c>
      <c r="E8" s="318">
        <f t="shared" si="1"/>
        <v>0</v>
      </c>
      <c r="F8" s="318">
        <f t="shared" si="1"/>
        <v>0</v>
      </c>
      <c r="G8" s="318">
        <f t="shared" si="1"/>
        <v>0</v>
      </c>
      <c r="H8" s="318">
        <f t="shared" si="1"/>
        <v>0</v>
      </c>
    </row>
    <row r="9" spans="1:8" s="4" customFormat="1" ht="18" customHeight="1" x14ac:dyDescent="0.3">
      <c r="B9" s="315" t="s">
        <v>33</v>
      </c>
      <c r="C9" s="323">
        <f>IF(C6&lt;=20000000,0,C6+C8)</f>
        <v>0</v>
      </c>
      <c r="D9" s="323">
        <f>IF(D6&lt;=20000000,0,D6+D8)</f>
        <v>0</v>
      </c>
      <c r="E9" s="323">
        <f>IF(E6&lt;=20000000,0,E6+E8)</f>
        <v>0</v>
      </c>
      <c r="F9" s="323">
        <f>IF(F6&lt;=20000000,0,F6+F8)</f>
        <v>0</v>
      </c>
      <c r="G9" s="323">
        <f t="shared" ref="G9:H9" si="2">IF(G6&lt;=20000000,0,G6+G8)</f>
        <v>0</v>
      </c>
      <c r="H9" s="323">
        <f t="shared" si="2"/>
        <v>0</v>
      </c>
    </row>
    <row r="10" spans="1:8" s="4" customFormat="1" ht="18" customHeight="1" x14ac:dyDescent="0.3">
      <c r="B10" s="315" t="s">
        <v>15</v>
      </c>
      <c r="C10" s="318">
        <f>IF(C9&lt;=0,0,C9)</f>
        <v>0</v>
      </c>
      <c r="D10" s="318">
        <f t="shared" ref="D10:F10" si="3">IF(D9&lt;=0,0,D9)</f>
        <v>0</v>
      </c>
      <c r="E10" s="318">
        <f t="shared" si="3"/>
        <v>0</v>
      </c>
      <c r="F10" s="318">
        <f t="shared" si="3"/>
        <v>0</v>
      </c>
      <c r="G10" s="318">
        <f t="shared" ref="G10:H10" si="4">IF(G9&lt;=0,0,G9)</f>
        <v>0</v>
      </c>
      <c r="H10" s="318">
        <f t="shared" si="4"/>
        <v>0</v>
      </c>
    </row>
    <row r="11" spans="1:8" s="4" customFormat="1" ht="18" customHeight="1" x14ac:dyDescent="0.3">
      <c r="B11" s="317" t="s">
        <v>202</v>
      </c>
      <c r="C11" s="318"/>
      <c r="D11" s="318"/>
      <c r="E11" s="318"/>
      <c r="F11" s="318"/>
      <c r="G11" s="318"/>
      <c r="H11" s="318"/>
    </row>
    <row r="12" spans="1:8" s="4" customFormat="1" ht="18" customHeight="1" x14ac:dyDescent="0.3">
      <c r="B12" s="315" t="s">
        <v>8</v>
      </c>
      <c r="C12" s="324">
        <f>C10-C11</f>
        <v>0</v>
      </c>
      <c r="D12" s="324">
        <f t="shared" ref="D12:F12" si="5">D10-D11</f>
        <v>0</v>
      </c>
      <c r="E12" s="324">
        <f t="shared" si="5"/>
        <v>0</v>
      </c>
      <c r="F12" s="324">
        <f t="shared" si="5"/>
        <v>0</v>
      </c>
      <c r="G12" s="324">
        <f t="shared" ref="G12:H12" si="6">G10-G11</f>
        <v>0</v>
      </c>
      <c r="H12" s="324">
        <f t="shared" si="6"/>
        <v>0</v>
      </c>
    </row>
    <row r="13" spans="1:8" s="4" customFormat="1" ht="18" customHeight="1" x14ac:dyDescent="0.3">
      <c r="B13" s="315" t="s">
        <v>16</v>
      </c>
      <c r="C13" s="319">
        <f>IF(C12=0,0,MAX(C26,C27))</f>
        <v>0</v>
      </c>
      <c r="D13" s="319">
        <f>IF(D12=0,0,MAX(#REF!,#REF!))</f>
        <v>0</v>
      </c>
      <c r="E13" s="319">
        <f>IF(E12=0,0,MAX(#REF!,#REF!))</f>
        <v>0</v>
      </c>
      <c r="F13" s="319">
        <f>IF(F12=0,0,MAX(#REF!,#REF!))</f>
        <v>0</v>
      </c>
      <c r="G13" s="319">
        <f>IF(G12=0,0,MAX(#REF!,#REF!))</f>
        <v>0</v>
      </c>
      <c r="H13" s="319">
        <f>IF(H12=0,0,MAX(#REF!,#REF!))</f>
        <v>0</v>
      </c>
    </row>
    <row r="14" spans="1:8" s="4" customFormat="1" ht="18" customHeight="1" x14ac:dyDescent="0.3">
      <c r="B14" s="317" t="s">
        <v>20</v>
      </c>
      <c r="C14" s="322">
        <f>MIN(C15,C16)</f>
        <v>0</v>
      </c>
      <c r="D14" s="322">
        <f t="shared" ref="D14:H14" si="7">MIN(D15,D16)</f>
        <v>0</v>
      </c>
      <c r="E14" s="322">
        <f t="shared" si="7"/>
        <v>0</v>
      </c>
      <c r="F14" s="322">
        <f t="shared" si="7"/>
        <v>0</v>
      </c>
      <c r="G14" s="322">
        <f t="shared" si="7"/>
        <v>0</v>
      </c>
      <c r="H14" s="322">
        <f t="shared" si="7"/>
        <v>0</v>
      </c>
    </row>
    <row r="15" spans="1:8" s="4" customFormat="1" ht="18" customHeight="1" x14ac:dyDescent="0.3">
      <c r="B15" s="317" t="s">
        <v>18</v>
      </c>
      <c r="C15" s="325">
        <f>C8</f>
        <v>0</v>
      </c>
      <c r="D15" s="325">
        <f t="shared" ref="D15:H15" si="8">D8</f>
        <v>0</v>
      </c>
      <c r="E15" s="325">
        <f t="shared" si="8"/>
        <v>0</v>
      </c>
      <c r="F15" s="325">
        <f t="shared" si="8"/>
        <v>0</v>
      </c>
      <c r="G15" s="325">
        <f t="shared" si="8"/>
        <v>0</v>
      </c>
      <c r="H15" s="325">
        <f t="shared" si="8"/>
        <v>0</v>
      </c>
    </row>
    <row r="16" spans="1:8" s="4" customFormat="1" ht="18" customHeight="1" x14ac:dyDescent="0.3">
      <c r="B16" s="317" t="s">
        <v>216</v>
      </c>
      <c r="C16" s="325">
        <f>MAX(0,IF(C6=0,0,C26-C27))</f>
        <v>0</v>
      </c>
      <c r="D16" s="325">
        <f t="shared" ref="D16:H16" si="9">MAX(0,IF(D6=0,0,D26-D27))</f>
        <v>0</v>
      </c>
      <c r="E16" s="325">
        <f t="shared" si="9"/>
        <v>0</v>
      </c>
      <c r="F16" s="325">
        <f t="shared" si="9"/>
        <v>0</v>
      </c>
      <c r="G16" s="325">
        <f t="shared" si="9"/>
        <v>0</v>
      </c>
      <c r="H16" s="325">
        <f t="shared" si="9"/>
        <v>0</v>
      </c>
    </row>
    <row r="17" spans="2:8" s="4" customFormat="1" ht="18" hidden="1" customHeight="1" x14ac:dyDescent="0.3">
      <c r="B17" s="317" t="s">
        <v>42</v>
      </c>
      <c r="C17" s="325"/>
      <c r="D17" s="325"/>
      <c r="E17" s="325"/>
      <c r="F17" s="325"/>
      <c r="G17" s="325"/>
      <c r="H17" s="325"/>
    </row>
    <row r="18" spans="2:8" s="4" customFormat="1" ht="18" customHeight="1" x14ac:dyDescent="0.3">
      <c r="B18" s="317" t="s">
        <v>21</v>
      </c>
      <c r="C18" s="322">
        <f>C7</f>
        <v>2800000.0000000005</v>
      </c>
      <c r="D18" s="322">
        <f>D7</f>
        <v>2800000.0000000005</v>
      </c>
      <c r="E18" s="322">
        <f>E7</f>
        <v>2800000.0000000005</v>
      </c>
      <c r="F18" s="322">
        <f>F7</f>
        <v>0</v>
      </c>
      <c r="G18" s="322">
        <f t="shared" ref="G18:H18" si="10">G7</f>
        <v>0</v>
      </c>
      <c r="H18" s="322">
        <f t="shared" si="10"/>
        <v>0</v>
      </c>
    </row>
    <row r="19" spans="2:8" s="4" customFormat="1" ht="18" customHeight="1" x14ac:dyDescent="0.3">
      <c r="B19" s="315" t="s">
        <v>19</v>
      </c>
      <c r="C19" s="320">
        <f>MAX(0,C13-C14-C17-C18)</f>
        <v>0</v>
      </c>
      <c r="D19" s="320">
        <f t="shared" ref="D19:H19" si="11">MAX(0,D13-D14-D17-D18)</f>
        <v>0</v>
      </c>
      <c r="E19" s="320">
        <f t="shared" si="11"/>
        <v>0</v>
      </c>
      <c r="F19" s="320">
        <f t="shared" si="11"/>
        <v>0</v>
      </c>
      <c r="G19" s="320">
        <f t="shared" si="11"/>
        <v>0</v>
      </c>
      <c r="H19" s="320">
        <f t="shared" si="11"/>
        <v>0</v>
      </c>
    </row>
    <row r="20" spans="2:8" s="4" customFormat="1" ht="18" customHeight="1" x14ac:dyDescent="0.3">
      <c r="B20" s="1052" t="s">
        <v>9</v>
      </c>
      <c r="C20" s="334">
        <f>C19*10%</f>
        <v>0</v>
      </c>
      <c r="D20" s="334">
        <f t="shared" ref="D20:H20" si="12">D19*10%</f>
        <v>0</v>
      </c>
      <c r="E20" s="334">
        <f t="shared" si="12"/>
        <v>0</v>
      </c>
      <c r="F20" s="334">
        <f t="shared" si="12"/>
        <v>0</v>
      </c>
      <c r="G20" s="334">
        <f t="shared" si="12"/>
        <v>0</v>
      </c>
      <c r="H20" s="334">
        <f t="shared" si="12"/>
        <v>0</v>
      </c>
    </row>
    <row r="21" spans="2:8" s="4" customFormat="1" ht="18" customHeight="1" x14ac:dyDescent="0.3">
      <c r="B21" s="326" t="s">
        <v>34</v>
      </c>
      <c r="C21" s="327">
        <f>C18*1.1+C19+C20</f>
        <v>3080000.0000000009</v>
      </c>
      <c r="D21" s="327">
        <f t="shared" ref="D21:H21" si="13">D18*1.1+D19+D20</f>
        <v>3080000.0000000009</v>
      </c>
      <c r="E21" s="327">
        <f t="shared" si="13"/>
        <v>3080000.0000000009</v>
      </c>
      <c r="F21" s="327">
        <f t="shared" si="13"/>
        <v>0</v>
      </c>
      <c r="G21" s="327">
        <f t="shared" si="13"/>
        <v>0</v>
      </c>
      <c r="H21" s="327">
        <f t="shared" si="13"/>
        <v>0</v>
      </c>
    </row>
    <row r="22" spans="2:8" s="4" customFormat="1" ht="19.350000000000001" customHeight="1" x14ac:dyDescent="0.3"/>
    <row r="23" spans="2:8" s="4" customFormat="1" ht="15" customHeight="1" x14ac:dyDescent="0.3">
      <c r="B23" s="43" t="s">
        <v>17</v>
      </c>
      <c r="E23" s="51"/>
      <c r="F23" s="60"/>
    </row>
    <row r="24" spans="2:8" s="4" customFormat="1" ht="15" customHeight="1" x14ac:dyDescent="0.3">
      <c r="B24" s="1042" t="s">
        <v>570</v>
      </c>
      <c r="C24" s="1041">
        <f>MAX(0,(C12-20000000))</f>
        <v>0</v>
      </c>
      <c r="D24" s="1041">
        <f t="shared" ref="D24:H24" si="14">MAX(0,(D12-20000000))</f>
        <v>0</v>
      </c>
      <c r="E24" s="1041">
        <f t="shared" si="14"/>
        <v>0</v>
      </c>
      <c r="F24" s="1041">
        <f t="shared" si="14"/>
        <v>0</v>
      </c>
      <c r="G24" s="1041">
        <f t="shared" si="14"/>
        <v>0</v>
      </c>
      <c r="H24" s="1041">
        <f t="shared" si="14"/>
        <v>0</v>
      </c>
    </row>
    <row r="25" spans="2:8" s="4" customFormat="1" ht="15" customHeight="1" x14ac:dyDescent="0.3">
      <c r="B25" s="1042" t="s">
        <v>571</v>
      </c>
      <c r="C25" s="1041">
        <f>MAX(0,C12-C6)</f>
        <v>0</v>
      </c>
      <c r="D25" s="1041">
        <f t="shared" ref="D25:H25" si="15">MAX(0,D12-D6)</f>
        <v>0</v>
      </c>
      <c r="E25" s="1041">
        <f t="shared" si="15"/>
        <v>0</v>
      </c>
      <c r="F25" s="1041">
        <f t="shared" si="15"/>
        <v>0</v>
      </c>
      <c r="G25" s="1041">
        <f t="shared" si="15"/>
        <v>0</v>
      </c>
      <c r="H25" s="1041">
        <f t="shared" si="15"/>
        <v>0</v>
      </c>
    </row>
    <row r="26" spans="2:8" s="4" customFormat="1" ht="15" customHeight="1" x14ac:dyDescent="0.3">
      <c r="B26" s="1044" t="s">
        <v>572</v>
      </c>
      <c r="C26" s="1051">
        <f t="shared" ref="C26:H26" si="16">IF(C24=0,0,ROUNDDOWN(C24*VLOOKUP(C24,소득세테이블,2)-VLOOKUP(C24,소득세테이블,3),)+20000000*14%)</f>
        <v>0</v>
      </c>
      <c r="D26" s="1051">
        <f t="shared" si="16"/>
        <v>0</v>
      </c>
      <c r="E26" s="1051">
        <f t="shared" si="16"/>
        <v>0</v>
      </c>
      <c r="F26" s="1051">
        <f t="shared" si="16"/>
        <v>0</v>
      </c>
      <c r="G26" s="1051">
        <f t="shared" si="16"/>
        <v>0</v>
      </c>
      <c r="H26" s="1051">
        <f t="shared" si="16"/>
        <v>0</v>
      </c>
    </row>
    <row r="27" spans="2:8" s="4" customFormat="1" ht="15" customHeight="1" x14ac:dyDescent="0.3">
      <c r="B27" s="1044" t="s">
        <v>573</v>
      </c>
      <c r="C27" s="1051">
        <f t="shared" ref="C27:H27" si="17">IF(C25=0,0,ROUNDDOWN(C25*VLOOKUP(C25,소득세테이블,2)-VLOOKUP(C25,소득세테이블,3),)+C6*14%)</f>
        <v>0</v>
      </c>
      <c r="D27" s="1051">
        <f t="shared" si="17"/>
        <v>0</v>
      </c>
      <c r="E27" s="1051">
        <f t="shared" si="17"/>
        <v>0</v>
      </c>
      <c r="F27" s="1051">
        <f t="shared" si="17"/>
        <v>0</v>
      </c>
      <c r="G27" s="1051">
        <f t="shared" si="17"/>
        <v>0</v>
      </c>
      <c r="H27" s="1051">
        <f t="shared" si="17"/>
        <v>0</v>
      </c>
    </row>
    <row r="28" spans="2:8" s="4" customFormat="1" ht="15" customHeight="1" x14ac:dyDescent="0.3">
      <c r="F28" s="16"/>
    </row>
    <row r="29" spans="2:8" s="4" customFormat="1" ht="15" customHeight="1" x14ac:dyDescent="0.3"/>
    <row r="30" spans="2:8" x14ac:dyDescent="0.3">
      <c r="C30" s="507"/>
    </row>
  </sheetData>
  <sheetProtection algorithmName="SHA-512" hashValue="5uh4Olx15PnIahst5J2xgy+0QM0ca6RB8eF9dE7pDSKAo6D1fY1kXGVutpJGbnUMytCkTLuD2u+13rzqHoXe5w==" saltValue="0eOtZYQy2e3ewU4dRFNtRA==" spinCount="100000" sheet="1" objects="1" scenarios="1" selectLockedCells="1"/>
  <mergeCells count="1">
    <mergeCell ref="B2:H2"/>
  </mergeCells>
  <phoneticPr fontId="4" type="noConversion"/>
  <conditionalFormatting sqref="C21:H21">
    <cfRule type="cellIs" dxfId="58" priority="4" operator="equal">
      <formula>0</formula>
    </cfRule>
  </conditionalFormatting>
  <printOptions horizontalCentered="1"/>
  <pageMargins left="0.70866141732283472" right="0.70866141732283472" top="0.55118110236220474" bottom="0.15748031496062992" header="0.31496062992125984" footer="0.31496062992125984"/>
  <pageSetup paperSize="9" scale="6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B1:P39"/>
  <sheetViews>
    <sheetView showRowColHeaders="0" zoomScale="90" zoomScaleNormal="90" workbookViewId="0">
      <selection activeCell="L8" sqref="L8"/>
    </sheetView>
  </sheetViews>
  <sheetFormatPr defaultColWidth="8.625" defaultRowHeight="16.5" x14ac:dyDescent="0.3"/>
  <cols>
    <col min="1" max="1" width="3.125" style="1" customWidth="1"/>
    <col min="2" max="2" width="4.125" style="1" customWidth="1"/>
    <col min="3" max="3" width="13.125" style="1" customWidth="1"/>
    <col min="4" max="4" width="14.125" style="1" customWidth="1"/>
    <col min="5" max="5" width="12.375" style="1" customWidth="1"/>
    <col min="6" max="6" width="11.625" style="1" customWidth="1"/>
    <col min="7" max="7" width="12.625" style="1" customWidth="1"/>
    <col min="8" max="8" width="11" style="1" customWidth="1"/>
    <col min="9" max="9" width="13.125" style="1" customWidth="1"/>
    <col min="10" max="10" width="13.5" style="1" customWidth="1"/>
    <col min="11" max="11" width="12.125" style="1" customWidth="1"/>
    <col min="12" max="12" width="10.625" style="1" customWidth="1"/>
    <col min="13" max="16384" width="8.625" style="1"/>
  </cols>
  <sheetData>
    <row r="1" spans="2:16" ht="117" customHeight="1" x14ac:dyDescent="0.3"/>
    <row r="2" spans="2:16" ht="17.100000000000001" customHeight="1" thickBot="1" x14ac:dyDescent="0.35"/>
    <row r="3" spans="2:16" ht="75" customHeight="1" thickBot="1" x14ac:dyDescent="0.35">
      <c r="B3" s="1260" t="s">
        <v>323</v>
      </c>
      <c r="C3" s="1261"/>
      <c r="D3" s="1261"/>
      <c r="E3" s="1261"/>
      <c r="F3" s="1261"/>
      <c r="G3" s="1261"/>
      <c r="H3" s="1261"/>
      <c r="I3" s="1261"/>
      <c r="J3" s="1261"/>
      <c r="K3" s="1261"/>
      <c r="L3" s="1262"/>
    </row>
    <row r="4" spans="2:16" ht="29.1" customHeight="1" x14ac:dyDescent="0.3"/>
    <row r="5" spans="2:16" ht="215.45" customHeight="1" x14ac:dyDescent="0.3"/>
    <row r="6" spans="2:16" ht="123" customHeight="1" x14ac:dyDescent="0.3"/>
    <row r="7" spans="2:16" ht="54.6" customHeight="1" x14ac:dyDescent="0.3"/>
    <row r="8" spans="2:16" ht="27" customHeight="1" x14ac:dyDescent="0.3">
      <c r="B8" s="777" t="s">
        <v>317</v>
      </c>
      <c r="C8" s="592"/>
      <c r="D8" s="592"/>
      <c r="E8" s="595"/>
      <c r="F8" s="595"/>
      <c r="G8" s="595"/>
      <c r="H8" s="595"/>
      <c r="I8" s="595"/>
      <c r="J8" s="1275" t="s">
        <v>358</v>
      </c>
      <c r="K8" s="1275"/>
      <c r="L8" s="709">
        <v>0.19</v>
      </c>
      <c r="P8" s="1100">
        <f>기초데이터!D4*1.1</f>
        <v>9.9000000000000005E-2</v>
      </c>
    </row>
    <row r="9" spans="2:16" ht="4.5" customHeight="1" x14ac:dyDescent="0.3">
      <c r="P9" s="1100">
        <f>기초데이터!D5*1.1</f>
        <v>0.20900000000000002</v>
      </c>
    </row>
    <row r="10" spans="2:16" ht="20.100000000000001" customHeight="1" x14ac:dyDescent="0.3">
      <c r="B10" s="1270" t="s">
        <v>106</v>
      </c>
      <c r="C10" s="1270" t="s">
        <v>296</v>
      </c>
      <c r="D10" s="1271" t="s">
        <v>367</v>
      </c>
      <c r="E10" s="1265" t="s">
        <v>301</v>
      </c>
      <c r="F10" s="1266"/>
      <c r="G10" s="1266"/>
      <c r="H10" s="1267"/>
      <c r="I10" s="1263" t="s">
        <v>302</v>
      </c>
      <c r="J10" s="1264"/>
      <c r="K10" s="1276" t="s">
        <v>414</v>
      </c>
      <c r="L10" s="1268" t="s">
        <v>413</v>
      </c>
      <c r="N10" s="615"/>
      <c r="P10" s="1100">
        <f>기초데이터!D6*1.1</f>
        <v>0.23100000000000001</v>
      </c>
    </row>
    <row r="11" spans="2:16" ht="36.950000000000003" customHeight="1" x14ac:dyDescent="0.3">
      <c r="B11" s="1259"/>
      <c r="C11" s="1259"/>
      <c r="D11" s="1258"/>
      <c r="E11" s="706" t="s">
        <v>356</v>
      </c>
      <c r="F11" s="706" t="s">
        <v>411</v>
      </c>
      <c r="G11" s="706" t="s">
        <v>357</v>
      </c>
      <c r="H11" s="835" t="s">
        <v>314</v>
      </c>
      <c r="I11" s="706" t="s">
        <v>412</v>
      </c>
      <c r="J11" s="706" t="s">
        <v>415</v>
      </c>
      <c r="K11" s="1277"/>
      <c r="L11" s="1269"/>
      <c r="N11" s="707"/>
      <c r="P11" s="1100">
        <f>기초데이터!D7*1.1</f>
        <v>0.26400000000000001</v>
      </c>
    </row>
    <row r="12" spans="2:16" ht="35.1" customHeight="1" x14ac:dyDescent="0.3">
      <c r="B12" s="614">
        <v>1</v>
      </c>
      <c r="C12" s="781">
        <v>5000000</v>
      </c>
      <c r="D12" s="686">
        <f t="shared" ref="D12:D21" si="0">C12*12</f>
        <v>60000000</v>
      </c>
      <c r="E12" s="686">
        <f>'6-1.급여배당소득세계산'!E6</f>
        <v>4694250</v>
      </c>
      <c r="F12" s="686">
        <f>'6-1.급여배당소득세계산'!F6</f>
        <v>5099460</v>
      </c>
      <c r="G12" s="686">
        <f>'6-1.급여배당소득세계산'!G6</f>
        <v>9793710</v>
      </c>
      <c r="H12" s="836">
        <f>'6-1.급여배당소득세계산'!H6</f>
        <v>0.1632285</v>
      </c>
      <c r="I12" s="686">
        <f>F12</f>
        <v>5099460</v>
      </c>
      <c r="J12" s="686">
        <f>-(D12+I12)*법인세율</f>
        <v>-12368897.4</v>
      </c>
      <c r="K12" s="686">
        <f>G12+I12+J12</f>
        <v>2524272.5999999996</v>
      </c>
      <c r="L12" s="836">
        <f>'6-1.급여배당소득세계산'!K6</f>
        <v>4.2071209999999991E-2</v>
      </c>
      <c r="M12" s="626">
        <f>C12/10000</f>
        <v>500</v>
      </c>
    </row>
    <row r="13" spans="2:16" ht="35.1" customHeight="1" x14ac:dyDescent="0.3">
      <c r="B13" s="594">
        <v>2</v>
      </c>
      <c r="C13" s="782">
        <v>7000000</v>
      </c>
      <c r="D13" s="687">
        <f t="shared" si="0"/>
        <v>84000000</v>
      </c>
      <c r="E13" s="687">
        <f>'6-1.급여배당소득세계산'!E7</f>
        <v>10023200</v>
      </c>
      <c r="F13" s="687">
        <f>'6-1.급여배당소득세계산'!F7</f>
        <v>6345444</v>
      </c>
      <c r="G13" s="687">
        <f>'6-1.급여배당소득세계산'!G7</f>
        <v>16368644</v>
      </c>
      <c r="H13" s="836">
        <f>'6-1.급여배당소득세계산'!H7</f>
        <v>0.19486480952380952</v>
      </c>
      <c r="I13" s="687">
        <f t="shared" ref="I13:I21" si="1">F13</f>
        <v>6345444</v>
      </c>
      <c r="J13" s="686">
        <f t="shared" ref="J13:J21" si="2">-(D13+I13)*법인세율</f>
        <v>-17165634.359999999</v>
      </c>
      <c r="K13" s="687">
        <f t="shared" ref="K13:K21" si="3">G13+I13+J13</f>
        <v>5548453.6400000006</v>
      </c>
      <c r="L13" s="837">
        <f>'6-1.급여배당소득세계산'!K7</f>
        <v>6.6053019523809528E-2</v>
      </c>
      <c r="M13" s="626">
        <f t="shared" ref="M13:M20" si="4">C13/10000</f>
        <v>700</v>
      </c>
    </row>
    <row r="14" spans="2:16" ht="35.1" customHeight="1" x14ac:dyDescent="0.3">
      <c r="B14" s="594">
        <v>3</v>
      </c>
      <c r="C14" s="782">
        <v>10000000</v>
      </c>
      <c r="D14" s="687">
        <f t="shared" si="0"/>
        <v>120000000</v>
      </c>
      <c r="E14" s="687">
        <f>'6-1.급여배당소득세계산'!E8</f>
        <v>20347250</v>
      </c>
      <c r="F14" s="687">
        <f>'6-1.급여배당소득세계산'!F8</f>
        <v>7785120</v>
      </c>
      <c r="G14" s="687">
        <f>'6-1.급여배당소득세계산'!G8</f>
        <v>28132370</v>
      </c>
      <c r="H14" s="836">
        <f>'6-1.급여배당소득세계산'!H8</f>
        <v>0.23443641666666667</v>
      </c>
      <c r="I14" s="687">
        <f t="shared" si="1"/>
        <v>7785120</v>
      </c>
      <c r="J14" s="686">
        <f t="shared" si="2"/>
        <v>-24279172.800000001</v>
      </c>
      <c r="K14" s="687">
        <f t="shared" si="3"/>
        <v>11638317.199999999</v>
      </c>
      <c r="L14" s="837">
        <f>'6-1.급여배당소득세계산'!K8</f>
        <v>9.6985976666666654E-2</v>
      </c>
      <c r="M14" s="626">
        <f t="shared" si="4"/>
        <v>1000</v>
      </c>
    </row>
    <row r="15" spans="2:16" ht="35.1" customHeight="1" x14ac:dyDescent="0.3">
      <c r="B15" s="594">
        <v>4</v>
      </c>
      <c r="C15" s="782">
        <v>15000000</v>
      </c>
      <c r="D15" s="687">
        <f t="shared" si="0"/>
        <v>180000000</v>
      </c>
      <c r="E15" s="687">
        <f>'6-1.급여배당소득세계산'!E9</f>
        <v>43743700</v>
      </c>
      <c r="F15" s="687">
        <f>'6-1.급여배당소득세계산'!F9</f>
        <v>10184580</v>
      </c>
      <c r="G15" s="687">
        <f>'6-1.급여배당소득세계산'!G9</f>
        <v>53928280</v>
      </c>
      <c r="H15" s="836">
        <f>'6-1.급여배당소득세계산'!H9</f>
        <v>0.29960155555555557</v>
      </c>
      <c r="I15" s="687">
        <f t="shared" si="1"/>
        <v>10184580</v>
      </c>
      <c r="J15" s="686">
        <f t="shared" si="2"/>
        <v>-36135070.200000003</v>
      </c>
      <c r="K15" s="687">
        <f t="shared" si="3"/>
        <v>27977789.799999997</v>
      </c>
      <c r="L15" s="837">
        <f>'6-1.급여배당소득세계산'!K9</f>
        <v>0.15543216555555553</v>
      </c>
      <c r="M15" s="626">
        <f t="shared" si="4"/>
        <v>1500</v>
      </c>
    </row>
    <row r="16" spans="2:16" ht="35.1" customHeight="1" x14ac:dyDescent="0.3">
      <c r="B16" s="594">
        <v>5</v>
      </c>
      <c r="C16" s="782">
        <v>20000000</v>
      </c>
      <c r="D16" s="687">
        <f t="shared" si="0"/>
        <v>240000000</v>
      </c>
      <c r="E16" s="687">
        <f>'6-1.급여배당소득세계산'!E10</f>
        <v>68322100</v>
      </c>
      <c r="F16" s="687">
        <f>'6-1.급여배당소득세계산'!F10</f>
        <v>12584040</v>
      </c>
      <c r="G16" s="687">
        <f>'6-1.급여배당소득세계산'!G10</f>
        <v>80906140</v>
      </c>
      <c r="H16" s="836">
        <f>'6-1.급여배당소득세계산'!H10</f>
        <v>0.33710891666666665</v>
      </c>
      <c r="I16" s="687">
        <f t="shared" si="1"/>
        <v>12584040</v>
      </c>
      <c r="J16" s="686">
        <f t="shared" si="2"/>
        <v>-47990967.600000001</v>
      </c>
      <c r="K16" s="687">
        <f t="shared" si="3"/>
        <v>45499212.399999999</v>
      </c>
      <c r="L16" s="837">
        <f>'6-1.급여배당소득세계산'!K10</f>
        <v>0.18958005166666667</v>
      </c>
      <c r="M16" s="626">
        <f t="shared" si="4"/>
        <v>2000</v>
      </c>
    </row>
    <row r="17" spans="2:13" ht="20.100000000000001" hidden="1" customHeight="1" x14ac:dyDescent="0.3">
      <c r="B17" s="599">
        <v>6</v>
      </c>
      <c r="C17" s="618">
        <v>8000000</v>
      </c>
      <c r="D17" s="600">
        <f t="shared" si="0"/>
        <v>96000000</v>
      </c>
      <c r="E17" s="600">
        <f>'6-1.급여배당소득세계산'!E11</f>
        <v>13032800</v>
      </c>
      <c r="F17" s="600">
        <f>'6-1.급여배당소득세계산'!F11</f>
        <v>6825336</v>
      </c>
      <c r="G17" s="600">
        <f>'6-1.급여배당소득세계산'!G11</f>
        <v>19858136</v>
      </c>
      <c r="H17" s="617">
        <f>'6-1.급여배당소득세계산'!H11</f>
        <v>0.20685558333333334</v>
      </c>
      <c r="I17" s="600">
        <f t="shared" si="1"/>
        <v>6825336</v>
      </c>
      <c r="J17" s="606">
        <f t="shared" si="2"/>
        <v>-19536813.84</v>
      </c>
      <c r="K17" s="708">
        <f t="shared" si="3"/>
        <v>7146658.1600000001</v>
      </c>
      <c r="L17" s="616">
        <f>'6-1.급여배당소득세계산'!K11</f>
        <v>7.4444355833333337E-2</v>
      </c>
      <c r="M17" s="625">
        <f t="shared" si="4"/>
        <v>800</v>
      </c>
    </row>
    <row r="18" spans="2:13" ht="20.100000000000001" hidden="1" customHeight="1" x14ac:dyDescent="0.3">
      <c r="B18" s="599">
        <v>7</v>
      </c>
      <c r="C18" s="618">
        <v>9000000</v>
      </c>
      <c r="D18" s="600">
        <f t="shared" si="0"/>
        <v>108000000</v>
      </c>
      <c r="E18" s="600">
        <f>'6-1.급여배당소득세계산'!E12</f>
        <v>16105760</v>
      </c>
      <c r="F18" s="600">
        <f>'6-1.급여배당소득세계산'!F12</f>
        <v>7305228.0000000009</v>
      </c>
      <c r="G18" s="600">
        <f>'6-1.급여배당소득세계산'!G12</f>
        <v>23410988</v>
      </c>
      <c r="H18" s="617">
        <f>'6-1.급여배당소득세계산'!H12</f>
        <v>0.21676840740740741</v>
      </c>
      <c r="I18" s="600">
        <f t="shared" si="1"/>
        <v>7305228.0000000009</v>
      </c>
      <c r="J18" s="606">
        <f t="shared" si="2"/>
        <v>-21907993.32</v>
      </c>
      <c r="K18" s="708">
        <f t="shared" si="3"/>
        <v>8808222.6799999997</v>
      </c>
      <c r="L18" s="616">
        <f>'6-1.급여배당소득세계산'!K12</f>
        <v>8.1557617407407398E-2</v>
      </c>
      <c r="M18" s="625">
        <f t="shared" si="4"/>
        <v>900</v>
      </c>
    </row>
    <row r="19" spans="2:13" ht="20.100000000000001" hidden="1" customHeight="1" x14ac:dyDescent="0.3">
      <c r="B19" s="599">
        <v>8</v>
      </c>
      <c r="C19" s="618">
        <v>10000000</v>
      </c>
      <c r="D19" s="600">
        <f t="shared" si="0"/>
        <v>120000000</v>
      </c>
      <c r="E19" s="600">
        <f>'6-1.급여배당소득세계산'!E13</f>
        <v>20347250</v>
      </c>
      <c r="F19" s="600">
        <f>'6-1.급여배당소득세계산'!F13</f>
        <v>7785120</v>
      </c>
      <c r="G19" s="600">
        <f>'6-1.급여배당소득세계산'!G13</f>
        <v>28132370</v>
      </c>
      <c r="H19" s="617">
        <f>'6-1.급여배당소득세계산'!H13</f>
        <v>0.23443641666666667</v>
      </c>
      <c r="I19" s="600">
        <f t="shared" si="1"/>
        <v>7785120</v>
      </c>
      <c r="J19" s="606">
        <f t="shared" si="2"/>
        <v>-24279172.800000001</v>
      </c>
      <c r="K19" s="708">
        <f t="shared" si="3"/>
        <v>11638317.199999999</v>
      </c>
      <c r="L19" s="616">
        <f>'6-1.급여배당소득세계산'!K13</f>
        <v>9.6985976666666654E-2</v>
      </c>
      <c r="M19" s="625">
        <f t="shared" si="4"/>
        <v>1000</v>
      </c>
    </row>
    <row r="20" spans="2:13" ht="20.100000000000001" hidden="1" customHeight="1" x14ac:dyDescent="0.3">
      <c r="B20" s="599">
        <v>9</v>
      </c>
      <c r="C20" s="618">
        <v>11000000</v>
      </c>
      <c r="D20" s="600">
        <f t="shared" si="0"/>
        <v>132000000</v>
      </c>
      <c r="E20" s="600">
        <f>'6-1.급여배당소득세계산'!E14</f>
        <v>25380850</v>
      </c>
      <c r="F20" s="600">
        <f>'6-1.급여배당소득세계산'!F14</f>
        <v>8265012</v>
      </c>
      <c r="G20" s="600">
        <f>'6-1.급여배당소득세계산'!G14</f>
        <v>33645862</v>
      </c>
      <c r="H20" s="617">
        <f>'6-1.급여배당소득세계산'!H14</f>
        <v>0.25489289393939396</v>
      </c>
      <c r="I20" s="600">
        <f t="shared" si="1"/>
        <v>8265012</v>
      </c>
      <c r="J20" s="606">
        <f t="shared" si="2"/>
        <v>-26650352.280000001</v>
      </c>
      <c r="K20" s="708">
        <f t="shared" si="3"/>
        <v>15260521.719999999</v>
      </c>
      <c r="L20" s="616">
        <f>'6-1.급여배당소득세계산'!K14</f>
        <v>0.11561001303030302</v>
      </c>
      <c r="M20" s="625">
        <f t="shared" si="4"/>
        <v>1100</v>
      </c>
    </row>
    <row r="21" spans="2:13" ht="20.100000000000001" hidden="1" customHeight="1" x14ac:dyDescent="0.3">
      <c r="B21" s="628">
        <v>10</v>
      </c>
      <c r="C21" s="629">
        <v>12000000</v>
      </c>
      <c r="D21" s="630">
        <f t="shared" si="0"/>
        <v>144000000</v>
      </c>
      <c r="E21" s="630">
        <f>'6-1.급여배당소득세계산'!E15</f>
        <v>29908450</v>
      </c>
      <c r="F21" s="630">
        <f>'6-1.급여배당소득세계산'!F15</f>
        <v>8744904</v>
      </c>
      <c r="G21" s="630">
        <f>'6-1.급여배당소득세계산'!G15</f>
        <v>38653354</v>
      </c>
      <c r="H21" s="631">
        <f>'6-1.급여배당소득세계산'!H15</f>
        <v>0.26842606944444447</v>
      </c>
      <c r="I21" s="630">
        <f t="shared" si="1"/>
        <v>8744904</v>
      </c>
      <c r="J21" s="606">
        <f t="shared" si="2"/>
        <v>-29021531.760000002</v>
      </c>
      <c r="K21" s="708">
        <f t="shared" si="3"/>
        <v>18376726.239999998</v>
      </c>
      <c r="L21" s="632">
        <f>'6-1.급여배당소득세계산'!K15</f>
        <v>0.12761615444444444</v>
      </c>
      <c r="M21" s="625">
        <f>C21/10000</f>
        <v>1200</v>
      </c>
    </row>
    <row r="22" spans="2:13" ht="20.100000000000001" customHeight="1" x14ac:dyDescent="0.3">
      <c r="B22" s="638" t="s">
        <v>600</v>
      </c>
      <c r="C22" s="633"/>
      <c r="D22" s="634"/>
      <c r="E22" s="633"/>
      <c r="F22" s="633"/>
      <c r="G22" s="633"/>
      <c r="H22" s="633"/>
      <c r="I22" s="633"/>
      <c r="J22" s="633"/>
      <c r="K22" s="633"/>
      <c r="L22" s="633"/>
    </row>
    <row r="23" spans="2:13" ht="19.5" customHeight="1" x14ac:dyDescent="0.3">
      <c r="B23" s="639" t="s">
        <v>365</v>
      </c>
      <c r="C23" s="597"/>
      <c r="D23" s="592"/>
      <c r="E23" s="597"/>
      <c r="F23" s="597"/>
      <c r="G23" s="597"/>
      <c r="H23" s="597"/>
      <c r="I23" s="597"/>
      <c r="J23" s="597"/>
      <c r="K23" s="597"/>
      <c r="L23" s="597"/>
    </row>
    <row r="24" spans="2:13" ht="19.5" customHeight="1" x14ac:dyDescent="0.3">
      <c r="B24" s="776" t="s">
        <v>416</v>
      </c>
      <c r="C24" s="775"/>
      <c r="D24" s="587"/>
      <c r="E24" s="775"/>
      <c r="F24" s="775"/>
      <c r="G24" s="775"/>
      <c r="H24" s="775"/>
      <c r="I24" s="597"/>
      <c r="J24" s="597"/>
      <c r="K24" s="597"/>
      <c r="L24" s="597"/>
    </row>
    <row r="25" spans="2:13" ht="33.950000000000003" customHeight="1" x14ac:dyDescent="0.3"/>
    <row r="26" spans="2:13" ht="39.950000000000003" customHeight="1" x14ac:dyDescent="0.3">
      <c r="B26" s="627" t="s">
        <v>366</v>
      </c>
      <c r="C26" s="636"/>
      <c r="D26" s="636"/>
      <c r="E26" s="636"/>
      <c r="F26" s="636"/>
      <c r="G26" s="636"/>
      <c r="H26" s="636"/>
      <c r="I26" s="636"/>
      <c r="J26" s="636"/>
      <c r="K26" s="636"/>
      <c r="L26" s="636"/>
    </row>
    <row r="27" spans="2:13" ht="20.100000000000001" customHeight="1" x14ac:dyDescent="0.3">
      <c r="B27" s="1258" t="s">
        <v>106</v>
      </c>
      <c r="C27" s="1272" t="s">
        <v>316</v>
      </c>
      <c r="D27" s="1273"/>
      <c r="E27" s="1273"/>
      <c r="F27" s="1273"/>
      <c r="G27" s="1273"/>
      <c r="H27" s="1274"/>
      <c r="I27" s="1272" t="s">
        <v>312</v>
      </c>
      <c r="J27" s="1273"/>
      <c r="K27" s="1273"/>
      <c r="L27" s="1274"/>
    </row>
    <row r="28" spans="2:13" ht="31.5" customHeight="1" x14ac:dyDescent="0.3">
      <c r="B28" s="1259"/>
      <c r="C28" s="778" t="s">
        <v>311</v>
      </c>
      <c r="D28" s="778" t="s">
        <v>313</v>
      </c>
      <c r="E28" s="779" t="s">
        <v>346</v>
      </c>
      <c r="F28" s="780" t="s">
        <v>345</v>
      </c>
      <c r="G28" s="779" t="s">
        <v>314</v>
      </c>
      <c r="H28" s="779" t="s">
        <v>315</v>
      </c>
      <c r="I28" s="779" t="s">
        <v>311</v>
      </c>
      <c r="J28" s="779" t="s">
        <v>345</v>
      </c>
      <c r="K28" s="779" t="s">
        <v>314</v>
      </c>
      <c r="L28" s="779" t="s">
        <v>315</v>
      </c>
    </row>
    <row r="29" spans="2:13" ht="33.6" customHeight="1" x14ac:dyDescent="0.3">
      <c r="B29" s="614">
        <v>1</v>
      </c>
      <c r="C29" s="686">
        <f>I29-D29</f>
        <v>40000000</v>
      </c>
      <c r="D29" s="781">
        <v>20000000</v>
      </c>
      <c r="E29" s="686">
        <f>'6-1.급여배당소득세계산'!F24+'6-1.급여배당소득세계산'!G24</f>
        <v>7814990</v>
      </c>
      <c r="F29" s="688">
        <f>'6-1.급여배당소득세계산'!F24+'6-1.급여배당소득세계산'!G24+'6-1.급여배당소득세계산'!I24+'6-1.급여배당소득세계산'!J24</f>
        <v>2968698.3999999994</v>
      </c>
      <c r="G29" s="783">
        <f>'6-1.급여배당소득세계산'!H24</f>
        <v>0.13024983333333334</v>
      </c>
      <c r="H29" s="784">
        <f>'6-1.급여배당소득세계산'!K24</f>
        <v>4.9478306666666659E-2</v>
      </c>
      <c r="I29" s="686">
        <f>D12</f>
        <v>60000000</v>
      </c>
      <c r="J29" s="686">
        <f>K12</f>
        <v>2524272.5999999996</v>
      </c>
      <c r="K29" s="783">
        <f>'6-1.급여배당소득세계산'!H6</f>
        <v>0.1632285</v>
      </c>
      <c r="L29" s="784">
        <f>'6-1.급여배당소득세계산'!K6</f>
        <v>4.2071209999999991E-2</v>
      </c>
    </row>
    <row r="30" spans="2:13" ht="33.6" customHeight="1" x14ac:dyDescent="0.3">
      <c r="B30" s="594">
        <v>2</v>
      </c>
      <c r="C30" s="686">
        <f>I30-D30</f>
        <v>64000000</v>
      </c>
      <c r="D30" s="782">
        <v>20000000</v>
      </c>
      <c r="E30" s="686">
        <f>'6-1.급여배당소득세계산'!F25+'6-1.급여배당소득세계산'!G25</f>
        <v>13280674</v>
      </c>
      <c r="F30" s="688">
        <f>'6-1.급여배당소득세계산'!F25+'6-1.급여배당소득세계산'!G25+'6-1.급여배당소득세계산'!I25+'6-1.급여배당소득세계산'!J25</f>
        <v>5526607.4399999995</v>
      </c>
      <c r="G30" s="785">
        <f>'6-1.급여배당소득세계산'!H25</f>
        <v>0.1581032619047619</v>
      </c>
      <c r="H30" s="784">
        <f>'6-1.급여배당소득세계산'!K25</f>
        <v>6.5792945714285705E-2</v>
      </c>
      <c r="I30" s="686">
        <f>D13</f>
        <v>84000000</v>
      </c>
      <c r="J30" s="686">
        <f>K13</f>
        <v>5548453.6400000006</v>
      </c>
      <c r="K30" s="786">
        <f>'6-1.급여배당소득세계산'!H7</f>
        <v>0.19486480952380952</v>
      </c>
      <c r="L30" s="787">
        <f>'6-1.급여배당소득세계산'!K7</f>
        <v>6.6053019523809528E-2</v>
      </c>
    </row>
    <row r="31" spans="2:13" ht="33.6" customHeight="1" x14ac:dyDescent="0.3">
      <c r="B31" s="594">
        <v>3</v>
      </c>
      <c r="C31" s="686">
        <f>I31-D31</f>
        <v>100000000</v>
      </c>
      <c r="D31" s="782">
        <v>20000000</v>
      </c>
      <c r="E31" s="686">
        <f>'6-1.급여배당소득세계산'!F26+'6-1.급여배당소득세계산'!G26</f>
        <v>23541300</v>
      </c>
      <c r="F31" s="688">
        <f>'6-1.급여배당소득세계산'!F26+'6-1.급여배당소득세계산'!G26+'6-1.급여배당소득세계산'!I26+'6-1.급여배당소득세계산'!J26</f>
        <v>10199393</v>
      </c>
      <c r="G31" s="785">
        <f>'6-1.급여배당소득세계산'!H26</f>
        <v>0.1961775</v>
      </c>
      <c r="H31" s="784">
        <f>'6-1.급여배당소득세계산'!K26</f>
        <v>8.4994941666666671E-2</v>
      </c>
      <c r="I31" s="686">
        <f>D14</f>
        <v>120000000</v>
      </c>
      <c r="J31" s="686">
        <f>K14</f>
        <v>11638317.199999999</v>
      </c>
      <c r="K31" s="786">
        <f>'6-1.급여배당소득세계산'!H8</f>
        <v>0.23443641666666667</v>
      </c>
      <c r="L31" s="787">
        <f>'6-1.급여배당소득세계산'!K8</f>
        <v>9.6985976666666654E-2</v>
      </c>
    </row>
    <row r="32" spans="2:13" ht="33.6" customHeight="1" x14ac:dyDescent="0.3">
      <c r="B32" s="594">
        <v>4</v>
      </c>
      <c r="C32" s="686">
        <f>I32-D32</f>
        <v>160000000</v>
      </c>
      <c r="D32" s="782">
        <v>20000000</v>
      </c>
      <c r="E32" s="686">
        <f>'6-1.급여배당소득세계산'!F27+'6-1.급여배당소득세계산'!G27</f>
        <v>47850010</v>
      </c>
      <c r="F32" s="688">
        <f>'6-1.급여배당소득세계산'!F27+'6-1.급여배당소득세계산'!G27+'6-1.급여배당소득세계산'!I27+'6-1.급여배당소득세계산'!J27</f>
        <v>25051665.599999998</v>
      </c>
      <c r="G32" s="785">
        <f>'6-1.급여배당소득세계산'!H27</f>
        <v>0.26583338888888891</v>
      </c>
      <c r="H32" s="784">
        <f>'6-1.급여배당소득세계산'!K27</f>
        <v>0.13917591999999998</v>
      </c>
      <c r="I32" s="686">
        <f>D15</f>
        <v>180000000</v>
      </c>
      <c r="J32" s="686">
        <f>K15</f>
        <v>27977789.799999997</v>
      </c>
      <c r="K32" s="786">
        <f>'6-1.급여배당소득세계산'!H9</f>
        <v>0.29960155555555557</v>
      </c>
      <c r="L32" s="787">
        <f>'6-1.급여배당소득세계산'!K9</f>
        <v>0.15543216555555553</v>
      </c>
    </row>
    <row r="33" spans="2:12" ht="33.6" customHeight="1" x14ac:dyDescent="0.3">
      <c r="B33" s="594">
        <v>5</v>
      </c>
      <c r="C33" s="686">
        <f>I33-D33</f>
        <v>220000000</v>
      </c>
      <c r="D33" s="782">
        <v>20000000</v>
      </c>
      <c r="E33" s="686">
        <f>'6-1.급여배당소득세계산'!F28+'6-1.급여배당소득세계산'!G28</f>
        <v>74433520</v>
      </c>
      <c r="F33" s="688">
        <f>'6-1.급여배당소득세계산'!F28+'6-1.급여배당소득세계산'!G28+'6-1.급여배당소득세계산'!I28+'6-1.급여배당소득세계산'!J28</f>
        <v>42178738.200000003</v>
      </c>
      <c r="G33" s="785">
        <f>'6-1.급여배당소득세계산'!H28</f>
        <v>0.31013966666666665</v>
      </c>
      <c r="H33" s="784">
        <f>'6-1.급여배당소득세계산'!K28</f>
        <v>0.17574474250000002</v>
      </c>
      <c r="I33" s="686">
        <f>D16</f>
        <v>240000000</v>
      </c>
      <c r="J33" s="686">
        <f>K16</f>
        <v>45499212.399999999</v>
      </c>
      <c r="K33" s="786">
        <f>'6-1.급여배당소득세계산'!H10</f>
        <v>0.33710891666666665</v>
      </c>
      <c r="L33" s="787">
        <f>'6-1.급여배당소득세계산'!K10</f>
        <v>0.18958005166666667</v>
      </c>
    </row>
    <row r="34" spans="2:12" ht="20.100000000000001" hidden="1" customHeight="1" x14ac:dyDescent="0.3">
      <c r="B34" s="599">
        <v>6</v>
      </c>
      <c r="C34" s="606">
        <f t="shared" ref="C34:C38" si="5">E34-D34</f>
        <v>96000000</v>
      </c>
      <c r="D34" s="618">
        <f>'6-1.급여배당소득세계산'!D29</f>
        <v>0</v>
      </c>
      <c r="E34" s="606">
        <f>D17</f>
        <v>96000000</v>
      </c>
      <c r="F34" s="606">
        <f>'6-1.급여배당소득세계산'!F29+'6-1.급여배당소득세계산'!G29</f>
        <v>0</v>
      </c>
      <c r="G34" s="617">
        <f t="shared" ref="G34:G38" si="6">F34/E34</f>
        <v>0</v>
      </c>
      <c r="H34" s="617">
        <f>'6-1.급여배당소득세계산'!K29</f>
        <v>0</v>
      </c>
      <c r="I34" s="606">
        <f t="shared" ref="I34:I38" si="7">D17</f>
        <v>96000000</v>
      </c>
      <c r="J34" s="616">
        <f>'6-1.급여배당소득세계산'!H11</f>
        <v>0.20685558333333334</v>
      </c>
      <c r="K34" s="616"/>
      <c r="L34" s="616">
        <f>'6-1.급여배당소득세계산'!K11</f>
        <v>7.4444355833333337E-2</v>
      </c>
    </row>
    <row r="35" spans="2:12" ht="20.100000000000001" hidden="1" customHeight="1" x14ac:dyDescent="0.3">
      <c r="B35" s="599">
        <v>7</v>
      </c>
      <c r="C35" s="606">
        <f t="shared" si="5"/>
        <v>108000000</v>
      </c>
      <c r="D35" s="618">
        <f>'6-1.급여배당소득세계산'!D30</f>
        <v>0</v>
      </c>
      <c r="E35" s="606">
        <f>D18</f>
        <v>108000000</v>
      </c>
      <c r="F35" s="606">
        <f>'6-1.급여배당소득세계산'!F30+'6-1.급여배당소득세계산'!G30</f>
        <v>0</v>
      </c>
      <c r="G35" s="617">
        <f t="shared" si="6"/>
        <v>0</v>
      </c>
      <c r="H35" s="617">
        <f>'6-1.급여배당소득세계산'!K30</f>
        <v>0</v>
      </c>
      <c r="I35" s="606">
        <f t="shared" si="7"/>
        <v>108000000</v>
      </c>
      <c r="J35" s="616">
        <f>'6-1.급여배당소득세계산'!H12</f>
        <v>0.21676840740740741</v>
      </c>
      <c r="K35" s="616"/>
      <c r="L35" s="616">
        <f>'6-1.급여배당소득세계산'!K12</f>
        <v>8.1557617407407398E-2</v>
      </c>
    </row>
    <row r="36" spans="2:12" ht="20.100000000000001" hidden="1" customHeight="1" x14ac:dyDescent="0.3">
      <c r="B36" s="599">
        <v>8</v>
      </c>
      <c r="C36" s="606">
        <f t="shared" si="5"/>
        <v>120000000</v>
      </c>
      <c r="D36" s="618">
        <f>'6-1.급여배당소득세계산'!D31</f>
        <v>0</v>
      </c>
      <c r="E36" s="606">
        <f>D19</f>
        <v>120000000</v>
      </c>
      <c r="F36" s="606">
        <f>'6-1.급여배당소득세계산'!F31+'6-1.급여배당소득세계산'!G31</f>
        <v>0</v>
      </c>
      <c r="G36" s="617">
        <f t="shared" si="6"/>
        <v>0</v>
      </c>
      <c r="H36" s="617">
        <f>'6-1.급여배당소득세계산'!K31</f>
        <v>0</v>
      </c>
      <c r="I36" s="606">
        <f t="shared" si="7"/>
        <v>120000000</v>
      </c>
      <c r="J36" s="616">
        <f>'6-1.급여배당소득세계산'!H13</f>
        <v>0.23443641666666667</v>
      </c>
      <c r="K36" s="616"/>
      <c r="L36" s="616">
        <f>'6-1.급여배당소득세계산'!K13</f>
        <v>9.6985976666666654E-2</v>
      </c>
    </row>
    <row r="37" spans="2:12" ht="20.100000000000001" hidden="1" customHeight="1" x14ac:dyDescent="0.3">
      <c r="B37" s="599">
        <v>9</v>
      </c>
      <c r="C37" s="606">
        <f t="shared" si="5"/>
        <v>132000000</v>
      </c>
      <c r="D37" s="618">
        <f>'6-1.급여배당소득세계산'!D32</f>
        <v>0</v>
      </c>
      <c r="E37" s="606">
        <f>D20</f>
        <v>132000000</v>
      </c>
      <c r="F37" s="606">
        <f>'6-1.급여배당소득세계산'!F32+'6-1.급여배당소득세계산'!G32</f>
        <v>0</v>
      </c>
      <c r="G37" s="617">
        <f t="shared" si="6"/>
        <v>0</v>
      </c>
      <c r="H37" s="617">
        <f>'6-1.급여배당소득세계산'!K32</f>
        <v>0</v>
      </c>
      <c r="I37" s="606">
        <f t="shared" si="7"/>
        <v>132000000</v>
      </c>
      <c r="J37" s="616">
        <f>'6-1.급여배당소득세계산'!H14</f>
        <v>0.25489289393939396</v>
      </c>
      <c r="K37" s="616"/>
      <c r="L37" s="616">
        <f>'6-1.급여배당소득세계산'!K14</f>
        <v>0.11561001303030302</v>
      </c>
    </row>
    <row r="38" spans="2:12" ht="20.100000000000001" hidden="1" customHeight="1" x14ac:dyDescent="0.3">
      <c r="B38" s="628">
        <v>10</v>
      </c>
      <c r="C38" s="637">
        <f t="shared" si="5"/>
        <v>144000000</v>
      </c>
      <c r="D38" s="629">
        <f>'6-1.급여배당소득세계산'!D33</f>
        <v>0</v>
      </c>
      <c r="E38" s="637">
        <f>D21</f>
        <v>144000000</v>
      </c>
      <c r="F38" s="637">
        <f>'6-1.급여배당소득세계산'!F33+'6-1.급여배당소득세계산'!G33</f>
        <v>0</v>
      </c>
      <c r="G38" s="631">
        <f t="shared" si="6"/>
        <v>0</v>
      </c>
      <c r="H38" s="631">
        <f>'6-1.급여배당소득세계산'!K33</f>
        <v>0</v>
      </c>
      <c r="I38" s="637">
        <f t="shared" si="7"/>
        <v>144000000</v>
      </c>
      <c r="J38" s="632">
        <f>'6-1.급여배당소득세계산'!H15</f>
        <v>0.26842606944444447</v>
      </c>
      <c r="K38" s="632"/>
      <c r="L38" s="632">
        <f>'6-1.급여배당소득세계산'!K15</f>
        <v>0.12761615444444444</v>
      </c>
    </row>
    <row r="39" spans="2:12" x14ac:dyDescent="0.3">
      <c r="B39" s="635"/>
      <c r="C39" s="635"/>
      <c r="D39" s="635"/>
      <c r="E39" s="635"/>
      <c r="F39" s="635"/>
      <c r="G39" s="635"/>
      <c r="H39" s="635"/>
      <c r="I39" s="635"/>
      <c r="J39" s="635"/>
      <c r="K39" s="635"/>
      <c r="L39" s="635"/>
    </row>
  </sheetData>
  <sheetProtection algorithmName="SHA-512" hashValue="2FPFGYqbiy8ytpxTUYDOyTWuVF1ji8RArhSoKFLBt/iPB5/Z7PVxDFwq2X49fKKVP4onaphUeN+mgLzCjKODRw==" saltValue="+T7yQwVRWXW+Tsd/lALZOw==" spinCount="100000" sheet="1" objects="1" scenarios="1" selectLockedCells="1"/>
  <mergeCells count="12">
    <mergeCell ref="B27:B28"/>
    <mergeCell ref="B3:L3"/>
    <mergeCell ref="I10:J10"/>
    <mergeCell ref="E10:H10"/>
    <mergeCell ref="L10:L11"/>
    <mergeCell ref="B10:B11"/>
    <mergeCell ref="C10:C11"/>
    <mergeCell ref="D10:D11"/>
    <mergeCell ref="C27:H27"/>
    <mergeCell ref="I27:L27"/>
    <mergeCell ref="J8:K8"/>
    <mergeCell ref="K10:K11"/>
  </mergeCells>
  <phoneticPr fontId="4" type="noConversion"/>
  <conditionalFormatting sqref="I29:I33 E29:F33">
    <cfRule type="cellIs" dxfId="57" priority="2" operator="equal">
      <formula>0</formula>
    </cfRule>
  </conditionalFormatting>
  <dataValidations count="1">
    <dataValidation type="list" allowBlank="1" showInputMessage="1" showErrorMessage="1" sqref="L8" xr:uid="{00000000-0002-0000-0E00-000000000000}">
      <formula1>$P$8:$P$10</formula1>
    </dataValidation>
  </dataValidations>
  <printOptions horizontalCentered="1"/>
  <pageMargins left="0.31496062992125984" right="0.31496062992125984" top="0.55118110236220474" bottom="0.19685039370078741" header="0.31496062992125984" footer="0.31496062992125984"/>
  <pageSetup paperSize="9" scale="6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pageSetUpPr autoPageBreaks="0" fitToPage="1"/>
  </sheetPr>
  <dimension ref="B1:X73"/>
  <sheetViews>
    <sheetView showGridLines="0" showRowColHeaders="0" zoomScale="90" zoomScaleNormal="90" workbookViewId="0">
      <selection activeCell="B19" sqref="B19:K19"/>
    </sheetView>
  </sheetViews>
  <sheetFormatPr defaultColWidth="8.625" defaultRowHeight="16.5" x14ac:dyDescent="0.3"/>
  <cols>
    <col min="1" max="1" width="3.125" style="1" customWidth="1"/>
    <col min="2" max="2" width="10" style="1" customWidth="1"/>
    <col min="3" max="3" width="16.125" style="1" customWidth="1"/>
    <col min="4" max="4" width="14.125" style="1" customWidth="1"/>
    <col min="5" max="5" width="12.125" style="1" customWidth="1"/>
    <col min="6" max="6" width="13.625" style="1" customWidth="1"/>
    <col min="7" max="7" width="13.125" style="1" customWidth="1"/>
    <col min="8" max="8" width="13.375" style="1" customWidth="1"/>
    <col min="9" max="9" width="13.125" style="1" customWidth="1"/>
    <col min="10" max="10" width="13.5" style="1" customWidth="1"/>
    <col min="11" max="11" width="12.125" style="1" customWidth="1"/>
    <col min="12" max="23" width="12.125" style="1" hidden="1" customWidth="1"/>
    <col min="24" max="24" width="17.125" style="1" customWidth="1"/>
    <col min="25" max="25" width="12.625" style="1" customWidth="1"/>
    <col min="26" max="16384" width="8.625" style="1"/>
  </cols>
  <sheetData>
    <row r="1" spans="2:14" ht="117" customHeight="1" x14ac:dyDescent="0.3"/>
    <row r="2" spans="2:14" ht="17.100000000000001" hidden="1" customHeight="1" x14ac:dyDescent="0.3"/>
    <row r="3" spans="2:14" ht="24.95" hidden="1" customHeight="1" x14ac:dyDescent="0.3">
      <c r="B3" s="596" t="s">
        <v>304</v>
      </c>
      <c r="C3" s="596"/>
      <c r="D3" s="592"/>
      <c r="E3" s="592"/>
      <c r="F3" s="595"/>
      <c r="G3" s="595"/>
      <c r="H3" s="595"/>
      <c r="I3" s="595"/>
      <c r="J3" s="595"/>
      <c r="K3" s="595"/>
      <c r="L3" s="595"/>
      <c r="M3" s="595"/>
      <c r="N3" s="595"/>
    </row>
    <row r="4" spans="2:14" ht="24.95" hidden="1" customHeight="1" x14ac:dyDescent="0.3">
      <c r="B4" s="1282" t="s">
        <v>303</v>
      </c>
      <c r="C4" s="1282" t="s">
        <v>296</v>
      </c>
      <c r="D4" s="1282" t="s">
        <v>319</v>
      </c>
      <c r="E4" s="1282" t="s">
        <v>301</v>
      </c>
      <c r="F4" s="1282"/>
      <c r="G4" s="1282"/>
      <c r="H4" s="1282"/>
      <c r="I4" s="608" t="s">
        <v>302</v>
      </c>
      <c r="J4" s="608"/>
      <c r="K4" s="1295" t="s">
        <v>318</v>
      </c>
    </row>
    <row r="5" spans="2:14" hidden="1" x14ac:dyDescent="0.3">
      <c r="B5" s="1282"/>
      <c r="C5" s="1282"/>
      <c r="D5" s="1282"/>
      <c r="E5" s="608" t="s">
        <v>297</v>
      </c>
      <c r="F5" s="608" t="s">
        <v>298</v>
      </c>
      <c r="G5" s="608" t="s">
        <v>300</v>
      </c>
      <c r="H5" s="608" t="s">
        <v>309</v>
      </c>
      <c r="I5" s="608" t="s">
        <v>298</v>
      </c>
      <c r="J5" s="608" t="s">
        <v>299</v>
      </c>
      <c r="K5" s="1295"/>
      <c r="L5" s="623" t="s">
        <v>310</v>
      </c>
      <c r="M5" s="609"/>
    </row>
    <row r="6" spans="2:14" hidden="1" x14ac:dyDescent="0.3">
      <c r="B6" s="605">
        <v>1</v>
      </c>
      <c r="C6" s="606">
        <f>'6.급여설계'!C12</f>
        <v>5000000</v>
      </c>
      <c r="D6" s="606">
        <f t="shared" ref="D6:D15" si="0">C6*12</f>
        <v>60000000</v>
      </c>
      <c r="E6" s="606">
        <f>'6-1.급여배당소득세계산'!D57</f>
        <v>4694250</v>
      </c>
      <c r="F6" s="606">
        <f>'6-1.급여배당소득세계산'!D58</f>
        <v>5099460</v>
      </c>
      <c r="G6" s="606">
        <f t="shared" ref="G6:G15" si="1">E6+F6</f>
        <v>9793710</v>
      </c>
      <c r="H6" s="612">
        <f t="shared" ref="H6:H15" si="2">G6/D6</f>
        <v>0.1632285</v>
      </c>
      <c r="I6" s="606">
        <f t="shared" ref="I6:I15" si="3">F6</f>
        <v>5099460</v>
      </c>
      <c r="J6" s="606">
        <f t="shared" ref="J6:J15" si="4">-(D6+I6)*법인세율</f>
        <v>-12368897.4</v>
      </c>
      <c r="K6" s="612">
        <f t="shared" ref="K6:K15" si="5">IF(M6&lt;=0,"",M6)</f>
        <v>4.2071209999999991E-2</v>
      </c>
      <c r="L6" s="607">
        <f t="shared" ref="L6:L15" si="6">(G6+I6)+J6</f>
        <v>2524272.5999999996</v>
      </c>
      <c r="M6" s="612">
        <f t="shared" ref="M6:M15" si="7">L6/D6</f>
        <v>4.2071209999999991E-2</v>
      </c>
    </row>
    <row r="7" spans="2:14" hidden="1" x14ac:dyDescent="0.3">
      <c r="B7" s="599">
        <v>2</v>
      </c>
      <c r="C7" s="606">
        <f>'6.급여설계'!C13</f>
        <v>7000000</v>
      </c>
      <c r="D7" s="600">
        <f t="shared" si="0"/>
        <v>84000000</v>
      </c>
      <c r="E7" s="600">
        <f>'6-1.급여배당소득세계산'!F57</f>
        <v>10023200</v>
      </c>
      <c r="F7" s="600">
        <f>'6-1.급여배당소득세계산'!F58</f>
        <v>6345444</v>
      </c>
      <c r="G7" s="600">
        <f t="shared" si="1"/>
        <v>16368644</v>
      </c>
      <c r="H7" s="613">
        <f t="shared" si="2"/>
        <v>0.19486480952380952</v>
      </c>
      <c r="I7" s="600">
        <f t="shared" si="3"/>
        <v>6345444</v>
      </c>
      <c r="J7" s="606">
        <f t="shared" si="4"/>
        <v>-17165634.359999999</v>
      </c>
      <c r="K7" s="612">
        <f t="shared" si="5"/>
        <v>6.6053019523809528E-2</v>
      </c>
      <c r="L7" s="601">
        <f t="shared" si="6"/>
        <v>5548453.6400000006</v>
      </c>
      <c r="M7" s="613">
        <f t="shared" si="7"/>
        <v>6.6053019523809528E-2</v>
      </c>
    </row>
    <row r="8" spans="2:14" hidden="1" x14ac:dyDescent="0.3">
      <c r="B8" s="599">
        <v>3</v>
      </c>
      <c r="C8" s="606">
        <f>'6.급여설계'!C14</f>
        <v>10000000</v>
      </c>
      <c r="D8" s="600">
        <f t="shared" si="0"/>
        <v>120000000</v>
      </c>
      <c r="E8" s="600">
        <f>'6-1.급여배당소득세계산'!H57</f>
        <v>20347250</v>
      </c>
      <c r="F8" s="600">
        <f>'6-1.급여배당소득세계산'!H58</f>
        <v>7785120</v>
      </c>
      <c r="G8" s="600">
        <f t="shared" si="1"/>
        <v>28132370</v>
      </c>
      <c r="H8" s="613">
        <f t="shared" si="2"/>
        <v>0.23443641666666667</v>
      </c>
      <c r="I8" s="600">
        <f t="shared" si="3"/>
        <v>7785120</v>
      </c>
      <c r="J8" s="606">
        <f t="shared" si="4"/>
        <v>-24279172.800000001</v>
      </c>
      <c r="K8" s="612">
        <f t="shared" si="5"/>
        <v>9.6985976666666654E-2</v>
      </c>
      <c r="L8" s="601">
        <f t="shared" si="6"/>
        <v>11638317.199999999</v>
      </c>
      <c r="M8" s="613">
        <f t="shared" si="7"/>
        <v>9.6985976666666654E-2</v>
      </c>
    </row>
    <row r="9" spans="2:14" hidden="1" x14ac:dyDescent="0.3">
      <c r="B9" s="599">
        <v>4</v>
      </c>
      <c r="C9" s="606">
        <f>'6.급여설계'!C15</f>
        <v>15000000</v>
      </c>
      <c r="D9" s="600">
        <f t="shared" si="0"/>
        <v>180000000</v>
      </c>
      <c r="E9" s="600">
        <f>'6-1.급여배당소득세계산'!J57</f>
        <v>43743700</v>
      </c>
      <c r="F9" s="600">
        <f>'6-1.급여배당소득세계산'!J58</f>
        <v>10184580</v>
      </c>
      <c r="G9" s="600">
        <f t="shared" si="1"/>
        <v>53928280</v>
      </c>
      <c r="H9" s="613">
        <f t="shared" si="2"/>
        <v>0.29960155555555557</v>
      </c>
      <c r="I9" s="600">
        <f t="shared" si="3"/>
        <v>10184580</v>
      </c>
      <c r="J9" s="606">
        <f t="shared" si="4"/>
        <v>-36135070.200000003</v>
      </c>
      <c r="K9" s="612">
        <f t="shared" si="5"/>
        <v>0.15543216555555553</v>
      </c>
      <c r="L9" s="601">
        <f t="shared" si="6"/>
        <v>27977789.799999997</v>
      </c>
      <c r="M9" s="613">
        <f t="shared" si="7"/>
        <v>0.15543216555555553</v>
      </c>
    </row>
    <row r="10" spans="2:14" hidden="1" x14ac:dyDescent="0.3">
      <c r="B10" s="599">
        <v>5</v>
      </c>
      <c r="C10" s="606">
        <f>'6.급여설계'!C16</f>
        <v>20000000</v>
      </c>
      <c r="D10" s="600">
        <f t="shared" si="0"/>
        <v>240000000</v>
      </c>
      <c r="E10" s="600">
        <f>'6-1.급여배당소득세계산'!L57</f>
        <v>68322100</v>
      </c>
      <c r="F10" s="600">
        <f>'6-1.급여배당소득세계산'!L58</f>
        <v>12584040</v>
      </c>
      <c r="G10" s="600">
        <f t="shared" si="1"/>
        <v>80906140</v>
      </c>
      <c r="H10" s="613">
        <f t="shared" si="2"/>
        <v>0.33710891666666665</v>
      </c>
      <c r="I10" s="600">
        <f t="shared" si="3"/>
        <v>12584040</v>
      </c>
      <c r="J10" s="606">
        <f t="shared" si="4"/>
        <v>-47990967.600000001</v>
      </c>
      <c r="K10" s="612">
        <f t="shared" si="5"/>
        <v>0.18958005166666667</v>
      </c>
      <c r="L10" s="601">
        <f t="shared" si="6"/>
        <v>45499212.399999999</v>
      </c>
      <c r="M10" s="613">
        <f t="shared" si="7"/>
        <v>0.18958005166666667</v>
      </c>
    </row>
    <row r="11" spans="2:14" hidden="1" x14ac:dyDescent="0.3">
      <c r="B11" s="599">
        <v>6</v>
      </c>
      <c r="C11" s="606">
        <f>'6.급여설계'!C17</f>
        <v>8000000</v>
      </c>
      <c r="D11" s="600">
        <f t="shared" si="0"/>
        <v>96000000</v>
      </c>
      <c r="E11" s="600">
        <f>'6-1.급여배당소득세계산'!N57</f>
        <v>13032800</v>
      </c>
      <c r="F11" s="600">
        <f>'6-1.급여배당소득세계산'!N58</f>
        <v>6825336</v>
      </c>
      <c r="G11" s="600">
        <f t="shared" si="1"/>
        <v>19858136</v>
      </c>
      <c r="H11" s="613">
        <f t="shared" si="2"/>
        <v>0.20685558333333334</v>
      </c>
      <c r="I11" s="600">
        <f t="shared" si="3"/>
        <v>6825336</v>
      </c>
      <c r="J11" s="606">
        <f t="shared" si="4"/>
        <v>-19536813.84</v>
      </c>
      <c r="K11" s="612">
        <f t="shared" si="5"/>
        <v>7.4444355833333337E-2</v>
      </c>
      <c r="L11" s="601">
        <f t="shared" si="6"/>
        <v>7146658.1600000001</v>
      </c>
      <c r="M11" s="613">
        <f t="shared" si="7"/>
        <v>7.4444355833333337E-2</v>
      </c>
    </row>
    <row r="12" spans="2:14" hidden="1" x14ac:dyDescent="0.3">
      <c r="B12" s="599">
        <v>7</v>
      </c>
      <c r="C12" s="606">
        <f>'6.급여설계'!C18</f>
        <v>9000000</v>
      </c>
      <c r="D12" s="600">
        <f t="shared" si="0"/>
        <v>108000000</v>
      </c>
      <c r="E12" s="600">
        <f>'6-1.급여배당소득세계산'!P57</f>
        <v>16105760</v>
      </c>
      <c r="F12" s="600">
        <f>'6-1.급여배당소득세계산'!P58</f>
        <v>7305228.0000000009</v>
      </c>
      <c r="G12" s="600">
        <f t="shared" si="1"/>
        <v>23410988</v>
      </c>
      <c r="H12" s="613">
        <f t="shared" si="2"/>
        <v>0.21676840740740741</v>
      </c>
      <c r="I12" s="600">
        <f t="shared" si="3"/>
        <v>7305228.0000000009</v>
      </c>
      <c r="J12" s="606">
        <f t="shared" si="4"/>
        <v>-21907993.32</v>
      </c>
      <c r="K12" s="612">
        <f t="shared" si="5"/>
        <v>8.1557617407407398E-2</v>
      </c>
      <c r="L12" s="601">
        <f t="shared" si="6"/>
        <v>8808222.6799999997</v>
      </c>
      <c r="M12" s="613">
        <f t="shared" si="7"/>
        <v>8.1557617407407398E-2</v>
      </c>
    </row>
    <row r="13" spans="2:14" hidden="1" x14ac:dyDescent="0.3">
      <c r="B13" s="599">
        <v>8</v>
      </c>
      <c r="C13" s="606">
        <f>'6.급여설계'!C19</f>
        <v>10000000</v>
      </c>
      <c r="D13" s="600">
        <f t="shared" si="0"/>
        <v>120000000</v>
      </c>
      <c r="E13" s="600">
        <f>'6-1.급여배당소득세계산'!R57</f>
        <v>20347250</v>
      </c>
      <c r="F13" s="600">
        <f>'6-1.급여배당소득세계산'!R58</f>
        <v>7785120</v>
      </c>
      <c r="G13" s="600">
        <f t="shared" si="1"/>
        <v>28132370</v>
      </c>
      <c r="H13" s="613">
        <f t="shared" si="2"/>
        <v>0.23443641666666667</v>
      </c>
      <c r="I13" s="600">
        <f t="shared" si="3"/>
        <v>7785120</v>
      </c>
      <c r="J13" s="606">
        <f t="shared" si="4"/>
        <v>-24279172.800000001</v>
      </c>
      <c r="K13" s="612">
        <f t="shared" si="5"/>
        <v>9.6985976666666654E-2</v>
      </c>
      <c r="L13" s="601">
        <f t="shared" si="6"/>
        <v>11638317.199999999</v>
      </c>
      <c r="M13" s="613">
        <f t="shared" si="7"/>
        <v>9.6985976666666654E-2</v>
      </c>
    </row>
    <row r="14" spans="2:14" hidden="1" x14ac:dyDescent="0.3">
      <c r="B14" s="599">
        <v>9</v>
      </c>
      <c r="C14" s="606">
        <f>'6.급여설계'!C20</f>
        <v>11000000</v>
      </c>
      <c r="D14" s="600">
        <f t="shared" si="0"/>
        <v>132000000</v>
      </c>
      <c r="E14" s="600">
        <f>'6-1.급여배당소득세계산'!T57</f>
        <v>25380850</v>
      </c>
      <c r="F14" s="600">
        <f>'6-1.급여배당소득세계산'!T58</f>
        <v>8265012</v>
      </c>
      <c r="G14" s="600">
        <f t="shared" si="1"/>
        <v>33645862</v>
      </c>
      <c r="H14" s="613">
        <f t="shared" si="2"/>
        <v>0.25489289393939396</v>
      </c>
      <c r="I14" s="600">
        <f t="shared" si="3"/>
        <v>8265012</v>
      </c>
      <c r="J14" s="606">
        <f t="shared" si="4"/>
        <v>-26650352.280000001</v>
      </c>
      <c r="K14" s="612">
        <f t="shared" si="5"/>
        <v>0.11561001303030302</v>
      </c>
      <c r="L14" s="601">
        <f t="shared" si="6"/>
        <v>15260521.719999999</v>
      </c>
      <c r="M14" s="613">
        <f t="shared" si="7"/>
        <v>0.11561001303030302</v>
      </c>
    </row>
    <row r="15" spans="2:14" hidden="1" x14ac:dyDescent="0.3">
      <c r="B15" s="599">
        <v>10</v>
      </c>
      <c r="C15" s="606">
        <f>'6.급여설계'!C21</f>
        <v>12000000</v>
      </c>
      <c r="D15" s="600">
        <f t="shared" si="0"/>
        <v>144000000</v>
      </c>
      <c r="E15" s="600">
        <f>'6-1.급여배당소득세계산'!V57</f>
        <v>29908450</v>
      </c>
      <c r="F15" s="600">
        <f>'6-1.급여배당소득세계산'!V58</f>
        <v>8744904</v>
      </c>
      <c r="G15" s="600">
        <f t="shared" si="1"/>
        <v>38653354</v>
      </c>
      <c r="H15" s="613">
        <f t="shared" si="2"/>
        <v>0.26842606944444447</v>
      </c>
      <c r="I15" s="600">
        <f t="shared" si="3"/>
        <v>8744904</v>
      </c>
      <c r="J15" s="606">
        <f t="shared" si="4"/>
        <v>-29021531.760000002</v>
      </c>
      <c r="K15" s="612">
        <f t="shared" si="5"/>
        <v>0.12761615444444444</v>
      </c>
      <c r="L15" s="601">
        <f t="shared" si="6"/>
        <v>18376726.239999998</v>
      </c>
      <c r="M15" s="613">
        <f t="shared" si="7"/>
        <v>0.12761615444444444</v>
      </c>
    </row>
    <row r="16" spans="2:14" ht="20.100000000000001" hidden="1" customHeight="1" x14ac:dyDescent="0.3">
      <c r="B16" s="598" t="s">
        <v>307</v>
      </c>
      <c r="C16" s="598"/>
      <c r="D16" s="597"/>
      <c r="E16" s="592"/>
      <c r="F16" s="597"/>
      <c r="G16" s="597"/>
      <c r="H16" s="597"/>
      <c r="I16" s="597"/>
      <c r="J16" s="597"/>
      <c r="K16" s="597"/>
      <c r="L16" s="592"/>
    </row>
    <row r="17" spans="2:13" ht="9.6" hidden="1" customHeight="1" x14ac:dyDescent="0.3">
      <c r="B17" s="598" t="s">
        <v>308</v>
      </c>
      <c r="C17" s="598"/>
      <c r="D17" s="597"/>
      <c r="E17" s="592"/>
      <c r="F17" s="597"/>
      <c r="G17" s="597"/>
      <c r="H17" s="597"/>
      <c r="I17" s="597"/>
      <c r="J17" s="597"/>
      <c r="K17" s="597"/>
      <c r="L17" s="592"/>
    </row>
    <row r="18" spans="2:13" ht="17.25" thickBot="1" x14ac:dyDescent="0.35">
      <c r="D18" s="593"/>
      <c r="E18" s="593"/>
    </row>
    <row r="19" spans="2:13" ht="50.1" customHeight="1" thickBot="1" x14ac:dyDescent="0.35">
      <c r="B19" s="1283" t="s">
        <v>355</v>
      </c>
      <c r="C19" s="1284"/>
      <c r="D19" s="1284"/>
      <c r="E19" s="1284"/>
      <c r="F19" s="1284"/>
      <c r="G19" s="1284"/>
      <c r="H19" s="1284"/>
      <c r="I19" s="1284"/>
      <c r="J19" s="1284"/>
      <c r="K19" s="1285"/>
    </row>
    <row r="20" spans="2:13" ht="24" customHeight="1" x14ac:dyDescent="0.3">
      <c r="D20" s="593"/>
      <c r="E20" s="593"/>
    </row>
    <row r="21" spans="2:13" ht="36.6" customHeight="1" x14ac:dyDescent="0.3">
      <c r="B21" s="624" t="s">
        <v>322</v>
      </c>
      <c r="C21" s="596"/>
      <c r="D21" s="587"/>
      <c r="E21" s="587"/>
      <c r="F21" s="604"/>
    </row>
    <row r="22" spans="2:13" ht="33" customHeight="1" x14ac:dyDescent="0.3">
      <c r="B22" s="1296" t="s">
        <v>320</v>
      </c>
      <c r="C22" s="1290" t="s">
        <v>301</v>
      </c>
      <c r="D22" s="1291"/>
      <c r="E22" s="1291"/>
      <c r="F22" s="1291"/>
      <c r="G22" s="1291"/>
      <c r="H22" s="1292"/>
      <c r="I22" s="1291" t="s">
        <v>302</v>
      </c>
      <c r="J22" s="1292"/>
      <c r="K22" s="1293" t="s">
        <v>315</v>
      </c>
      <c r="L22" s="619"/>
      <c r="M22" s="609" t="s">
        <v>343</v>
      </c>
    </row>
    <row r="23" spans="2:13" ht="21.95" customHeight="1" x14ac:dyDescent="0.3">
      <c r="B23" s="1297"/>
      <c r="C23" s="608" t="s">
        <v>305</v>
      </c>
      <c r="D23" s="608" t="s">
        <v>306</v>
      </c>
      <c r="E23" s="608" t="s">
        <v>342</v>
      </c>
      <c r="F23" s="608" t="s">
        <v>341</v>
      </c>
      <c r="G23" s="608" t="s">
        <v>298</v>
      </c>
      <c r="H23" s="608" t="s">
        <v>309</v>
      </c>
      <c r="I23" s="608" t="s">
        <v>298</v>
      </c>
      <c r="J23" s="608" t="s">
        <v>299</v>
      </c>
      <c r="K23" s="1294"/>
      <c r="L23" s="620"/>
      <c r="M23" s="609"/>
    </row>
    <row r="24" spans="2:13" ht="21.95" customHeight="1" x14ac:dyDescent="0.3">
      <c r="B24" s="682">
        <v>1</v>
      </c>
      <c r="C24" s="607">
        <f>'6.급여설계'!C29</f>
        <v>40000000</v>
      </c>
      <c r="D24" s="607">
        <f>'6.급여설계'!D29</f>
        <v>20000000</v>
      </c>
      <c r="E24" s="621">
        <f>E42</f>
        <v>2800000.0000000005</v>
      </c>
      <c r="F24" s="622">
        <f>E54+E57</f>
        <v>4415350</v>
      </c>
      <c r="G24" s="622">
        <f>'6-1.급여배당소득세계산'!E58</f>
        <v>3399640</v>
      </c>
      <c r="H24" s="612">
        <f>(F24+G24)/(C24+D24)</f>
        <v>0.13024983333333334</v>
      </c>
      <c r="I24" s="606">
        <f>G24</f>
        <v>3399640</v>
      </c>
      <c r="J24" s="606">
        <f>-(C24+I24)*법인세율</f>
        <v>-8245931.6000000006</v>
      </c>
      <c r="K24" s="683">
        <f>IF(L24&lt;0,"",L24)</f>
        <v>4.9478306666666659E-2</v>
      </c>
      <c r="L24" s="681">
        <f>M24/(C24+D24)</f>
        <v>4.9478306666666659E-2</v>
      </c>
      <c r="M24" s="607">
        <f>(F24+G24+I24)+J24</f>
        <v>2968698.3999999994</v>
      </c>
    </row>
    <row r="25" spans="2:13" ht="21.95" customHeight="1" x14ac:dyDescent="0.3">
      <c r="B25" s="684">
        <v>2</v>
      </c>
      <c r="C25" s="607">
        <f>'6.급여설계'!C30</f>
        <v>64000000</v>
      </c>
      <c r="D25" s="607">
        <f>'6.급여설계'!D30</f>
        <v>20000000</v>
      </c>
      <c r="E25" s="602">
        <f>G42</f>
        <v>2800000.0000000005</v>
      </c>
      <c r="F25" s="603">
        <f>G54+G57</f>
        <v>7841250</v>
      </c>
      <c r="G25" s="603">
        <f>'6-1.급여배당소득세계산'!G58</f>
        <v>5439424</v>
      </c>
      <c r="H25" s="612">
        <f t="shared" ref="H25:H28" si="8">(F25+G25)/(C25+D25)</f>
        <v>0.1581032619047619</v>
      </c>
      <c r="I25" s="600">
        <f>G25</f>
        <v>5439424</v>
      </c>
      <c r="J25" s="606">
        <f>-(C25+I25)*법인세율</f>
        <v>-13193490.560000001</v>
      </c>
      <c r="K25" s="685">
        <f>IF(L25&lt;0,"",L25)</f>
        <v>6.5792945714285705E-2</v>
      </c>
      <c r="L25" s="681">
        <f t="shared" ref="L25:L33" si="9">M25/(C25+D25)</f>
        <v>6.5792945714285705E-2</v>
      </c>
      <c r="M25" s="607">
        <f t="shared" ref="M25:M27" si="10">(F25+G25+I25)+J25</f>
        <v>5526607.4399999995</v>
      </c>
    </row>
    <row r="26" spans="2:13" ht="21.95" customHeight="1" x14ac:dyDescent="0.3">
      <c r="B26" s="684">
        <v>3</v>
      </c>
      <c r="C26" s="607">
        <f>'6.급여설계'!C31</f>
        <v>100000000</v>
      </c>
      <c r="D26" s="607">
        <f>'6.급여설계'!D31</f>
        <v>20000000</v>
      </c>
      <c r="E26" s="602">
        <f>I42</f>
        <v>2800000.0000000005</v>
      </c>
      <c r="F26" s="603">
        <f>I54+I57</f>
        <v>16556000</v>
      </c>
      <c r="G26" s="603">
        <f>'6-1.급여배당소득세계산'!I58</f>
        <v>6985300</v>
      </c>
      <c r="H26" s="612">
        <f t="shared" si="8"/>
        <v>0.1961775</v>
      </c>
      <c r="I26" s="600">
        <f>G26</f>
        <v>6985300</v>
      </c>
      <c r="J26" s="606">
        <f>-(C26+I26)*법인세율</f>
        <v>-20327207</v>
      </c>
      <c r="K26" s="685">
        <f>IF(L26&lt;0,"",L26)</f>
        <v>8.4994941666666671E-2</v>
      </c>
      <c r="L26" s="681">
        <f t="shared" si="9"/>
        <v>8.4994941666666671E-2</v>
      </c>
      <c r="M26" s="607">
        <f t="shared" si="10"/>
        <v>10199393</v>
      </c>
    </row>
    <row r="27" spans="2:13" ht="21.95" customHeight="1" x14ac:dyDescent="0.3">
      <c r="B27" s="684">
        <v>4</v>
      </c>
      <c r="C27" s="607">
        <f>'6.급여설계'!C32</f>
        <v>160000000</v>
      </c>
      <c r="D27" s="607">
        <f>'6.급여설계'!D32</f>
        <v>20000000</v>
      </c>
      <c r="E27" s="602">
        <f>K42</f>
        <v>2800000.0000000005</v>
      </c>
      <c r="F27" s="603">
        <f>K54+K57</f>
        <v>38465250</v>
      </c>
      <c r="G27" s="603">
        <f>'6-1.급여배당소득세계산'!K58</f>
        <v>9384760</v>
      </c>
      <c r="H27" s="612">
        <f t="shared" si="8"/>
        <v>0.26583338888888891</v>
      </c>
      <c r="I27" s="600">
        <f>G27</f>
        <v>9384760</v>
      </c>
      <c r="J27" s="606">
        <f>-(C27+I27)*법인세율</f>
        <v>-32183104.400000002</v>
      </c>
      <c r="K27" s="685">
        <f>IF(L27&lt;0,"",L27)</f>
        <v>0.13917591999999998</v>
      </c>
      <c r="L27" s="681">
        <f t="shared" si="9"/>
        <v>0.13917591999999998</v>
      </c>
      <c r="M27" s="607">
        <f t="shared" si="10"/>
        <v>25051665.599999998</v>
      </c>
    </row>
    <row r="28" spans="2:13" ht="21.95" customHeight="1" x14ac:dyDescent="0.3">
      <c r="B28" s="689">
        <v>5</v>
      </c>
      <c r="C28" s="690">
        <f>'6.급여설계'!C33</f>
        <v>220000000</v>
      </c>
      <c r="D28" s="690">
        <f>'6.급여설계'!D33</f>
        <v>20000000</v>
      </c>
      <c r="E28" s="691">
        <f>M42</f>
        <v>2800000.0000000005</v>
      </c>
      <c r="F28" s="692">
        <f>M54+M57</f>
        <v>62649300</v>
      </c>
      <c r="G28" s="692">
        <f>'6-1.급여배당소득세계산'!M58</f>
        <v>11784220.000000002</v>
      </c>
      <c r="H28" s="693">
        <f t="shared" si="8"/>
        <v>0.31013966666666665</v>
      </c>
      <c r="I28" s="694">
        <f>G28</f>
        <v>11784220.000000002</v>
      </c>
      <c r="J28" s="694">
        <f>-(C28+I28)*법인세율</f>
        <v>-44039001.799999997</v>
      </c>
      <c r="K28" s="695">
        <f>IF(L28&lt;0,"",L28)</f>
        <v>0.17574474250000002</v>
      </c>
      <c r="L28" s="681">
        <f>M28/(C28+D28)</f>
        <v>0.17574474250000002</v>
      </c>
      <c r="M28" s="607">
        <f>(F28+G28+I28)+J28</f>
        <v>42178738.200000003</v>
      </c>
    </row>
    <row r="29" spans="2:13" ht="21.95" hidden="1" customHeight="1" x14ac:dyDescent="0.3">
      <c r="B29" s="605"/>
      <c r="C29" s="607"/>
      <c r="D29" s="606"/>
      <c r="E29" s="621"/>
      <c r="F29" s="622"/>
      <c r="G29" s="622"/>
      <c r="H29" s="612"/>
      <c r="I29" s="612"/>
      <c r="J29" s="606"/>
      <c r="K29" s="612"/>
      <c r="L29" s="681" t="e">
        <f t="shared" si="9"/>
        <v>#DIV/0!</v>
      </c>
      <c r="M29" s="613"/>
    </row>
    <row r="30" spans="2:13" ht="21.95" hidden="1" customHeight="1" x14ac:dyDescent="0.3">
      <c r="B30" s="599"/>
      <c r="C30" s="601"/>
      <c r="D30" s="600"/>
      <c r="E30" s="602"/>
      <c r="F30" s="603"/>
      <c r="G30" s="603"/>
      <c r="H30" s="612"/>
      <c r="I30" s="612"/>
      <c r="J30" s="600"/>
      <c r="K30" s="613"/>
      <c r="L30" s="681" t="e">
        <f t="shared" si="9"/>
        <v>#DIV/0!</v>
      </c>
      <c r="M30" s="613"/>
    </row>
    <row r="31" spans="2:13" ht="21.95" hidden="1" customHeight="1" x14ac:dyDescent="0.3">
      <c r="B31" s="599"/>
      <c r="C31" s="601"/>
      <c r="D31" s="600"/>
      <c r="E31" s="602"/>
      <c r="F31" s="603"/>
      <c r="G31" s="603"/>
      <c r="H31" s="612"/>
      <c r="I31" s="612"/>
      <c r="J31" s="600"/>
      <c r="K31" s="613"/>
      <c r="L31" s="681" t="e">
        <f t="shared" si="9"/>
        <v>#DIV/0!</v>
      </c>
      <c r="M31" s="613"/>
    </row>
    <row r="32" spans="2:13" ht="21.95" hidden="1" customHeight="1" x14ac:dyDescent="0.3">
      <c r="B32" s="599"/>
      <c r="C32" s="601"/>
      <c r="D32" s="600"/>
      <c r="E32" s="602"/>
      <c r="F32" s="603"/>
      <c r="G32" s="603"/>
      <c r="H32" s="612"/>
      <c r="I32" s="612"/>
      <c r="J32" s="600"/>
      <c r="K32" s="613"/>
      <c r="L32" s="681" t="e">
        <f t="shared" si="9"/>
        <v>#DIV/0!</v>
      </c>
      <c r="M32" s="613"/>
    </row>
    <row r="33" spans="2:24" ht="21.95" hidden="1" customHeight="1" x14ac:dyDescent="0.3">
      <c r="B33" s="599"/>
      <c r="C33" s="601"/>
      <c r="D33" s="600"/>
      <c r="E33" s="602"/>
      <c r="F33" s="603"/>
      <c r="G33" s="603"/>
      <c r="H33" s="612"/>
      <c r="I33" s="612"/>
      <c r="J33" s="600"/>
      <c r="K33" s="613"/>
      <c r="L33" s="681" t="e">
        <f t="shared" si="9"/>
        <v>#DIV/0!</v>
      </c>
      <c r="M33" s="613"/>
    </row>
    <row r="34" spans="2:24" ht="17.100000000000001" hidden="1" customHeight="1" x14ac:dyDescent="0.3"/>
    <row r="35" spans="2:24" s="4" customFormat="1" ht="41.45" customHeight="1" x14ac:dyDescent="0.25">
      <c r="B35" s="479" t="s">
        <v>321</v>
      </c>
      <c r="C35" s="288"/>
      <c r="E35" s="63"/>
      <c r="G35" s="63"/>
      <c r="I35" s="63"/>
      <c r="K35" s="63"/>
      <c r="M35" s="63"/>
      <c r="O35" s="63"/>
      <c r="Q35" s="63"/>
      <c r="S35" s="63"/>
      <c r="U35" s="63"/>
      <c r="W35" s="63"/>
    </row>
    <row r="36" spans="2:24" s="4" customFormat="1" ht="15.6" customHeight="1" x14ac:dyDescent="0.3">
      <c r="B36" s="1286"/>
      <c r="C36" s="1287"/>
      <c r="D36" s="1298">
        <v>1</v>
      </c>
      <c r="E36" s="1280"/>
      <c r="F36" s="1279">
        <v>2</v>
      </c>
      <c r="G36" s="1280"/>
      <c r="H36" s="1279">
        <v>3</v>
      </c>
      <c r="I36" s="1280"/>
      <c r="J36" s="1279">
        <v>4</v>
      </c>
      <c r="K36" s="1280"/>
      <c r="L36" s="1279">
        <v>5</v>
      </c>
      <c r="M36" s="1280"/>
      <c r="N36" s="1281">
        <v>6</v>
      </c>
      <c r="O36" s="1278"/>
      <c r="P36" s="1278">
        <v>7</v>
      </c>
      <c r="Q36" s="1278"/>
      <c r="R36" s="1278">
        <v>8</v>
      </c>
      <c r="S36" s="1278"/>
      <c r="T36" s="1278">
        <v>9</v>
      </c>
      <c r="U36" s="1278"/>
      <c r="V36" s="1278">
        <v>10</v>
      </c>
      <c r="W36" s="1278"/>
    </row>
    <row r="37" spans="2:24" s="4" customFormat="1" ht="21.95" customHeight="1" x14ac:dyDescent="0.3">
      <c r="B37" s="1288"/>
      <c r="C37" s="1289"/>
      <c r="D37" s="650" t="s">
        <v>234</v>
      </c>
      <c r="E37" s="651" t="s">
        <v>236</v>
      </c>
      <c r="F37" s="660" t="s">
        <v>234</v>
      </c>
      <c r="G37" s="651" t="s">
        <v>236</v>
      </c>
      <c r="H37" s="660" t="s">
        <v>234</v>
      </c>
      <c r="I37" s="651" t="s">
        <v>236</v>
      </c>
      <c r="J37" s="660" t="s">
        <v>234</v>
      </c>
      <c r="K37" s="651" t="s">
        <v>236</v>
      </c>
      <c r="L37" s="660" t="s">
        <v>234</v>
      </c>
      <c r="M37" s="651" t="s">
        <v>236</v>
      </c>
      <c r="N37" s="640" t="s">
        <v>234</v>
      </c>
      <c r="O37" s="611" t="s">
        <v>236</v>
      </c>
      <c r="P37" s="610" t="s">
        <v>234</v>
      </c>
      <c r="Q37" s="611" t="s">
        <v>236</v>
      </c>
      <c r="R37" s="610" t="s">
        <v>234</v>
      </c>
      <c r="S37" s="611" t="s">
        <v>236</v>
      </c>
      <c r="T37" s="610" t="s">
        <v>234</v>
      </c>
      <c r="U37" s="611" t="s">
        <v>236</v>
      </c>
      <c r="V37" s="610" t="s">
        <v>234</v>
      </c>
      <c r="W37" s="611" t="s">
        <v>236</v>
      </c>
      <c r="X37" s="233"/>
    </row>
    <row r="38" spans="2:24" s="4" customFormat="1" ht="21.95" customHeight="1" x14ac:dyDescent="0.3">
      <c r="B38" s="670" t="s">
        <v>7</v>
      </c>
      <c r="C38" s="672"/>
      <c r="D38" s="641">
        <f>VLOOKUP(D36,급여,3,FALSE)</f>
        <v>60000000</v>
      </c>
      <c r="E38" s="652">
        <f>VLOOKUP(D36,급여배당,2,FALSE)</f>
        <v>40000000</v>
      </c>
      <c r="F38" s="661">
        <f>VLOOKUP(F36,급여,3,FALSE)</f>
        <v>84000000</v>
      </c>
      <c r="G38" s="652">
        <f>VLOOKUP(F36,급여배당,2,FALSE)</f>
        <v>64000000</v>
      </c>
      <c r="H38" s="661">
        <f>VLOOKUP(H36,급여,3,FALSE)</f>
        <v>120000000</v>
      </c>
      <c r="I38" s="652">
        <f>VLOOKUP(H36,급여배당,2,FALSE)</f>
        <v>100000000</v>
      </c>
      <c r="J38" s="661">
        <f>VLOOKUP(J36,급여,3,FALSE)</f>
        <v>180000000</v>
      </c>
      <c r="K38" s="652">
        <f>VLOOKUP(J36,급여배당,2,FALSE)</f>
        <v>160000000</v>
      </c>
      <c r="L38" s="661">
        <f>VLOOKUP(L36,급여,3,FALSE)</f>
        <v>240000000</v>
      </c>
      <c r="M38" s="652">
        <f>VLOOKUP(L36,급여배당,2,FALSE)</f>
        <v>220000000</v>
      </c>
      <c r="N38" s="910">
        <f>VLOOKUP(N36,급여,3,FALSE)</f>
        <v>96000000</v>
      </c>
      <c r="O38" s="911">
        <f>VLOOKUP(N36,급여배당,2,FALSE)</f>
        <v>96000000</v>
      </c>
      <c r="P38" s="911">
        <f>VLOOKUP(P36,급여,3,FALSE)</f>
        <v>108000000</v>
      </c>
      <c r="Q38" s="911">
        <f>VLOOKUP(P36,급여배당,2,FALSE)</f>
        <v>108000000</v>
      </c>
      <c r="R38" s="911">
        <f>VLOOKUP(R36,급여,3,FALSE)</f>
        <v>120000000</v>
      </c>
      <c r="S38" s="911">
        <f>VLOOKUP(R36,급여배당,2,FALSE)</f>
        <v>120000000</v>
      </c>
      <c r="T38" s="911">
        <f>VLOOKUP(T36,급여,3,FALSE)</f>
        <v>132000000</v>
      </c>
      <c r="U38" s="911">
        <f>VLOOKUP(T36,급여배당,2,FALSE)</f>
        <v>132000000</v>
      </c>
      <c r="V38" s="911">
        <f>VLOOKUP(V36,급여,3,FALSE)</f>
        <v>144000000</v>
      </c>
      <c r="W38" s="911">
        <f>VLOOKUP(V36,급여배당,2,FALSE)</f>
        <v>144000000</v>
      </c>
      <c r="X38" s="9"/>
    </row>
    <row r="39" spans="2:24" s="4" customFormat="1" ht="21.95" customHeight="1" x14ac:dyDescent="0.3">
      <c r="B39" s="671" t="s">
        <v>32</v>
      </c>
      <c r="C39" s="673"/>
      <c r="D39" s="1039">
        <f t="shared" ref="D39:K39" si="11">MIN(20000000,D38*VLOOKUP(D38,근로소득공제테이블,2)+VLOOKUP(D38,근로소득공제테이블,3))</f>
        <v>12750000</v>
      </c>
      <c r="E39" s="653">
        <f t="shared" si="11"/>
        <v>11250000</v>
      </c>
      <c r="F39" s="642">
        <f t="shared" si="11"/>
        <v>13950000</v>
      </c>
      <c r="G39" s="653">
        <f t="shared" si="11"/>
        <v>12950000</v>
      </c>
      <c r="H39" s="642">
        <f t="shared" si="11"/>
        <v>15150000</v>
      </c>
      <c r="I39" s="653">
        <f t="shared" si="11"/>
        <v>14750000</v>
      </c>
      <c r="J39" s="642">
        <f t="shared" si="11"/>
        <v>16350000</v>
      </c>
      <c r="K39" s="653">
        <f t="shared" si="11"/>
        <v>15950000</v>
      </c>
      <c r="L39" s="642">
        <f t="shared" ref="L39:W39" si="12">MIN(20000000,L38*VLOOKUP(L38,근로소득공제테이블,2)+VLOOKUP(L38,근로소득공제테이블,3))</f>
        <v>17550000</v>
      </c>
      <c r="M39" s="653">
        <f t="shared" si="12"/>
        <v>17150000</v>
      </c>
      <c r="N39" s="642">
        <f t="shared" si="12"/>
        <v>14550000</v>
      </c>
      <c r="O39" s="653">
        <f t="shared" si="12"/>
        <v>14550000</v>
      </c>
      <c r="P39" s="642">
        <f t="shared" si="12"/>
        <v>14910000</v>
      </c>
      <c r="Q39" s="653">
        <f t="shared" si="12"/>
        <v>14910000</v>
      </c>
      <c r="R39" s="642">
        <f t="shared" si="12"/>
        <v>15150000</v>
      </c>
      <c r="S39" s="653">
        <f t="shared" si="12"/>
        <v>15150000</v>
      </c>
      <c r="T39" s="642">
        <f t="shared" si="12"/>
        <v>15390000</v>
      </c>
      <c r="U39" s="653">
        <f t="shared" si="12"/>
        <v>15390000</v>
      </c>
      <c r="V39" s="642">
        <f t="shared" si="12"/>
        <v>15630000</v>
      </c>
      <c r="W39" s="653">
        <f t="shared" si="12"/>
        <v>15630000</v>
      </c>
    </row>
    <row r="40" spans="2:24" s="4" customFormat="1" ht="21.95" customHeight="1" x14ac:dyDescent="0.3">
      <c r="B40" s="670" t="s">
        <v>6</v>
      </c>
      <c r="C40" s="672"/>
      <c r="D40" s="643">
        <f t="shared" ref="D40:K40" si="13">D38-D39</f>
        <v>47250000</v>
      </c>
      <c r="E40" s="654">
        <f t="shared" si="13"/>
        <v>28750000</v>
      </c>
      <c r="F40" s="663">
        <f t="shared" si="13"/>
        <v>70050000</v>
      </c>
      <c r="G40" s="654">
        <f t="shared" si="13"/>
        <v>51050000</v>
      </c>
      <c r="H40" s="663">
        <f t="shared" si="13"/>
        <v>104850000</v>
      </c>
      <c r="I40" s="654">
        <f t="shared" si="13"/>
        <v>85250000</v>
      </c>
      <c r="J40" s="663">
        <f t="shared" si="13"/>
        <v>163650000</v>
      </c>
      <c r="K40" s="654">
        <f t="shared" si="13"/>
        <v>144050000</v>
      </c>
      <c r="L40" s="663">
        <f t="shared" ref="L40:W40" si="14">L38-L39</f>
        <v>222450000</v>
      </c>
      <c r="M40" s="654">
        <f t="shared" si="14"/>
        <v>202850000</v>
      </c>
      <c r="N40" s="663">
        <f t="shared" si="14"/>
        <v>81450000</v>
      </c>
      <c r="O40" s="654">
        <f t="shared" si="14"/>
        <v>81450000</v>
      </c>
      <c r="P40" s="663">
        <f t="shared" si="14"/>
        <v>93090000</v>
      </c>
      <c r="Q40" s="654">
        <f t="shared" si="14"/>
        <v>93090000</v>
      </c>
      <c r="R40" s="663">
        <f t="shared" si="14"/>
        <v>104850000</v>
      </c>
      <c r="S40" s="654">
        <f t="shared" si="14"/>
        <v>104850000</v>
      </c>
      <c r="T40" s="663">
        <f t="shared" si="14"/>
        <v>116610000</v>
      </c>
      <c r="U40" s="654">
        <f t="shared" si="14"/>
        <v>116610000</v>
      </c>
      <c r="V40" s="663">
        <f t="shared" si="14"/>
        <v>128370000</v>
      </c>
      <c r="W40" s="654">
        <f t="shared" si="14"/>
        <v>128370000</v>
      </c>
    </row>
    <row r="41" spans="2:24" s="4" customFormat="1" ht="21.95" customHeight="1" x14ac:dyDescent="0.3">
      <c r="B41" s="670" t="s">
        <v>13</v>
      </c>
      <c r="C41" s="672"/>
      <c r="D41" s="644"/>
      <c r="E41" s="655">
        <f>VLOOKUP(D36,급여배당,3,FALSE)</f>
        <v>20000000</v>
      </c>
      <c r="F41" s="664"/>
      <c r="G41" s="655">
        <f>VLOOKUP(F36,급여배당,3,FALSE)</f>
        <v>20000000</v>
      </c>
      <c r="H41" s="664"/>
      <c r="I41" s="655">
        <f>VLOOKUP(H36,급여배당,3,FALSE)</f>
        <v>20000000</v>
      </c>
      <c r="J41" s="664"/>
      <c r="K41" s="655">
        <f>VLOOKUP(J36,급여배당,3,FALSE)</f>
        <v>20000000</v>
      </c>
      <c r="L41" s="664"/>
      <c r="M41" s="655">
        <f>VLOOKUP(L36,급여배당,3,FALSE)</f>
        <v>20000000</v>
      </c>
      <c r="N41" s="664"/>
      <c r="O41" s="655">
        <f>VLOOKUP(N36,급여배당,3,FALSE)</f>
        <v>0</v>
      </c>
      <c r="P41" s="664"/>
      <c r="Q41" s="655">
        <f>VLOOKUP(P36,급여배당,3,FALSE)</f>
        <v>0</v>
      </c>
      <c r="R41" s="664"/>
      <c r="S41" s="655">
        <f>VLOOKUP(R36,급여배당,3,FALSE)</f>
        <v>0</v>
      </c>
      <c r="T41" s="664"/>
      <c r="U41" s="655">
        <f>VLOOKUP(T36,급여배당,3,FALSE)</f>
        <v>0</v>
      </c>
      <c r="V41" s="664"/>
      <c r="W41" s="655">
        <f>VLOOKUP(V36,급여배당,3,FALSE)</f>
        <v>0</v>
      </c>
    </row>
    <row r="42" spans="2:24" s="4" customFormat="1" ht="21.95" customHeight="1" x14ac:dyDescent="0.3">
      <c r="B42" s="670" t="s">
        <v>578</v>
      </c>
      <c r="C42" s="672"/>
      <c r="D42" s="643">
        <f>D41*14%</f>
        <v>0</v>
      </c>
      <c r="E42" s="656">
        <f t="shared" ref="E42:K42" si="15">E41*14%</f>
        <v>2800000.0000000005</v>
      </c>
      <c r="F42" s="663">
        <f t="shared" si="15"/>
        <v>0</v>
      </c>
      <c r="G42" s="656">
        <f t="shared" si="15"/>
        <v>2800000.0000000005</v>
      </c>
      <c r="H42" s="663">
        <f t="shared" si="15"/>
        <v>0</v>
      </c>
      <c r="I42" s="656">
        <f t="shared" si="15"/>
        <v>2800000.0000000005</v>
      </c>
      <c r="J42" s="663">
        <f t="shared" si="15"/>
        <v>0</v>
      </c>
      <c r="K42" s="656">
        <f t="shared" si="15"/>
        <v>2800000.0000000005</v>
      </c>
      <c r="L42" s="663">
        <f t="shared" ref="L42:W42" si="16">L41*14%</f>
        <v>0</v>
      </c>
      <c r="M42" s="656">
        <f t="shared" si="16"/>
        <v>2800000.0000000005</v>
      </c>
      <c r="N42" s="663">
        <f t="shared" si="16"/>
        <v>0</v>
      </c>
      <c r="O42" s="656">
        <f t="shared" si="16"/>
        <v>0</v>
      </c>
      <c r="P42" s="663">
        <f t="shared" si="16"/>
        <v>0</v>
      </c>
      <c r="Q42" s="656">
        <f t="shared" si="16"/>
        <v>0</v>
      </c>
      <c r="R42" s="663">
        <f t="shared" si="16"/>
        <v>0</v>
      </c>
      <c r="S42" s="656">
        <f t="shared" si="16"/>
        <v>0</v>
      </c>
      <c r="T42" s="663">
        <f t="shared" si="16"/>
        <v>0</v>
      </c>
      <c r="U42" s="656">
        <f t="shared" si="16"/>
        <v>0</v>
      </c>
      <c r="V42" s="663">
        <f t="shared" si="16"/>
        <v>0</v>
      </c>
      <c r="W42" s="656">
        <f t="shared" si="16"/>
        <v>0</v>
      </c>
    </row>
    <row r="43" spans="2:24" s="4" customFormat="1" ht="21.95" customHeight="1" x14ac:dyDescent="0.3">
      <c r="B43" s="670" t="s">
        <v>324</v>
      </c>
      <c r="C43" s="672"/>
      <c r="D43" s="643"/>
      <c r="E43" s="653">
        <f>IF(E41=0,0,(E41-20000000)*11%)</f>
        <v>0</v>
      </c>
      <c r="F43" s="663"/>
      <c r="G43" s="653">
        <f>IF(G41=0,0,(G41-20000000)*11%)</f>
        <v>0</v>
      </c>
      <c r="H43" s="663"/>
      <c r="I43" s="653">
        <f>IF(I41=0,0,(I41-20000000)*11%)</f>
        <v>0</v>
      </c>
      <c r="J43" s="663"/>
      <c r="K43" s="653">
        <f>IF(K41=0,0,(K41-20000000)*11%)</f>
        <v>0</v>
      </c>
      <c r="L43" s="663"/>
      <c r="M43" s="653">
        <f t="shared" ref="M43" si="17">IF(M41=0,0,(M41-20000000)*11%)</f>
        <v>0</v>
      </c>
      <c r="N43" s="663"/>
      <c r="O43" s="653">
        <f t="shared" ref="O43" si="18">IF(O41=0,0,(O41-20000000)*11%)</f>
        <v>0</v>
      </c>
      <c r="P43" s="663"/>
      <c r="Q43" s="653">
        <f t="shared" ref="Q43" si="19">IF(Q41=0,0,(Q41-20000000)*11%)</f>
        <v>0</v>
      </c>
      <c r="R43" s="663"/>
      <c r="S43" s="653">
        <f t="shared" ref="S43" si="20">IF(S41=0,0,(S41-20000000)*11%)</f>
        <v>0</v>
      </c>
      <c r="T43" s="663"/>
      <c r="U43" s="653">
        <f t="shared" ref="U43" si="21">IF(U41=0,0,(U41-20000000)*11%)</f>
        <v>0</v>
      </c>
      <c r="V43" s="663"/>
      <c r="W43" s="653">
        <f>IF(W41=0,0,(W41-20000000)*11%)</f>
        <v>0</v>
      </c>
    </row>
    <row r="44" spans="2:24" s="4" customFormat="1" ht="21.95" customHeight="1" x14ac:dyDescent="0.3">
      <c r="B44" s="670" t="s">
        <v>325</v>
      </c>
      <c r="C44" s="672"/>
      <c r="D44" s="645">
        <f>IF(D41&lt;=20000000,0,D41+D43)</f>
        <v>0</v>
      </c>
      <c r="E44" s="653">
        <f>E41+E43</f>
        <v>20000000</v>
      </c>
      <c r="F44" s="665">
        <f>IF(F41&lt;=20000000,0,F41+F43)</f>
        <v>0</v>
      </c>
      <c r="G44" s="653">
        <f>G41+G43</f>
        <v>20000000</v>
      </c>
      <c r="H44" s="665">
        <f>IF(H41&lt;=20000000,0,H41+H43)</f>
        <v>0</v>
      </c>
      <c r="I44" s="653">
        <f>I41+I43</f>
        <v>20000000</v>
      </c>
      <c r="J44" s="665">
        <f>IF(J41&lt;=20000000,0,J41+J43)</f>
        <v>0</v>
      </c>
      <c r="K44" s="653">
        <f>K41+K43</f>
        <v>20000000</v>
      </c>
      <c r="L44" s="665">
        <f t="shared" ref="L44" si="22">IF(L41&lt;=20000000,0,L41+L43)</f>
        <v>0</v>
      </c>
      <c r="M44" s="653">
        <f t="shared" ref="M44" si="23">M41+M43</f>
        <v>20000000</v>
      </c>
      <c r="N44" s="665">
        <f t="shared" ref="N44" si="24">IF(N41&lt;=20000000,0,N41+N43)</f>
        <v>0</v>
      </c>
      <c r="O44" s="653">
        <f t="shared" ref="O44" si="25">O41+O43</f>
        <v>0</v>
      </c>
      <c r="P44" s="665">
        <f t="shared" ref="P44" si="26">IF(P41&lt;=20000000,0,P41+P43)</f>
        <v>0</v>
      </c>
      <c r="Q44" s="653">
        <f t="shared" ref="Q44" si="27">Q41+Q43</f>
        <v>0</v>
      </c>
      <c r="R44" s="665">
        <f t="shared" ref="R44" si="28">IF(R41&lt;=20000000,0,R41+R43)</f>
        <v>0</v>
      </c>
      <c r="S44" s="653">
        <f t="shared" ref="S44" si="29">S41+S43</f>
        <v>0</v>
      </c>
      <c r="T44" s="665">
        <f t="shared" ref="T44" si="30">IF(T41&lt;=20000000,0,T41+T43)</f>
        <v>0</v>
      </c>
      <c r="U44" s="653">
        <f t="shared" ref="U44" si="31">U41+U43</f>
        <v>0</v>
      </c>
      <c r="V44" s="665">
        <f>IF(V41&lt;=20000000,0,V41+V43)</f>
        <v>0</v>
      </c>
      <c r="W44" s="653">
        <f>W41+W43</f>
        <v>0</v>
      </c>
    </row>
    <row r="45" spans="2:24" s="4" customFormat="1" ht="21.95" customHeight="1" x14ac:dyDescent="0.3">
      <c r="B45" s="670" t="s">
        <v>326</v>
      </c>
      <c r="C45" s="672"/>
      <c r="D45" s="642">
        <f t="shared" ref="D45:K45" si="32">IF(D44&lt;=0,0,D44)+D40</f>
        <v>47250000</v>
      </c>
      <c r="E45" s="653">
        <f>IF(E44&lt;=0,0,E44)+E40</f>
        <v>48750000</v>
      </c>
      <c r="F45" s="662">
        <f t="shared" si="32"/>
        <v>70050000</v>
      </c>
      <c r="G45" s="653">
        <f t="shared" si="32"/>
        <v>71050000</v>
      </c>
      <c r="H45" s="662">
        <f t="shared" si="32"/>
        <v>104850000</v>
      </c>
      <c r="I45" s="653">
        <f t="shared" si="32"/>
        <v>105250000</v>
      </c>
      <c r="J45" s="662">
        <f t="shared" si="32"/>
        <v>163650000</v>
      </c>
      <c r="K45" s="653">
        <f t="shared" si="32"/>
        <v>164050000</v>
      </c>
      <c r="L45" s="662">
        <f t="shared" ref="L45:W45" si="33">IF(L44&lt;=0,0,L44)+L40</f>
        <v>222450000</v>
      </c>
      <c r="M45" s="653">
        <f t="shared" si="33"/>
        <v>222850000</v>
      </c>
      <c r="N45" s="662">
        <f t="shared" si="33"/>
        <v>81450000</v>
      </c>
      <c r="O45" s="653">
        <f t="shared" si="33"/>
        <v>81450000</v>
      </c>
      <c r="P45" s="662">
        <f t="shared" si="33"/>
        <v>93090000</v>
      </c>
      <c r="Q45" s="653">
        <f t="shared" si="33"/>
        <v>93090000</v>
      </c>
      <c r="R45" s="662">
        <f t="shared" si="33"/>
        <v>104850000</v>
      </c>
      <c r="S45" s="653">
        <f t="shared" si="33"/>
        <v>104850000</v>
      </c>
      <c r="T45" s="662">
        <f t="shared" si="33"/>
        <v>116610000</v>
      </c>
      <c r="U45" s="653">
        <f t="shared" si="33"/>
        <v>116610000</v>
      </c>
      <c r="V45" s="662">
        <f t="shared" si="33"/>
        <v>128370000</v>
      </c>
      <c r="W45" s="653">
        <f t="shared" si="33"/>
        <v>128370000</v>
      </c>
    </row>
    <row r="46" spans="2:24" s="4" customFormat="1" ht="21.95" customHeight="1" x14ac:dyDescent="0.3">
      <c r="B46" s="670" t="s">
        <v>327</v>
      </c>
      <c r="C46" s="672"/>
      <c r="D46" s="642">
        <f>IF(D45=0,0,6000000)</f>
        <v>6000000</v>
      </c>
      <c r="E46" s="653">
        <f>D46</f>
        <v>6000000</v>
      </c>
      <c r="F46" s="662">
        <f>IF(F45=0,0,6000000)</f>
        <v>6000000</v>
      </c>
      <c r="G46" s="653">
        <f>F46</f>
        <v>6000000</v>
      </c>
      <c r="H46" s="662">
        <f>IF(H45=0,0,6000000)</f>
        <v>6000000</v>
      </c>
      <c r="I46" s="653">
        <f>H46</f>
        <v>6000000</v>
      </c>
      <c r="J46" s="662">
        <f>IF(J45=0,0,6000000)</f>
        <v>6000000</v>
      </c>
      <c r="K46" s="653">
        <f>J46</f>
        <v>6000000</v>
      </c>
      <c r="L46" s="662">
        <f t="shared" ref="L46" si="34">IF(L45=0,0,6000000)</f>
        <v>6000000</v>
      </c>
      <c r="M46" s="653">
        <f t="shared" ref="M46" si="35">L46</f>
        <v>6000000</v>
      </c>
      <c r="N46" s="662">
        <f t="shared" ref="N46" si="36">IF(N45=0,0,6000000)</f>
        <v>6000000</v>
      </c>
      <c r="O46" s="653">
        <f t="shared" ref="O46" si="37">N46</f>
        <v>6000000</v>
      </c>
      <c r="P46" s="662">
        <f t="shared" ref="P46" si="38">IF(P45=0,0,6000000)</f>
        <v>6000000</v>
      </c>
      <c r="Q46" s="653">
        <f t="shared" ref="Q46" si="39">P46</f>
        <v>6000000</v>
      </c>
      <c r="R46" s="662">
        <f t="shared" ref="R46" si="40">IF(R45=0,0,6000000)</f>
        <v>6000000</v>
      </c>
      <c r="S46" s="653">
        <f t="shared" ref="S46" si="41">R46</f>
        <v>6000000</v>
      </c>
      <c r="T46" s="662">
        <f t="shared" ref="T46" si="42">IF(T45=0,0,6000000)</f>
        <v>6000000</v>
      </c>
      <c r="U46" s="653">
        <f t="shared" ref="U46" si="43">T46</f>
        <v>6000000</v>
      </c>
      <c r="V46" s="662">
        <f>IF(V45=0,0,6000000)</f>
        <v>6000000</v>
      </c>
      <c r="W46" s="653">
        <f>V46</f>
        <v>6000000</v>
      </c>
    </row>
    <row r="47" spans="2:24" s="4" customFormat="1" ht="21.95" customHeight="1" x14ac:dyDescent="0.3">
      <c r="B47" s="670" t="s">
        <v>328</v>
      </c>
      <c r="C47" s="672"/>
      <c r="D47" s="646">
        <f t="shared" ref="D47:K47" si="44">D45-D46</f>
        <v>41250000</v>
      </c>
      <c r="E47" s="657">
        <f t="shared" si="44"/>
        <v>42750000</v>
      </c>
      <c r="F47" s="666">
        <f t="shared" si="44"/>
        <v>64050000</v>
      </c>
      <c r="G47" s="657">
        <f t="shared" si="44"/>
        <v>65050000</v>
      </c>
      <c r="H47" s="666">
        <f t="shared" si="44"/>
        <v>98850000</v>
      </c>
      <c r="I47" s="657">
        <f t="shared" si="44"/>
        <v>99250000</v>
      </c>
      <c r="J47" s="666">
        <f t="shared" si="44"/>
        <v>157650000</v>
      </c>
      <c r="K47" s="657">
        <f t="shared" si="44"/>
        <v>158050000</v>
      </c>
      <c r="L47" s="666">
        <f t="shared" ref="L47:W47" si="45">L45-L46</f>
        <v>216450000</v>
      </c>
      <c r="M47" s="657">
        <f t="shared" si="45"/>
        <v>216850000</v>
      </c>
      <c r="N47" s="666">
        <f t="shared" si="45"/>
        <v>75450000</v>
      </c>
      <c r="O47" s="657">
        <f t="shared" si="45"/>
        <v>75450000</v>
      </c>
      <c r="P47" s="666">
        <f t="shared" si="45"/>
        <v>87090000</v>
      </c>
      <c r="Q47" s="657">
        <f t="shared" si="45"/>
        <v>87090000</v>
      </c>
      <c r="R47" s="666">
        <f t="shared" si="45"/>
        <v>98850000</v>
      </c>
      <c r="S47" s="657">
        <f t="shared" si="45"/>
        <v>98850000</v>
      </c>
      <c r="T47" s="666">
        <f t="shared" si="45"/>
        <v>110610000</v>
      </c>
      <c r="U47" s="657">
        <f t="shared" si="45"/>
        <v>110610000</v>
      </c>
      <c r="V47" s="666">
        <f t="shared" si="45"/>
        <v>122370000</v>
      </c>
      <c r="W47" s="657">
        <f t="shared" si="45"/>
        <v>122370000</v>
      </c>
    </row>
    <row r="48" spans="2:24" s="4" customFormat="1" ht="21.95" customHeight="1" x14ac:dyDescent="0.3">
      <c r="B48" s="670" t="s">
        <v>329</v>
      </c>
      <c r="C48" s="672"/>
      <c r="D48" s="643">
        <f t="shared" ref="D48:K48" si="46">MAX(D65,D66)</f>
        <v>4927500</v>
      </c>
      <c r="E48" s="654">
        <f t="shared" si="46"/>
        <v>4952500</v>
      </c>
      <c r="F48" s="663">
        <f t="shared" si="46"/>
        <v>9612000</v>
      </c>
      <c r="G48" s="654">
        <f t="shared" si="46"/>
        <v>8297500</v>
      </c>
      <c r="H48" s="663">
        <f t="shared" si="46"/>
        <v>19157500</v>
      </c>
      <c r="I48" s="654">
        <f t="shared" si="46"/>
        <v>16060000</v>
      </c>
      <c r="J48" s="663">
        <f t="shared" si="46"/>
        <v>39967000</v>
      </c>
      <c r="K48" s="654">
        <f t="shared" si="46"/>
        <v>35677500</v>
      </c>
      <c r="L48" s="663">
        <f t="shared" ref="L48:U48" si="47">MAX(L65,L66)</f>
        <v>62311000</v>
      </c>
      <c r="M48" s="654">
        <f t="shared" si="47"/>
        <v>57663000</v>
      </c>
      <c r="N48" s="663">
        <f t="shared" si="47"/>
        <v>12348000</v>
      </c>
      <c r="O48" s="654">
        <f t="shared" si="47"/>
        <v>12348000</v>
      </c>
      <c r="P48" s="663">
        <f t="shared" si="47"/>
        <v>15141600</v>
      </c>
      <c r="Q48" s="654">
        <f t="shared" si="47"/>
        <v>15141600</v>
      </c>
      <c r="R48" s="663">
        <f t="shared" si="47"/>
        <v>19157500</v>
      </c>
      <c r="S48" s="654">
        <f t="shared" si="47"/>
        <v>19157500</v>
      </c>
      <c r="T48" s="663">
        <f t="shared" si="47"/>
        <v>23273500</v>
      </c>
      <c r="U48" s="654">
        <f t="shared" si="47"/>
        <v>23273500</v>
      </c>
      <c r="V48" s="663">
        <f>MAX(V65,V66)</f>
        <v>27389500</v>
      </c>
      <c r="W48" s="654">
        <f>MAX(W65,W66)</f>
        <v>27389500</v>
      </c>
    </row>
    <row r="49" spans="2:24" s="4" customFormat="1" ht="21.95" customHeight="1" x14ac:dyDescent="0.3">
      <c r="B49" s="670" t="s">
        <v>330</v>
      </c>
      <c r="C49" s="672"/>
      <c r="D49" s="1040">
        <f t="shared" ref="D49:W49" si="48">MIN((D48-VLOOKUP(D48,종합소득산출세액테이블,1))*VLOOKUP(D48,종합소득산출세액테이블,2)+VLOOKUP(D48,종합소득산출세액테이블,3),MAX(VLOOKUP(D38,세액공제한도,4),VLOOKUP(D38,세액공제한도,3)-(D38-VLOOKUP(D38,세액공제한도,1))*VLOOKUP(D38,세액공제한도,2)))</f>
        <v>660000</v>
      </c>
      <c r="E49" s="654">
        <f t="shared" si="48"/>
        <v>684000</v>
      </c>
      <c r="F49" s="1040">
        <f t="shared" si="48"/>
        <v>500000</v>
      </c>
      <c r="G49" s="654">
        <f t="shared" si="48"/>
        <v>660000</v>
      </c>
      <c r="H49" s="1040">
        <f t="shared" si="48"/>
        <v>660000</v>
      </c>
      <c r="I49" s="654">
        <f t="shared" si="48"/>
        <v>500000</v>
      </c>
      <c r="J49" s="1040">
        <f t="shared" si="48"/>
        <v>200000</v>
      </c>
      <c r="K49" s="654">
        <f t="shared" si="48"/>
        <v>200000</v>
      </c>
      <c r="L49" s="1040">
        <f t="shared" si="48"/>
        <v>200000</v>
      </c>
      <c r="M49" s="654">
        <f t="shared" si="48"/>
        <v>200000</v>
      </c>
      <c r="N49" s="1040">
        <f t="shared" si="48"/>
        <v>500000</v>
      </c>
      <c r="O49" s="654">
        <f t="shared" si="48"/>
        <v>500000</v>
      </c>
      <c r="P49" s="1040">
        <f t="shared" si="48"/>
        <v>500000</v>
      </c>
      <c r="Q49" s="654">
        <f t="shared" si="48"/>
        <v>500000</v>
      </c>
      <c r="R49" s="1040">
        <f t="shared" si="48"/>
        <v>660000</v>
      </c>
      <c r="S49" s="654">
        <f t="shared" si="48"/>
        <v>660000</v>
      </c>
      <c r="T49" s="1040">
        <f t="shared" si="48"/>
        <v>200000</v>
      </c>
      <c r="U49" s="654">
        <f t="shared" si="48"/>
        <v>200000</v>
      </c>
      <c r="V49" s="1040">
        <f t="shared" si="48"/>
        <v>200000</v>
      </c>
      <c r="W49" s="654">
        <f t="shared" si="48"/>
        <v>200000</v>
      </c>
    </row>
    <row r="50" spans="2:24" s="4" customFormat="1" ht="21.95" customHeight="1" x14ac:dyDescent="0.3">
      <c r="B50" s="670" t="s">
        <v>331</v>
      </c>
      <c r="C50" s="672"/>
      <c r="D50" s="647"/>
      <c r="E50" s="656">
        <f>MIN(E51,E52)</f>
        <v>0</v>
      </c>
      <c r="F50" s="667"/>
      <c r="G50" s="656">
        <f>MIN(G51,G52)</f>
        <v>0</v>
      </c>
      <c r="H50" s="667"/>
      <c r="I50" s="656">
        <f>MIN(I51,I52)</f>
        <v>0</v>
      </c>
      <c r="J50" s="667"/>
      <c r="K50" s="656">
        <f>MIN(K51,K52)</f>
        <v>0</v>
      </c>
      <c r="L50" s="667"/>
      <c r="M50" s="656">
        <f t="shared" ref="M50" si="49">MIN(M51,M52)</f>
        <v>0</v>
      </c>
      <c r="N50" s="667"/>
      <c r="O50" s="656">
        <f t="shared" ref="O50" si="50">MIN(O51,O52)</f>
        <v>0</v>
      </c>
      <c r="P50" s="667"/>
      <c r="Q50" s="656">
        <f t="shared" ref="Q50" si="51">MIN(Q51,Q52)</f>
        <v>0</v>
      </c>
      <c r="R50" s="667"/>
      <c r="S50" s="656">
        <f t="shared" ref="S50" si="52">MIN(S51,S52)</f>
        <v>0</v>
      </c>
      <c r="T50" s="667"/>
      <c r="U50" s="656">
        <f t="shared" ref="U50" si="53">MIN(U51,U52)</f>
        <v>0</v>
      </c>
      <c r="V50" s="667"/>
      <c r="W50" s="656">
        <f>MIN(W51,W52)</f>
        <v>0</v>
      </c>
    </row>
    <row r="51" spans="2:24" s="4" customFormat="1" ht="21.95" customHeight="1" x14ac:dyDescent="0.3">
      <c r="B51" s="670" t="s">
        <v>332</v>
      </c>
      <c r="C51" s="672"/>
      <c r="D51" s="648"/>
      <c r="E51" s="658">
        <f>E43</f>
        <v>0</v>
      </c>
      <c r="F51" s="668"/>
      <c r="G51" s="658">
        <f>G43</f>
        <v>0</v>
      </c>
      <c r="H51" s="668"/>
      <c r="I51" s="658">
        <f>I43</f>
        <v>0</v>
      </c>
      <c r="J51" s="668"/>
      <c r="K51" s="658">
        <f>K43</f>
        <v>0</v>
      </c>
      <c r="L51" s="668"/>
      <c r="M51" s="658">
        <f t="shared" ref="M51" si="54">M43</f>
        <v>0</v>
      </c>
      <c r="N51" s="668"/>
      <c r="O51" s="658">
        <f t="shared" ref="O51" si="55">O43</f>
        <v>0</v>
      </c>
      <c r="P51" s="668"/>
      <c r="Q51" s="658">
        <f t="shared" ref="Q51" si="56">Q43</f>
        <v>0</v>
      </c>
      <c r="R51" s="668"/>
      <c r="S51" s="658">
        <f t="shared" ref="S51" si="57">S43</f>
        <v>0</v>
      </c>
      <c r="T51" s="668"/>
      <c r="U51" s="658">
        <f t="shared" ref="U51" si="58">U43</f>
        <v>0</v>
      </c>
      <c r="V51" s="668"/>
      <c r="W51" s="658">
        <f>W43</f>
        <v>0</v>
      </c>
    </row>
    <row r="52" spans="2:24" s="4" customFormat="1" ht="27.95" customHeight="1" x14ac:dyDescent="0.3">
      <c r="B52" s="1303" t="s">
        <v>353</v>
      </c>
      <c r="C52" s="1304"/>
      <c r="D52" s="648"/>
      <c r="E52" s="658">
        <f>IF(E41=0,0,E65-E66)</f>
        <v>0</v>
      </c>
      <c r="F52" s="668"/>
      <c r="G52" s="658">
        <f>IF(G41=0,0,G65-G66)</f>
        <v>0</v>
      </c>
      <c r="H52" s="668"/>
      <c r="I52" s="658">
        <f>IF(I41=0,0,I65-I66)</f>
        <v>0</v>
      </c>
      <c r="J52" s="668"/>
      <c r="K52" s="658">
        <f>IF(K41=0,0,K65-K66)</f>
        <v>0</v>
      </c>
      <c r="L52" s="668"/>
      <c r="M52" s="658">
        <f t="shared" ref="M52" si="59">IF(M41=0,0,M65-M66)</f>
        <v>0</v>
      </c>
      <c r="N52" s="668"/>
      <c r="O52" s="658">
        <f t="shared" ref="O52" si="60">IF(O41=0,0,O65-O66)</f>
        <v>0</v>
      </c>
      <c r="P52" s="668"/>
      <c r="Q52" s="658">
        <f t="shared" ref="Q52" si="61">IF(Q41=0,0,Q65-Q66)</f>
        <v>0</v>
      </c>
      <c r="R52" s="668"/>
      <c r="S52" s="658">
        <f t="shared" ref="S52" si="62">IF(S41=0,0,S65-S66)</f>
        <v>0</v>
      </c>
      <c r="T52" s="668"/>
      <c r="U52" s="658">
        <f t="shared" ref="U52" si="63">IF(U41=0,0,U65-U66)</f>
        <v>0</v>
      </c>
      <c r="V52" s="668"/>
      <c r="W52" s="658">
        <f>IF(W41=0,0,W65-W66)</f>
        <v>0</v>
      </c>
    </row>
    <row r="53" spans="2:24" s="4" customFormat="1" ht="18.600000000000001" hidden="1" customHeight="1" x14ac:dyDescent="0.3">
      <c r="B53" s="670" t="s">
        <v>333</v>
      </c>
      <c r="C53" s="672"/>
      <c r="D53" s="648"/>
      <c r="E53" s="658"/>
      <c r="F53" s="668"/>
      <c r="G53" s="658"/>
      <c r="H53" s="668"/>
      <c r="I53" s="658"/>
      <c r="J53" s="668"/>
      <c r="K53" s="658"/>
      <c r="L53" s="668"/>
      <c r="M53" s="658"/>
      <c r="N53" s="668"/>
      <c r="O53" s="658"/>
      <c r="P53" s="668"/>
      <c r="Q53" s="658"/>
      <c r="R53" s="668"/>
      <c r="S53" s="658"/>
      <c r="T53" s="668"/>
      <c r="U53" s="658"/>
      <c r="V53" s="668"/>
      <c r="W53" s="658"/>
    </row>
    <row r="54" spans="2:24" s="4" customFormat="1" ht="21.95" customHeight="1" x14ac:dyDescent="0.3">
      <c r="B54" s="670" t="s">
        <v>334</v>
      </c>
      <c r="C54" s="672"/>
      <c r="D54" s="647">
        <f t="shared" ref="D54:K54" si="64">D42</f>
        <v>0</v>
      </c>
      <c r="E54" s="656">
        <f t="shared" si="64"/>
        <v>2800000.0000000005</v>
      </c>
      <c r="F54" s="667">
        <f t="shared" si="64"/>
        <v>0</v>
      </c>
      <c r="G54" s="656">
        <f t="shared" si="64"/>
        <v>2800000.0000000005</v>
      </c>
      <c r="H54" s="667">
        <f t="shared" si="64"/>
        <v>0</v>
      </c>
      <c r="I54" s="656">
        <f t="shared" si="64"/>
        <v>2800000.0000000005</v>
      </c>
      <c r="J54" s="667">
        <f t="shared" si="64"/>
        <v>0</v>
      </c>
      <c r="K54" s="656">
        <f t="shared" si="64"/>
        <v>2800000.0000000005</v>
      </c>
      <c r="L54" s="667">
        <f t="shared" ref="L54:W54" si="65">L42</f>
        <v>0</v>
      </c>
      <c r="M54" s="656">
        <f t="shared" si="65"/>
        <v>2800000.0000000005</v>
      </c>
      <c r="N54" s="667">
        <f t="shared" si="65"/>
        <v>0</v>
      </c>
      <c r="O54" s="656">
        <f t="shared" si="65"/>
        <v>0</v>
      </c>
      <c r="P54" s="667">
        <f t="shared" si="65"/>
        <v>0</v>
      </c>
      <c r="Q54" s="656">
        <f t="shared" si="65"/>
        <v>0</v>
      </c>
      <c r="R54" s="667">
        <f t="shared" si="65"/>
        <v>0</v>
      </c>
      <c r="S54" s="656">
        <f t="shared" si="65"/>
        <v>0</v>
      </c>
      <c r="T54" s="667">
        <f t="shared" si="65"/>
        <v>0</v>
      </c>
      <c r="U54" s="656">
        <f t="shared" si="65"/>
        <v>0</v>
      </c>
      <c r="V54" s="667">
        <f t="shared" si="65"/>
        <v>0</v>
      </c>
      <c r="W54" s="656">
        <f t="shared" si="65"/>
        <v>0</v>
      </c>
    </row>
    <row r="55" spans="2:24" s="4" customFormat="1" ht="21.95" customHeight="1" x14ac:dyDescent="0.3">
      <c r="B55" s="670" t="s">
        <v>335</v>
      </c>
      <c r="C55" s="672"/>
      <c r="D55" s="644">
        <f>D48-D49-D50-D53-D54</f>
        <v>4267500</v>
      </c>
      <c r="E55" s="659">
        <f>MAX(0,E48-E49-E50-E53-E54)</f>
        <v>1468499.9999999995</v>
      </c>
      <c r="F55" s="664">
        <f>F48-F49-F50-F53-F54</f>
        <v>9112000</v>
      </c>
      <c r="G55" s="659">
        <f>MAX(0,G48-G49-G50-G53-G54)</f>
        <v>4837500</v>
      </c>
      <c r="H55" s="664">
        <f>H48-H49-H50-H53-H54</f>
        <v>18497500</v>
      </c>
      <c r="I55" s="659">
        <f>MAX(0,I48-I49-I50-I53-I54)</f>
        <v>12760000</v>
      </c>
      <c r="J55" s="664">
        <f>J48-J49-J50-J53-J54</f>
        <v>39767000</v>
      </c>
      <c r="K55" s="659">
        <f>MAX(0,K48-K49-K50-K53-K54)</f>
        <v>32677500</v>
      </c>
      <c r="L55" s="664">
        <f t="shared" ref="L55" si="66">L48-L49-L50-L53-L54</f>
        <v>62111000</v>
      </c>
      <c r="M55" s="659">
        <f t="shared" ref="M55" si="67">MAX(0,M48-M49-M50-M53-M54)</f>
        <v>54663000</v>
      </c>
      <c r="N55" s="664">
        <f t="shared" ref="N55" si="68">N48-N49-N50-N53-N54</f>
        <v>11848000</v>
      </c>
      <c r="O55" s="659">
        <f t="shared" ref="O55" si="69">MAX(0,O48-O49-O50-O53-O54)</f>
        <v>11848000</v>
      </c>
      <c r="P55" s="664">
        <f t="shared" ref="P55" si="70">P48-P49-P50-P53-P54</f>
        <v>14641600</v>
      </c>
      <c r="Q55" s="659">
        <f t="shared" ref="Q55" si="71">MAX(0,Q48-Q49-Q50-Q53-Q54)</f>
        <v>14641600</v>
      </c>
      <c r="R55" s="664">
        <f t="shared" ref="R55" si="72">R48-R49-R50-R53-R54</f>
        <v>18497500</v>
      </c>
      <c r="S55" s="659">
        <f t="shared" ref="S55" si="73">MAX(0,S48-S49-S50-S53-S54)</f>
        <v>18497500</v>
      </c>
      <c r="T55" s="664">
        <f t="shared" ref="T55" si="74">T48-T49-T50-T53-T54</f>
        <v>23073500</v>
      </c>
      <c r="U55" s="659">
        <f t="shared" ref="U55" si="75">MAX(0,U48-U49-U50-U53-U54)</f>
        <v>23073500</v>
      </c>
      <c r="V55" s="664">
        <f>V48-V49-V50-V53-V54</f>
        <v>27189500</v>
      </c>
      <c r="W55" s="659">
        <f>MAX(0,W48-W49-W50-W53-W54)</f>
        <v>27189500</v>
      </c>
    </row>
    <row r="56" spans="2:24" s="4" customFormat="1" ht="21.95" customHeight="1" x14ac:dyDescent="0.3">
      <c r="B56" s="670" t="s">
        <v>336</v>
      </c>
      <c r="C56" s="672"/>
      <c r="D56" s="667">
        <f t="shared" ref="D56:K56" si="76">IF(D55&lt;D54,D55*10%,(D55-D54)*10%)</f>
        <v>426750</v>
      </c>
      <c r="E56" s="656">
        <f>IF(E55&lt;E54,E55*10%,(E55-E54)*10%)</f>
        <v>146849.99999999997</v>
      </c>
      <c r="F56" s="667">
        <f t="shared" si="76"/>
        <v>911200</v>
      </c>
      <c r="G56" s="656">
        <f t="shared" si="76"/>
        <v>203749.99999999997</v>
      </c>
      <c r="H56" s="667">
        <f t="shared" si="76"/>
        <v>1849750</v>
      </c>
      <c r="I56" s="656">
        <f t="shared" si="76"/>
        <v>996000</v>
      </c>
      <c r="J56" s="667">
        <f t="shared" si="76"/>
        <v>3976700</v>
      </c>
      <c r="K56" s="656">
        <f t="shared" si="76"/>
        <v>2987750</v>
      </c>
      <c r="L56" s="667">
        <f t="shared" ref="L56:W56" si="77">IF(L55&lt;L54,L55*10%,(L55-L54)*10%)</f>
        <v>6211100</v>
      </c>
      <c r="M56" s="656">
        <f t="shared" si="77"/>
        <v>5186300</v>
      </c>
      <c r="N56" s="667">
        <f t="shared" si="77"/>
        <v>1184800</v>
      </c>
      <c r="O56" s="656">
        <f t="shared" si="77"/>
        <v>1184800</v>
      </c>
      <c r="P56" s="667">
        <f t="shared" si="77"/>
        <v>1464160</v>
      </c>
      <c r="Q56" s="656">
        <f t="shared" si="77"/>
        <v>1464160</v>
      </c>
      <c r="R56" s="667">
        <f t="shared" si="77"/>
        <v>1849750</v>
      </c>
      <c r="S56" s="656">
        <f t="shared" si="77"/>
        <v>1849750</v>
      </c>
      <c r="T56" s="667">
        <f t="shared" si="77"/>
        <v>2307350</v>
      </c>
      <c r="U56" s="656">
        <f t="shared" si="77"/>
        <v>2307350</v>
      </c>
      <c r="V56" s="667">
        <f t="shared" si="77"/>
        <v>2718950</v>
      </c>
      <c r="W56" s="656">
        <f t="shared" si="77"/>
        <v>2718950</v>
      </c>
    </row>
    <row r="57" spans="2:24" s="4" customFormat="1" ht="21.95" customHeight="1" x14ac:dyDescent="0.3">
      <c r="B57" s="670" t="s">
        <v>337</v>
      </c>
      <c r="C57" s="672"/>
      <c r="D57" s="647">
        <f>SUM(D55:D56)</f>
        <v>4694250</v>
      </c>
      <c r="E57" s="656">
        <f t="shared" ref="E57" si="78">SUM(E55:E56)</f>
        <v>1615349.9999999995</v>
      </c>
      <c r="F57" s="667">
        <f>SUM(F55:F56)</f>
        <v>10023200</v>
      </c>
      <c r="G57" s="656">
        <f t="shared" ref="G57" si="79">SUM(G55:G56)</f>
        <v>5041250</v>
      </c>
      <c r="H57" s="667">
        <f>SUM(H55:H56)</f>
        <v>20347250</v>
      </c>
      <c r="I57" s="656">
        <f t="shared" ref="I57" si="80">SUM(I55:I56)</f>
        <v>13756000</v>
      </c>
      <c r="J57" s="667">
        <f>SUM(J55:J56)</f>
        <v>43743700</v>
      </c>
      <c r="K57" s="656">
        <f t="shared" ref="K57:L57" si="81">SUM(K55:K56)</f>
        <v>35665250</v>
      </c>
      <c r="L57" s="667">
        <f t="shared" si="81"/>
        <v>68322100</v>
      </c>
      <c r="M57" s="656">
        <f t="shared" ref="M57:U57" si="82">SUM(M55:M56)</f>
        <v>59849300</v>
      </c>
      <c r="N57" s="667">
        <f t="shared" si="82"/>
        <v>13032800</v>
      </c>
      <c r="O57" s="656">
        <f t="shared" si="82"/>
        <v>13032800</v>
      </c>
      <c r="P57" s="667">
        <f t="shared" si="82"/>
        <v>16105760</v>
      </c>
      <c r="Q57" s="656">
        <f t="shared" si="82"/>
        <v>16105760</v>
      </c>
      <c r="R57" s="667">
        <f t="shared" si="82"/>
        <v>20347250</v>
      </c>
      <c r="S57" s="656">
        <f t="shared" si="82"/>
        <v>20347250</v>
      </c>
      <c r="T57" s="667">
        <f t="shared" si="82"/>
        <v>25380850</v>
      </c>
      <c r="U57" s="656">
        <f t="shared" si="82"/>
        <v>25380850</v>
      </c>
      <c r="V57" s="667">
        <f>SUM(V55:V56)</f>
        <v>29908450</v>
      </c>
      <c r="W57" s="656">
        <f t="shared" ref="W57" si="83">SUM(W55:W56)</f>
        <v>29908450</v>
      </c>
    </row>
    <row r="58" spans="2:24" s="4" customFormat="1" ht="21.95" customHeight="1" x14ac:dyDescent="0.3">
      <c r="B58" s="670" t="s">
        <v>338</v>
      </c>
      <c r="C58" s="672"/>
      <c r="D58" s="649">
        <f>SUM(D69:D72)</f>
        <v>5099460</v>
      </c>
      <c r="E58" s="655">
        <f t="shared" ref="E58:K58" si="84">SUM(E69:E72)</f>
        <v>3399640</v>
      </c>
      <c r="F58" s="669">
        <f t="shared" si="84"/>
        <v>6345444</v>
      </c>
      <c r="G58" s="655">
        <f t="shared" si="84"/>
        <v>5439424</v>
      </c>
      <c r="H58" s="669">
        <f t="shared" si="84"/>
        <v>7785120</v>
      </c>
      <c r="I58" s="655">
        <f t="shared" si="84"/>
        <v>6985300</v>
      </c>
      <c r="J58" s="669">
        <f t="shared" si="84"/>
        <v>10184580</v>
      </c>
      <c r="K58" s="655">
        <f t="shared" si="84"/>
        <v>9384760</v>
      </c>
      <c r="L58" s="669">
        <f t="shared" ref="L58:W58" si="85">SUM(L69:L72)</f>
        <v>12584040</v>
      </c>
      <c r="M58" s="655">
        <f t="shared" si="85"/>
        <v>11784220.000000002</v>
      </c>
      <c r="N58" s="669">
        <f t="shared" si="85"/>
        <v>6825336</v>
      </c>
      <c r="O58" s="655">
        <f t="shared" si="85"/>
        <v>6825336</v>
      </c>
      <c r="P58" s="669">
        <f t="shared" si="85"/>
        <v>7305228.0000000009</v>
      </c>
      <c r="Q58" s="655">
        <f t="shared" si="85"/>
        <v>7305228.0000000009</v>
      </c>
      <c r="R58" s="669">
        <f t="shared" si="85"/>
        <v>7785120</v>
      </c>
      <c r="S58" s="655">
        <f t="shared" si="85"/>
        <v>7785120</v>
      </c>
      <c r="T58" s="669">
        <f t="shared" si="85"/>
        <v>8265012</v>
      </c>
      <c r="U58" s="655">
        <f t="shared" si="85"/>
        <v>8265012</v>
      </c>
      <c r="V58" s="669">
        <f t="shared" si="85"/>
        <v>8744904</v>
      </c>
      <c r="W58" s="655">
        <f t="shared" si="85"/>
        <v>8744904</v>
      </c>
    </row>
    <row r="59" spans="2:24" s="4" customFormat="1" ht="21.95" customHeight="1" x14ac:dyDescent="0.3">
      <c r="B59" s="674" t="s">
        <v>339</v>
      </c>
      <c r="C59" s="675"/>
      <c r="D59" s="703">
        <f>D54*1.1+D55+D56+D58</f>
        <v>9793710</v>
      </c>
      <c r="E59" s="704">
        <f>E54*1.1+E55+E56+E58</f>
        <v>8094990</v>
      </c>
      <c r="F59" s="705">
        <f t="shared" ref="F59:K59" si="86">F54+F55+F56+F58</f>
        <v>16368644</v>
      </c>
      <c r="G59" s="704">
        <f t="shared" si="86"/>
        <v>13280674</v>
      </c>
      <c r="H59" s="705">
        <f t="shared" si="86"/>
        <v>28132370</v>
      </c>
      <c r="I59" s="704">
        <f t="shared" si="86"/>
        <v>23541300</v>
      </c>
      <c r="J59" s="705">
        <f t="shared" si="86"/>
        <v>53928280</v>
      </c>
      <c r="K59" s="704">
        <f t="shared" si="86"/>
        <v>47850010</v>
      </c>
      <c r="L59" s="705">
        <f t="shared" ref="L59:W59" si="87">L54+L55+L56+L58</f>
        <v>80906140</v>
      </c>
      <c r="M59" s="704">
        <f t="shared" si="87"/>
        <v>74433520</v>
      </c>
      <c r="N59" s="705">
        <f t="shared" si="87"/>
        <v>19858136</v>
      </c>
      <c r="O59" s="704">
        <f t="shared" si="87"/>
        <v>19858136</v>
      </c>
      <c r="P59" s="705">
        <f t="shared" si="87"/>
        <v>23410988</v>
      </c>
      <c r="Q59" s="704">
        <f t="shared" si="87"/>
        <v>23410988</v>
      </c>
      <c r="R59" s="705">
        <f t="shared" si="87"/>
        <v>28132370</v>
      </c>
      <c r="S59" s="704">
        <f t="shared" si="87"/>
        <v>28132370</v>
      </c>
      <c r="T59" s="705">
        <f t="shared" si="87"/>
        <v>33645862</v>
      </c>
      <c r="U59" s="704">
        <f t="shared" si="87"/>
        <v>33645862</v>
      </c>
      <c r="V59" s="705">
        <f t="shared" si="87"/>
        <v>38653354</v>
      </c>
      <c r="W59" s="704">
        <f t="shared" si="87"/>
        <v>38653354</v>
      </c>
      <c r="X59" s="57"/>
    </row>
    <row r="60" spans="2:24" s="4" customFormat="1" ht="21.95" customHeight="1" x14ac:dyDescent="0.3">
      <c r="B60" s="676" t="s">
        <v>340</v>
      </c>
      <c r="C60" s="677"/>
      <c r="D60" s="678">
        <f t="shared" ref="D60:K60" si="88">IFERROR(D59/(D38+D41),0)</f>
        <v>0.1632285</v>
      </c>
      <c r="E60" s="679">
        <f t="shared" si="88"/>
        <v>0.13491649999999999</v>
      </c>
      <c r="F60" s="680">
        <f t="shared" si="88"/>
        <v>0.19486480952380952</v>
      </c>
      <c r="G60" s="679">
        <f t="shared" si="88"/>
        <v>0.1581032619047619</v>
      </c>
      <c r="H60" s="680">
        <f t="shared" si="88"/>
        <v>0.23443641666666667</v>
      </c>
      <c r="I60" s="679">
        <f t="shared" si="88"/>
        <v>0.1961775</v>
      </c>
      <c r="J60" s="680">
        <f t="shared" si="88"/>
        <v>0.29960155555555557</v>
      </c>
      <c r="K60" s="679">
        <f t="shared" si="88"/>
        <v>0.26583338888888891</v>
      </c>
      <c r="L60" s="680">
        <f t="shared" ref="L60:W60" si="89">IFERROR(L59/(L38+L41),0)</f>
        <v>0.33710891666666665</v>
      </c>
      <c r="M60" s="679">
        <f t="shared" si="89"/>
        <v>0.31013966666666665</v>
      </c>
      <c r="N60" s="680">
        <f t="shared" si="89"/>
        <v>0.20685558333333334</v>
      </c>
      <c r="O60" s="679">
        <f t="shared" si="89"/>
        <v>0.20685558333333334</v>
      </c>
      <c r="P60" s="680">
        <f t="shared" si="89"/>
        <v>0.21676840740740741</v>
      </c>
      <c r="Q60" s="679">
        <f t="shared" si="89"/>
        <v>0.21676840740740741</v>
      </c>
      <c r="R60" s="680">
        <f t="shared" si="89"/>
        <v>0.23443641666666667</v>
      </c>
      <c r="S60" s="679">
        <f t="shared" si="89"/>
        <v>0.23443641666666667</v>
      </c>
      <c r="T60" s="680">
        <f t="shared" si="89"/>
        <v>0.25489289393939396</v>
      </c>
      <c r="U60" s="679">
        <f t="shared" si="89"/>
        <v>0.25489289393939396</v>
      </c>
      <c r="V60" s="680">
        <f t="shared" si="89"/>
        <v>0.26842606944444447</v>
      </c>
      <c r="W60" s="679">
        <f t="shared" si="89"/>
        <v>0.26842606944444447</v>
      </c>
      <c r="X60" s="57"/>
    </row>
    <row r="61" spans="2:24" s="4" customFormat="1" ht="19.5" customHeight="1" x14ac:dyDescent="0.3"/>
    <row r="62" spans="2:24" s="4" customFormat="1" ht="15" customHeight="1" x14ac:dyDescent="0.3">
      <c r="B62" s="1101" t="s">
        <v>17</v>
      </c>
      <c r="C62" s="1102"/>
      <c r="D62" s="1105"/>
      <c r="E62" s="1106"/>
      <c r="F62" s="1105"/>
      <c r="G62" s="1106"/>
      <c r="H62" s="1105"/>
      <c r="I62" s="1106"/>
      <c r="J62" s="1105"/>
      <c r="K62" s="1106"/>
      <c r="L62" s="58"/>
      <c r="M62" s="59"/>
      <c r="N62" s="58"/>
      <c r="O62" s="59"/>
      <c r="P62" s="58"/>
      <c r="Q62" s="59"/>
      <c r="R62" s="58"/>
      <c r="S62" s="59"/>
      <c r="T62" s="58"/>
      <c r="U62" s="59"/>
      <c r="V62" s="58"/>
      <c r="W62" s="59"/>
      <c r="X62" s="60"/>
    </row>
    <row r="63" spans="2:24" s="4" customFormat="1" ht="15" customHeight="1" x14ac:dyDescent="0.3">
      <c r="B63" s="1103"/>
      <c r="C63" s="1104" t="s">
        <v>570</v>
      </c>
      <c r="D63" s="1107">
        <f>MAX(0,D47-20000000)</f>
        <v>21250000</v>
      </c>
      <c r="E63" s="1108">
        <f t="shared" ref="E63" si="90">MAX(0,E47-20000000)</f>
        <v>22750000</v>
      </c>
      <c r="F63" s="1107">
        <f>MAX(0,F47-20000000)</f>
        <v>44050000</v>
      </c>
      <c r="G63" s="1108">
        <f t="shared" ref="G63:I63" si="91">MAX(0,G47-20000000)</f>
        <v>45050000</v>
      </c>
      <c r="H63" s="1107">
        <f>MAX(0,H47-20000000)</f>
        <v>78850000</v>
      </c>
      <c r="I63" s="1108">
        <f t="shared" si="91"/>
        <v>79250000</v>
      </c>
      <c r="J63" s="1107">
        <f>MAX(0,J47-20000000)</f>
        <v>137650000</v>
      </c>
      <c r="K63" s="1108">
        <f t="shared" ref="K63:L63" si="92">MAX(0,K47-20000000)</f>
        <v>138050000</v>
      </c>
      <c r="L63" s="1107">
        <f t="shared" si="92"/>
        <v>196450000</v>
      </c>
      <c r="M63" s="1108">
        <f t="shared" ref="M63:W63" si="93">MAX(0,M47-20000000)</f>
        <v>196850000</v>
      </c>
      <c r="N63" s="1107">
        <f t="shared" si="93"/>
        <v>55450000</v>
      </c>
      <c r="O63" s="1108">
        <f t="shared" si="93"/>
        <v>55450000</v>
      </c>
      <c r="P63" s="1107">
        <f t="shared" si="93"/>
        <v>67090000</v>
      </c>
      <c r="Q63" s="1108">
        <f t="shared" si="93"/>
        <v>67090000</v>
      </c>
      <c r="R63" s="1107">
        <f t="shared" si="93"/>
        <v>78850000</v>
      </c>
      <c r="S63" s="1108">
        <f t="shared" si="93"/>
        <v>78850000</v>
      </c>
      <c r="T63" s="1107">
        <f t="shared" si="93"/>
        <v>90610000</v>
      </c>
      <c r="U63" s="1108">
        <f t="shared" si="93"/>
        <v>90610000</v>
      </c>
      <c r="V63" s="1107">
        <f t="shared" si="93"/>
        <v>102370000</v>
      </c>
      <c r="W63" s="1108">
        <f t="shared" si="93"/>
        <v>102370000</v>
      </c>
      <c r="X63" s="60"/>
    </row>
    <row r="64" spans="2:24" s="4" customFormat="1" ht="15" customHeight="1" x14ac:dyDescent="0.3">
      <c r="B64" s="1103"/>
      <c r="C64" s="1104" t="s">
        <v>601</v>
      </c>
      <c r="D64" s="1107">
        <f>D47-D41</f>
        <v>41250000</v>
      </c>
      <c r="E64" s="1108">
        <f t="shared" ref="E64" si="94">E47-E41</f>
        <v>22750000</v>
      </c>
      <c r="F64" s="1107">
        <f>F47-F41</f>
        <v>64050000</v>
      </c>
      <c r="G64" s="1108">
        <f t="shared" ref="G64:I64" si="95">G47-G41</f>
        <v>45050000</v>
      </c>
      <c r="H64" s="1107">
        <f>H47-H41</f>
        <v>98850000</v>
      </c>
      <c r="I64" s="1108">
        <f t="shared" si="95"/>
        <v>79250000</v>
      </c>
      <c r="J64" s="1107">
        <f>J47-J41</f>
        <v>157650000</v>
      </c>
      <c r="K64" s="1108">
        <f t="shared" ref="K64:L64" si="96">K47-K41</f>
        <v>138050000</v>
      </c>
      <c r="L64" s="1107">
        <f t="shared" si="96"/>
        <v>216450000</v>
      </c>
      <c r="M64" s="1108">
        <f t="shared" ref="M64:W64" si="97">M47-M41</f>
        <v>196850000</v>
      </c>
      <c r="N64" s="1107">
        <f t="shared" si="97"/>
        <v>75450000</v>
      </c>
      <c r="O64" s="1108">
        <f t="shared" si="97"/>
        <v>75450000</v>
      </c>
      <c r="P64" s="1107">
        <f t="shared" si="97"/>
        <v>87090000</v>
      </c>
      <c r="Q64" s="1108">
        <f t="shared" si="97"/>
        <v>87090000</v>
      </c>
      <c r="R64" s="1107">
        <f t="shared" si="97"/>
        <v>98850000</v>
      </c>
      <c r="S64" s="1108">
        <f t="shared" si="97"/>
        <v>98850000</v>
      </c>
      <c r="T64" s="1107">
        <f t="shared" si="97"/>
        <v>110610000</v>
      </c>
      <c r="U64" s="1108">
        <f t="shared" si="97"/>
        <v>110610000</v>
      </c>
      <c r="V64" s="1107">
        <f t="shared" si="97"/>
        <v>122370000</v>
      </c>
      <c r="W64" s="1108">
        <f t="shared" si="97"/>
        <v>122370000</v>
      </c>
      <c r="X64" s="60"/>
    </row>
    <row r="65" spans="2:24" s="4" customFormat="1" ht="15" customHeight="1" x14ac:dyDescent="0.3">
      <c r="B65" s="1109"/>
      <c r="C65" s="1110"/>
      <c r="D65" s="1107">
        <f>ROUNDDOWN(D63*VLOOKUP(D63,소득세테이블,2)-VLOOKUP(D63,소득세테이블,3),)+20000000*14%</f>
        <v>4727500</v>
      </c>
      <c r="E65" s="1111">
        <f t="shared" ref="E65:G65" si="98">ROUNDDOWN(E63*VLOOKUP(E63,소득세테이블,2)-VLOOKUP(E63,소득세테이블,3),)+20000000*14%</f>
        <v>4952500</v>
      </c>
      <c r="F65" s="1107">
        <f>ROUNDDOWN(F63*VLOOKUP(F63,소득세테이블,2)-VLOOKUP(F63,소득세테이블,3),)+20000000*14%</f>
        <v>8147500</v>
      </c>
      <c r="G65" s="1111">
        <f t="shared" si="98"/>
        <v>8297500</v>
      </c>
      <c r="H65" s="1107">
        <f>ROUNDDOWN(H63*VLOOKUP(H63,소득세테이블,2)-VLOOKUP(H63,소득세테이블,3),)+20000000*14%</f>
        <v>15964000</v>
      </c>
      <c r="I65" s="1111">
        <f t="shared" ref="I65:L65" si="99">ROUNDDOWN(I63*VLOOKUP(I63,소득세테이블,2)-VLOOKUP(I63,소득세테이블,3),)+20000000*14%</f>
        <v>16060000</v>
      </c>
      <c r="J65" s="1107">
        <f>ROUNDDOWN(J63*VLOOKUP(J63,소득세테이블,2)-VLOOKUP(J63,소득세테이블,3),)+20000000*14%</f>
        <v>35537500</v>
      </c>
      <c r="K65" s="1111">
        <f t="shared" si="99"/>
        <v>35677500</v>
      </c>
      <c r="L65" s="1107">
        <f t="shared" si="99"/>
        <v>57511000</v>
      </c>
      <c r="M65" s="1111">
        <f t="shared" ref="M65:W65" si="100">ROUNDDOWN(M63*VLOOKUP(M63,소득세테이블,2)-VLOOKUP(M63,소득세테이블,3),)+20000000*14%</f>
        <v>57663000</v>
      </c>
      <c r="N65" s="1107">
        <f t="shared" si="100"/>
        <v>10348000</v>
      </c>
      <c r="O65" s="1111">
        <f t="shared" si="100"/>
        <v>10348000</v>
      </c>
      <c r="P65" s="1107">
        <f t="shared" si="100"/>
        <v>13141600</v>
      </c>
      <c r="Q65" s="1111">
        <f t="shared" si="100"/>
        <v>13141600</v>
      </c>
      <c r="R65" s="1107">
        <f t="shared" si="100"/>
        <v>15964000</v>
      </c>
      <c r="S65" s="1111">
        <f t="shared" si="100"/>
        <v>15964000</v>
      </c>
      <c r="T65" s="1107">
        <f t="shared" si="100"/>
        <v>19073500</v>
      </c>
      <c r="U65" s="1111">
        <f t="shared" si="100"/>
        <v>19073500</v>
      </c>
      <c r="V65" s="1107">
        <f t="shared" si="100"/>
        <v>23189500</v>
      </c>
      <c r="W65" s="1111">
        <f t="shared" si="100"/>
        <v>23189500</v>
      </c>
      <c r="X65" s="9"/>
    </row>
    <row r="66" spans="2:24" s="4" customFormat="1" ht="15" customHeight="1" x14ac:dyDescent="0.3">
      <c r="B66" s="1112"/>
      <c r="C66" s="1113"/>
      <c r="D66" s="1114">
        <f>ROUNDDOWN(D64*VLOOKUP(D64,소득세테이블,2)-VLOOKUP(D64,소득세테이블,3),)+D41*14%</f>
        <v>4927500</v>
      </c>
      <c r="E66" s="1115">
        <f t="shared" ref="E66:G66" si="101">ROUNDDOWN(E64*VLOOKUP(E64,소득세테이블,2)-VLOOKUP(E64,소득세테이블,3),)+E41*14%</f>
        <v>4952500</v>
      </c>
      <c r="F66" s="1114">
        <f>ROUNDDOWN(F64*VLOOKUP(F64,소득세테이블,2)-VLOOKUP(F64,소득세테이블,3),)+F41*14%</f>
        <v>9612000</v>
      </c>
      <c r="G66" s="1115">
        <f t="shared" si="101"/>
        <v>8297500</v>
      </c>
      <c r="H66" s="1114">
        <f>ROUNDDOWN(H64*VLOOKUP(H64,소득세테이블,2)-VLOOKUP(H64,소득세테이블,3),)+H41*14%</f>
        <v>19157500</v>
      </c>
      <c r="I66" s="1115">
        <f t="shared" ref="I66:L66" si="102">ROUNDDOWN(I64*VLOOKUP(I64,소득세테이블,2)-VLOOKUP(I64,소득세테이블,3),)+I41*14%</f>
        <v>16060000</v>
      </c>
      <c r="J66" s="1114">
        <f>ROUNDDOWN(J64*VLOOKUP(J64,소득세테이블,2)-VLOOKUP(J64,소득세테이블,3),)+J41*14%</f>
        <v>39967000</v>
      </c>
      <c r="K66" s="1115">
        <f t="shared" si="102"/>
        <v>35677500</v>
      </c>
      <c r="L66" s="1114">
        <f t="shared" si="102"/>
        <v>62311000</v>
      </c>
      <c r="M66" s="1115">
        <f t="shared" ref="M66:W66" si="103">ROUNDDOWN(M64*VLOOKUP(M64,소득세테이블,2)-VLOOKUP(M64,소득세테이블,3),)+M41*14%</f>
        <v>57663000</v>
      </c>
      <c r="N66" s="1114">
        <f t="shared" si="103"/>
        <v>12348000</v>
      </c>
      <c r="O66" s="1115">
        <f t="shared" si="103"/>
        <v>12348000</v>
      </c>
      <c r="P66" s="1114">
        <f t="shared" si="103"/>
        <v>15141600</v>
      </c>
      <c r="Q66" s="1115">
        <f t="shared" si="103"/>
        <v>15141600</v>
      </c>
      <c r="R66" s="1114">
        <f t="shared" si="103"/>
        <v>19157500</v>
      </c>
      <c r="S66" s="1115">
        <f t="shared" si="103"/>
        <v>19157500</v>
      </c>
      <c r="T66" s="1114">
        <f t="shared" si="103"/>
        <v>23273500</v>
      </c>
      <c r="U66" s="1115">
        <f t="shared" si="103"/>
        <v>23273500</v>
      </c>
      <c r="V66" s="1114">
        <f t="shared" si="103"/>
        <v>27389500</v>
      </c>
      <c r="W66" s="1115">
        <f t="shared" si="103"/>
        <v>27389500</v>
      </c>
    </row>
    <row r="67" spans="2:24" s="4" customFormat="1" ht="15" customHeight="1" x14ac:dyDescent="0.3">
      <c r="X67" s="16"/>
    </row>
    <row r="68" spans="2:24" s="4" customFormat="1" ht="25.5" customHeight="1" x14ac:dyDescent="0.3">
      <c r="B68" s="346" t="s">
        <v>214</v>
      </c>
      <c r="C68" s="346"/>
      <c r="D68" s="416"/>
      <c r="E68" s="411"/>
      <c r="F68" s="416"/>
      <c r="G68" s="411"/>
      <c r="H68" s="416"/>
      <c r="I68" s="411"/>
      <c r="J68" s="416"/>
      <c r="K68" s="411"/>
      <c r="L68" s="2"/>
      <c r="M68" s="9"/>
      <c r="N68" s="2"/>
      <c r="O68" s="9"/>
      <c r="P68" s="2"/>
      <c r="Q68" s="9"/>
      <c r="R68" s="2"/>
      <c r="S68" s="9"/>
      <c r="T68" s="2"/>
      <c r="U68" s="9"/>
      <c r="V68" s="2"/>
      <c r="W68" s="9"/>
    </row>
    <row r="69" spans="2:24" s="4" customFormat="1" ht="33" customHeight="1" x14ac:dyDescent="0.3">
      <c r="B69" s="1305" t="s">
        <v>574</v>
      </c>
      <c r="C69" s="1306"/>
      <c r="D69" s="1116">
        <f t="shared" ref="D69:W69" si="104">MIN(건강보험최대보수월액,D38/12)*12*건강보험요율</f>
        <v>2127000</v>
      </c>
      <c r="E69" s="1117">
        <f t="shared" si="104"/>
        <v>1418000</v>
      </c>
      <c r="F69" s="1116">
        <f t="shared" si="104"/>
        <v>2977800</v>
      </c>
      <c r="G69" s="1117">
        <f t="shared" si="104"/>
        <v>2268800</v>
      </c>
      <c r="H69" s="1116">
        <f t="shared" si="104"/>
        <v>4254000</v>
      </c>
      <c r="I69" s="1117">
        <f t="shared" si="104"/>
        <v>3545000.0000000005</v>
      </c>
      <c r="J69" s="1116">
        <f t="shared" si="104"/>
        <v>6381000</v>
      </c>
      <c r="K69" s="1117">
        <f t="shared" si="104"/>
        <v>5672000</v>
      </c>
      <c r="L69" s="1116">
        <f t="shared" si="104"/>
        <v>8508000</v>
      </c>
      <c r="M69" s="1117">
        <f t="shared" si="104"/>
        <v>7799000.0000000009</v>
      </c>
      <c r="N69" s="1116">
        <f t="shared" si="104"/>
        <v>3403200</v>
      </c>
      <c r="O69" s="1117">
        <f t="shared" si="104"/>
        <v>3403200</v>
      </c>
      <c r="P69" s="1116">
        <f t="shared" si="104"/>
        <v>3828600.0000000005</v>
      </c>
      <c r="Q69" s="1117">
        <f t="shared" si="104"/>
        <v>3828600.0000000005</v>
      </c>
      <c r="R69" s="1116">
        <f t="shared" si="104"/>
        <v>4254000</v>
      </c>
      <c r="S69" s="1117">
        <f t="shared" si="104"/>
        <v>4254000</v>
      </c>
      <c r="T69" s="1116">
        <f t="shared" si="104"/>
        <v>4679400</v>
      </c>
      <c r="U69" s="1117">
        <f t="shared" si="104"/>
        <v>4679400</v>
      </c>
      <c r="V69" s="1116">
        <f t="shared" si="104"/>
        <v>5104800</v>
      </c>
      <c r="W69" s="1117">
        <f t="shared" si="104"/>
        <v>5104800</v>
      </c>
      <c r="X69" s="61"/>
    </row>
    <row r="70" spans="2:24" s="4" customFormat="1" ht="33" customHeight="1" x14ac:dyDescent="0.3">
      <c r="B70" s="1307" t="s">
        <v>575</v>
      </c>
      <c r="C70" s="1308"/>
      <c r="D70" s="1118"/>
      <c r="E70" s="1119">
        <f>MIN(MAX(0,E41-추가건강보험기준)*추가건강보험요율,소득월액보험료상한)</f>
        <v>0</v>
      </c>
      <c r="F70" s="1118"/>
      <c r="G70" s="1119">
        <f>MIN(MAX(0,G41-추가건강보험기준)*추가건강보험요율,소득월액보험료상한)</f>
        <v>0</v>
      </c>
      <c r="H70" s="1118"/>
      <c r="I70" s="1119">
        <f>MIN(MAX(0,I41-추가건강보험기준)*추가건강보험요율,소득월액보험료상한)</f>
        <v>0</v>
      </c>
      <c r="J70" s="1118"/>
      <c r="K70" s="1119">
        <f>MIN(MAX(0,K41-추가건강보험기준)*추가건강보험요율,소득월액보험료상한)</f>
        <v>0</v>
      </c>
      <c r="L70" s="1118"/>
      <c r="M70" s="1119">
        <f>MIN(MAX(0,M41-추가건강보험기준)*추가건강보험요율,소득월액보험료상한)</f>
        <v>0</v>
      </c>
      <c r="N70" s="1118"/>
      <c r="O70" s="1119">
        <f>MIN(MAX(0,O41-추가건강보험기준)*추가건강보험요율,소득월액보험료상한)</f>
        <v>0</v>
      </c>
      <c r="P70" s="1118"/>
      <c r="Q70" s="1119">
        <f>MIN(MAX(0,Q41-추가건강보험기준)*추가건강보험요율,소득월액보험료상한)</f>
        <v>0</v>
      </c>
      <c r="R70" s="1118"/>
      <c r="S70" s="1119">
        <f>MIN(MAX(0,S41-추가건강보험기준)*추가건강보험요율,소득월액보험료상한)</f>
        <v>0</v>
      </c>
      <c r="T70" s="1118"/>
      <c r="U70" s="1119">
        <f>MIN(MAX(0,U41-추가건강보험기준)*추가건강보험요율,소득월액보험료상한)</f>
        <v>0</v>
      </c>
      <c r="V70" s="1118"/>
      <c r="W70" s="1119">
        <f>MIN(MAX(0,W41-추가건강보험기준)*추가건강보험요율,소득월액보험료상한)</f>
        <v>0</v>
      </c>
      <c r="X70" s="61"/>
    </row>
    <row r="71" spans="2:24" s="4" customFormat="1" ht="33" customHeight="1" x14ac:dyDescent="0.3">
      <c r="B71" s="1299" t="s">
        <v>576</v>
      </c>
      <c r="C71" s="1300"/>
      <c r="D71" s="1120">
        <f t="shared" ref="D71:K71" si="105">(D69+D70)*장기요양보험요율</f>
        <v>272460</v>
      </c>
      <c r="E71" s="1121">
        <f t="shared" si="105"/>
        <v>181640</v>
      </c>
      <c r="F71" s="1120">
        <f t="shared" si="105"/>
        <v>381444</v>
      </c>
      <c r="G71" s="1121">
        <f t="shared" si="105"/>
        <v>290624</v>
      </c>
      <c r="H71" s="1120">
        <f t="shared" si="105"/>
        <v>544920</v>
      </c>
      <c r="I71" s="1121">
        <f t="shared" si="105"/>
        <v>454100.00000000006</v>
      </c>
      <c r="J71" s="1120">
        <f t="shared" si="105"/>
        <v>817380</v>
      </c>
      <c r="K71" s="1121">
        <f t="shared" si="105"/>
        <v>726560</v>
      </c>
      <c r="L71" s="1120">
        <f t="shared" ref="L71:W71" si="106">(L69+L70)*장기요양보험요율</f>
        <v>1089840</v>
      </c>
      <c r="M71" s="1121">
        <f t="shared" si="106"/>
        <v>999020.00000000012</v>
      </c>
      <c r="N71" s="1120">
        <f t="shared" si="106"/>
        <v>435936</v>
      </c>
      <c r="O71" s="1121">
        <f t="shared" si="106"/>
        <v>435936</v>
      </c>
      <c r="P71" s="1120">
        <f t="shared" si="106"/>
        <v>490428.00000000006</v>
      </c>
      <c r="Q71" s="1121">
        <f t="shared" si="106"/>
        <v>490428.00000000006</v>
      </c>
      <c r="R71" s="1120">
        <f t="shared" si="106"/>
        <v>544920</v>
      </c>
      <c r="S71" s="1121">
        <f t="shared" si="106"/>
        <v>544920</v>
      </c>
      <c r="T71" s="1120">
        <f t="shared" si="106"/>
        <v>599412</v>
      </c>
      <c r="U71" s="1121">
        <f t="shared" si="106"/>
        <v>599412</v>
      </c>
      <c r="V71" s="1120">
        <f t="shared" si="106"/>
        <v>653904</v>
      </c>
      <c r="W71" s="1121">
        <f t="shared" si="106"/>
        <v>653904</v>
      </c>
      <c r="X71" s="61"/>
    </row>
    <row r="72" spans="2:24" s="4" customFormat="1" ht="33" customHeight="1" x14ac:dyDescent="0.3">
      <c r="B72" s="1301" t="s">
        <v>577</v>
      </c>
      <c r="C72" s="1302"/>
      <c r="D72" s="1122">
        <f t="shared" ref="D72:K72" si="107">MIN(국민연금상한월급여,D38/12)*12*국민연금요율</f>
        <v>2700000</v>
      </c>
      <c r="E72" s="1123">
        <f t="shared" si="107"/>
        <v>1800000</v>
      </c>
      <c r="F72" s="1122">
        <f t="shared" si="107"/>
        <v>2986200</v>
      </c>
      <c r="G72" s="1123">
        <f t="shared" si="107"/>
        <v>2880000</v>
      </c>
      <c r="H72" s="1122">
        <f t="shared" si="107"/>
        <v>2986200</v>
      </c>
      <c r="I72" s="1123">
        <f t="shared" si="107"/>
        <v>2986200</v>
      </c>
      <c r="J72" s="1122">
        <f t="shared" si="107"/>
        <v>2986200</v>
      </c>
      <c r="K72" s="1123">
        <f t="shared" si="107"/>
        <v>2986200</v>
      </c>
      <c r="L72" s="1122">
        <f t="shared" ref="L72:W72" si="108">MIN(국민연금상한월급여,L38/12)*12*국민연금요율</f>
        <v>2986200</v>
      </c>
      <c r="M72" s="1123">
        <f t="shared" si="108"/>
        <v>2986200</v>
      </c>
      <c r="N72" s="1122">
        <f t="shared" si="108"/>
        <v>2986200</v>
      </c>
      <c r="O72" s="1123">
        <f t="shared" si="108"/>
        <v>2986200</v>
      </c>
      <c r="P72" s="1122">
        <f t="shared" si="108"/>
        <v>2986200</v>
      </c>
      <c r="Q72" s="1123">
        <f t="shared" si="108"/>
        <v>2986200</v>
      </c>
      <c r="R72" s="1122">
        <f t="shared" si="108"/>
        <v>2986200</v>
      </c>
      <c r="S72" s="1123">
        <f t="shared" si="108"/>
        <v>2986200</v>
      </c>
      <c r="T72" s="1122">
        <f t="shared" si="108"/>
        <v>2986200</v>
      </c>
      <c r="U72" s="1123">
        <f t="shared" si="108"/>
        <v>2986200</v>
      </c>
      <c r="V72" s="1122">
        <f t="shared" si="108"/>
        <v>2986200</v>
      </c>
      <c r="W72" s="1123">
        <f t="shared" si="108"/>
        <v>2986200</v>
      </c>
    </row>
    <row r="73" spans="2:24" x14ac:dyDescent="0.3">
      <c r="B73" s="903"/>
    </row>
  </sheetData>
  <sheetProtection algorithmName="SHA-512" hashValue="kEhbMxGcGDqctapkF9xa7wxVcgXU6xwGi8ZZq15ZfLsYFJfB5dKDziRNaaMCSsZfAEOGmG59M/7htHW8bmLIng==" saltValue="8/9rUaKqWPzU3aTAGD6SCQ==" spinCount="100000" sheet="1" objects="1" scenarios="1" selectLockedCells="1"/>
  <mergeCells count="26">
    <mergeCell ref="B71:C71"/>
    <mergeCell ref="B72:C72"/>
    <mergeCell ref="B52:C52"/>
    <mergeCell ref="B69:C69"/>
    <mergeCell ref="B70:C70"/>
    <mergeCell ref="B4:B5"/>
    <mergeCell ref="B19:K19"/>
    <mergeCell ref="B36:C37"/>
    <mergeCell ref="C22:H22"/>
    <mergeCell ref="I22:J22"/>
    <mergeCell ref="K22:K23"/>
    <mergeCell ref="K4:K5"/>
    <mergeCell ref="C4:C5"/>
    <mergeCell ref="D4:D5"/>
    <mergeCell ref="E4:H4"/>
    <mergeCell ref="B22:B23"/>
    <mergeCell ref="D36:E36"/>
    <mergeCell ref="F36:G36"/>
    <mergeCell ref="H36:I36"/>
    <mergeCell ref="J36:K36"/>
    <mergeCell ref="V36:W36"/>
    <mergeCell ref="L36:M36"/>
    <mergeCell ref="N36:O36"/>
    <mergeCell ref="P36:Q36"/>
    <mergeCell ref="R36:S36"/>
    <mergeCell ref="T36:U36"/>
  </mergeCells>
  <phoneticPr fontId="4" type="noConversion"/>
  <conditionalFormatting sqref="D43">
    <cfRule type="expression" priority="100">
      <formula>0="과세종결"</formula>
    </cfRule>
  </conditionalFormatting>
  <conditionalFormatting sqref="E59:E60">
    <cfRule type="cellIs" dxfId="56" priority="93" operator="equal">
      <formula>0</formula>
    </cfRule>
  </conditionalFormatting>
  <conditionalFormatting sqref="D59:D60">
    <cfRule type="cellIs" dxfId="55" priority="92" operator="equal">
      <formula>0</formula>
    </cfRule>
  </conditionalFormatting>
  <conditionalFormatting sqref="F43">
    <cfRule type="expression" priority="27">
      <formula>0="과세종결"</formula>
    </cfRule>
  </conditionalFormatting>
  <conditionalFormatting sqref="G59:G60">
    <cfRule type="cellIs" dxfId="54" priority="26" operator="equal">
      <formula>0</formula>
    </cfRule>
  </conditionalFormatting>
  <conditionalFormatting sqref="F59:F60">
    <cfRule type="cellIs" dxfId="53" priority="25" operator="equal">
      <formula>0</formula>
    </cfRule>
  </conditionalFormatting>
  <conditionalFormatting sqref="H43">
    <cfRule type="expression" priority="24">
      <formula>0="과세종결"</formula>
    </cfRule>
  </conditionalFormatting>
  <conditionalFormatting sqref="I59:I60">
    <cfRule type="cellIs" dxfId="52" priority="23" operator="equal">
      <formula>0</formula>
    </cfRule>
  </conditionalFormatting>
  <conditionalFormatting sqref="H59:H60">
    <cfRule type="cellIs" dxfId="51" priority="22" operator="equal">
      <formula>0</formula>
    </cfRule>
  </conditionalFormatting>
  <conditionalFormatting sqref="J43 L43 N43 P43 R43 T43 V43">
    <cfRule type="expression" priority="21">
      <formula>0="과세종결"</formula>
    </cfRule>
  </conditionalFormatting>
  <conditionalFormatting sqref="K59:K60 M59:M60 O59:O60 Q59:Q60 S59:S60 U59:U60 W59:W60">
    <cfRule type="cellIs" dxfId="50" priority="20" operator="equal">
      <formula>0</formula>
    </cfRule>
  </conditionalFormatting>
  <conditionalFormatting sqref="J59:J60 L59:L60 N59:N60 P59:P60 R59:R60 T59:T60 V59:V60">
    <cfRule type="cellIs" dxfId="49" priority="19" operator="equal">
      <formula>0</formula>
    </cfRule>
  </conditionalFormatting>
  <printOptions horizontalCentered="1"/>
  <pageMargins left="0.31496062992125984" right="0.31496062992125984" top="0.55118110236220474" bottom="0.15748031496062992" header="0.31496062992125984" footer="0.31496062992125984"/>
  <pageSetup paperSize="9" scale="67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720-553A-468B-87AF-CD0223439925}">
  <sheetPr codeName="Sheet20"/>
  <dimension ref="B1:L84"/>
  <sheetViews>
    <sheetView showRowColHeaders="0" topLeftCell="A25" zoomScale="86" zoomScaleNormal="86" workbookViewId="0">
      <selection activeCell="J5" sqref="J5"/>
    </sheetView>
  </sheetViews>
  <sheetFormatPr defaultColWidth="8.875" defaultRowHeight="13.5" x14ac:dyDescent="0.3"/>
  <cols>
    <col min="1" max="1" width="6.125" style="930" customWidth="1"/>
    <col min="2" max="2" width="32.125" style="930" customWidth="1"/>
    <col min="3" max="3" width="18.625" style="930" customWidth="1"/>
    <col min="4" max="4" width="15.875" style="930" customWidth="1"/>
    <col min="5" max="5" width="28.375" style="929" customWidth="1"/>
    <col min="6" max="6" width="8.875" style="930" customWidth="1"/>
    <col min="7" max="7" width="16.125" style="930" hidden="1" customWidth="1"/>
    <col min="8" max="8" width="22.625" style="930" hidden="1" customWidth="1"/>
    <col min="9" max="9" width="32.875" style="930" customWidth="1"/>
    <col min="10" max="10" width="36.375" style="930" customWidth="1"/>
    <col min="11" max="11" width="39.125" style="930" customWidth="1"/>
    <col min="12" max="16384" width="8.875" style="930"/>
  </cols>
  <sheetData>
    <row r="1" spans="2:11" s="926" customFormat="1" ht="52.7" customHeight="1" x14ac:dyDescent="0.3">
      <c r="B1" s="1309" t="s">
        <v>480</v>
      </c>
      <c r="C1" s="1309"/>
      <c r="D1" s="1309"/>
      <c r="E1" s="924"/>
      <c r="F1" s="925"/>
      <c r="G1" s="925"/>
    </row>
    <row r="2" spans="2:11" ht="17.25" x14ac:dyDescent="0.3">
      <c r="B2" s="927" t="s">
        <v>580</v>
      </c>
      <c r="C2" s="928"/>
      <c r="D2" s="929"/>
      <c r="I2" s="928" t="s">
        <v>481</v>
      </c>
      <c r="J2" s="929"/>
      <c r="K2" s="931"/>
    </row>
    <row r="3" spans="2:11" x14ac:dyDescent="0.3">
      <c r="B3" s="932" t="s">
        <v>38</v>
      </c>
      <c r="C3" s="1056" t="s">
        <v>38</v>
      </c>
      <c r="D3" s="1056" t="s">
        <v>1</v>
      </c>
      <c r="E3" s="1056" t="s">
        <v>482</v>
      </c>
      <c r="I3" s="936" t="s">
        <v>483</v>
      </c>
      <c r="J3" s="937" t="s">
        <v>484</v>
      </c>
      <c r="K3" s="936" t="s">
        <v>485</v>
      </c>
    </row>
    <row r="4" spans="2:11" x14ac:dyDescent="0.3">
      <c r="B4" s="938" t="s">
        <v>582</v>
      </c>
      <c r="C4" s="1058">
        <v>0</v>
      </c>
      <c r="D4" s="940">
        <v>0.09</v>
      </c>
      <c r="E4" s="1059"/>
      <c r="I4" s="938" t="s">
        <v>486</v>
      </c>
      <c r="J4" s="1063">
        <v>44927</v>
      </c>
      <c r="K4" s="942" t="s">
        <v>487</v>
      </c>
    </row>
    <row r="5" spans="2:11" x14ac:dyDescent="0.3">
      <c r="B5" s="938" t="s">
        <v>583</v>
      </c>
      <c r="C5" s="1060">
        <v>200000000</v>
      </c>
      <c r="D5" s="940">
        <v>0.19</v>
      </c>
      <c r="E5" s="1061">
        <v>20000000</v>
      </c>
      <c r="I5" s="938" t="s">
        <v>488</v>
      </c>
      <c r="J5" s="1064">
        <v>4.4999999999999998E-2</v>
      </c>
      <c r="K5" s="945"/>
    </row>
    <row r="6" spans="2:11" x14ac:dyDescent="0.3">
      <c r="B6" s="938" t="s">
        <v>584</v>
      </c>
      <c r="C6" s="1060">
        <v>20000000000</v>
      </c>
      <c r="D6" s="940">
        <v>0.21</v>
      </c>
      <c r="E6" s="1061">
        <v>420000000</v>
      </c>
      <c r="I6" s="938" t="s">
        <v>489</v>
      </c>
      <c r="J6" s="1065">
        <v>3.5450000000000002E-2</v>
      </c>
      <c r="K6" s="949"/>
    </row>
    <row r="7" spans="2:11" x14ac:dyDescent="0.3">
      <c r="B7" s="938" t="s">
        <v>585</v>
      </c>
      <c r="C7" s="1060">
        <v>300000000000</v>
      </c>
      <c r="D7" s="940">
        <v>0.24</v>
      </c>
      <c r="E7" s="1061">
        <v>9420000000</v>
      </c>
      <c r="I7" s="938" t="s">
        <v>490</v>
      </c>
      <c r="J7" s="1064">
        <v>7.0900000000000005E-2</v>
      </c>
      <c r="K7" s="945"/>
    </row>
    <row r="8" spans="2:11" x14ac:dyDescent="0.3">
      <c r="B8" s="950"/>
      <c r="C8" s="951"/>
      <c r="D8" s="952"/>
      <c r="E8" s="953"/>
      <c r="I8" s="938" t="s">
        <v>491</v>
      </c>
      <c r="J8" s="1064">
        <f>0.9082%/추가건강보험요율</f>
        <v>0.12809590973201693</v>
      </c>
      <c r="K8" s="954" t="s">
        <v>581</v>
      </c>
    </row>
    <row r="9" spans="2:11" x14ac:dyDescent="0.3">
      <c r="B9" s="950"/>
      <c r="C9" s="951"/>
      <c r="D9" s="952"/>
      <c r="E9" s="953"/>
      <c r="I9" s="938" t="s">
        <v>492</v>
      </c>
      <c r="J9" s="1066">
        <v>5530000</v>
      </c>
      <c r="K9" s="955"/>
    </row>
    <row r="10" spans="2:11" x14ac:dyDescent="0.3">
      <c r="B10" s="950"/>
      <c r="C10" s="951"/>
      <c r="D10" s="952"/>
      <c r="E10" s="953"/>
      <c r="I10" s="938" t="s">
        <v>493</v>
      </c>
      <c r="J10" s="1066"/>
      <c r="K10" s="955" t="s">
        <v>494</v>
      </c>
    </row>
    <row r="11" spans="2:11" x14ac:dyDescent="0.3">
      <c r="B11" s="950"/>
      <c r="C11" s="951"/>
      <c r="D11" s="952"/>
      <c r="E11" s="953"/>
      <c r="I11" s="938" t="s">
        <v>495</v>
      </c>
      <c r="J11" s="1067">
        <v>20000000</v>
      </c>
      <c r="K11" s="956">
        <v>20000000</v>
      </c>
    </row>
    <row r="12" spans="2:11" ht="17.25" x14ac:dyDescent="0.3">
      <c r="B12" s="927"/>
      <c r="C12" s="928"/>
      <c r="D12" s="929"/>
      <c r="I12" s="979" t="s">
        <v>496</v>
      </c>
      <c r="J12" s="1098">
        <f>3911280*12</f>
        <v>46935360</v>
      </c>
      <c r="K12" s="1099"/>
    </row>
    <row r="13" spans="2:11" ht="17.25" x14ac:dyDescent="0.3">
      <c r="B13" s="927" t="s">
        <v>497</v>
      </c>
      <c r="F13" s="929"/>
    </row>
    <row r="14" spans="2:11" ht="16.5" x14ac:dyDescent="0.3">
      <c r="B14" s="932" t="s">
        <v>38</v>
      </c>
      <c r="C14" s="957" t="s">
        <v>38</v>
      </c>
      <c r="D14" s="958" t="s">
        <v>1</v>
      </c>
      <c r="E14" s="959" t="s">
        <v>482</v>
      </c>
      <c r="G14" s="991" t="s">
        <v>38</v>
      </c>
      <c r="H14" s="992">
        <v>541667000</v>
      </c>
    </row>
    <row r="15" spans="2:11" ht="16.5" x14ac:dyDescent="0.3">
      <c r="B15" s="938" t="s">
        <v>498</v>
      </c>
      <c r="C15" s="939">
        <v>0</v>
      </c>
      <c r="D15" s="960">
        <v>0.06</v>
      </c>
      <c r="E15" s="944">
        <v>0</v>
      </c>
      <c r="F15" s="952"/>
      <c r="G15" s="991" t="s">
        <v>553</v>
      </c>
      <c r="H15" s="993">
        <f>H14*VLOOKUP(H14,소득세테이블,2)-VLOOKUP(H14,소득세테이블,3)</f>
        <v>191560140</v>
      </c>
      <c r="I15" s="980" t="s">
        <v>579</v>
      </c>
    </row>
    <row r="16" spans="2:11" ht="15.6" customHeight="1" x14ac:dyDescent="0.3">
      <c r="B16" s="938" t="s">
        <v>499</v>
      </c>
      <c r="C16" s="943">
        <v>14000000</v>
      </c>
      <c r="D16" s="960">
        <v>0.15</v>
      </c>
      <c r="E16" s="944">
        <f>표8[[#This Row],[과세표준]]*(표8[[#This Row],[세율]]-D15)</f>
        <v>1260000</v>
      </c>
      <c r="F16" s="952"/>
      <c r="H16" s="961"/>
      <c r="I16" s="1097">
        <f>IF(전체근속연수&lt;=5,전체근속연수*1000000,IF(전체근속연수&lt;=10,(전체근속연수-5)*2000000+5000000,IF(전체근속연수&lt;=20,(전체근속연수-10)*2500000+15000000,(전체근속연수-20)*3000000+40000000)))</f>
        <v>99000000</v>
      </c>
      <c r="J16" s="1055"/>
    </row>
    <row r="17" spans="2:11" x14ac:dyDescent="0.3">
      <c r="B17" s="938" t="s">
        <v>500</v>
      </c>
      <c r="C17" s="943">
        <v>50000000</v>
      </c>
      <c r="D17" s="960">
        <v>0.24</v>
      </c>
      <c r="E17" s="944">
        <v>5760000</v>
      </c>
      <c r="F17" s="952"/>
      <c r="H17" s="961"/>
      <c r="I17" s="1055"/>
      <c r="J17" s="1055"/>
    </row>
    <row r="18" spans="2:11" x14ac:dyDescent="0.3">
      <c r="B18" s="938" t="s">
        <v>501</v>
      </c>
      <c r="C18" s="943">
        <v>88000000</v>
      </c>
      <c r="D18" s="960">
        <v>0.35</v>
      </c>
      <c r="E18" s="944">
        <v>15440000</v>
      </c>
      <c r="F18" s="952"/>
      <c r="I18" s="1055"/>
      <c r="J18" s="1055"/>
    </row>
    <row r="19" spans="2:11" x14ac:dyDescent="0.3">
      <c r="B19" s="938" t="s">
        <v>502</v>
      </c>
      <c r="C19" s="943">
        <v>150000000</v>
      </c>
      <c r="D19" s="960">
        <v>0.38</v>
      </c>
      <c r="E19" s="944">
        <v>19940000</v>
      </c>
      <c r="F19" s="952"/>
    </row>
    <row r="20" spans="2:11" x14ac:dyDescent="0.3">
      <c r="B20" s="938" t="s">
        <v>503</v>
      </c>
      <c r="C20" s="943">
        <v>300000000</v>
      </c>
      <c r="D20" s="960">
        <v>0.4</v>
      </c>
      <c r="E20" s="944">
        <v>25940000</v>
      </c>
      <c r="F20" s="952"/>
    </row>
    <row r="21" spans="2:11" x14ac:dyDescent="0.3">
      <c r="B21" s="938" t="s">
        <v>504</v>
      </c>
      <c r="C21" s="943">
        <v>500000000</v>
      </c>
      <c r="D21" s="960">
        <v>0.42</v>
      </c>
      <c r="E21" s="944">
        <v>35940000</v>
      </c>
      <c r="F21" s="952"/>
    </row>
    <row r="22" spans="2:11" x14ac:dyDescent="0.3">
      <c r="B22" s="938" t="s">
        <v>505</v>
      </c>
      <c r="C22" s="962">
        <v>1000000000</v>
      </c>
      <c r="D22" s="963">
        <v>0.45</v>
      </c>
      <c r="E22" s="948">
        <v>65940000</v>
      </c>
    </row>
    <row r="23" spans="2:11" x14ac:dyDescent="0.3">
      <c r="B23" s="950"/>
      <c r="E23" s="930"/>
    </row>
    <row r="24" spans="2:11" s="924" customFormat="1" ht="24.95" customHeight="1" x14ac:dyDescent="0.3">
      <c r="B24" s="927" t="s">
        <v>506</v>
      </c>
      <c r="C24" s="930"/>
      <c r="D24" s="930"/>
      <c r="E24" s="929"/>
      <c r="F24" s="964"/>
    </row>
    <row r="25" spans="2:11" s="924" customFormat="1" ht="24.95" customHeight="1" x14ac:dyDescent="0.3">
      <c r="B25" s="932" t="s">
        <v>507</v>
      </c>
      <c r="C25" s="957" t="s">
        <v>508</v>
      </c>
      <c r="D25" s="958" t="s">
        <v>509</v>
      </c>
      <c r="E25" s="959" t="s">
        <v>510</v>
      </c>
      <c r="G25" s="991" t="s">
        <v>507</v>
      </c>
      <c r="H25" s="992">
        <v>170000000</v>
      </c>
      <c r="J25" s="1310"/>
      <c r="K25" s="1310"/>
    </row>
    <row r="26" spans="2:11" s="924" customFormat="1" ht="24.95" customHeight="1" x14ac:dyDescent="0.3">
      <c r="B26" s="938" t="s">
        <v>511</v>
      </c>
      <c r="C26" s="939">
        <v>0</v>
      </c>
      <c r="D26" s="960">
        <v>0.7</v>
      </c>
      <c r="E26" s="944">
        <v>0</v>
      </c>
      <c r="G26" s="991" t="s">
        <v>554</v>
      </c>
      <c r="H26" s="993">
        <f>MIN(20000000,H25*VLOOKUP(H25,근로소득공제테이블,2)+VLOOKUP(H25,근로소득공제테이블,3))</f>
        <v>16150000</v>
      </c>
      <c r="J26" s="1310"/>
      <c r="K26" s="1310"/>
    </row>
    <row r="27" spans="2:11" s="924" customFormat="1" ht="24.95" customHeight="1" x14ac:dyDescent="0.3">
      <c r="B27" s="938" t="s">
        <v>512</v>
      </c>
      <c r="C27" s="943">
        <v>5000000</v>
      </c>
      <c r="D27" s="960">
        <v>0.4</v>
      </c>
      <c r="E27" s="944">
        <f>3500000-표8_3[[#This Row],[총급여액구간]]*표8_3[[#This Row],[공제금액]]</f>
        <v>1500000</v>
      </c>
      <c r="F27" s="965"/>
      <c r="J27" s="1310"/>
      <c r="K27" s="1310"/>
    </row>
    <row r="28" spans="2:11" s="924" customFormat="1" ht="24.95" customHeight="1" x14ac:dyDescent="0.3">
      <c r="B28" s="938" t="s">
        <v>513</v>
      </c>
      <c r="C28" s="943">
        <v>15000000</v>
      </c>
      <c r="D28" s="960">
        <v>0.15</v>
      </c>
      <c r="E28" s="944">
        <f>7500000-표8_3[[#This Row],[총급여액구간]]*표8_3[[#This Row],[공제금액]]</f>
        <v>5250000</v>
      </c>
      <c r="F28" s="965"/>
    </row>
    <row r="29" spans="2:11" s="924" customFormat="1" ht="24.95" customHeight="1" x14ac:dyDescent="0.3">
      <c r="B29" s="938" t="s">
        <v>514</v>
      </c>
      <c r="C29" s="943">
        <v>45000000</v>
      </c>
      <c r="D29" s="960">
        <v>0.05</v>
      </c>
      <c r="E29" s="944">
        <f>12000000-표8_3[[#This Row],[총급여액구간]]*표8_3[[#This Row],[공제금액]]</f>
        <v>9750000</v>
      </c>
      <c r="F29" s="965"/>
    </row>
    <row r="30" spans="2:11" s="924" customFormat="1" ht="24.95" customHeight="1" x14ac:dyDescent="0.3">
      <c r="B30" s="938" t="s">
        <v>515</v>
      </c>
      <c r="C30" s="946">
        <v>100000000</v>
      </c>
      <c r="D30" s="963">
        <v>0.02</v>
      </c>
      <c r="E30" s="948">
        <f>14750000-표8_3[[#This Row],[총급여액구간]]*표8_3[[#This Row],[공제금액]]</f>
        <v>12750000</v>
      </c>
      <c r="F30" s="965"/>
    </row>
    <row r="31" spans="2:11" s="924" customFormat="1" ht="24.95" customHeight="1" x14ac:dyDescent="0.3">
      <c r="B31" s="950"/>
      <c r="C31" s="951"/>
      <c r="D31" s="971"/>
      <c r="E31" s="953"/>
      <c r="F31" s="965"/>
    </row>
    <row r="32" spans="2:11" s="924" customFormat="1" ht="24.95" customHeight="1" x14ac:dyDescent="0.3">
      <c r="B32" s="1068" t="s">
        <v>593</v>
      </c>
      <c r="C32" s="951"/>
      <c r="D32" s="971"/>
      <c r="E32" s="953"/>
      <c r="F32" s="965"/>
    </row>
    <row r="33" spans="2:12" s="924" customFormat="1" ht="24.95" customHeight="1" x14ac:dyDescent="0.3">
      <c r="B33" s="994" t="s">
        <v>586</v>
      </c>
      <c r="C33" s="996"/>
      <c r="D33" s="995"/>
      <c r="E33" s="995"/>
      <c r="F33" s="965"/>
    </row>
    <row r="34" spans="2:12" s="924" customFormat="1" ht="24.95" customHeight="1" x14ac:dyDescent="0.3">
      <c r="B34" s="997" t="s">
        <v>587</v>
      </c>
      <c r="C34" s="997" t="s">
        <v>588</v>
      </c>
      <c r="D34" s="997" t="s">
        <v>589</v>
      </c>
      <c r="E34" s="997" t="s">
        <v>590</v>
      </c>
      <c r="F34" s="965"/>
      <c r="J34" s="1127" t="s">
        <v>598</v>
      </c>
      <c r="K34" s="1128">
        <v>36847500</v>
      </c>
    </row>
    <row r="35" spans="2:12" s="924" customFormat="1" ht="24.95" customHeight="1" x14ac:dyDescent="0.3">
      <c r="B35" s="1072" t="s">
        <v>591</v>
      </c>
      <c r="C35" s="1073">
        <v>0</v>
      </c>
      <c r="D35" s="1074">
        <v>0.55000000000000004</v>
      </c>
      <c r="E35" s="1073">
        <v>0</v>
      </c>
      <c r="F35" s="965"/>
      <c r="J35" s="1127" t="s">
        <v>599</v>
      </c>
      <c r="K35" s="1129">
        <f>(K34-VLOOKUP(K34,종합소득산출세액테이블,1))*VLOOKUP(K34,종합소득산출세액테이블,2)+VLOOKUP(K34,종합소득산출세액테이블,3)</f>
        <v>11379250</v>
      </c>
    </row>
    <row r="36" spans="2:12" s="924" customFormat="1" ht="24.95" customHeight="1" x14ac:dyDescent="0.3">
      <c r="B36" s="1072" t="s">
        <v>592</v>
      </c>
      <c r="C36" s="1075">
        <v>1300000</v>
      </c>
      <c r="D36" s="1074">
        <v>0.3</v>
      </c>
      <c r="E36" s="1075">
        <v>715000</v>
      </c>
      <c r="F36" s="965"/>
      <c r="J36" s="1130"/>
      <c r="K36" s="1131">
        <f>MIN((산출세액-VLOOKUP(산출세액,종합소득산출세액테이블,1))*VLOOKUP(산출세액,종합소득산출세액테이블,2)+VLOOKUP(산출세액,종합소득산출세액테이블,3),MAX(VLOOKUP(총급여액,세액공제한도,4),VLOOKUP(총급여액,세액공제한도,3)-(총급여액-VLOOKUP(총급여액,세액공제한도,1))*VLOOKUP(총급여액,세액공제한도,2)))</f>
        <v>200000</v>
      </c>
    </row>
    <row r="37" spans="2:12" s="924" customFormat="1" ht="24.95" customHeight="1" x14ac:dyDescent="0.3">
      <c r="B37" s="950"/>
      <c r="C37" s="951"/>
      <c r="D37" s="971"/>
      <c r="E37" s="953"/>
      <c r="F37" s="965"/>
      <c r="J37" s="1130"/>
      <c r="K37" s="1130"/>
    </row>
    <row r="38" spans="2:12" s="201" customFormat="1" ht="24.95" customHeight="1" x14ac:dyDescent="0.3">
      <c r="B38" s="994" t="s">
        <v>555</v>
      </c>
      <c r="E38" s="995"/>
      <c r="H38" s="996"/>
      <c r="I38" s="995"/>
      <c r="J38" s="204"/>
      <c r="K38" s="1132"/>
      <c r="L38" s="995"/>
    </row>
    <row r="39" spans="2:12" s="201" customFormat="1" ht="24.95" customHeight="1" x14ac:dyDescent="0.3">
      <c r="B39" s="997" t="s">
        <v>507</v>
      </c>
      <c r="C39" s="1078" t="s">
        <v>508</v>
      </c>
      <c r="D39" s="1079" t="s">
        <v>556</v>
      </c>
      <c r="E39" s="1079" t="s">
        <v>557</v>
      </c>
      <c r="F39" s="1080" t="s">
        <v>558</v>
      </c>
      <c r="H39" s="1053" t="s">
        <v>507</v>
      </c>
      <c r="I39" s="1054"/>
      <c r="J39" s="204" t="s">
        <v>507</v>
      </c>
      <c r="K39" s="1125">
        <v>170000000</v>
      </c>
      <c r="L39" s="998"/>
    </row>
    <row r="40" spans="2:12" s="201" customFormat="1" ht="24.95" customHeight="1" x14ac:dyDescent="0.3">
      <c r="B40" s="1062" t="s">
        <v>594</v>
      </c>
      <c r="C40" s="1081">
        <v>0</v>
      </c>
      <c r="D40" s="1069"/>
      <c r="E40" s="1070">
        <v>740000</v>
      </c>
      <c r="F40" s="1082"/>
      <c r="H40" s="1053" t="s">
        <v>559</v>
      </c>
      <c r="I40" s="1000"/>
      <c r="J40" s="204" t="s">
        <v>559</v>
      </c>
      <c r="K40" s="1126">
        <f>MAX(VLOOKUP(K39,세액공제한도,4),VLOOKUP(K39,세액공제한도,3)-(K39-VLOOKUP(K39,세액공제한도,1))*VLOOKUP(K39,세액공제한도,2))</f>
        <v>200000</v>
      </c>
      <c r="L40" s="999"/>
    </row>
    <row r="41" spans="2:12" s="201" customFormat="1" ht="24.95" customHeight="1" x14ac:dyDescent="0.3">
      <c r="B41" s="1062" t="s">
        <v>595</v>
      </c>
      <c r="C41" s="1083">
        <v>33000000</v>
      </c>
      <c r="D41" s="1071">
        <v>8.0000000000000002E-3</v>
      </c>
      <c r="E41" s="1070">
        <v>740000</v>
      </c>
      <c r="F41" s="1084">
        <v>660000</v>
      </c>
      <c r="H41" s="1000"/>
      <c r="I41" s="1001"/>
      <c r="J41" s="1133"/>
      <c r="K41" s="1133"/>
      <c r="L41" s="999"/>
    </row>
    <row r="42" spans="2:12" s="201" customFormat="1" ht="24.95" customHeight="1" x14ac:dyDescent="0.3">
      <c r="B42" s="1062" t="s">
        <v>596</v>
      </c>
      <c r="C42" s="1083">
        <v>70000000</v>
      </c>
      <c r="D42" s="1069">
        <v>0.5</v>
      </c>
      <c r="E42" s="1070">
        <v>660000</v>
      </c>
      <c r="F42" s="1085">
        <v>500000</v>
      </c>
      <c r="H42" s="1002"/>
      <c r="I42" s="1001"/>
      <c r="J42" s="999"/>
      <c r="K42" s="999"/>
      <c r="L42" s="999"/>
    </row>
    <row r="43" spans="2:12" s="201" customFormat="1" ht="24.95" customHeight="1" x14ac:dyDescent="0.3">
      <c r="B43" s="1062" t="s">
        <v>597</v>
      </c>
      <c r="C43" s="1086">
        <v>120000000</v>
      </c>
      <c r="D43" s="1076">
        <v>0.5</v>
      </c>
      <c r="E43" s="1077">
        <v>660000</v>
      </c>
      <c r="F43" s="1087">
        <v>200000</v>
      </c>
      <c r="H43" s="1002"/>
      <c r="I43" s="1001"/>
      <c r="J43" s="999"/>
      <c r="K43" s="999"/>
      <c r="L43" s="999"/>
    </row>
    <row r="44" spans="2:12" s="924" customFormat="1" ht="24.95" customHeight="1" x14ac:dyDescent="0.3">
      <c r="B44" s="966"/>
      <c r="C44" s="967"/>
      <c r="D44" s="968"/>
      <c r="E44" s="969"/>
      <c r="F44" s="965"/>
    </row>
    <row r="45" spans="2:12" ht="17.25" x14ac:dyDescent="0.3">
      <c r="B45" s="927" t="s">
        <v>516</v>
      </c>
      <c r="C45" s="970"/>
      <c r="D45" s="971"/>
      <c r="E45" s="953"/>
      <c r="F45" s="929"/>
    </row>
    <row r="46" spans="2:12" ht="16.5" x14ac:dyDescent="0.3">
      <c r="B46" s="932" t="s">
        <v>38</v>
      </c>
      <c r="C46" s="957" t="s">
        <v>38</v>
      </c>
      <c r="D46" s="958" t="s">
        <v>1</v>
      </c>
      <c r="E46" s="959" t="s">
        <v>482</v>
      </c>
      <c r="F46" s="972"/>
      <c r="H46" s="1053" t="s">
        <v>38</v>
      </c>
      <c r="I46" s="1054"/>
    </row>
    <row r="47" spans="2:12" ht="16.5" x14ac:dyDescent="0.3">
      <c r="B47" s="938" t="s">
        <v>517</v>
      </c>
      <c r="C47" s="939">
        <v>0</v>
      </c>
      <c r="D47" s="940">
        <v>0.1</v>
      </c>
      <c r="E47" s="941"/>
      <c r="F47" s="952"/>
      <c r="H47" s="1053" t="s">
        <v>553</v>
      </c>
      <c r="I47" s="1000"/>
    </row>
    <row r="48" spans="2:12" x14ac:dyDescent="0.3">
      <c r="B48" s="938" t="s">
        <v>518</v>
      </c>
      <c r="C48" s="943">
        <v>100000000</v>
      </c>
      <c r="D48" s="940">
        <v>0.2</v>
      </c>
      <c r="E48" s="944">
        <v>10000000</v>
      </c>
      <c r="F48" s="952"/>
    </row>
    <row r="49" spans="2:6" x14ac:dyDescent="0.3">
      <c r="B49" s="938" t="s">
        <v>519</v>
      </c>
      <c r="C49" s="943">
        <v>500000000</v>
      </c>
      <c r="D49" s="940">
        <v>0.3</v>
      </c>
      <c r="E49" s="944">
        <v>60000000</v>
      </c>
      <c r="F49" s="952"/>
    </row>
    <row r="50" spans="2:6" x14ac:dyDescent="0.3">
      <c r="B50" s="938" t="s">
        <v>520</v>
      </c>
      <c r="C50" s="943">
        <v>1000000000</v>
      </c>
      <c r="D50" s="940">
        <v>0.4</v>
      </c>
      <c r="E50" s="944">
        <v>160000000</v>
      </c>
      <c r="F50" s="952"/>
    </row>
    <row r="51" spans="2:6" x14ac:dyDescent="0.3">
      <c r="B51" s="938" t="s">
        <v>521</v>
      </c>
      <c r="C51" s="946">
        <v>3000000000</v>
      </c>
      <c r="D51" s="947">
        <v>0.5</v>
      </c>
      <c r="E51" s="948">
        <v>460000000</v>
      </c>
      <c r="F51" s="952"/>
    </row>
    <row r="53" spans="2:6" ht="17.25" x14ac:dyDescent="0.3">
      <c r="B53" s="927" t="s">
        <v>522</v>
      </c>
      <c r="C53" s="928"/>
      <c r="D53" s="929"/>
    </row>
    <row r="54" spans="2:6" x14ac:dyDescent="0.3">
      <c r="B54" s="932" t="s">
        <v>38</v>
      </c>
      <c r="C54" s="933" t="s">
        <v>38</v>
      </c>
      <c r="D54" s="934" t="s">
        <v>1</v>
      </c>
      <c r="E54" s="935" t="s">
        <v>482</v>
      </c>
    </row>
    <row r="55" spans="2:6" x14ac:dyDescent="0.3">
      <c r="B55" s="938" t="s">
        <v>523</v>
      </c>
      <c r="C55" s="939">
        <v>0</v>
      </c>
      <c r="D55" s="940">
        <v>0.2</v>
      </c>
      <c r="E55" s="944"/>
      <c r="F55" s="973"/>
    </row>
    <row r="56" spans="2:6" x14ac:dyDescent="0.3">
      <c r="B56" s="938" t="s">
        <v>524</v>
      </c>
      <c r="C56" s="946">
        <v>300000000</v>
      </c>
      <c r="D56" s="947">
        <v>0.25</v>
      </c>
      <c r="E56" s="948">
        <f>300000000*20%</f>
        <v>60000000</v>
      </c>
    </row>
    <row r="57" spans="2:6" x14ac:dyDescent="0.3">
      <c r="B57" s="938" t="s">
        <v>525</v>
      </c>
      <c r="C57" s="974"/>
      <c r="D57" s="975">
        <v>0.1</v>
      </c>
      <c r="E57" s="976"/>
    </row>
    <row r="58" spans="2:6" ht="9" customHeight="1" x14ac:dyDescent="0.3"/>
    <row r="59" spans="2:6" x14ac:dyDescent="0.3">
      <c r="B59" s="930" t="s">
        <v>526</v>
      </c>
      <c r="C59" s="930" t="s">
        <v>527</v>
      </c>
      <c r="D59" s="930" t="s">
        <v>528</v>
      </c>
    </row>
    <row r="60" spans="2:6" x14ac:dyDescent="0.3">
      <c r="D60" s="977"/>
    </row>
    <row r="61" spans="2:6" s="929" customFormat="1" ht="17.25" x14ac:dyDescent="0.25">
      <c r="B61" s="927" t="s">
        <v>529</v>
      </c>
      <c r="C61" s="978"/>
      <c r="D61" s="930"/>
    </row>
    <row r="62" spans="2:6" s="929" customFormat="1" x14ac:dyDescent="0.3">
      <c r="B62" s="1088" t="s">
        <v>530</v>
      </c>
      <c r="C62" s="1089" t="s">
        <v>531</v>
      </c>
      <c r="D62" s="930"/>
    </row>
    <row r="63" spans="2:6" s="929" customFormat="1" x14ac:dyDescent="0.3">
      <c r="B63" s="1090" t="s">
        <v>532</v>
      </c>
      <c r="C63" s="1091">
        <v>50000000</v>
      </c>
      <c r="D63" s="930"/>
    </row>
    <row r="64" spans="2:6" s="929" customFormat="1" x14ac:dyDescent="0.3">
      <c r="B64" s="1090" t="s">
        <v>533</v>
      </c>
      <c r="C64" s="1091">
        <v>50000000</v>
      </c>
      <c r="D64" s="930"/>
    </row>
    <row r="65" spans="2:4" s="929" customFormat="1" x14ac:dyDescent="0.3">
      <c r="B65" s="1092" t="s">
        <v>534</v>
      </c>
      <c r="C65" s="1091">
        <v>600000000</v>
      </c>
      <c r="D65" s="930"/>
    </row>
    <row r="66" spans="2:4" s="929" customFormat="1" x14ac:dyDescent="0.3">
      <c r="B66" s="1092" t="s">
        <v>535</v>
      </c>
      <c r="C66" s="1091">
        <v>20000000</v>
      </c>
      <c r="D66" s="930"/>
    </row>
    <row r="67" spans="2:4" s="929" customFormat="1" x14ac:dyDescent="0.3">
      <c r="B67" s="1092" t="s">
        <v>536</v>
      </c>
      <c r="C67" s="1091">
        <v>50000000</v>
      </c>
      <c r="D67" s="930"/>
    </row>
    <row r="68" spans="2:4" s="929" customFormat="1" x14ac:dyDescent="0.3">
      <c r="B68" s="1092" t="s">
        <v>537</v>
      </c>
      <c r="C68" s="1091">
        <v>20000000</v>
      </c>
      <c r="D68" s="930"/>
    </row>
    <row r="69" spans="2:4" s="929" customFormat="1" x14ac:dyDescent="0.3">
      <c r="B69" s="1092" t="s">
        <v>538</v>
      </c>
      <c r="C69" s="1091">
        <v>50000000</v>
      </c>
      <c r="D69" s="930"/>
    </row>
    <row r="70" spans="2:4" s="929" customFormat="1" x14ac:dyDescent="0.3">
      <c r="B70" s="1092" t="s">
        <v>539</v>
      </c>
      <c r="C70" s="1091">
        <v>10000000</v>
      </c>
      <c r="D70" s="930"/>
    </row>
    <row r="72" spans="2:4" s="929" customFormat="1" ht="17.25" x14ac:dyDescent="0.25">
      <c r="B72" s="927" t="s">
        <v>540</v>
      </c>
      <c r="C72" s="978"/>
      <c r="D72" s="930"/>
    </row>
    <row r="73" spans="2:4" s="929" customFormat="1" x14ac:dyDescent="0.3">
      <c r="B73" s="1057" t="s">
        <v>541</v>
      </c>
      <c r="C73" s="982">
        <v>4.5999999999999999E-2</v>
      </c>
      <c r="D73" s="930"/>
    </row>
    <row r="74" spans="2:4" s="929" customFormat="1" x14ac:dyDescent="0.3">
      <c r="B74" s="1090" t="s">
        <v>542</v>
      </c>
      <c r="C74" s="1093">
        <v>4.3E-3</v>
      </c>
      <c r="D74" s="930"/>
    </row>
    <row r="75" spans="2:4" s="929" customFormat="1" x14ac:dyDescent="0.3">
      <c r="B75" s="1090" t="s">
        <v>543</v>
      </c>
      <c r="C75" s="1094">
        <f>2.2/10000</f>
        <v>2.2000000000000001E-4</v>
      </c>
      <c r="D75" s="930"/>
    </row>
    <row r="76" spans="2:4" s="929" customFormat="1" x14ac:dyDescent="0.3">
      <c r="B76" s="1090" t="s">
        <v>544</v>
      </c>
      <c r="C76" s="1095">
        <v>2500000</v>
      </c>
      <c r="D76" s="930"/>
    </row>
    <row r="77" spans="2:4" x14ac:dyDescent="0.3">
      <c r="B77" s="1057" t="s">
        <v>545</v>
      </c>
      <c r="C77" s="982">
        <v>0.03</v>
      </c>
    </row>
    <row r="78" spans="2:4" x14ac:dyDescent="0.3">
      <c r="B78" s="1057" t="s">
        <v>546</v>
      </c>
      <c r="C78" s="1096">
        <v>0.3</v>
      </c>
    </row>
    <row r="79" spans="2:4" x14ac:dyDescent="0.3">
      <c r="B79" s="1057" t="s">
        <v>47</v>
      </c>
      <c r="C79" s="1095">
        <v>6000000</v>
      </c>
    </row>
    <row r="81" spans="2:6" ht="16.5" hidden="1" x14ac:dyDescent="0.25">
      <c r="B81" s="980" t="s">
        <v>547</v>
      </c>
      <c r="C81" s="978"/>
    </row>
    <row r="82" spans="2:6" hidden="1" x14ac:dyDescent="0.3">
      <c r="B82" s="981" t="s">
        <v>548</v>
      </c>
      <c r="C82" s="982" t="e">
        <f>VLOOKUP(E83,법인세테이블_지배주주,2)*1.1</f>
        <v>#NAME?</v>
      </c>
      <c r="E82" s="983" t="s">
        <v>549</v>
      </c>
      <c r="F82" s="984" t="s">
        <v>550</v>
      </c>
    </row>
    <row r="83" spans="2:6" ht="16.5" hidden="1" x14ac:dyDescent="0.3">
      <c r="B83" s="985" t="s">
        <v>551</v>
      </c>
      <c r="C83" s="986">
        <v>0.38500000000000001</v>
      </c>
      <c r="E83" s="987">
        <v>62878</v>
      </c>
      <c r="F83" s="988" t="s">
        <v>552</v>
      </c>
    </row>
    <row r="84" spans="2:6" x14ac:dyDescent="0.3">
      <c r="B84" s="989"/>
      <c r="C84" s="990"/>
    </row>
  </sheetData>
  <sheetProtection algorithmName="SHA-512" hashValue="TCeqPusJpxHqZ/JlmBDKO30K6JTjyUj1cYukAnpx3j78qjo7NDQX9cU3zmwKkSjZ0MfMrWYcXSNo6E9qp+tclg==" saltValue="JlNYgF4kq17bkZCwKIy8/A==" spinCount="100000" sheet="1" objects="1" scenarios="1" selectLockedCells="1"/>
  <mergeCells count="2">
    <mergeCell ref="B1:D1"/>
    <mergeCell ref="J25:K27"/>
  </mergeCells>
  <phoneticPr fontId="4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"/>
  <sheetViews>
    <sheetView showRowColHeaders="0" workbookViewId="0">
      <selection activeCell="H22" sqref="H22"/>
    </sheetView>
  </sheetViews>
  <sheetFormatPr defaultColWidth="8.625" defaultRowHeight="16.5" x14ac:dyDescent="0.3"/>
  <cols>
    <col min="1" max="16384" width="8.625" style="1"/>
  </cols>
  <sheetData/>
  <phoneticPr fontId="4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D158"/>
  <sheetViews>
    <sheetView showRowColHeaders="0" topLeftCell="A159" zoomScale="86" zoomScaleNormal="86" workbookViewId="0">
      <selection activeCell="C168" sqref="C168"/>
    </sheetView>
  </sheetViews>
  <sheetFormatPr defaultColWidth="8.625" defaultRowHeight="16.5" x14ac:dyDescent="0.3"/>
  <cols>
    <col min="1" max="1" width="13.625" style="17" customWidth="1"/>
    <col min="2" max="2" width="18.375" style="1134" customWidth="1"/>
    <col min="3" max="3" width="10.625" style="1135" bestFit="1" customWidth="1"/>
    <col min="4" max="4" width="10.625" style="17" bestFit="1" customWidth="1"/>
    <col min="5" max="5" width="8.625" style="201"/>
    <col min="6" max="6" width="10.625" style="201" bestFit="1" customWidth="1"/>
    <col min="7" max="16384" width="8.625" style="201"/>
  </cols>
  <sheetData>
    <row r="1" spans="1:3" hidden="1" x14ac:dyDescent="0.3"/>
    <row r="2" spans="1:3" hidden="1" x14ac:dyDescent="0.3">
      <c r="A2" s="17" t="s">
        <v>344</v>
      </c>
      <c r="B2" s="1134">
        <v>7704252480311</v>
      </c>
      <c r="C2" s="1135">
        <v>43030</v>
      </c>
    </row>
    <row r="3" spans="1:3" hidden="1" x14ac:dyDescent="0.3">
      <c r="A3" s="17" t="s">
        <v>354</v>
      </c>
      <c r="B3" s="1134">
        <v>12345678</v>
      </c>
    </row>
    <row r="4" spans="1:3" hidden="1" x14ac:dyDescent="0.3">
      <c r="A4" s="17" t="s">
        <v>467</v>
      </c>
      <c r="B4" s="1134">
        <v>1</v>
      </c>
      <c r="C4" s="1135">
        <v>43030</v>
      </c>
    </row>
    <row r="5" spans="1:3" hidden="1" x14ac:dyDescent="0.3">
      <c r="A5" s="17" t="s">
        <v>602</v>
      </c>
      <c r="B5" s="1134">
        <v>1023371917</v>
      </c>
      <c r="C5" s="1135">
        <v>44985</v>
      </c>
    </row>
    <row r="6" spans="1:3" hidden="1" x14ac:dyDescent="0.3">
      <c r="A6" s="17" t="s">
        <v>603</v>
      </c>
      <c r="B6" s="1134">
        <v>1033752554</v>
      </c>
      <c r="C6" s="1135">
        <v>44985</v>
      </c>
    </row>
    <row r="7" spans="1:3" hidden="1" x14ac:dyDescent="0.3">
      <c r="A7" s="17" t="s">
        <v>604</v>
      </c>
      <c r="B7" s="1134">
        <v>1092583810</v>
      </c>
      <c r="C7" s="1135">
        <v>44985</v>
      </c>
    </row>
    <row r="8" spans="1:3" hidden="1" x14ac:dyDescent="0.3">
      <c r="A8" s="17" t="s">
        <v>605</v>
      </c>
      <c r="B8" s="1134">
        <v>1027760498</v>
      </c>
      <c r="C8" s="1135">
        <v>44985</v>
      </c>
    </row>
    <row r="9" spans="1:3" hidden="1" x14ac:dyDescent="0.3">
      <c r="A9" s="17" t="s">
        <v>606</v>
      </c>
      <c r="B9" s="1134">
        <v>1029228534</v>
      </c>
      <c r="C9" s="1135">
        <v>44985</v>
      </c>
    </row>
    <row r="10" spans="1:3" hidden="1" x14ac:dyDescent="0.3">
      <c r="A10" s="17" t="s">
        <v>607</v>
      </c>
      <c r="B10" s="1134">
        <v>1087781368</v>
      </c>
      <c r="C10" s="1135">
        <v>44985</v>
      </c>
    </row>
    <row r="11" spans="1:3" hidden="1" x14ac:dyDescent="0.3">
      <c r="A11" s="17" t="s">
        <v>608</v>
      </c>
      <c r="B11" s="1134">
        <v>1022927079</v>
      </c>
      <c r="C11" s="1135">
        <v>44985</v>
      </c>
    </row>
    <row r="12" spans="1:3" hidden="1" x14ac:dyDescent="0.3">
      <c r="A12" s="17" t="s">
        <v>609</v>
      </c>
      <c r="B12" s="1134">
        <v>1035429342</v>
      </c>
      <c r="C12" s="1135">
        <v>44985</v>
      </c>
    </row>
    <row r="13" spans="1:3" hidden="1" x14ac:dyDescent="0.3">
      <c r="A13" s="17" t="s">
        <v>610</v>
      </c>
      <c r="B13" s="1134">
        <v>1047694333</v>
      </c>
      <c r="C13" s="1135">
        <v>44985</v>
      </c>
    </row>
    <row r="14" spans="1:3" hidden="1" x14ac:dyDescent="0.3">
      <c r="A14" s="17" t="s">
        <v>611</v>
      </c>
      <c r="B14" s="1134">
        <v>1066947794</v>
      </c>
      <c r="C14" s="1135">
        <v>44985</v>
      </c>
    </row>
    <row r="15" spans="1:3" hidden="1" x14ac:dyDescent="0.3">
      <c r="A15" s="17" t="s">
        <v>612</v>
      </c>
      <c r="B15" s="1134">
        <v>1063066805</v>
      </c>
      <c r="C15" s="1135">
        <v>44985</v>
      </c>
    </row>
    <row r="16" spans="1:3" hidden="1" x14ac:dyDescent="0.3">
      <c r="A16" s="17" t="s">
        <v>613</v>
      </c>
      <c r="B16" s="1134">
        <v>1091343037</v>
      </c>
      <c r="C16" s="1135">
        <v>44985</v>
      </c>
    </row>
    <row r="17" spans="1:3" hidden="1" x14ac:dyDescent="0.3">
      <c r="A17" s="17" t="s">
        <v>614</v>
      </c>
      <c r="B17" s="1134">
        <v>1051908100</v>
      </c>
      <c r="C17" s="1135">
        <v>44985</v>
      </c>
    </row>
    <row r="18" spans="1:3" hidden="1" x14ac:dyDescent="0.3">
      <c r="A18" s="17" t="s">
        <v>615</v>
      </c>
      <c r="B18" s="1134">
        <v>1055111293</v>
      </c>
      <c r="C18" s="1135">
        <v>44985</v>
      </c>
    </row>
    <row r="19" spans="1:3" hidden="1" x14ac:dyDescent="0.3">
      <c r="A19" s="17" t="s">
        <v>616</v>
      </c>
      <c r="B19" s="1134">
        <v>1052478328</v>
      </c>
      <c r="C19" s="1135">
        <v>45016</v>
      </c>
    </row>
    <row r="20" spans="1:3" hidden="1" x14ac:dyDescent="0.3">
      <c r="A20" s="17" t="s">
        <v>617</v>
      </c>
      <c r="B20" s="1134">
        <v>1025075112</v>
      </c>
      <c r="C20" s="1135">
        <v>45016</v>
      </c>
    </row>
    <row r="21" spans="1:3" hidden="1" x14ac:dyDescent="0.3">
      <c r="A21" s="17" t="s">
        <v>618</v>
      </c>
      <c r="B21" s="1134">
        <v>1053991839</v>
      </c>
      <c r="C21" s="1135">
        <v>45016</v>
      </c>
    </row>
    <row r="22" spans="1:3" hidden="1" x14ac:dyDescent="0.3">
      <c r="A22" s="17" t="s">
        <v>619</v>
      </c>
      <c r="B22" s="1134">
        <v>1033556954</v>
      </c>
      <c r="C22" s="1135">
        <v>45107</v>
      </c>
    </row>
    <row r="23" spans="1:3" hidden="1" x14ac:dyDescent="0.3">
      <c r="A23" s="17" t="s">
        <v>620</v>
      </c>
      <c r="B23" s="1134">
        <v>1092132486</v>
      </c>
      <c r="C23" s="1135">
        <v>45107</v>
      </c>
    </row>
    <row r="24" spans="1:3" hidden="1" x14ac:dyDescent="0.3">
      <c r="A24" s="17" t="s">
        <v>621</v>
      </c>
      <c r="B24" s="1134">
        <v>1083485252</v>
      </c>
      <c r="C24" s="1135">
        <v>45107</v>
      </c>
    </row>
    <row r="25" spans="1:3" hidden="1" x14ac:dyDescent="0.3">
      <c r="A25" s="17" t="s">
        <v>622</v>
      </c>
      <c r="B25" s="1134">
        <v>1091382146</v>
      </c>
      <c r="C25" s="1135">
        <v>45107</v>
      </c>
    </row>
    <row r="26" spans="1:3" hidden="1" x14ac:dyDescent="0.3">
      <c r="A26" s="17" t="s">
        <v>623</v>
      </c>
      <c r="B26" s="1134">
        <v>1066249887</v>
      </c>
      <c r="C26" s="1135">
        <v>45107</v>
      </c>
    </row>
    <row r="27" spans="1:3" hidden="1" x14ac:dyDescent="0.3">
      <c r="A27" s="17" t="s">
        <v>624</v>
      </c>
      <c r="B27" s="1134">
        <v>1072700758</v>
      </c>
      <c r="C27" s="1135">
        <v>45107</v>
      </c>
    </row>
    <row r="28" spans="1:3" hidden="1" x14ac:dyDescent="0.3">
      <c r="A28" s="17" t="s">
        <v>625</v>
      </c>
      <c r="B28" s="1134">
        <v>1029265897</v>
      </c>
      <c r="C28" s="1135">
        <v>45107</v>
      </c>
    </row>
    <row r="29" spans="1:3" hidden="1" x14ac:dyDescent="0.3">
      <c r="A29" s="17" t="s">
        <v>626</v>
      </c>
      <c r="B29" s="1134">
        <v>1085724455</v>
      </c>
      <c r="C29" s="1135">
        <v>45199</v>
      </c>
    </row>
    <row r="30" spans="1:3" hidden="1" x14ac:dyDescent="0.3">
      <c r="A30" s="17" t="s">
        <v>627</v>
      </c>
      <c r="B30" s="1134">
        <v>1052656942</v>
      </c>
      <c r="C30" s="1135">
        <v>45107</v>
      </c>
    </row>
    <row r="31" spans="1:3" hidden="1" x14ac:dyDescent="0.3">
      <c r="A31" s="17" t="s">
        <v>628</v>
      </c>
      <c r="B31" s="1134">
        <v>1064348096</v>
      </c>
      <c r="C31" s="1135">
        <v>45107</v>
      </c>
    </row>
    <row r="32" spans="1:3" hidden="1" x14ac:dyDescent="0.3">
      <c r="A32" s="17" t="s">
        <v>629</v>
      </c>
      <c r="B32" s="1134">
        <v>1037241010</v>
      </c>
      <c r="C32" s="1135">
        <v>45107</v>
      </c>
    </row>
    <row r="33" spans="1:3" hidden="1" x14ac:dyDescent="0.3">
      <c r="A33" s="17" t="s">
        <v>630</v>
      </c>
      <c r="B33" s="1134">
        <v>1067974250</v>
      </c>
      <c r="C33" s="1135">
        <v>45107</v>
      </c>
    </row>
    <row r="34" spans="1:3" hidden="1" x14ac:dyDescent="0.3">
      <c r="A34" s="17" t="s">
        <v>631</v>
      </c>
      <c r="B34" s="1134">
        <v>1082659677</v>
      </c>
      <c r="C34" s="1135">
        <v>45199</v>
      </c>
    </row>
    <row r="35" spans="1:3" hidden="1" x14ac:dyDescent="0.3">
      <c r="A35" s="17" t="s">
        <v>632</v>
      </c>
      <c r="B35" s="1134">
        <v>1028300070</v>
      </c>
      <c r="C35" s="1135">
        <v>45199</v>
      </c>
    </row>
    <row r="36" spans="1:3" hidden="1" x14ac:dyDescent="0.3">
      <c r="A36" s="17" t="s">
        <v>633</v>
      </c>
      <c r="B36" s="1134">
        <v>1055228674</v>
      </c>
      <c r="C36" s="1135">
        <v>45199</v>
      </c>
    </row>
    <row r="37" spans="1:3" hidden="1" x14ac:dyDescent="0.3">
      <c r="A37" s="17" t="s">
        <v>634</v>
      </c>
      <c r="C37" s="1135">
        <v>45138</v>
      </c>
    </row>
    <row r="38" spans="1:3" hidden="1" x14ac:dyDescent="0.3">
      <c r="A38" s="17" t="s">
        <v>635</v>
      </c>
      <c r="C38" s="1135">
        <v>45138</v>
      </c>
    </row>
    <row r="39" spans="1:3" hidden="1" x14ac:dyDescent="0.3">
      <c r="A39" s="17" t="s">
        <v>636</v>
      </c>
      <c r="C39" s="1135">
        <v>45138</v>
      </c>
    </row>
    <row r="40" spans="1:3" hidden="1" x14ac:dyDescent="0.3">
      <c r="A40" s="17" t="s">
        <v>637</v>
      </c>
      <c r="C40" s="1135">
        <v>45138</v>
      </c>
    </row>
    <row r="41" spans="1:3" hidden="1" x14ac:dyDescent="0.3">
      <c r="A41" s="17" t="s">
        <v>638</v>
      </c>
      <c r="C41" s="1135">
        <v>45138</v>
      </c>
    </row>
    <row r="42" spans="1:3" hidden="1" x14ac:dyDescent="0.3">
      <c r="A42" s="17" t="s">
        <v>639</v>
      </c>
      <c r="B42" s="1134">
        <v>1099960039</v>
      </c>
      <c r="C42" s="1135">
        <v>45199</v>
      </c>
    </row>
    <row r="43" spans="1:3" hidden="1" x14ac:dyDescent="0.3">
      <c r="A43" s="17" t="s">
        <v>640</v>
      </c>
      <c r="B43" s="1134">
        <v>1090741251</v>
      </c>
      <c r="C43" s="1135">
        <v>45199</v>
      </c>
    </row>
    <row r="44" spans="1:3" hidden="1" x14ac:dyDescent="0.3">
      <c r="A44" s="17" t="s">
        <v>641</v>
      </c>
      <c r="B44" s="1134">
        <v>1030339999</v>
      </c>
      <c r="C44" s="1135">
        <v>45199</v>
      </c>
    </row>
    <row r="45" spans="1:3" hidden="1" x14ac:dyDescent="0.3">
      <c r="A45" s="17" t="s">
        <v>642</v>
      </c>
      <c r="B45" s="1134">
        <v>1037624955</v>
      </c>
      <c r="C45" s="1135">
        <v>45199</v>
      </c>
    </row>
    <row r="46" spans="1:3" hidden="1" x14ac:dyDescent="0.3">
      <c r="A46" s="17" t="s">
        <v>643</v>
      </c>
      <c r="B46" s="1134">
        <v>1030277124</v>
      </c>
      <c r="C46" s="1135">
        <v>45199</v>
      </c>
    </row>
    <row r="47" spans="1:3" hidden="1" x14ac:dyDescent="0.3">
      <c r="A47" s="17" t="s">
        <v>644</v>
      </c>
      <c r="B47" s="1134">
        <v>1087647927</v>
      </c>
      <c r="C47" s="1135">
        <v>45199</v>
      </c>
    </row>
    <row r="48" spans="1:3" hidden="1" x14ac:dyDescent="0.3">
      <c r="A48" s="17" t="s">
        <v>645</v>
      </c>
      <c r="B48" s="1134">
        <v>1092849564</v>
      </c>
      <c r="C48" s="1135">
        <v>45199</v>
      </c>
    </row>
    <row r="49" spans="1:3" hidden="1" x14ac:dyDescent="0.3">
      <c r="A49" s="17" t="s">
        <v>646</v>
      </c>
      <c r="B49" s="1134">
        <v>1062942708</v>
      </c>
      <c r="C49" s="1135">
        <v>45199</v>
      </c>
    </row>
    <row r="50" spans="1:3" hidden="1" x14ac:dyDescent="0.3">
      <c r="A50" s="17" t="s">
        <v>647</v>
      </c>
      <c r="B50" s="1134">
        <v>1080000373</v>
      </c>
      <c r="C50" s="1135">
        <v>45199</v>
      </c>
    </row>
    <row r="51" spans="1:3" hidden="1" x14ac:dyDescent="0.3">
      <c r="A51" s="17" t="s">
        <v>648</v>
      </c>
      <c r="B51" s="1134">
        <v>1032634709</v>
      </c>
      <c r="C51" s="1135">
        <v>45199</v>
      </c>
    </row>
    <row r="52" spans="1:3" hidden="1" x14ac:dyDescent="0.3">
      <c r="A52" s="17" t="s">
        <v>649</v>
      </c>
      <c r="B52" s="1134">
        <v>1020383086</v>
      </c>
      <c r="C52" s="1135">
        <v>45199</v>
      </c>
    </row>
    <row r="53" spans="1:3" hidden="1" x14ac:dyDescent="0.3">
      <c r="A53" s="17" t="s">
        <v>650</v>
      </c>
      <c r="B53" s="1134">
        <v>1052912083</v>
      </c>
      <c r="C53" s="1135">
        <v>45199</v>
      </c>
    </row>
    <row r="54" spans="1:3" hidden="1" x14ac:dyDescent="0.3">
      <c r="A54" s="17" t="s">
        <v>651</v>
      </c>
      <c r="B54" s="1134">
        <v>1025980109</v>
      </c>
      <c r="C54" s="1135">
        <v>45199</v>
      </c>
    </row>
    <row r="55" spans="1:3" hidden="1" x14ac:dyDescent="0.3">
      <c r="A55" s="17" t="s">
        <v>652</v>
      </c>
      <c r="B55" s="1134">
        <v>1089996718</v>
      </c>
      <c r="C55" s="1135">
        <v>45199</v>
      </c>
    </row>
    <row r="56" spans="1:3" hidden="1" x14ac:dyDescent="0.3">
      <c r="A56" s="17" t="s">
        <v>653</v>
      </c>
      <c r="B56" s="1134">
        <v>1027842682</v>
      </c>
      <c r="C56" s="1135">
        <v>45199</v>
      </c>
    </row>
    <row r="57" spans="1:3" hidden="1" x14ac:dyDescent="0.3">
      <c r="A57" s="17" t="s">
        <v>654</v>
      </c>
      <c r="B57" s="1134">
        <v>1029713021</v>
      </c>
      <c r="C57" s="1135">
        <v>45199</v>
      </c>
    </row>
    <row r="58" spans="1:3" hidden="1" x14ac:dyDescent="0.3">
      <c r="A58" s="17" t="s">
        <v>655</v>
      </c>
      <c r="B58" s="1134">
        <v>1092661970</v>
      </c>
      <c r="C58" s="1135">
        <v>45199</v>
      </c>
    </row>
    <row r="59" spans="1:3" hidden="1" x14ac:dyDescent="0.3">
      <c r="A59" s="17" t="s">
        <v>656</v>
      </c>
      <c r="B59" s="1134">
        <v>1087229242</v>
      </c>
      <c r="C59" s="1135">
        <v>45199</v>
      </c>
    </row>
    <row r="60" spans="1:3" hidden="1" x14ac:dyDescent="0.3">
      <c r="A60" s="17" t="s">
        <v>657</v>
      </c>
      <c r="B60" s="1134">
        <v>1085449111</v>
      </c>
      <c r="C60" s="1135">
        <v>45199</v>
      </c>
    </row>
    <row r="61" spans="1:3" hidden="1" x14ac:dyDescent="0.3">
      <c r="A61" s="17" t="s">
        <v>658</v>
      </c>
      <c r="B61" s="1134">
        <v>1052627991</v>
      </c>
      <c r="C61" s="1135">
        <v>45199</v>
      </c>
    </row>
    <row r="62" spans="1:3" hidden="1" x14ac:dyDescent="0.3">
      <c r="A62" s="17" t="s">
        <v>659</v>
      </c>
      <c r="B62" s="1134">
        <v>1073709299</v>
      </c>
      <c r="C62" s="1135">
        <v>45199</v>
      </c>
    </row>
    <row r="63" spans="1:3" hidden="1" x14ac:dyDescent="0.3">
      <c r="A63" s="17" t="s">
        <v>660</v>
      </c>
      <c r="B63" s="1134">
        <v>1057516001</v>
      </c>
      <c r="C63" s="1135">
        <v>45199</v>
      </c>
    </row>
    <row r="64" spans="1:3" hidden="1" x14ac:dyDescent="0.3">
      <c r="A64" s="17" t="s">
        <v>661</v>
      </c>
      <c r="B64" s="1134">
        <v>1035037622</v>
      </c>
      <c r="C64" s="1135">
        <v>45199</v>
      </c>
    </row>
    <row r="65" spans="1:3" hidden="1" x14ac:dyDescent="0.3">
      <c r="A65" s="17" t="s">
        <v>662</v>
      </c>
      <c r="B65" s="1134">
        <v>1025053303</v>
      </c>
      <c r="C65" s="1135">
        <v>45199</v>
      </c>
    </row>
    <row r="66" spans="1:3" hidden="1" x14ac:dyDescent="0.3">
      <c r="A66" s="17" t="s">
        <v>663</v>
      </c>
      <c r="B66" s="1134">
        <v>1063629291</v>
      </c>
      <c r="C66" s="1135">
        <v>45199</v>
      </c>
    </row>
    <row r="67" spans="1:3" hidden="1" x14ac:dyDescent="0.3">
      <c r="A67" s="17" t="s">
        <v>664</v>
      </c>
      <c r="B67" s="1134">
        <v>1036001235</v>
      </c>
      <c r="C67" s="1135">
        <v>45199</v>
      </c>
    </row>
    <row r="68" spans="1:3" hidden="1" x14ac:dyDescent="0.3">
      <c r="A68" s="17" t="s">
        <v>665</v>
      </c>
      <c r="B68" s="1134">
        <v>1093002080</v>
      </c>
      <c r="C68" s="1135">
        <v>45199</v>
      </c>
    </row>
    <row r="69" spans="1:3" hidden="1" x14ac:dyDescent="0.3">
      <c r="A69" s="17" t="s">
        <v>666</v>
      </c>
      <c r="B69" s="1134">
        <v>1027337279</v>
      </c>
      <c r="C69" s="1135">
        <v>45199</v>
      </c>
    </row>
    <row r="70" spans="1:3" hidden="1" x14ac:dyDescent="0.3">
      <c r="A70" s="17" t="s">
        <v>667</v>
      </c>
      <c r="B70" s="1134">
        <v>1035952152</v>
      </c>
      <c r="C70" s="1135">
        <v>45199</v>
      </c>
    </row>
    <row r="71" spans="1:3" hidden="1" x14ac:dyDescent="0.3">
      <c r="A71" s="17" t="s">
        <v>668</v>
      </c>
      <c r="B71" s="1134">
        <v>1053707336</v>
      </c>
      <c r="C71" s="1135">
        <v>45199</v>
      </c>
    </row>
    <row r="72" spans="1:3" hidden="1" x14ac:dyDescent="0.3">
      <c r="A72" s="17" t="s">
        <v>669</v>
      </c>
      <c r="B72" s="1134">
        <v>1071882374</v>
      </c>
      <c r="C72" s="1135">
        <v>45199</v>
      </c>
    </row>
    <row r="73" spans="1:3" hidden="1" x14ac:dyDescent="0.3">
      <c r="A73" s="17" t="s">
        <v>670</v>
      </c>
      <c r="B73" s="1134">
        <v>1077777494</v>
      </c>
      <c r="C73" s="1135">
        <v>45199</v>
      </c>
    </row>
    <row r="74" spans="1:3" hidden="1" x14ac:dyDescent="0.3">
      <c r="A74" s="17" t="s">
        <v>671</v>
      </c>
      <c r="B74" s="1134">
        <v>1071813000</v>
      </c>
      <c r="C74" s="1135">
        <v>45199</v>
      </c>
    </row>
    <row r="75" spans="1:3" hidden="1" x14ac:dyDescent="0.3">
      <c r="A75" s="17" t="s">
        <v>672</v>
      </c>
      <c r="B75" s="1134">
        <v>1035895020</v>
      </c>
      <c r="C75" s="1135">
        <v>45199</v>
      </c>
    </row>
    <row r="76" spans="1:3" hidden="1" x14ac:dyDescent="0.3">
      <c r="A76" s="17" t="s">
        <v>673</v>
      </c>
      <c r="B76" s="1134">
        <v>1094443701</v>
      </c>
      <c r="C76" s="1135">
        <v>45199</v>
      </c>
    </row>
    <row r="77" spans="1:3" hidden="1" x14ac:dyDescent="0.3">
      <c r="A77" s="17" t="s">
        <v>674</v>
      </c>
      <c r="B77" s="1134">
        <v>1024412241</v>
      </c>
      <c r="C77" s="1135">
        <v>45199</v>
      </c>
    </row>
    <row r="78" spans="1:3" hidden="1" x14ac:dyDescent="0.3">
      <c r="A78" s="17" t="s">
        <v>675</v>
      </c>
      <c r="B78" s="1134">
        <v>1038467998</v>
      </c>
      <c r="C78" s="1135">
        <v>45199</v>
      </c>
    </row>
    <row r="79" spans="1:3" hidden="1" x14ac:dyDescent="0.3">
      <c r="A79" s="17" t="s">
        <v>676</v>
      </c>
      <c r="B79" s="1134">
        <v>1031605369</v>
      </c>
      <c r="C79" s="1135">
        <v>45199</v>
      </c>
    </row>
    <row r="80" spans="1:3" hidden="1" x14ac:dyDescent="0.3">
      <c r="A80" s="17" t="s">
        <v>677</v>
      </c>
      <c r="B80" s="1134">
        <v>1025302469</v>
      </c>
      <c r="C80" s="1135">
        <v>45199</v>
      </c>
    </row>
    <row r="81" spans="1:3" hidden="1" x14ac:dyDescent="0.3">
      <c r="A81" s="17" t="s">
        <v>660</v>
      </c>
      <c r="B81" s="1134">
        <v>1028202715</v>
      </c>
      <c r="C81" s="1135">
        <v>45199</v>
      </c>
    </row>
    <row r="82" spans="1:3" hidden="1" x14ac:dyDescent="0.3">
      <c r="A82" s="17" t="s">
        <v>678</v>
      </c>
      <c r="B82" s="1134">
        <v>1056572278</v>
      </c>
      <c r="C82" s="1135">
        <v>45199</v>
      </c>
    </row>
    <row r="83" spans="1:3" hidden="1" x14ac:dyDescent="0.3">
      <c r="A83" s="17" t="s">
        <v>679</v>
      </c>
      <c r="B83" s="1134">
        <v>1053230149</v>
      </c>
      <c r="C83" s="1135">
        <v>45199</v>
      </c>
    </row>
    <row r="84" spans="1:3" hidden="1" x14ac:dyDescent="0.3">
      <c r="A84" s="17" t="s">
        <v>680</v>
      </c>
      <c r="B84" s="1134">
        <v>1086206805</v>
      </c>
      <c r="C84" s="1135">
        <v>45199</v>
      </c>
    </row>
    <row r="85" spans="1:3" hidden="1" x14ac:dyDescent="0.3">
      <c r="A85" s="17" t="s">
        <v>681</v>
      </c>
      <c r="B85" s="1134">
        <v>1086463002</v>
      </c>
      <c r="C85" s="1135">
        <v>45199</v>
      </c>
    </row>
    <row r="86" spans="1:3" hidden="1" x14ac:dyDescent="0.3">
      <c r="A86" s="17" t="s">
        <v>682</v>
      </c>
      <c r="B86" s="1134">
        <v>1084383572</v>
      </c>
      <c r="C86" s="1135">
        <v>45199</v>
      </c>
    </row>
    <row r="87" spans="1:3" hidden="1" x14ac:dyDescent="0.3">
      <c r="A87" s="17" t="s">
        <v>683</v>
      </c>
      <c r="B87" s="1134">
        <v>1034883634</v>
      </c>
      <c r="C87" s="1135">
        <v>45199</v>
      </c>
    </row>
    <row r="88" spans="1:3" hidden="1" x14ac:dyDescent="0.3">
      <c r="A88" s="17" t="s">
        <v>684</v>
      </c>
      <c r="B88" s="1134">
        <v>1054708444</v>
      </c>
      <c r="C88" s="1135">
        <v>45199</v>
      </c>
    </row>
    <row r="89" spans="1:3" hidden="1" x14ac:dyDescent="0.3">
      <c r="A89" s="17" t="s">
        <v>685</v>
      </c>
      <c r="B89" s="1134">
        <v>1062767953</v>
      </c>
      <c r="C89" s="1135">
        <v>45199</v>
      </c>
    </row>
    <row r="90" spans="1:3" hidden="1" x14ac:dyDescent="0.3">
      <c r="A90" s="17" t="s">
        <v>686</v>
      </c>
      <c r="B90" s="1134">
        <v>1038779869</v>
      </c>
      <c r="C90" s="1135">
        <v>45199</v>
      </c>
    </row>
    <row r="91" spans="1:3" hidden="1" x14ac:dyDescent="0.3">
      <c r="A91" s="17" t="s">
        <v>687</v>
      </c>
      <c r="B91" s="1134">
        <v>1026910615</v>
      </c>
      <c r="C91" s="1135">
        <v>45199</v>
      </c>
    </row>
    <row r="92" spans="1:3" hidden="1" x14ac:dyDescent="0.3">
      <c r="A92" s="17" t="s">
        <v>688</v>
      </c>
      <c r="B92" s="1134">
        <v>1037505644</v>
      </c>
      <c r="C92" s="1135">
        <v>45199</v>
      </c>
    </row>
    <row r="93" spans="1:3" hidden="1" x14ac:dyDescent="0.3">
      <c r="A93" s="17" t="s">
        <v>689</v>
      </c>
      <c r="B93" s="1134">
        <v>1063610964</v>
      </c>
      <c r="C93" s="1135">
        <v>45199</v>
      </c>
    </row>
    <row r="94" spans="1:3" hidden="1" x14ac:dyDescent="0.3">
      <c r="A94" s="17" t="s">
        <v>690</v>
      </c>
      <c r="B94" s="1134">
        <v>1030746552</v>
      </c>
      <c r="C94" s="1135">
        <v>45199</v>
      </c>
    </row>
    <row r="95" spans="1:3" hidden="1" x14ac:dyDescent="0.3">
      <c r="A95" s="17" t="s">
        <v>691</v>
      </c>
      <c r="B95" s="1134">
        <v>1033241835</v>
      </c>
      <c r="C95" s="1135">
        <v>45199</v>
      </c>
    </row>
    <row r="96" spans="1:3" hidden="1" x14ac:dyDescent="0.3">
      <c r="A96" s="17" t="s">
        <v>692</v>
      </c>
      <c r="B96" s="1134">
        <v>1026898854</v>
      </c>
      <c r="C96" s="1135">
        <v>45199</v>
      </c>
    </row>
    <row r="97" spans="1:3" hidden="1" x14ac:dyDescent="0.3">
      <c r="A97" s="17" t="s">
        <v>693</v>
      </c>
      <c r="B97" s="1134">
        <v>1054299150</v>
      </c>
      <c r="C97" s="1135">
        <v>45199</v>
      </c>
    </row>
    <row r="98" spans="1:3" hidden="1" x14ac:dyDescent="0.3">
      <c r="A98" s="17" t="s">
        <v>694</v>
      </c>
      <c r="B98" s="1134">
        <v>1029140130</v>
      </c>
      <c r="C98" s="1135">
        <v>45199</v>
      </c>
    </row>
    <row r="99" spans="1:3" hidden="1" x14ac:dyDescent="0.3">
      <c r="A99" s="17" t="s">
        <v>695</v>
      </c>
      <c r="B99" s="1134">
        <v>1028855788</v>
      </c>
      <c r="C99" s="1135">
        <v>45199</v>
      </c>
    </row>
    <row r="100" spans="1:3" hidden="1" x14ac:dyDescent="0.3">
      <c r="A100" s="17" t="s">
        <v>696</v>
      </c>
      <c r="B100" s="1134">
        <v>1022882224</v>
      </c>
      <c r="C100" s="1135">
        <v>45199</v>
      </c>
    </row>
    <row r="101" spans="1:3" hidden="1" x14ac:dyDescent="0.3">
      <c r="A101" s="17" t="s">
        <v>697</v>
      </c>
      <c r="B101" s="1134">
        <v>1030761052</v>
      </c>
      <c r="C101" s="1135">
        <v>45199</v>
      </c>
    </row>
    <row r="102" spans="1:3" hidden="1" x14ac:dyDescent="0.3">
      <c r="A102" s="17" t="s">
        <v>698</v>
      </c>
      <c r="B102" s="1134">
        <v>1087127002</v>
      </c>
      <c r="C102" s="1135">
        <v>45199</v>
      </c>
    </row>
    <row r="103" spans="1:3" hidden="1" x14ac:dyDescent="0.3">
      <c r="A103" s="17" t="s">
        <v>699</v>
      </c>
      <c r="B103" s="1134">
        <v>1026910615</v>
      </c>
      <c r="C103" s="1135">
        <v>45199</v>
      </c>
    </row>
    <row r="104" spans="1:3" hidden="1" x14ac:dyDescent="0.3">
      <c r="A104" s="17" t="s">
        <v>700</v>
      </c>
      <c r="B104" s="1134">
        <v>1035908246</v>
      </c>
      <c r="C104" s="1135">
        <v>45199</v>
      </c>
    </row>
    <row r="105" spans="1:3" hidden="1" x14ac:dyDescent="0.3">
      <c r="A105" s="17" t="s">
        <v>701</v>
      </c>
      <c r="B105" s="1134">
        <v>1087492841</v>
      </c>
      <c r="C105" s="1135">
        <v>45230</v>
      </c>
    </row>
    <row r="106" spans="1:3" hidden="1" x14ac:dyDescent="0.3">
      <c r="A106" s="17" t="s">
        <v>702</v>
      </c>
      <c r="B106" s="1134">
        <v>1058581108</v>
      </c>
      <c r="C106" s="1135">
        <v>45230</v>
      </c>
    </row>
    <row r="107" spans="1:3" hidden="1" x14ac:dyDescent="0.3">
      <c r="A107" s="17" t="s">
        <v>703</v>
      </c>
      <c r="B107" s="1134">
        <v>1053168129</v>
      </c>
      <c r="C107" s="1135">
        <v>45230</v>
      </c>
    </row>
    <row r="108" spans="1:3" hidden="1" x14ac:dyDescent="0.3">
      <c r="A108" s="17" t="s">
        <v>704</v>
      </c>
      <c r="B108" s="1134">
        <v>1045598775</v>
      </c>
      <c r="C108" s="1135">
        <v>45230</v>
      </c>
    </row>
    <row r="109" spans="1:3" hidden="1" x14ac:dyDescent="0.3">
      <c r="A109" s="17" t="s">
        <v>705</v>
      </c>
      <c r="B109" s="1134">
        <v>1065942772</v>
      </c>
      <c r="C109" s="1135">
        <v>45230</v>
      </c>
    </row>
    <row r="110" spans="1:3" hidden="1" x14ac:dyDescent="0.3">
      <c r="A110" s="17" t="s">
        <v>706</v>
      </c>
      <c r="B110" s="1134">
        <v>1039090050</v>
      </c>
      <c r="C110" s="1135">
        <v>45230</v>
      </c>
    </row>
    <row r="111" spans="1:3" hidden="1" x14ac:dyDescent="0.3">
      <c r="A111" s="17" t="s">
        <v>707</v>
      </c>
      <c r="B111" s="1134">
        <v>1037770123</v>
      </c>
      <c r="C111" s="1135">
        <v>45260</v>
      </c>
    </row>
    <row r="112" spans="1:3" hidden="1" x14ac:dyDescent="0.3">
      <c r="A112" s="17" t="s">
        <v>708</v>
      </c>
      <c r="B112" s="1134">
        <v>1088037396</v>
      </c>
      <c r="C112" s="1135">
        <v>45291</v>
      </c>
    </row>
    <row r="113" spans="1:3" hidden="1" x14ac:dyDescent="0.3">
      <c r="A113" s="17" t="s">
        <v>631</v>
      </c>
      <c r="B113" s="1134">
        <v>1038652343</v>
      </c>
      <c r="C113" s="1135">
        <v>45199</v>
      </c>
    </row>
    <row r="114" spans="1:3" hidden="1" x14ac:dyDescent="0.3">
      <c r="A114" s="17" t="s">
        <v>709</v>
      </c>
      <c r="B114" s="1134">
        <v>1234</v>
      </c>
      <c r="C114" s="1135">
        <v>45291</v>
      </c>
    </row>
    <row r="115" spans="1:3" hidden="1" x14ac:dyDescent="0.3">
      <c r="A115" s="17" t="s">
        <v>710</v>
      </c>
      <c r="B115" s="1134">
        <v>1234</v>
      </c>
      <c r="C115" s="1135">
        <v>45291</v>
      </c>
    </row>
    <row r="116" spans="1:3" hidden="1" x14ac:dyDescent="0.3">
      <c r="A116" s="17" t="s">
        <v>711</v>
      </c>
      <c r="B116" s="1134">
        <v>1234</v>
      </c>
      <c r="C116" s="1135">
        <v>45291</v>
      </c>
    </row>
    <row r="117" spans="1:3" hidden="1" x14ac:dyDescent="0.3">
      <c r="A117" s="17" t="s">
        <v>712</v>
      </c>
      <c r="B117" s="1134">
        <v>1234</v>
      </c>
      <c r="C117" s="1135">
        <v>45291</v>
      </c>
    </row>
    <row r="118" spans="1:3" hidden="1" x14ac:dyDescent="0.3">
      <c r="A118" s="17" t="s">
        <v>713</v>
      </c>
      <c r="B118" s="1134">
        <v>1234</v>
      </c>
      <c r="C118" s="1135">
        <v>45291</v>
      </c>
    </row>
    <row r="119" spans="1:3" hidden="1" x14ac:dyDescent="0.3">
      <c r="A119" s="17" t="s">
        <v>714</v>
      </c>
      <c r="B119" s="1134">
        <v>1055510780</v>
      </c>
    </row>
    <row r="120" spans="1:3" hidden="1" x14ac:dyDescent="0.3">
      <c r="A120" s="17" t="s">
        <v>715</v>
      </c>
      <c r="B120" s="1134">
        <v>1031643147</v>
      </c>
    </row>
    <row r="121" spans="1:3" hidden="1" x14ac:dyDescent="0.3">
      <c r="A121" s="17" t="s">
        <v>716</v>
      </c>
      <c r="B121" s="1134">
        <v>1071950359</v>
      </c>
    </row>
    <row r="122" spans="1:3" hidden="1" x14ac:dyDescent="0.3">
      <c r="A122" s="17" t="s">
        <v>717</v>
      </c>
      <c r="B122" s="1134">
        <v>1083372114</v>
      </c>
    </row>
    <row r="123" spans="1:3" hidden="1" x14ac:dyDescent="0.3">
      <c r="A123" s="17" t="s">
        <v>718</v>
      </c>
      <c r="B123" s="1134">
        <v>1088309903</v>
      </c>
    </row>
    <row r="124" spans="1:3" hidden="1" x14ac:dyDescent="0.3">
      <c r="A124" s="17" t="s">
        <v>719</v>
      </c>
      <c r="B124" s="1134">
        <v>1098391530</v>
      </c>
    </row>
    <row r="125" spans="1:3" hidden="1" x14ac:dyDescent="0.3">
      <c r="A125" s="17" t="s">
        <v>720</v>
      </c>
      <c r="B125" s="1134">
        <v>1024331751</v>
      </c>
    </row>
    <row r="126" spans="1:3" hidden="1" x14ac:dyDescent="0.3">
      <c r="A126" s="17" t="s">
        <v>721</v>
      </c>
      <c r="B126" s="1134">
        <v>1058781219</v>
      </c>
    </row>
    <row r="127" spans="1:3" hidden="1" x14ac:dyDescent="0.3">
      <c r="A127" s="17" t="s">
        <v>722</v>
      </c>
      <c r="B127" s="1134">
        <v>1038701711</v>
      </c>
    </row>
    <row r="128" spans="1:3" hidden="1" x14ac:dyDescent="0.3">
      <c r="A128" s="17" t="s">
        <v>723</v>
      </c>
      <c r="B128" s="1134">
        <v>1067644512</v>
      </c>
    </row>
    <row r="129" spans="1:2" hidden="1" x14ac:dyDescent="0.3">
      <c r="A129" s="17" t="s">
        <v>724</v>
      </c>
      <c r="B129" s="1134">
        <v>1066697440</v>
      </c>
    </row>
    <row r="130" spans="1:2" hidden="1" x14ac:dyDescent="0.3">
      <c r="A130" s="17" t="s">
        <v>725</v>
      </c>
      <c r="B130" s="1134">
        <v>1095745700</v>
      </c>
    </row>
    <row r="131" spans="1:2" hidden="1" x14ac:dyDescent="0.3">
      <c r="A131" s="17" t="s">
        <v>708</v>
      </c>
      <c r="B131" s="1134">
        <v>1088037396</v>
      </c>
    </row>
    <row r="132" spans="1:2" hidden="1" x14ac:dyDescent="0.3">
      <c r="A132" s="17" t="s">
        <v>726</v>
      </c>
      <c r="B132" s="1134">
        <v>1082721618</v>
      </c>
    </row>
    <row r="133" spans="1:2" hidden="1" x14ac:dyDescent="0.3">
      <c r="A133" s="17" t="s">
        <v>727</v>
      </c>
      <c r="B133" s="1134">
        <v>1032522368</v>
      </c>
    </row>
    <row r="134" spans="1:2" hidden="1" x14ac:dyDescent="0.3">
      <c r="A134" s="17" t="s">
        <v>728</v>
      </c>
      <c r="B134" s="1134">
        <v>1027655405</v>
      </c>
    </row>
    <row r="135" spans="1:2" hidden="1" x14ac:dyDescent="0.3">
      <c r="A135" s="17" t="s">
        <v>729</v>
      </c>
      <c r="B135" s="1134">
        <v>1024095141</v>
      </c>
    </row>
    <row r="136" spans="1:2" hidden="1" x14ac:dyDescent="0.3">
      <c r="A136" s="17" t="s">
        <v>730</v>
      </c>
      <c r="B136" s="1134">
        <v>1099036522</v>
      </c>
    </row>
    <row r="137" spans="1:2" hidden="1" x14ac:dyDescent="0.3">
      <c r="A137" s="17" t="s">
        <v>731</v>
      </c>
      <c r="B137" s="1134">
        <v>1062559978</v>
      </c>
    </row>
    <row r="138" spans="1:2" hidden="1" x14ac:dyDescent="0.3">
      <c r="A138" s="17" t="s">
        <v>732</v>
      </c>
      <c r="B138" s="1134">
        <v>1067686751</v>
      </c>
    </row>
    <row r="139" spans="1:2" hidden="1" x14ac:dyDescent="0.3">
      <c r="A139" s="17" t="s">
        <v>733</v>
      </c>
      <c r="B139" s="1134">
        <v>1037704411</v>
      </c>
    </row>
    <row r="140" spans="1:2" hidden="1" x14ac:dyDescent="0.3">
      <c r="A140" s="17" t="s">
        <v>631</v>
      </c>
      <c r="B140" s="1134">
        <v>1082659677</v>
      </c>
    </row>
    <row r="141" spans="1:2" hidden="1" x14ac:dyDescent="0.3">
      <c r="A141" s="17" t="s">
        <v>734</v>
      </c>
      <c r="B141" s="1134">
        <v>1090629849</v>
      </c>
    </row>
    <row r="142" spans="1:2" hidden="1" x14ac:dyDescent="0.3">
      <c r="A142" s="17" t="s">
        <v>735</v>
      </c>
      <c r="B142" s="1134">
        <v>1087794074</v>
      </c>
    </row>
    <row r="143" spans="1:2" hidden="1" x14ac:dyDescent="0.3">
      <c r="A143" s="17" t="s">
        <v>736</v>
      </c>
      <c r="B143" s="1134">
        <v>1092265001</v>
      </c>
    </row>
    <row r="144" spans="1:2" hidden="1" x14ac:dyDescent="0.3">
      <c r="A144" s="17" t="s">
        <v>737</v>
      </c>
      <c r="B144" s="1134">
        <v>1062996709</v>
      </c>
    </row>
    <row r="145" spans="1:3" hidden="1" x14ac:dyDescent="0.3">
      <c r="A145" s="17" t="s">
        <v>738</v>
      </c>
      <c r="B145" s="1134">
        <v>1086733562</v>
      </c>
    </row>
    <row r="146" spans="1:3" hidden="1" x14ac:dyDescent="0.3">
      <c r="A146" s="17" t="s">
        <v>739</v>
      </c>
      <c r="B146" s="1134">
        <v>1092611041</v>
      </c>
    </row>
    <row r="147" spans="1:3" hidden="1" x14ac:dyDescent="0.3">
      <c r="A147" s="17" t="s">
        <v>740</v>
      </c>
      <c r="B147" s="1134">
        <v>1082565605</v>
      </c>
    </row>
    <row r="148" spans="1:3" hidden="1" x14ac:dyDescent="0.3">
      <c r="A148" s="17" t="s">
        <v>741</v>
      </c>
      <c r="B148" s="1134">
        <v>1067506446</v>
      </c>
    </row>
    <row r="149" spans="1:3" hidden="1" x14ac:dyDescent="0.3">
      <c r="A149" s="17" t="s">
        <v>742</v>
      </c>
      <c r="B149" s="1134">
        <v>1090762899</v>
      </c>
    </row>
    <row r="150" spans="1:3" hidden="1" x14ac:dyDescent="0.3">
      <c r="A150" s="17" t="s">
        <v>743</v>
      </c>
      <c r="B150" s="1134">
        <v>1037238070</v>
      </c>
    </row>
    <row r="151" spans="1:3" hidden="1" x14ac:dyDescent="0.3">
      <c r="A151" s="17" t="s">
        <v>744</v>
      </c>
      <c r="B151" s="1134">
        <v>1090048139</v>
      </c>
    </row>
    <row r="152" spans="1:3" hidden="1" x14ac:dyDescent="0.3">
      <c r="A152" s="17" t="s">
        <v>745</v>
      </c>
      <c r="B152" s="1134">
        <v>1088361643</v>
      </c>
    </row>
    <row r="153" spans="1:3" hidden="1" x14ac:dyDescent="0.3">
      <c r="A153" s="17" t="s">
        <v>746</v>
      </c>
      <c r="B153" s="1134">
        <v>1035533127</v>
      </c>
    </row>
    <row r="154" spans="1:3" hidden="1" x14ac:dyDescent="0.3">
      <c r="A154" s="17" t="s">
        <v>747</v>
      </c>
      <c r="B154" s="1134">
        <v>1091411314</v>
      </c>
    </row>
    <row r="155" spans="1:3" hidden="1" x14ac:dyDescent="0.3">
      <c r="A155" s="17" t="s">
        <v>746</v>
      </c>
      <c r="B155" s="1134">
        <v>1035533127</v>
      </c>
      <c r="C155" s="1135">
        <v>45169</v>
      </c>
    </row>
    <row r="156" spans="1:3" hidden="1" x14ac:dyDescent="0.3">
      <c r="A156" s="17" t="s">
        <v>748</v>
      </c>
      <c r="B156" s="1134">
        <v>1071624288</v>
      </c>
    </row>
    <row r="157" spans="1:3" hidden="1" x14ac:dyDescent="0.3">
      <c r="A157" s="17" t="s">
        <v>670</v>
      </c>
      <c r="B157" s="1134">
        <v>1077777494</v>
      </c>
    </row>
    <row r="158" spans="1:3" hidden="1" x14ac:dyDescent="0.3">
      <c r="A158" s="17" t="s">
        <v>749</v>
      </c>
      <c r="B158" s="1134">
        <v>1085658227</v>
      </c>
      <c r="C158" s="1135">
        <v>45169</v>
      </c>
    </row>
  </sheetData>
  <sheetProtection selectLockedCells="1"/>
  <phoneticPr fontId="4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"/>
  <sheetViews>
    <sheetView workbookViewId="0">
      <selection activeCell="B2" sqref="B2:D11"/>
    </sheetView>
  </sheetViews>
  <sheetFormatPr defaultColWidth="8.625" defaultRowHeight="13.5" x14ac:dyDescent="0.3"/>
  <cols>
    <col min="1" max="1" width="5.375" style="75" customWidth="1"/>
    <col min="2" max="4" width="26.625" style="75" customWidth="1"/>
    <col min="5" max="16384" width="8.625" style="75"/>
  </cols>
  <sheetData/>
  <phoneticPr fontId="4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104</vt:i4>
      </vt:variant>
    </vt:vector>
  </HeadingPairs>
  <TitlesOfParts>
    <vt:vector size="105" baseType="lpstr">
      <vt:lpstr>안내메시지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data2</vt:lpstr>
      <vt:lpstr>data20</vt:lpstr>
      <vt:lpstr>data3</vt:lpstr>
      <vt:lpstr>data4</vt:lpstr>
      <vt:lpstr>data5</vt:lpstr>
      <vt:lpstr>data6</vt:lpstr>
      <vt:lpstr>data7</vt:lpstr>
      <vt:lpstr>data8</vt:lpstr>
      <vt:lpstr>data9</vt:lpstr>
      <vt:lpstr>income_retire1</vt:lpstr>
      <vt:lpstr>'1-1. 예상퇴직금계산(개정전)'!Print_Area</vt:lpstr>
      <vt:lpstr>'1-2. 예상퇴직금계산'!Print_Area</vt:lpstr>
      <vt:lpstr>'2. 예상퇴직금계산(시뮬레이션)'!Print_Area</vt:lpstr>
      <vt:lpstr>'3. 퇴직소득 절세효과'!Print_Area</vt:lpstr>
      <vt:lpstr>'3-1. 세금계산상세'!Print_Area</vt:lpstr>
      <vt:lpstr>'4. 급여vs배당 비교'!Print_Area</vt:lpstr>
      <vt:lpstr>'4-1. 세금계산상세'!Print_Area</vt:lpstr>
      <vt:lpstr>'4-1. 세금계산상세 (2)'!Print_Area</vt:lpstr>
      <vt:lpstr>'6.급여설계'!Print_Area</vt:lpstr>
      <vt:lpstr>'6-1.급여배당소득세계산'!Print_Area</vt:lpstr>
      <vt:lpstr>'고객 기본 정보 입력'!Print_Area</vt:lpstr>
      <vt:lpstr>'퇴직금 검토보고서'!Print_Area</vt:lpstr>
      <vt:lpstr>'1-2. 예상퇴직금계산'!개정1근속년수</vt:lpstr>
      <vt:lpstr>개정전부인금액</vt:lpstr>
      <vt:lpstr>개정후부인금액</vt:lpstr>
      <vt:lpstr>건강보험요율</vt:lpstr>
      <vt:lpstr>건강보험최대보수월액</vt:lpstr>
      <vt:lpstr>검색시작일</vt:lpstr>
      <vt:lpstr>검색종료일</vt:lpstr>
      <vt:lpstr>국민연금상한월급여</vt:lpstr>
      <vt:lpstr>국민연금요율</vt:lpstr>
      <vt:lpstr>규정</vt:lpstr>
      <vt:lpstr>근로소득공제테이블</vt:lpstr>
      <vt:lpstr>급여</vt:lpstr>
      <vt:lpstr>급여배당</vt:lpstr>
      <vt:lpstr>기준일이전규정상연봉</vt:lpstr>
      <vt:lpstr>기준일이전규정상연봉1</vt:lpstr>
      <vt:lpstr>기준일이전규정상연봉2</vt:lpstr>
      <vt:lpstr>기준일이전규정상연봉3</vt:lpstr>
      <vt:lpstr>기준일이전근속년수</vt:lpstr>
      <vt:lpstr>기준일이전근속월수</vt:lpstr>
      <vt:lpstr>기준일이전실제연봉</vt:lpstr>
      <vt:lpstr>기준일이후근속년수A</vt:lpstr>
      <vt:lpstr>기준일이후근속년수B</vt:lpstr>
      <vt:lpstr>'1-2. 예상퇴직금계산'!기준일이후근속월수A</vt:lpstr>
      <vt:lpstr>연봉별퇴직금계산!기준일이후근속월수A</vt:lpstr>
      <vt:lpstr>기준일이후근속월수B</vt:lpstr>
      <vt:lpstr>법인세율</vt:lpstr>
      <vt:lpstr>법인세테이블</vt:lpstr>
      <vt:lpstr>변경기준일이전근속월수</vt:lpstr>
      <vt:lpstr>본인배당</vt:lpstr>
      <vt:lpstr>부인금액</vt:lpstr>
      <vt:lpstr>산출세액</vt:lpstr>
      <vt:lpstr>생년월일</vt:lpstr>
      <vt:lpstr>세법한도1</vt:lpstr>
      <vt:lpstr>세액공제한도</vt:lpstr>
      <vt:lpstr>소득세테이블</vt:lpstr>
      <vt:lpstr>소득월액보험료상한</vt:lpstr>
      <vt:lpstr>연봉</vt:lpstr>
      <vt:lpstr>연봉가정1</vt:lpstr>
      <vt:lpstr>연봉가정2</vt:lpstr>
      <vt:lpstr>연분연승변경기준일</vt:lpstr>
      <vt:lpstr>연분연승변경전근속년수</vt:lpstr>
      <vt:lpstr>연분연승변경전근속월수</vt:lpstr>
      <vt:lpstr>연분연승변경후근속년수</vt:lpstr>
      <vt:lpstr>연분연승변경후근속월수</vt:lpstr>
      <vt:lpstr>예상퇴직금</vt:lpstr>
      <vt:lpstr>이전배수</vt:lpstr>
      <vt:lpstr>입사나이</vt:lpstr>
      <vt:lpstr>입사일자</vt:lpstr>
      <vt:lpstr>장기요양보험요율</vt:lpstr>
      <vt:lpstr>적용연봉</vt:lpstr>
      <vt:lpstr>전체근속연수</vt:lpstr>
      <vt:lpstr>전체근속연수b</vt:lpstr>
      <vt:lpstr>'1-2. 예상퇴직금계산'!전체근속월수</vt:lpstr>
      <vt:lpstr>연봉별퇴직금계산!전체근속월수</vt:lpstr>
      <vt:lpstr>종합소득산출세액테이블</vt:lpstr>
      <vt:lpstr>증여세테이블</vt:lpstr>
      <vt:lpstr>지급배수1</vt:lpstr>
      <vt:lpstr>지급배수2</vt:lpstr>
      <vt:lpstr>지급배수3</vt:lpstr>
      <vt:lpstr>총급여액</vt:lpstr>
      <vt:lpstr>추가건강보험기준</vt:lpstr>
      <vt:lpstr>추가건강보험요율</vt:lpstr>
      <vt:lpstr>퇴직나이</vt:lpstr>
      <vt:lpstr>퇴직소득근속연수공제</vt:lpstr>
      <vt:lpstr>퇴직시점</vt:lpstr>
      <vt:lpstr>퇴직시점연봉</vt:lpstr>
      <vt:lpstr>평균급여</vt:lpstr>
      <vt:lpstr>평균급여계산</vt:lpstr>
      <vt:lpstr>한도개정전연평균급여</vt:lpstr>
      <vt:lpstr>한도개정전연평균급여적용</vt:lpstr>
      <vt:lpstr>한도변경기준_2011년</vt:lpstr>
      <vt:lpstr>한도변경기준_2019년</vt:lpstr>
      <vt:lpstr>한도부인금액</vt:lpstr>
      <vt:lpstr>현재나이</vt:lpstr>
    </vt:vector>
  </TitlesOfParts>
  <Company>metlife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런인베스트아카데미</dc:title>
  <dc:creator>박세라</dc:creator>
  <cp:lastModifiedBy>엄태오</cp:lastModifiedBy>
  <cp:lastPrinted>2022-01-28T07:09:53Z</cp:lastPrinted>
  <dcterms:created xsi:type="dcterms:W3CDTF">2010-06-16T06:51:22Z</dcterms:created>
  <dcterms:modified xsi:type="dcterms:W3CDTF">2023-04-18T04:06:51Z</dcterms:modified>
</cp:coreProperties>
</file>