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30" yWindow="-225" windowWidth="12930" windowHeight="13860" activeTab="1"/>
  </bookViews>
  <sheets>
    <sheet name="SRI-9042016-9232016" sheetId="7" r:id="rId1"/>
    <sheet name="SRI-9282016" sheetId="8" r:id="rId2"/>
  </sheets>
  <calcPr calcId="145621"/>
</workbook>
</file>

<file path=xl/calcChain.xml><?xml version="1.0" encoding="utf-8"?>
<calcChain xmlns="http://schemas.openxmlformats.org/spreadsheetml/2006/main">
  <c r="AC14" i="8" l="1"/>
  <c r="AD14" i="8"/>
  <c r="AE14" i="8"/>
  <c r="AF14" i="8"/>
  <c r="AG14" i="8"/>
  <c r="U14" i="8"/>
  <c r="V14" i="8"/>
  <c r="W14" i="8"/>
  <c r="X14" i="8"/>
  <c r="Y14" i="8"/>
  <c r="M14" i="8"/>
  <c r="N14" i="8"/>
  <c r="O14" i="8"/>
  <c r="P14" i="8"/>
  <c r="Q14" i="8"/>
  <c r="L13" i="8"/>
  <c r="K13" i="8"/>
  <c r="J13" i="8"/>
  <c r="E14" i="8"/>
  <c r="F14" i="8"/>
  <c r="G14" i="8"/>
  <c r="H14" i="8"/>
  <c r="I14" i="8"/>
  <c r="M6" i="8" l="1"/>
  <c r="U6" i="8"/>
  <c r="AC6" i="8"/>
  <c r="J6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13" i="8"/>
  <c r="I6" i="8"/>
  <c r="H6" i="8"/>
  <c r="G7" i="8"/>
  <c r="G8" i="8"/>
  <c r="G9" i="8"/>
  <c r="G10" i="8"/>
  <c r="G11" i="8"/>
  <c r="G12" i="8"/>
  <c r="G13" i="8"/>
  <c r="O13" i="8" s="1"/>
  <c r="G6" i="8"/>
  <c r="F7" i="8"/>
  <c r="F8" i="8"/>
  <c r="F9" i="8"/>
  <c r="F10" i="8"/>
  <c r="F11" i="8"/>
  <c r="F12" i="8"/>
  <c r="F13" i="8"/>
  <c r="N13" i="8" s="1"/>
  <c r="F6" i="8"/>
  <c r="E6" i="8"/>
  <c r="E11" i="8"/>
  <c r="H11" i="8"/>
  <c r="J11" i="8"/>
  <c r="S11" i="8"/>
  <c r="L11" i="8"/>
  <c r="U11" i="8"/>
  <c r="M11" i="8" s="1"/>
  <c r="V11" i="8"/>
  <c r="W11" i="8"/>
  <c r="O11" i="8" s="1"/>
  <c r="X11" i="8"/>
  <c r="P11" i="8" s="1"/>
  <c r="Y11" i="8"/>
  <c r="Q11" i="8" s="1"/>
  <c r="Z11" i="8"/>
  <c r="R11" i="8" s="1"/>
  <c r="AA11" i="8"/>
  <c r="AB11" i="8"/>
  <c r="T11" i="8" s="1"/>
  <c r="AC11" i="8"/>
  <c r="AD11" i="8"/>
  <c r="N11" i="8" s="1"/>
  <c r="AE11" i="8"/>
  <c r="AF11" i="8"/>
  <c r="AG11" i="8"/>
  <c r="AH11" i="8"/>
  <c r="AI11" i="8"/>
  <c r="AJ11" i="8"/>
  <c r="E12" i="8"/>
  <c r="H12" i="8"/>
  <c r="J12" i="8"/>
  <c r="L12" i="8"/>
  <c r="T12" i="8" s="1"/>
  <c r="U12" i="8"/>
  <c r="M12" i="8" s="1"/>
  <c r="V12" i="8"/>
  <c r="W12" i="8"/>
  <c r="O12" i="8" s="1"/>
  <c r="X12" i="8"/>
  <c r="P12" i="8" s="1"/>
  <c r="Y12" i="8"/>
  <c r="Q12" i="8" s="1"/>
  <c r="Z12" i="8"/>
  <c r="R12" i="8" s="1"/>
  <c r="AA12" i="8"/>
  <c r="S12" i="8" s="1"/>
  <c r="AB12" i="8"/>
  <c r="AC12" i="8"/>
  <c r="AD12" i="8"/>
  <c r="AE12" i="8"/>
  <c r="AF12" i="8"/>
  <c r="AG12" i="8"/>
  <c r="AH12" i="8"/>
  <c r="AI12" i="8"/>
  <c r="AJ12" i="8"/>
  <c r="E13" i="8"/>
  <c r="H13" i="8"/>
  <c r="U13" i="8"/>
  <c r="M13" i="8" s="1"/>
  <c r="V13" i="8"/>
  <c r="W13" i="8"/>
  <c r="X13" i="8"/>
  <c r="P13" i="8" s="1"/>
  <c r="Y13" i="8"/>
  <c r="Q13" i="8" s="1"/>
  <c r="Z13" i="8"/>
  <c r="AA13" i="8"/>
  <c r="AB13" i="8"/>
  <c r="AC13" i="8"/>
  <c r="AD13" i="8"/>
  <c r="AE13" i="8"/>
  <c r="AF13" i="8"/>
  <c r="AG13" i="8"/>
  <c r="AH13" i="8"/>
  <c r="AI13" i="8"/>
  <c r="AJ13" i="8"/>
  <c r="S13" i="8" l="1"/>
  <c r="R13" i="8"/>
  <c r="T13" i="8"/>
  <c r="N12" i="8"/>
  <c r="D14" i="8"/>
  <c r="D15" i="8"/>
  <c r="D16" i="8"/>
  <c r="D11" i="8"/>
  <c r="D12" i="8"/>
  <c r="D13" i="8"/>
  <c r="D8" i="8"/>
  <c r="D9" i="8"/>
  <c r="D10" i="8"/>
  <c r="L10" i="8"/>
  <c r="J10" i="8"/>
  <c r="H10" i="8"/>
  <c r="L9" i="8"/>
  <c r="J9" i="8"/>
  <c r="H9" i="8"/>
  <c r="L8" i="8"/>
  <c r="J8" i="8"/>
  <c r="H8" i="8"/>
  <c r="L7" i="8"/>
  <c r="J7" i="8"/>
  <c r="H7" i="8"/>
  <c r="E7" i="8"/>
  <c r="E8" i="8"/>
  <c r="E9" i="8"/>
  <c r="E10" i="8"/>
  <c r="AJ10" i="8"/>
  <c r="T10" i="8" s="1"/>
  <c r="AI10" i="8"/>
  <c r="AH10" i="8"/>
  <c r="AG10" i="8"/>
  <c r="AF10" i="8"/>
  <c r="AE10" i="8"/>
  <c r="AD10" i="8"/>
  <c r="AJ9" i="8"/>
  <c r="T9" i="8" s="1"/>
  <c r="AI9" i="8"/>
  <c r="S9" i="8" s="1"/>
  <c r="AH9" i="8"/>
  <c r="AG9" i="8"/>
  <c r="AF9" i="8"/>
  <c r="AE9" i="8"/>
  <c r="AD9" i="8"/>
  <c r="AJ8" i="8"/>
  <c r="AI8" i="8"/>
  <c r="S8" i="8" s="1"/>
  <c r="AH8" i="8"/>
  <c r="R8" i="8" s="1"/>
  <c r="AG8" i="8"/>
  <c r="AF8" i="8"/>
  <c r="AE8" i="8"/>
  <c r="AD8" i="8"/>
  <c r="AJ7" i="8"/>
  <c r="AI7" i="8"/>
  <c r="AH7" i="8"/>
  <c r="R7" i="8" s="1"/>
  <c r="AG7" i="8"/>
  <c r="Q7" i="8" s="1"/>
  <c r="AF7" i="8"/>
  <c r="AE7" i="8"/>
  <c r="AD7" i="8"/>
  <c r="AJ6" i="8"/>
  <c r="AI6" i="8"/>
  <c r="AH6" i="8"/>
  <c r="AG6" i="8"/>
  <c r="AF6" i="8"/>
  <c r="AE6" i="8"/>
  <c r="AD6" i="8"/>
  <c r="AC8" i="8"/>
  <c r="AC9" i="8"/>
  <c r="AC10" i="8"/>
  <c r="AB10" i="8"/>
  <c r="AA10" i="8"/>
  <c r="S10" i="8" s="1"/>
  <c r="Z10" i="8"/>
  <c r="Y10" i="8"/>
  <c r="Q10" i="8" s="1"/>
  <c r="X10" i="8"/>
  <c r="W10" i="8"/>
  <c r="V10" i="8"/>
  <c r="AB9" i="8"/>
  <c r="AA9" i="8"/>
  <c r="Z9" i="8"/>
  <c r="R9" i="8" s="1"/>
  <c r="Y9" i="8"/>
  <c r="X9" i="8"/>
  <c r="P9" i="8" s="1"/>
  <c r="W9" i="8"/>
  <c r="V9" i="8"/>
  <c r="AB8" i="8"/>
  <c r="AA8" i="8"/>
  <c r="Z8" i="8"/>
  <c r="Y8" i="8"/>
  <c r="Q8" i="8" s="1"/>
  <c r="X8" i="8"/>
  <c r="W8" i="8"/>
  <c r="O8" i="8" s="1"/>
  <c r="V8" i="8"/>
  <c r="AB7" i="8"/>
  <c r="AA7" i="8"/>
  <c r="Z7" i="8"/>
  <c r="Y7" i="8"/>
  <c r="X7" i="8"/>
  <c r="P7" i="8" s="1"/>
  <c r="W7" i="8"/>
  <c r="V7" i="8"/>
  <c r="N7" i="8" s="1"/>
  <c r="AB6" i="8"/>
  <c r="AA6" i="8"/>
  <c r="Z6" i="8"/>
  <c r="Y6" i="8"/>
  <c r="X6" i="8"/>
  <c r="W6" i="8"/>
  <c r="V6" i="8"/>
  <c r="U7" i="8"/>
  <c r="U8" i="8"/>
  <c r="U9" i="8"/>
  <c r="U10" i="8"/>
  <c r="M10" i="8" s="1"/>
  <c r="AC7" i="8"/>
  <c r="D7" i="8"/>
  <c r="D6" i="8"/>
  <c r="P6" i="8" l="1"/>
  <c r="Q6" i="8"/>
  <c r="O6" i="8"/>
  <c r="T8" i="8"/>
  <c r="N10" i="8"/>
  <c r="R6" i="8"/>
  <c r="S7" i="8"/>
  <c r="N6" i="8"/>
  <c r="O7" i="8"/>
  <c r="P8" i="8"/>
  <c r="Q9" i="8"/>
  <c r="R10" i="8"/>
  <c r="S6" i="8"/>
  <c r="T7" i="8"/>
  <c r="N9" i="8"/>
  <c r="O10" i="8"/>
  <c r="T6" i="8"/>
  <c r="N8" i="8"/>
  <c r="O9" i="8"/>
  <c r="P10" i="8"/>
  <c r="M9" i="8"/>
  <c r="M8" i="8"/>
  <c r="M7" i="8"/>
  <c r="D21" i="7" l="1"/>
  <c r="D22" i="7"/>
  <c r="D23" i="7"/>
  <c r="D24" i="7"/>
  <c r="D25" i="7"/>
  <c r="D20" i="7"/>
  <c r="D14" i="7"/>
  <c r="D15" i="7"/>
  <c r="D16" i="7"/>
  <c r="D13" i="7"/>
  <c r="Q20" i="7"/>
  <c r="E22" i="7" l="1"/>
  <c r="F22" i="7"/>
  <c r="L22" i="7" s="1"/>
  <c r="G22" i="7"/>
  <c r="H22" i="7"/>
  <c r="I22" i="7"/>
  <c r="J22" i="7"/>
  <c r="Q22" i="7"/>
  <c r="R22" i="7"/>
  <c r="S22" i="7"/>
  <c r="T22" i="7"/>
  <c r="U22" i="7"/>
  <c r="V22" i="7"/>
  <c r="W22" i="7"/>
  <c r="X22" i="7"/>
  <c r="Y22" i="7"/>
  <c r="Z22" i="7"/>
  <c r="AA22" i="7"/>
  <c r="AB22" i="7"/>
  <c r="E23" i="7"/>
  <c r="K23" i="7" s="1"/>
  <c r="F23" i="7"/>
  <c r="G23" i="7"/>
  <c r="H23" i="7"/>
  <c r="I23" i="7"/>
  <c r="J23" i="7"/>
  <c r="Q23" i="7"/>
  <c r="R23" i="7"/>
  <c r="S23" i="7"/>
  <c r="T23" i="7"/>
  <c r="U23" i="7"/>
  <c r="V23" i="7"/>
  <c r="W23" i="7"/>
  <c r="X23" i="7"/>
  <c r="Y23" i="7"/>
  <c r="Z23" i="7"/>
  <c r="AA23" i="7"/>
  <c r="AB23" i="7"/>
  <c r="E24" i="7"/>
  <c r="F24" i="7"/>
  <c r="G24" i="7"/>
  <c r="H24" i="7"/>
  <c r="I24" i="7"/>
  <c r="J24" i="7"/>
  <c r="Q24" i="7"/>
  <c r="R24" i="7"/>
  <c r="S24" i="7"/>
  <c r="T24" i="7"/>
  <c r="U24" i="7"/>
  <c r="V24" i="7"/>
  <c r="W24" i="7"/>
  <c r="X24" i="7"/>
  <c r="Y24" i="7"/>
  <c r="Z24" i="7"/>
  <c r="AA24" i="7"/>
  <c r="AB24" i="7"/>
  <c r="E25" i="7"/>
  <c r="F25" i="7"/>
  <c r="G25" i="7"/>
  <c r="H25" i="7"/>
  <c r="Q25" i="7"/>
  <c r="R25" i="7"/>
  <c r="S25" i="7"/>
  <c r="T25" i="7"/>
  <c r="W25" i="7"/>
  <c r="X25" i="7"/>
  <c r="Y25" i="7"/>
  <c r="Z25" i="7"/>
  <c r="N25" i="7" s="1"/>
  <c r="O22" i="7" l="1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AB21" i="7"/>
  <c r="AA21" i="7"/>
  <c r="Z21" i="7"/>
  <c r="Y21" i="7"/>
  <c r="X21" i="7"/>
  <c r="W21" i="7"/>
  <c r="AB20" i="7"/>
  <c r="AA20" i="7"/>
  <c r="Z20" i="7"/>
  <c r="Y20" i="7"/>
  <c r="X20" i="7"/>
  <c r="W20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AB8" i="7"/>
  <c r="AA8" i="7"/>
  <c r="Z8" i="7"/>
  <c r="Y8" i="7"/>
  <c r="AB7" i="7"/>
  <c r="AA7" i="7"/>
  <c r="Z7" i="7"/>
  <c r="Y7" i="7"/>
  <c r="AB6" i="7"/>
  <c r="AA6" i="7"/>
  <c r="Z6" i="7"/>
  <c r="Y6" i="7"/>
  <c r="X9" i="7"/>
  <c r="X8" i="7"/>
  <c r="X7" i="7"/>
  <c r="X6" i="7"/>
  <c r="W7" i="7"/>
  <c r="W8" i="7"/>
  <c r="W9" i="7"/>
  <c r="W6" i="7"/>
  <c r="K6" i="7" s="1"/>
  <c r="Q6" i="7"/>
  <c r="J13" i="7"/>
  <c r="I13" i="7"/>
  <c r="H13" i="7"/>
  <c r="G13" i="7"/>
  <c r="F13" i="7"/>
  <c r="E13" i="7"/>
  <c r="F6" i="7"/>
  <c r="E6" i="7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N15" i="7" s="1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O13" i="7"/>
  <c r="V13" i="7"/>
  <c r="P13" i="7" s="1"/>
  <c r="U13" i="7"/>
  <c r="T13" i="7"/>
  <c r="S13" i="7"/>
  <c r="R13" i="7"/>
  <c r="L13" i="7" s="1"/>
  <c r="K14" i="7" l="1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D7" i="7"/>
  <c r="D8" i="7"/>
  <c r="D9" i="7"/>
  <c r="D6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</calcChain>
</file>

<file path=xl/sharedStrings.xml><?xml version="1.0" encoding="utf-8"?>
<sst xmlns="http://schemas.openxmlformats.org/spreadsheetml/2006/main" count="63" uniqueCount="39">
  <si>
    <t>NQ</t>
  </si>
  <si>
    <t>Temp</t>
  </si>
  <si>
    <t>Term</t>
  </si>
  <si>
    <t>Heat Power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</si>
  <si>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</si>
  <si>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</si>
  <si>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</si>
  <si>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</si>
  <si>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</si>
  <si>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</si>
  <si>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</si>
  <si>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</si>
  <si>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</si>
  <si>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</si>
  <si>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</si>
  <si>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</si>
  <si>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</si>
  <si>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</si>
  <si>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Step2 (QPow-Term-LPulseOther)</t>
  </si>
  <si>
    <t>L_He(Q)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</si>
  <si>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</si>
  <si>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</si>
  <si>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</si>
  <si>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</si>
  <si>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</si>
  <si>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Step3 L_Jacket(Q)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</si>
  <si>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</si>
  <si>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</si>
  <si>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</si>
  <si>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</si>
  <si>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</si>
  <si>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</si>
  <si>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</si>
  <si>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</si>
  <si>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</si>
  <si>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</si>
  <si>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</si>
  <si>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He (9/27/2016-10/04/2016)</t>
  </si>
  <si>
    <t>\SRI-IPB2\2016-09-30_SRI_v171-core27b\2016-09-19_day-10after.csv-15.csv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</si>
</sst>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1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1" fontId="3" fillId="0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11" fontId="0" fillId="0" borderId="0" xfId="0" applyNumberFormat="1" applyFill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20</xdr:row>
      <xdr:rowOff>0</xdr:rowOff>
    </xdr:from>
    <xdr:to>
      <xdr:col>39</xdr:col>
      <xdr:colOff>152400</xdr:colOff>
      <xdr:row>20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39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20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0"/>
  <sheetViews>
    <sheetView topLeftCell="O1" zoomScale="85" zoomScaleNormal="85" workbookViewId="0">
      <selection activeCell="P34" sqref="P34"/>
    </sheetView>
  </sheetViews>
  <sheetFormatPr defaultColWidth="9.125" defaultRowHeight="15" x14ac:dyDescent="0.25"/>
  <cols>
    <col min="1" max="1" width="5.625" style="1" customWidth="1"/>
    <col min="2" max="22" width="5.625" style="7" customWidth="1"/>
    <col min="23" max="27" width="5.625" style="1" customWidth="1"/>
    <col min="28" max="28" width="5.625" style="50" customWidth="1"/>
    <col min="29" max="106" width="5.625" style="1" customWidth="1"/>
    <col min="107" max="113" width="14.375" style="1" bestFit="1" customWidth="1"/>
    <col min="114" max="16384" width="9.125" style="1"/>
  </cols>
  <sheetData>
    <row r="1" spans="1:113" ht="19.5" customHeight="1" x14ac:dyDescent="0.25">
      <c r="A1" s="66" t="s">
        <v>16</v>
      </c>
      <c r="B1" s="66"/>
      <c r="C1" s="66"/>
      <c r="D1" s="30" t="s">
        <v>1</v>
      </c>
      <c r="E1" s="67" t="s">
        <v>18</v>
      </c>
      <c r="F1" s="67"/>
      <c r="G1" s="67"/>
      <c r="H1" s="67"/>
      <c r="I1" s="67"/>
      <c r="J1" s="67"/>
      <c r="K1" s="70" t="s">
        <v>25</v>
      </c>
      <c r="L1" s="70"/>
      <c r="M1" s="70"/>
      <c r="N1" s="70"/>
      <c r="O1" s="70"/>
      <c r="P1" s="70"/>
      <c r="Q1" s="68" t="s">
        <v>26</v>
      </c>
      <c r="R1" s="68"/>
      <c r="S1" s="68"/>
      <c r="T1" s="68"/>
      <c r="U1" s="68"/>
      <c r="V1" s="68"/>
      <c r="W1" s="68" t="s">
        <v>19</v>
      </c>
      <c r="X1" s="68"/>
      <c r="Y1" s="68"/>
      <c r="Z1" s="68"/>
      <c r="AA1" s="68"/>
      <c r="AB1" s="68"/>
      <c r="AD1" s="69" t="s">
        <v>3</v>
      </c>
      <c r="AE1" s="69"/>
      <c r="AF1" s="69"/>
      <c r="AG1" s="69"/>
      <c r="AH1" s="69"/>
      <c r="AI1" s="69"/>
      <c r="AJ1" s="69"/>
      <c r="AK1" s="69"/>
      <c r="AL1" s="69"/>
      <c r="AM1" s="69" t="s">
        <v>2</v>
      </c>
      <c r="AN1" s="69"/>
      <c r="AO1" s="69"/>
      <c r="AP1" s="69"/>
      <c r="AQ1" s="69"/>
      <c r="AR1" s="69"/>
      <c r="AS1" s="69"/>
      <c r="AT1" s="69"/>
      <c r="AU1" s="69" t="s">
        <v>17</v>
      </c>
      <c r="AV1" s="69"/>
      <c r="AW1" s="69"/>
      <c r="AX1" s="69"/>
      <c r="AY1" s="69"/>
      <c r="AZ1" s="69"/>
      <c r="BA1" s="69" t="s">
        <v>7</v>
      </c>
      <c r="BB1" s="69"/>
      <c r="BC1" s="69"/>
      <c r="BD1" s="69"/>
      <c r="BE1" s="69"/>
      <c r="BF1" s="69"/>
      <c r="BG1" s="69" t="s">
        <v>8</v>
      </c>
      <c r="BH1" s="69"/>
      <c r="BI1" s="69"/>
      <c r="BJ1" s="69"/>
      <c r="BK1" s="69"/>
      <c r="BL1" s="69"/>
      <c r="BM1" s="69" t="s">
        <v>9</v>
      </c>
      <c r="BN1" s="69"/>
      <c r="BO1" s="69"/>
      <c r="BP1" s="69"/>
      <c r="BQ1" s="69"/>
      <c r="BR1" s="69"/>
      <c r="BS1" s="69" t="s">
        <v>10</v>
      </c>
      <c r="BT1" s="69"/>
      <c r="BU1" s="69"/>
      <c r="BV1" s="69"/>
      <c r="BW1" s="69"/>
      <c r="BX1" s="69"/>
      <c r="BY1" s="69" t="s">
        <v>34</v>
      </c>
      <c r="BZ1" s="69"/>
      <c r="CA1" s="69"/>
      <c r="CB1" s="69"/>
      <c r="CC1" s="69"/>
      <c r="CD1" s="69"/>
      <c r="CE1" s="69" t="s">
        <v>33</v>
      </c>
      <c r="CF1" s="69"/>
      <c r="CG1" s="69"/>
      <c r="CH1" s="69"/>
      <c r="CI1" s="69"/>
      <c r="CJ1" s="69"/>
      <c r="CK1" s="69" t="s">
        <v>32</v>
      </c>
      <c r="CL1" s="69"/>
      <c r="CM1" s="69"/>
      <c r="CN1" s="69"/>
      <c r="CO1" s="69"/>
      <c r="CP1" s="69"/>
      <c r="CQ1" s="69" t="s">
        <v>31</v>
      </c>
      <c r="CR1" s="69"/>
      <c r="CS1" s="69"/>
      <c r="CT1" s="69"/>
      <c r="CU1" s="69"/>
      <c r="CV1" s="69"/>
      <c r="CW1" s="69" t="s">
        <v>30</v>
      </c>
      <c r="CX1" s="69"/>
      <c r="CY1" s="69"/>
      <c r="CZ1" s="69"/>
      <c r="DA1" s="69"/>
      <c r="DB1" s="69"/>
    </row>
    <row r="2" spans="1:113" ht="17.25" customHeight="1" x14ac:dyDescent="0.25">
      <c r="A2" s="1" t="s">
        <v>21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50">
        <f t="shared" si="2"/>
        <v>100</v>
      </c>
      <c r="AD2" s="1" t="s">
        <v>0</v>
      </c>
      <c r="AE2" s="1">
        <v>300</v>
      </c>
      <c r="AF2" s="1">
        <v>100</v>
      </c>
      <c r="AG2" s="1">
        <v>150</v>
      </c>
      <c r="AH2" s="1">
        <v>300</v>
      </c>
      <c r="AI2" s="1">
        <v>150</v>
      </c>
      <c r="AJ2" s="1">
        <v>100</v>
      </c>
      <c r="AK2" s="1">
        <v>91.667000000000002</v>
      </c>
      <c r="AL2" s="1">
        <v>300</v>
      </c>
      <c r="AM2" s="1">
        <v>300</v>
      </c>
      <c r="AN2" s="1">
        <v>100</v>
      </c>
      <c r="AP2" s="1">
        <v>300</v>
      </c>
      <c r="AQ2" s="1">
        <v>100</v>
      </c>
      <c r="AR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  <c r="CY2" s="1">
        <v>300</v>
      </c>
      <c r="CZ2" s="1">
        <v>100</v>
      </c>
      <c r="DA2" s="1">
        <v>300</v>
      </c>
      <c r="DB2" s="1">
        <v>100</v>
      </c>
    </row>
    <row r="3" spans="1:113" x14ac:dyDescent="0.25">
      <c r="A3" s="1" t="s">
        <v>24</v>
      </c>
      <c r="AC3" s="2" t="s">
        <v>11</v>
      </c>
      <c r="AX3" s="1">
        <v>100</v>
      </c>
      <c r="AY3" s="1">
        <v>300</v>
      </c>
      <c r="CH3" s="1">
        <v>100</v>
      </c>
      <c r="CI3" s="1">
        <v>300</v>
      </c>
    </row>
    <row r="4" spans="1:113" x14ac:dyDescent="0.25">
      <c r="A4" s="8" t="s">
        <v>13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12</v>
      </c>
      <c r="AD4" s="2" t="s">
        <v>5</v>
      </c>
      <c r="AZ4" s="3"/>
      <c r="CJ4" s="3"/>
    </row>
    <row r="5" spans="1:113" x14ac:dyDescent="0.25">
      <c r="B5" s="27" t="s">
        <v>4</v>
      </c>
      <c r="C5" s="28" t="s">
        <v>20</v>
      </c>
      <c r="D5" s="28"/>
      <c r="Q5" s="12"/>
      <c r="R5" s="12"/>
      <c r="S5" s="12"/>
      <c r="T5" s="12"/>
      <c r="U5" s="12"/>
      <c r="V5" s="12"/>
      <c r="AC5" s="2"/>
      <c r="AD5" s="2" t="s">
        <v>6</v>
      </c>
      <c r="AQ5" s="3"/>
      <c r="AR5" s="3"/>
      <c r="AS5" s="3"/>
      <c r="AT5" s="3"/>
      <c r="AU5" s="4"/>
      <c r="AV5" s="4"/>
      <c r="AW5" s="3"/>
      <c r="AX5" s="13"/>
      <c r="AY5" s="13"/>
      <c r="AZ5" s="3"/>
      <c r="CB5" s="3"/>
      <c r="CC5" s="3"/>
      <c r="CD5" s="3"/>
      <c r="CE5" s="4"/>
      <c r="CF5" s="4"/>
      <c r="CG5" s="3"/>
      <c r="CH5" s="13"/>
      <c r="CI5" s="13"/>
      <c r="CJ5" s="3"/>
    </row>
    <row r="6" spans="1:113" ht="15" customHeight="1" x14ac:dyDescent="0.25">
      <c r="A6" s="23" t="s">
        <v>14</v>
      </c>
      <c r="B6" s="26">
        <v>5.19</v>
      </c>
      <c r="C6" s="26">
        <v>14.53</v>
      </c>
      <c r="D6" s="29">
        <f>AC6</f>
        <v>277</v>
      </c>
      <c r="E6" s="21">
        <f>AU6-AM6-$B$4</f>
        <v>4.8065900341033982</v>
      </c>
      <c r="F6" s="21">
        <f>AV6-AN6-$C$4</f>
        <v>5.1293440092592011</v>
      </c>
      <c r="G6" s="21">
        <f>AW6-AP6-$B$4</f>
        <v>4.7410550308640973</v>
      </c>
      <c r="H6" s="21">
        <f>AX6-AQ6-$C$4</f>
        <v>5.1770175555554996</v>
      </c>
      <c r="I6" s="21">
        <f>AY6-AR6-$B$4</f>
        <v>4.8063008699690046</v>
      </c>
      <c r="J6" s="21">
        <f>AZ6-AT6-$C$4</f>
        <v>5.3306487037036963</v>
      </c>
      <c r="K6" s="6">
        <f t="shared" ref="K6:L8" si="3">E6+AE6-Q6-W6</f>
        <v>31.178109824233822</v>
      </c>
      <c r="L6" s="6">
        <f t="shared" si="3"/>
        <v>31.227175117404162</v>
      </c>
      <c r="M6" s="6">
        <f t="shared" ref="M6:O8" si="4">G6+AH6-S6-Y6</f>
        <v>31.217669293168711</v>
      </c>
      <c r="N6" s="6">
        <f t="shared" si="4"/>
        <v>31.26387441346218</v>
      </c>
      <c r="O6" s="6">
        <f t="shared" si="4"/>
        <v>31.334689526494341</v>
      </c>
      <c r="P6" s="6">
        <f>J6+AL6-V6-AB6</f>
        <v>31.483130911115008</v>
      </c>
      <c r="Q6" s="22">
        <f t="shared" ref="Q6:R9" si="5">BS6-AM6</f>
        <v>6.4229201210120976</v>
      </c>
      <c r="R6" s="22">
        <f t="shared" si="5"/>
        <v>6.396805533950598</v>
      </c>
      <c r="S6" s="22">
        <f t="shared" ref="S6:U8" si="6">BU6-AP6</f>
        <v>6.4181253024691038</v>
      </c>
      <c r="T6" s="22">
        <f t="shared" si="6"/>
        <v>6.4077234660493012</v>
      </c>
      <c r="U6" s="22">
        <f t="shared" si="6"/>
        <v>6.3661304953560034</v>
      </c>
      <c r="V6" s="22">
        <f>BX6-AT6</f>
        <v>6.3421354413579998</v>
      </c>
      <c r="W6" s="6">
        <f>$B$6*BM6/60*$B$7*ABS(BA6-BG6)</f>
        <v>5.5600888574792737E-3</v>
      </c>
      <c r="X6" s="6">
        <f>$B$6*BN6/60*$B$7*ABS(BB6-BH6)</f>
        <v>5.3633579044404236E-3</v>
      </c>
      <c r="Y6" s="6">
        <f t="shared" ref="Y6:AB8" si="7">$B$6*BO6/60*$B$7*ABS(BC6-BI6)</f>
        <v>5.2604352262787604E-3</v>
      </c>
      <c r="Z6" s="6">
        <f t="shared" si="7"/>
        <v>5.419676044019499E-3</v>
      </c>
      <c r="AA6" s="6">
        <f t="shared" si="7"/>
        <v>5.4808481186620324E-3</v>
      </c>
      <c r="AB6" s="51">
        <f t="shared" si="7"/>
        <v>5.3823512306850532E-3</v>
      </c>
      <c r="AC6">
        <v>277</v>
      </c>
      <c r="AD6" s="3"/>
      <c r="AE6" s="17">
        <v>32.799999999999997</v>
      </c>
      <c r="AF6" s="17">
        <v>32.5</v>
      </c>
      <c r="AG6" s="17"/>
      <c r="AH6" s="17">
        <v>32.9</v>
      </c>
      <c r="AI6" s="17">
        <v>32.5</v>
      </c>
      <c r="AJ6" s="17">
        <v>32.9</v>
      </c>
      <c r="AK6" s="17"/>
      <c r="AL6" s="17">
        <v>32.5</v>
      </c>
      <c r="AM6" s="18">
        <v>25.9004854510451</v>
      </c>
      <c r="AN6" s="18">
        <v>25.438552589506202</v>
      </c>
      <c r="AO6" s="18"/>
      <c r="AP6" s="18">
        <v>25.9791627592593</v>
      </c>
      <c r="AQ6" s="18">
        <v>25.385660774691399</v>
      </c>
      <c r="AR6" s="18">
        <v>25.924574606811198</v>
      </c>
      <c r="AS6" s="18"/>
      <c r="AT6" s="18">
        <v>25.225196098765402</v>
      </c>
      <c r="AU6" s="17">
        <v>33.007075485148498</v>
      </c>
      <c r="AV6" s="17">
        <v>32.987896598765403</v>
      </c>
      <c r="AW6" s="17">
        <v>33.020217790123397</v>
      </c>
      <c r="AX6" s="17">
        <v>32.982678330246898</v>
      </c>
      <c r="AY6" s="17">
        <v>33.030875476780203</v>
      </c>
      <c r="AZ6" s="17">
        <v>32.975844802469098</v>
      </c>
      <c r="BA6" s="18">
        <v>48.183541979097903</v>
      </c>
      <c r="BB6" s="18">
        <v>47.924408398148103</v>
      </c>
      <c r="BC6" s="18">
        <v>47.801399182098798</v>
      </c>
      <c r="BD6" s="18">
        <v>47.850185873456802</v>
      </c>
      <c r="BE6" s="18">
        <v>47.693302213622303</v>
      </c>
      <c r="BF6" s="18">
        <v>47.694512592592602</v>
      </c>
      <c r="BG6" s="17">
        <v>44.668091526952601</v>
      </c>
      <c r="BH6" s="17">
        <v>44.533325922839502</v>
      </c>
      <c r="BI6" s="17">
        <v>44.475408601851797</v>
      </c>
      <c r="BJ6" s="17">
        <v>44.423530493827201</v>
      </c>
      <c r="BK6" s="17">
        <v>44.227817876160998</v>
      </c>
      <c r="BL6" s="17">
        <v>44.291351151234601</v>
      </c>
      <c r="BM6" s="18">
        <v>2.9974697469747302E-2</v>
      </c>
      <c r="BN6" s="18">
        <v>2.9974537037037001E-2</v>
      </c>
      <c r="BO6" s="18">
        <v>2.9974691358024701E-2</v>
      </c>
      <c r="BP6" s="18">
        <v>2.9974845679012301E-2</v>
      </c>
      <c r="BQ6" s="18">
        <v>2.9973529411764701E-2</v>
      </c>
      <c r="BR6" s="18">
        <v>2.99739197530864E-2</v>
      </c>
      <c r="BS6" s="56">
        <v>32.323405572057197</v>
      </c>
      <c r="BT6" s="56">
        <v>31.8353581234568</v>
      </c>
      <c r="BU6" s="56">
        <v>32.397288061728403</v>
      </c>
      <c r="BV6" s="56">
        <v>31.7933842407407</v>
      </c>
      <c r="BW6" s="56">
        <v>32.290705102167202</v>
      </c>
      <c r="BX6" s="56">
        <v>31.567331540123401</v>
      </c>
      <c r="BY6" s="18">
        <v>0.22766062163106501</v>
      </c>
      <c r="BZ6" s="18">
        <v>0.57352254907297995</v>
      </c>
      <c r="CA6" s="18">
        <v>0.59617858642466504</v>
      </c>
      <c r="CB6" s="18">
        <v>0.57259020289763995</v>
      </c>
      <c r="CC6" s="18">
        <v>0.614750636350062</v>
      </c>
      <c r="CD6" s="18">
        <v>0.55378897401155303</v>
      </c>
      <c r="CE6" s="4">
        <v>0.25935216675017603</v>
      </c>
      <c r="CF6" s="4">
        <v>0.95144873479895498</v>
      </c>
      <c r="CG6" s="4">
        <v>0.98043813382336498</v>
      </c>
      <c r="CH6" s="4">
        <v>0.92257448011911602</v>
      </c>
      <c r="CI6" s="4">
        <v>1.0304503454632801</v>
      </c>
      <c r="CJ6" s="4">
        <v>0.97235375211882802</v>
      </c>
      <c r="CK6" s="18">
        <v>0.450164934457713</v>
      </c>
      <c r="CL6" s="18">
        <v>8.00352435313222E-2</v>
      </c>
      <c r="CM6" s="18">
        <v>0.100013763452447</v>
      </c>
      <c r="CN6" s="18">
        <v>9.0112665564195005E-2</v>
      </c>
      <c r="CO6" s="18">
        <v>0.105326645182883</v>
      </c>
      <c r="CP6" s="18">
        <v>7.2071070238740306E-2</v>
      </c>
      <c r="CQ6" s="4">
        <v>0.25206269213558902</v>
      </c>
      <c r="CR6" s="4">
        <v>8.3988989798361793E-2</v>
      </c>
      <c r="CS6" s="4">
        <v>9.0320412270166794E-2</v>
      </c>
      <c r="CT6" s="4">
        <v>3.9044489254398303E-2</v>
      </c>
      <c r="CU6" s="4">
        <v>0.100254276076317</v>
      </c>
      <c r="CV6" s="4">
        <v>7.5850275506325102E-2</v>
      </c>
      <c r="CW6" s="4">
        <v>0.27614108497270701</v>
      </c>
      <c r="CX6" s="4">
        <v>0.58574845471474801</v>
      </c>
      <c r="CY6" s="4">
        <v>0.605761735875331</v>
      </c>
      <c r="CZ6" s="4">
        <v>0.58444361497152797</v>
      </c>
      <c r="DA6" s="4">
        <v>0.63717232416694902</v>
      </c>
      <c r="DB6" s="4">
        <v>0.56420344143128298</v>
      </c>
      <c r="DC6" s="19">
        <v>42617.702372685184</v>
      </c>
      <c r="DD6" s="19">
        <v>42617.744050925925</v>
      </c>
      <c r="DE6" s="19">
        <v>42617.785729166666</v>
      </c>
      <c r="DF6" s="19">
        <v>42617.827407407407</v>
      </c>
      <c r="DG6" s="19">
        <v>42617.868981481479</v>
      </c>
      <c r="DH6" s="19">
        <v>42617.91065972222</v>
      </c>
    </row>
    <row r="7" spans="1:113" s="43" customFormat="1" ht="30" x14ac:dyDescent="0.25">
      <c r="A7" s="31" t="s">
        <v>15</v>
      </c>
      <c r="B7" s="32">
        <v>0.61</v>
      </c>
      <c r="C7" s="32">
        <v>0.30499999999999999</v>
      </c>
      <c r="D7" s="33">
        <f t="shared" ref="D7:D9" si="8">AC7</f>
        <v>302</v>
      </c>
      <c r="E7" s="34">
        <f>AU7-AM7-$B$4</f>
        <v>5.2612966930693021</v>
      </c>
      <c r="F7" s="34">
        <f>AV7-AN7-$C$4</f>
        <v>5.9098996388888008</v>
      </c>
      <c r="G7" s="34">
        <f>AW7-AP7-$B$4</f>
        <v>5.4758059999999995</v>
      </c>
      <c r="H7" s="34">
        <f>AX7-AQ7-$C$4</f>
        <v>5.9430509876543045</v>
      </c>
      <c r="I7" s="34">
        <f>AY7-AR7-$B$4</f>
        <v>5.4528492407407017</v>
      </c>
      <c r="J7" s="34">
        <f>AZ7-AT7-$C$4</f>
        <v>5.931963453703597</v>
      </c>
      <c r="K7" s="35">
        <f t="shared" si="3"/>
        <v>36.087123809530425</v>
      </c>
      <c r="L7" s="35">
        <f t="shared" si="3"/>
        <v>35.889685687499536</v>
      </c>
      <c r="M7" s="35">
        <f t="shared" si="4"/>
        <v>35.980218301575398</v>
      </c>
      <c r="N7" s="35">
        <f t="shared" si="4"/>
        <v>35.996505940342054</v>
      </c>
      <c r="O7" s="35">
        <f t="shared" si="4"/>
        <v>36.10531660137152</v>
      </c>
      <c r="P7" s="35">
        <f>J7+AL7-V7-AB7</f>
        <v>36.106763555531955</v>
      </c>
      <c r="Q7" s="36">
        <f t="shared" si="5"/>
        <v>6.6682125742572964</v>
      </c>
      <c r="R7" s="36">
        <f t="shared" si="5"/>
        <v>6.7142537993826998</v>
      </c>
      <c r="S7" s="36">
        <f t="shared" si="6"/>
        <v>6.6895869783950985</v>
      </c>
      <c r="T7" s="36">
        <f t="shared" si="6"/>
        <v>6.6406541604938027</v>
      </c>
      <c r="U7" s="36">
        <f t="shared" si="6"/>
        <v>6.6417394783949995</v>
      </c>
      <c r="V7" s="36">
        <f>BX7-AT7</f>
        <v>6.6195881203702989</v>
      </c>
      <c r="W7" s="6">
        <f t="shared" ref="W7:X9" si="9">$B$6*BM7/60*$B$7*ABS(BA7-BG7)</f>
        <v>5.9603092815866425E-3</v>
      </c>
      <c r="X7" s="6">
        <f t="shared" si="9"/>
        <v>5.960152006566086E-3</v>
      </c>
      <c r="Y7" s="6">
        <f t="shared" si="7"/>
        <v>6.0007200295043141E-3</v>
      </c>
      <c r="Z7" s="6">
        <f t="shared" si="7"/>
        <v>5.8908868184470728E-3</v>
      </c>
      <c r="AA7" s="6">
        <f t="shared" si="7"/>
        <v>5.7931609741878097E-3</v>
      </c>
      <c r="AB7" s="51">
        <f t="shared" si="7"/>
        <v>5.6117778013374834E-3</v>
      </c>
      <c r="AC7" s="37">
        <v>302</v>
      </c>
      <c r="AD7" s="38"/>
      <c r="AE7" s="39">
        <v>37.5</v>
      </c>
      <c r="AF7" s="39">
        <v>36.700000000000003</v>
      </c>
      <c r="AG7" s="39"/>
      <c r="AH7" s="39">
        <v>37.200000000000003</v>
      </c>
      <c r="AI7" s="39">
        <v>36.700000000000003</v>
      </c>
      <c r="AJ7" s="39">
        <v>37.299999999999997</v>
      </c>
      <c r="AK7" s="39"/>
      <c r="AL7" s="39">
        <v>36.799999999999997</v>
      </c>
      <c r="AM7" s="40">
        <v>25.444871344334501</v>
      </c>
      <c r="AN7" s="40">
        <v>24.657573256172899</v>
      </c>
      <c r="AO7" s="40"/>
      <c r="AP7" s="40">
        <v>25.2484502530864</v>
      </c>
      <c r="AQ7" s="40">
        <v>24.615415808641998</v>
      </c>
      <c r="AR7" s="40">
        <v>25.277343638888901</v>
      </c>
      <c r="AS7" s="40"/>
      <c r="AT7" s="40">
        <v>24.6261776790124</v>
      </c>
      <c r="AU7" s="39">
        <v>33.006168037403803</v>
      </c>
      <c r="AV7" s="39">
        <v>32.9874728950617</v>
      </c>
      <c r="AW7" s="39">
        <v>33.024256253086399</v>
      </c>
      <c r="AX7" s="39">
        <v>32.978466796296303</v>
      </c>
      <c r="AY7" s="39">
        <v>33.030192879629602</v>
      </c>
      <c r="AZ7" s="39">
        <v>32.978141132715997</v>
      </c>
      <c r="BA7" s="40">
        <v>49.129796700770001</v>
      </c>
      <c r="BB7" s="40">
        <v>49.735341719135803</v>
      </c>
      <c r="BC7" s="40">
        <v>49.613498197530902</v>
      </c>
      <c r="BD7" s="40">
        <v>49.593941916666701</v>
      </c>
      <c r="BE7" s="40">
        <v>49.551229191357997</v>
      </c>
      <c r="BF7" s="40">
        <v>49.561813046296301</v>
      </c>
      <c r="BG7" s="39">
        <v>45.361266242024101</v>
      </c>
      <c r="BH7" s="39">
        <v>45.967196706790098</v>
      </c>
      <c r="BI7" s="39">
        <v>45.8196074938271</v>
      </c>
      <c r="BJ7" s="39">
        <v>45.869607120370397</v>
      </c>
      <c r="BK7" s="39">
        <v>45.888584324074102</v>
      </c>
      <c r="BL7" s="39">
        <v>46.013790351851803</v>
      </c>
      <c r="BM7" s="40">
        <v>2.9974422442244599E-2</v>
      </c>
      <c r="BN7" s="40">
        <v>2.99766975308642E-2</v>
      </c>
      <c r="BO7" s="40">
        <v>2.9975925925925899E-2</v>
      </c>
      <c r="BP7" s="40">
        <v>2.99768518518518E-2</v>
      </c>
      <c r="BQ7" s="40">
        <v>2.9976080246913599E-2</v>
      </c>
      <c r="BR7" s="40">
        <v>2.9975617283950599E-2</v>
      </c>
      <c r="BS7" s="38">
        <v>32.113083918591798</v>
      </c>
      <c r="BT7" s="38">
        <v>31.371827055555599</v>
      </c>
      <c r="BU7" s="38">
        <v>31.938037231481498</v>
      </c>
      <c r="BV7" s="38">
        <v>31.256069969135801</v>
      </c>
      <c r="BW7" s="38">
        <v>31.9190831172839</v>
      </c>
      <c r="BX7" s="38">
        <v>31.245765799382699</v>
      </c>
      <c r="BY7" s="40">
        <v>0.202237378004261</v>
      </c>
      <c r="BZ7" s="40">
        <v>0.55996436168115604</v>
      </c>
      <c r="CA7" s="40">
        <v>0.59636110723971703</v>
      </c>
      <c r="CB7" s="40">
        <v>0.58548509385731895</v>
      </c>
      <c r="CC7" s="40">
        <v>0.59250011122982804</v>
      </c>
      <c r="CD7" s="40">
        <v>0.55780633197029095</v>
      </c>
      <c r="CE7" s="41">
        <v>0.26020902929336198</v>
      </c>
      <c r="CF7" s="41">
        <v>0.94421500335536201</v>
      </c>
      <c r="CG7" s="41">
        <v>0.98764872830594197</v>
      </c>
      <c r="CH7" s="41">
        <v>0.92261509576220002</v>
      </c>
      <c r="CI7" s="41">
        <v>1.04791623811504</v>
      </c>
      <c r="CJ7" s="41">
        <v>0.98270121478886696</v>
      </c>
      <c r="CK7" s="40">
        <v>0.59930397548530501</v>
      </c>
      <c r="CL7" s="40">
        <v>8.2331067557817994E-2</v>
      </c>
      <c r="CM7" s="40">
        <v>0.11834353258725901</v>
      </c>
      <c r="CN7" s="40">
        <v>8.5225553407935903E-2</v>
      </c>
      <c r="CO7" s="40">
        <v>7.94142370636957E-2</v>
      </c>
      <c r="CP7" s="40">
        <v>4.8574548522695001E-2</v>
      </c>
      <c r="CQ7" s="41">
        <v>0.518126367758454</v>
      </c>
      <c r="CR7" s="41">
        <v>6.9112897412995797E-2</v>
      </c>
      <c r="CS7" s="41">
        <v>0.118097822777775</v>
      </c>
      <c r="CT7" s="41">
        <v>9.22852701352435E-2</v>
      </c>
      <c r="CU7" s="41">
        <v>6.3800729393874003E-2</v>
      </c>
      <c r="CV7" s="41">
        <v>8.9349784831710105E-2</v>
      </c>
      <c r="CW7" s="41">
        <v>0.23461710497031901</v>
      </c>
      <c r="CX7" s="41">
        <v>0.589108442869828</v>
      </c>
      <c r="CY7" s="41">
        <v>0.62364194879763402</v>
      </c>
      <c r="CZ7" s="41">
        <v>0.58340384163221404</v>
      </c>
      <c r="DA7" s="41">
        <v>0.62553876803150599</v>
      </c>
      <c r="DB7" s="41">
        <v>0.58947519589537001</v>
      </c>
      <c r="DC7" s="42">
        <v>42618.03570601852</v>
      </c>
      <c r="DD7" s="42">
        <v>42618.077384259261</v>
      </c>
      <c r="DE7" s="42">
        <v>42618.119062500002</v>
      </c>
      <c r="DF7" s="42">
        <v>42618.160740740743</v>
      </c>
      <c r="DG7" s="42">
        <v>42618.202430555553</v>
      </c>
      <c r="DH7" s="42">
        <v>42618.244108796294</v>
      </c>
    </row>
    <row r="8" spans="1:113" x14ac:dyDescent="0.25">
      <c r="D8" s="29">
        <f t="shared" si="8"/>
        <v>327</v>
      </c>
      <c r="E8" s="21">
        <f>AU8-AM8-$B$4</f>
        <v>5.7961352120878979</v>
      </c>
      <c r="F8" s="21">
        <f>AV8-AN8-$C$4</f>
        <v>6.3328020185185014</v>
      </c>
      <c r="G8" s="21">
        <f>AW8-AP8-$B$4</f>
        <v>5.7513969907407985</v>
      </c>
      <c r="H8" s="21">
        <f>AX8-AQ8-$C$4</f>
        <v>6.2295736851851995</v>
      </c>
      <c r="I8" s="21">
        <f>AY8-AR8-$B$4</f>
        <v>5.4688391578947</v>
      </c>
      <c r="J8" s="21">
        <f>AZ8-AT8-$C$4</f>
        <v>5.7970784907407964</v>
      </c>
      <c r="K8" s="6">
        <f t="shared" si="3"/>
        <v>40.71709025391943</v>
      </c>
      <c r="L8" s="6">
        <f t="shared" si="3"/>
        <v>40.6737953374505</v>
      </c>
      <c r="M8" s="6">
        <f t="shared" si="4"/>
        <v>40.502143669317917</v>
      </c>
      <c r="N8" s="6">
        <f t="shared" si="4"/>
        <v>40.342421145032162</v>
      </c>
      <c r="O8" s="6">
        <f t="shared" si="4"/>
        <v>40.029394739678189</v>
      </c>
      <c r="P8" s="6">
        <f>J8+AL8-V8-AB8</f>
        <v>39.911864770664089</v>
      </c>
      <c r="Q8" s="22">
        <f t="shared" si="5"/>
        <v>6.972813239560498</v>
      </c>
      <c r="R8" s="22">
        <f t="shared" si="5"/>
        <v>7.0526559197531</v>
      </c>
      <c r="S8" s="22">
        <f t="shared" si="6"/>
        <v>7.0428166697531012</v>
      </c>
      <c r="T8" s="22">
        <f t="shared" si="6"/>
        <v>7.0807483456789981</v>
      </c>
      <c r="U8" s="22">
        <f t="shared" si="6"/>
        <v>7.1329430712073965</v>
      </c>
      <c r="V8" s="22">
        <f>BX8-AT8</f>
        <v>7.1785984506172973</v>
      </c>
      <c r="W8" s="6">
        <f t="shared" si="9"/>
        <v>6.2317186079717205E-3</v>
      </c>
      <c r="X8" s="6">
        <f t="shared" si="9"/>
        <v>6.3507613148983053E-3</v>
      </c>
      <c r="Y8" s="6">
        <f t="shared" si="7"/>
        <v>6.4366516697787436E-3</v>
      </c>
      <c r="Z8" s="6">
        <f t="shared" si="7"/>
        <v>6.4041944740427419E-3</v>
      </c>
      <c r="AA8" s="6">
        <f t="shared" si="7"/>
        <v>6.5013470091152209E-3</v>
      </c>
      <c r="AB8" s="51">
        <f t="shared" si="7"/>
        <v>6.6152694594067895E-3</v>
      </c>
      <c r="AC8">
        <v>327</v>
      </c>
      <c r="AD8" s="3"/>
      <c r="AE8" s="17">
        <v>41.9</v>
      </c>
      <c r="AF8" s="17">
        <v>41.4</v>
      </c>
      <c r="AG8" s="17"/>
      <c r="AH8" s="17">
        <v>41.8</v>
      </c>
      <c r="AI8" s="17">
        <v>41.2</v>
      </c>
      <c r="AJ8" s="17">
        <v>41.7</v>
      </c>
      <c r="AK8" s="17"/>
      <c r="AL8" s="17">
        <v>41.3</v>
      </c>
      <c r="AM8" s="18">
        <v>24.911108837362601</v>
      </c>
      <c r="AN8" s="18">
        <v>24.223518462963</v>
      </c>
      <c r="AO8" s="18"/>
      <c r="AP8" s="18">
        <v>24.974374521604901</v>
      </c>
      <c r="AQ8" s="18">
        <v>24.337779604938302</v>
      </c>
      <c r="AR8" s="18">
        <v>25.251140659442701</v>
      </c>
      <c r="AS8" s="18"/>
      <c r="AT8" s="18">
        <v>24.768414836419701</v>
      </c>
      <c r="AU8" s="17">
        <v>33.007244049450499</v>
      </c>
      <c r="AV8" s="17">
        <v>32.976320481481501</v>
      </c>
      <c r="AW8" s="17">
        <v>33.025771512345699</v>
      </c>
      <c r="AX8" s="17">
        <v>32.987353290123501</v>
      </c>
      <c r="AY8" s="17">
        <v>33.019979817337401</v>
      </c>
      <c r="AZ8" s="17">
        <v>32.985493327160498</v>
      </c>
      <c r="BA8" s="18">
        <v>51.1748267351648</v>
      </c>
      <c r="BB8" s="18">
        <v>51.958077959876498</v>
      </c>
      <c r="BC8" s="18">
        <v>51.969401913580299</v>
      </c>
      <c r="BD8" s="18">
        <v>52.1252684475309</v>
      </c>
      <c r="BE8" s="18">
        <v>52.240976120743099</v>
      </c>
      <c r="BF8" s="18">
        <v>52.480777438271602</v>
      </c>
      <c r="BG8" s="17">
        <v>47.234970172527497</v>
      </c>
      <c r="BH8" s="17">
        <v>47.942815404321003</v>
      </c>
      <c r="BI8" s="17">
        <v>47.899709555555603</v>
      </c>
      <c r="BJ8" s="17">
        <v>48.075868425925897</v>
      </c>
      <c r="BK8" s="17">
        <v>48.130198287925701</v>
      </c>
      <c r="BL8" s="17">
        <v>48.298215271605002</v>
      </c>
      <c r="BM8" s="18">
        <v>2.9976538461538801E-2</v>
      </c>
      <c r="BN8" s="18">
        <v>2.9975462962962902E-2</v>
      </c>
      <c r="BO8" s="18">
        <v>2.9974537037037001E-2</v>
      </c>
      <c r="BP8" s="18">
        <v>2.9972839506172799E-2</v>
      </c>
      <c r="BQ8" s="18">
        <v>2.9973219814241499E-2</v>
      </c>
      <c r="BR8" s="18">
        <v>2.9975000000000002E-2</v>
      </c>
      <c r="BS8" s="56">
        <v>31.883922076923099</v>
      </c>
      <c r="BT8" s="56">
        <v>31.2761743827161</v>
      </c>
      <c r="BU8" s="56">
        <v>32.017191191358002</v>
      </c>
      <c r="BV8" s="56">
        <v>31.4185279506173</v>
      </c>
      <c r="BW8" s="56">
        <v>32.384083730650097</v>
      </c>
      <c r="BX8" s="56">
        <v>31.947013287036999</v>
      </c>
      <c r="BY8" s="18">
        <v>0.17567278930437299</v>
      </c>
      <c r="BZ8" s="18">
        <v>0.554677909076702</v>
      </c>
      <c r="CA8" s="18">
        <v>0.59099430202126202</v>
      </c>
      <c r="CB8" s="18">
        <v>0.54355398284812695</v>
      </c>
      <c r="CC8" s="18">
        <v>0.56788805296034495</v>
      </c>
      <c r="CD8" s="18">
        <v>0.56726054366117196</v>
      </c>
      <c r="CE8" s="4">
        <v>0.25880256400213703</v>
      </c>
      <c r="CF8" s="4">
        <v>0.97528094144437305</v>
      </c>
      <c r="CG8" s="4">
        <v>1.0736437384181701</v>
      </c>
      <c r="CH8" s="4">
        <v>0.97191901477915899</v>
      </c>
      <c r="CI8" s="4">
        <v>0.98213055568697205</v>
      </c>
      <c r="CJ8" s="4">
        <v>0.93411075701385904</v>
      </c>
      <c r="CK8" s="18">
        <v>0.690912131924178</v>
      </c>
      <c r="CL8" s="18">
        <v>9.1123643144354005E-2</v>
      </c>
      <c r="CM8" s="18">
        <v>9.3807032523455305E-2</v>
      </c>
      <c r="CN8" s="18">
        <v>0.10847438547786099</v>
      </c>
      <c r="CO8" s="18">
        <v>4.9661780968559797E-2</v>
      </c>
      <c r="CP8" s="18">
        <v>0.13815948781061199</v>
      </c>
      <c r="CQ8" s="4">
        <v>0.59872723487583901</v>
      </c>
      <c r="CR8" s="4">
        <v>5.5484751273548003E-2</v>
      </c>
      <c r="CS8" s="4">
        <v>6.3294460754803994E-2</v>
      </c>
      <c r="CT8" s="4">
        <v>0.115445701950515</v>
      </c>
      <c r="CU8" s="4">
        <v>9.6075257561197502E-2</v>
      </c>
      <c r="CV8" s="4">
        <v>0.130009757683273</v>
      </c>
      <c r="CW8" s="4">
        <v>0.26006724980044599</v>
      </c>
      <c r="CX8" s="4">
        <v>0.58435004284157699</v>
      </c>
      <c r="CY8" s="4">
        <v>0.63804810831314995</v>
      </c>
      <c r="CZ8" s="4">
        <v>0.58390219940510901</v>
      </c>
      <c r="DA8" s="4">
        <v>0.57607042782933304</v>
      </c>
      <c r="DB8" s="4">
        <v>0.59560788963844202</v>
      </c>
      <c r="DC8" s="19">
        <v>42618.369085648148</v>
      </c>
      <c r="DD8" s="19">
        <v>42618.410763888889</v>
      </c>
      <c r="DE8" s="19">
        <v>42618.45244212963</v>
      </c>
      <c r="DF8" s="19">
        <v>42618.494131944448</v>
      </c>
      <c r="DG8" s="19">
        <v>42618.535694444443</v>
      </c>
      <c r="DH8" s="19">
        <v>42618.577384259261</v>
      </c>
    </row>
    <row r="9" spans="1:113" x14ac:dyDescent="0.25">
      <c r="A9" s="8"/>
      <c r="D9" s="29">
        <f t="shared" si="8"/>
        <v>352</v>
      </c>
      <c r="E9" s="21">
        <f>AU9-AM9-$B$4</f>
        <v>5.0352602354235971</v>
      </c>
      <c r="F9" s="21">
        <f>AV9-AN9-$C$4</f>
        <v>5.4717381913581011</v>
      </c>
      <c r="G9" s="21"/>
      <c r="H9" s="21"/>
      <c r="I9" s="21"/>
      <c r="J9" s="21"/>
      <c r="K9" s="6">
        <f>E9+AE9-Q9-W9</f>
        <v>44.24022448329962</v>
      </c>
      <c r="L9" s="6">
        <f>F9+AF9-R9-X9</f>
        <v>43.96070910482532</v>
      </c>
      <c r="M9" s="6"/>
      <c r="N9" s="6"/>
      <c r="O9" s="6"/>
      <c r="P9" s="6"/>
      <c r="Q9" s="22">
        <f t="shared" si="5"/>
        <v>7.6878751089109016</v>
      </c>
      <c r="R9" s="22">
        <f t="shared" si="5"/>
        <v>7.8038547932099007</v>
      </c>
      <c r="S9" s="22"/>
      <c r="T9" s="22"/>
      <c r="U9" s="22"/>
      <c r="V9" s="22"/>
      <c r="W9" s="6">
        <f t="shared" si="9"/>
        <v>7.1606432130729607E-3</v>
      </c>
      <c r="X9" s="6">
        <f t="shared" si="9"/>
        <v>7.1742933228760497E-3</v>
      </c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7"/>
      <c r="AL9" s="17"/>
      <c r="AM9" s="18">
        <v>25.6707872959296</v>
      </c>
      <c r="AN9" s="18">
        <v>25.088306290123398</v>
      </c>
      <c r="AO9" s="18"/>
      <c r="AP9" s="18"/>
      <c r="AQ9" s="18"/>
      <c r="AR9" s="18"/>
      <c r="AS9" s="18"/>
      <c r="AT9" s="18"/>
      <c r="AU9" s="17">
        <v>33.006047531353197</v>
      </c>
      <c r="AV9" s="17">
        <v>32.980044481481499</v>
      </c>
      <c r="AW9" s="17"/>
      <c r="AX9" s="17"/>
      <c r="AY9" s="17"/>
      <c r="AZ9" s="17"/>
      <c r="BA9" s="18">
        <v>54.535247243124402</v>
      </c>
      <c r="BB9" s="18">
        <v>55.343842574074102</v>
      </c>
      <c r="BC9" s="18"/>
      <c r="BD9" s="18"/>
      <c r="BE9" s="18"/>
      <c r="BF9" s="18"/>
      <c r="BG9" s="17">
        <v>50.007822040703999</v>
      </c>
      <c r="BH9" s="17">
        <v>50.807388916666604</v>
      </c>
      <c r="BI9" s="17"/>
      <c r="BJ9" s="17"/>
      <c r="BK9" s="17"/>
      <c r="BL9" s="17"/>
      <c r="BM9" s="18">
        <v>2.9974697469747302E-2</v>
      </c>
      <c r="BN9" s="18">
        <v>2.9972067901234599E-2</v>
      </c>
      <c r="BO9" s="18"/>
      <c r="BP9" s="18"/>
      <c r="BQ9" s="18"/>
      <c r="BR9" s="18"/>
      <c r="BS9" s="56">
        <v>33.358662404840501</v>
      </c>
      <c r="BT9" s="56">
        <v>32.892161083333299</v>
      </c>
      <c r="BU9" s="56"/>
      <c r="BV9" s="56"/>
      <c r="BW9" s="56"/>
      <c r="BX9" s="56"/>
      <c r="BY9" s="18">
        <v>0.21406480520589799</v>
      </c>
      <c r="BZ9" s="18">
        <v>0.54696763442220198</v>
      </c>
      <c r="CA9" s="18"/>
      <c r="CB9" s="18"/>
      <c r="CC9" s="18"/>
      <c r="CD9" s="18"/>
      <c r="CE9" s="4">
        <v>0.25810077307210899</v>
      </c>
      <c r="CF9" s="4">
        <v>0.98278731216903004</v>
      </c>
      <c r="CG9" s="4"/>
      <c r="CH9" s="4"/>
      <c r="CI9" s="4"/>
      <c r="CJ9" s="4"/>
      <c r="CK9" s="18">
        <v>0.79580136879184604</v>
      </c>
      <c r="CL9" s="18">
        <v>9.2420586802035895E-2</v>
      </c>
      <c r="CM9" s="18"/>
      <c r="CN9" s="18"/>
      <c r="CO9" s="18"/>
      <c r="CP9" s="18"/>
      <c r="CQ9" s="4">
        <v>0.64025665779593199</v>
      </c>
      <c r="CR9" s="4">
        <v>0.115899205425346</v>
      </c>
      <c r="CS9" s="4"/>
      <c r="CT9" s="4"/>
      <c r="CU9" s="4"/>
      <c r="CV9" s="4"/>
      <c r="CW9" s="4">
        <v>0.32773044983460597</v>
      </c>
      <c r="CX9" s="4">
        <v>0.57592675309252905</v>
      </c>
      <c r="CY9" s="4"/>
      <c r="CZ9" s="4"/>
      <c r="DA9" s="4"/>
      <c r="DB9" s="4"/>
      <c r="DC9" s="19">
        <v>42618.702418981484</v>
      </c>
      <c r="DD9" s="19">
        <v>42618.744108796294</v>
      </c>
      <c r="DE9" s="19"/>
      <c r="DF9" s="19"/>
      <c r="DG9" s="19"/>
      <c r="DH9" s="19"/>
    </row>
    <row r="10" spans="1:113" x14ac:dyDescent="0.25">
      <c r="B10" s="3"/>
      <c r="C10" s="3"/>
      <c r="D10" s="47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B10" s="52"/>
      <c r="AC10" s="2" t="s">
        <v>28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113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52"/>
      <c r="AC11" s="2" t="s">
        <v>12</v>
      </c>
      <c r="AD11" s="2" t="s">
        <v>22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>
        <v>100</v>
      </c>
      <c r="AY11" s="1">
        <v>300</v>
      </c>
      <c r="AZ11" s="13"/>
      <c r="BA11" s="6"/>
      <c r="BS11" s="53"/>
      <c r="BT11" s="53"/>
      <c r="BU11" s="53"/>
      <c r="BV11" s="53"/>
      <c r="BW11" s="53"/>
      <c r="BX11" s="53"/>
      <c r="BY11" s="1"/>
      <c r="BZ11" s="1"/>
      <c r="CA11" s="1"/>
      <c r="CB11" s="1"/>
      <c r="CC11" s="1"/>
      <c r="CD11" s="1"/>
      <c r="CE11" s="1"/>
      <c r="CF11" s="1"/>
      <c r="CG11" s="1"/>
      <c r="CH11" s="1">
        <v>100</v>
      </c>
      <c r="CI11" s="1">
        <v>300</v>
      </c>
      <c r="CJ11" s="13"/>
      <c r="CK11" s="6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13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52"/>
      <c r="AC12" s="2"/>
      <c r="AD12" s="2" t="s">
        <v>23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3"/>
      <c r="BA12" s="6"/>
      <c r="BS12" s="53"/>
      <c r="BT12" s="53"/>
      <c r="BU12" s="53"/>
      <c r="BV12" s="53"/>
      <c r="BW12" s="53"/>
      <c r="BX12" s="53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3"/>
      <c r="CK12" s="6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13" s="10" customFormat="1" x14ac:dyDescent="0.25">
      <c r="B13" s="6"/>
      <c r="C13" s="6"/>
      <c r="D13" s="48">
        <f>AC13</f>
        <v>100</v>
      </c>
      <c r="E13" s="21">
        <f>AU13-AM13-$B$4</f>
        <v>7.1393998425925007</v>
      </c>
      <c r="F13" s="21">
        <f>AV13-AN13-$C$4</f>
        <v>8.8048425771605014</v>
      </c>
      <c r="G13" s="21">
        <f>AW13-AP13-$B$4</f>
        <v>6.4671965617284046</v>
      </c>
      <c r="H13" s="21">
        <f>AX13-AQ13-$C$4</f>
        <v>8.1812026975307983</v>
      </c>
      <c r="I13" s="21">
        <f>AY13-AR13-$B$4</f>
        <v>6.5283920925926049</v>
      </c>
      <c r="J13" s="21">
        <f>AZ13-AT13-$C$4</f>
        <v>8.107392043209904</v>
      </c>
      <c r="K13" s="6">
        <f t="shared" ref="K13:L15" si="10">E13+AE13-Q13-W13</f>
        <v>13.229249889805633</v>
      </c>
      <c r="L13" s="6">
        <f t="shared" si="10"/>
        <v>14.692362667277985</v>
      </c>
      <c r="M13" s="6">
        <f t="shared" ref="M13:O15" si="11">G13+AH13-S13-Y13</f>
        <v>12.355430263467715</v>
      </c>
      <c r="N13" s="6">
        <f t="shared" si="11"/>
        <v>13.970053344751943</v>
      </c>
      <c r="O13" s="6">
        <f t="shared" si="11"/>
        <v>12.416877591109776</v>
      </c>
      <c r="P13" s="6">
        <f>J13+AL13-V13-AB13</f>
        <v>13.797668351872584</v>
      </c>
      <c r="Q13" s="22">
        <f>BS13-AM13</f>
        <v>8.9433703703001299E-3</v>
      </c>
      <c r="R13" s="22">
        <f t="shared" ref="R13:R15" si="12">BT13-AN13</f>
        <v>9.3784969136017082E-3</v>
      </c>
      <c r="S13" s="22">
        <f t="shared" ref="S13:S15" si="13">BU13-AP13</f>
        <v>9.4062006173025736E-3</v>
      </c>
      <c r="T13" s="22">
        <f t="shared" ref="T13:T15" si="14">BV13-AQ13</f>
        <v>9.6018765432006603E-3</v>
      </c>
      <c r="U13" s="22">
        <f t="shared" ref="U13:U15" si="15">BW13-AR13</f>
        <v>9.3864475309004547E-3</v>
      </c>
      <c r="V13" s="22">
        <f t="shared" ref="V13:V15" si="16">BX13-AT13</f>
        <v>8.1601358025018556E-3</v>
      </c>
      <c r="W13" s="6">
        <f>$B$6*BM13/60*$B$7*ABS(BA13-BG13)</f>
        <v>1.2065824165686738E-3</v>
      </c>
      <c r="X13" s="6">
        <f>$B$6*BN13/60*$B$7*ABS(BB13-BH13)</f>
        <v>3.1014129689156569E-3</v>
      </c>
      <c r="Y13" s="6">
        <f t="shared" ref="Y13:Y15" si="17">$B$6*BO13/60*$B$7*ABS(BC13-BI13)</f>
        <v>2.3600976433885332E-3</v>
      </c>
      <c r="Z13" s="6">
        <f t="shared" ref="Z13:Z15" si="18">$B$6*BP13/60*$B$7*ABS(BD13-BJ13)</f>
        <v>1.547476235653916E-3</v>
      </c>
      <c r="AA13" s="6">
        <f t="shared" ref="AA13:AA15" si="19">$B$6*BQ13/60*$B$7*ABS(BE13-BK13)</f>
        <v>2.1280539519306033E-3</v>
      </c>
      <c r="AB13" s="51">
        <f t="shared" ref="AB13:AB15" si="20">$B$6*BR13/60*$B$7*ABS(BF13-BL13)</f>
        <v>1.5635555348193272E-3</v>
      </c>
      <c r="AC13" s="5">
        <v>100</v>
      </c>
      <c r="AD13" s="17">
        <v>6.7</v>
      </c>
      <c r="AE13" s="17">
        <v>6.1</v>
      </c>
      <c r="AF13" s="17">
        <v>5.9</v>
      </c>
      <c r="AG13" s="17"/>
      <c r="AH13" s="17">
        <v>5.9</v>
      </c>
      <c r="AI13" s="17">
        <v>5.8</v>
      </c>
      <c r="AJ13" s="17">
        <v>5.9</v>
      </c>
      <c r="AK13" s="17"/>
      <c r="AL13" s="17">
        <v>5.7</v>
      </c>
      <c r="AM13" s="18">
        <v>23.513763851851898</v>
      </c>
      <c r="AN13" s="18">
        <v>21.7567567839506</v>
      </c>
      <c r="AO13" s="18"/>
      <c r="AP13" s="18">
        <v>24.250498206790098</v>
      </c>
      <c r="AQ13" s="18">
        <v>22.373080138888898</v>
      </c>
      <c r="AR13" s="18">
        <v>24.195102194444399</v>
      </c>
      <c r="AS13" s="18"/>
      <c r="AT13" s="18">
        <v>22.454493413580199</v>
      </c>
      <c r="AU13" s="17">
        <v>32.953163694444399</v>
      </c>
      <c r="AV13" s="17">
        <v>32.981599361111101</v>
      </c>
      <c r="AW13" s="17">
        <v>33.017694768518503</v>
      </c>
      <c r="AX13" s="17">
        <v>32.974282836419697</v>
      </c>
      <c r="AY13" s="17">
        <v>33.023494287037003</v>
      </c>
      <c r="AZ13" s="17">
        <v>32.981885456790103</v>
      </c>
      <c r="BA13" s="18">
        <v>42.066123827160503</v>
      </c>
      <c r="BB13" s="18">
        <v>44.997046901234597</v>
      </c>
      <c r="BC13" s="18">
        <v>44.8792639814815</v>
      </c>
      <c r="BD13" s="18">
        <v>44.6111088271605</v>
      </c>
      <c r="BE13" s="18">
        <v>44.896366040123397</v>
      </c>
      <c r="BF13" s="18">
        <v>44.658481395061699</v>
      </c>
      <c r="BG13" s="17">
        <v>41.303259361111103</v>
      </c>
      <c r="BH13" s="17">
        <v>43.036272472222201</v>
      </c>
      <c r="BI13" s="17">
        <v>43.387033123456803</v>
      </c>
      <c r="BJ13" s="17">
        <v>43.632663098765498</v>
      </c>
      <c r="BK13" s="17">
        <v>43.550989151234603</v>
      </c>
      <c r="BL13" s="17">
        <v>43.669980935185201</v>
      </c>
      <c r="BM13" s="18">
        <v>2.9975308641975298E-2</v>
      </c>
      <c r="BN13" s="18">
        <v>2.99768518518518E-2</v>
      </c>
      <c r="BO13" s="18">
        <v>2.9974228395061701E-2</v>
      </c>
      <c r="BP13" s="18">
        <v>2.99737654320987E-2</v>
      </c>
      <c r="BQ13" s="18">
        <v>2.99773148148148E-2</v>
      </c>
      <c r="BR13" s="18">
        <v>2.99771604938271E-2</v>
      </c>
      <c r="BS13" s="56">
        <v>23.522707222222198</v>
      </c>
      <c r="BT13" s="56">
        <v>21.766135280864201</v>
      </c>
      <c r="BU13" s="56">
        <v>24.259904407407401</v>
      </c>
      <c r="BV13" s="56">
        <v>22.382682015432099</v>
      </c>
      <c r="BW13" s="56">
        <v>24.204488641975299</v>
      </c>
      <c r="BX13" s="56">
        <v>22.462653549382701</v>
      </c>
      <c r="BY13" s="18">
        <v>2.8688162495172</v>
      </c>
      <c r="BZ13" s="18">
        <v>0.33167867861108302</v>
      </c>
      <c r="CA13" s="18">
        <v>0.50909377680367196</v>
      </c>
      <c r="CB13" s="18">
        <v>0.40945653356189299</v>
      </c>
      <c r="CC13" s="18">
        <v>0.35214508872629102</v>
      </c>
      <c r="CD13" s="18">
        <v>0.384227140636205</v>
      </c>
      <c r="CE13" s="4">
        <v>2.79147798551982</v>
      </c>
      <c r="CF13" s="4">
        <v>0.74599067926617102</v>
      </c>
      <c r="CG13" s="4">
        <v>0.86748141559965897</v>
      </c>
      <c r="CH13" s="4">
        <v>0.77384830709075803</v>
      </c>
      <c r="CI13" s="4">
        <v>0.83257805267005003</v>
      </c>
      <c r="CJ13" s="4">
        <v>0.79189015425033504</v>
      </c>
      <c r="CK13" s="18">
        <v>2.4437914695488101</v>
      </c>
      <c r="CL13" s="18">
        <v>0.64531200721403603</v>
      </c>
      <c r="CM13" s="18">
        <v>0.39672358532327701</v>
      </c>
      <c r="CN13" s="18">
        <v>0.17490795579417501</v>
      </c>
      <c r="CO13" s="18">
        <v>0.24051613311092199</v>
      </c>
      <c r="CP13" s="18">
        <v>9.6771484423219895E-2</v>
      </c>
      <c r="CQ13" s="4">
        <v>1.0422817912959199</v>
      </c>
      <c r="CR13" s="4">
        <v>0.20969457629169999</v>
      </c>
      <c r="CS13" s="4">
        <v>1.6519982175019099E-2</v>
      </c>
      <c r="CT13" s="4">
        <v>0.12788982137587401</v>
      </c>
      <c r="CU13" s="4">
        <v>9.3836902730132593E-2</v>
      </c>
      <c r="CV13" s="4">
        <v>0.122728266836166</v>
      </c>
      <c r="CW13" s="4">
        <v>2.8694904296933199</v>
      </c>
      <c r="CX13" s="4">
        <v>0.33151036483690099</v>
      </c>
      <c r="CY13" s="4">
        <v>0.50886296505466599</v>
      </c>
      <c r="CZ13" s="4">
        <v>0.409912154631699</v>
      </c>
      <c r="DA13" s="4">
        <v>0.35169438114375501</v>
      </c>
      <c r="DB13" s="4">
        <v>0.38362860469072502</v>
      </c>
      <c r="DC13" s="14">
        <v>42632.887997685182</v>
      </c>
      <c r="DD13" s="14">
        <v>42632.929675925923</v>
      </c>
      <c r="DE13" s="14">
        <v>42632.971354166664</v>
      </c>
      <c r="DF13" s="14">
        <v>42633.013032407405</v>
      </c>
      <c r="DG13" s="14">
        <v>42633.054710648146</v>
      </c>
      <c r="DH13" s="14">
        <v>42633.096388888887</v>
      </c>
      <c r="DI13" s="14">
        <v>42633.138067129628</v>
      </c>
    </row>
    <row r="14" spans="1:113" x14ac:dyDescent="0.25">
      <c r="D14" s="48">
        <f t="shared" ref="D14:D16" si="21">AC14</f>
        <v>200</v>
      </c>
      <c r="E14" s="21">
        <f>AU14-AM14-$B$4</f>
        <v>7.3462047345679027</v>
      </c>
      <c r="F14" s="21">
        <f>AV14-AN14-$C$4</f>
        <v>9.2726322191358026</v>
      </c>
      <c r="G14" s="21">
        <f>AW14-AP14-$B$4</f>
        <v>7.0956196172838988</v>
      </c>
      <c r="H14" s="21">
        <f>AX14-AQ14-$C$4</f>
        <v>9.2362616388887968</v>
      </c>
      <c r="I14" s="21">
        <f>AY14-AR14-$B$4</f>
        <v>7.1720667962963036</v>
      </c>
      <c r="J14" s="21">
        <f>AZ14-AT14-$C$4</f>
        <v>8.9753478580246995</v>
      </c>
      <c r="K14" s="6">
        <f t="shared" si="10"/>
        <v>24.032755212737218</v>
      </c>
      <c r="L14" s="6">
        <f t="shared" si="10"/>
        <v>25.554563727700817</v>
      </c>
      <c r="M14" s="6">
        <f t="shared" si="11"/>
        <v>23.47951625875152</v>
      </c>
      <c r="N14" s="6">
        <f t="shared" si="11"/>
        <v>25.418037318844817</v>
      </c>
      <c r="O14" s="6">
        <f t="shared" si="11"/>
        <v>23.554118967062188</v>
      </c>
      <c r="P14" s="6">
        <f>J14+AL14-V14-AB14</f>
        <v>25.056263724605017</v>
      </c>
      <c r="Q14" s="22">
        <f t="shared" ref="Q14:Q15" si="22">BS14-AM14</f>
        <v>1.3219351851898153E-2</v>
      </c>
      <c r="R14" s="22">
        <f t="shared" si="12"/>
        <v>1.4322388888899695E-2</v>
      </c>
      <c r="S14" s="22">
        <f t="shared" si="13"/>
        <v>1.3940990740699988E-2</v>
      </c>
      <c r="T14" s="22">
        <f t="shared" si="14"/>
        <v>1.5090503086398144E-2</v>
      </c>
      <c r="U14" s="22">
        <f t="shared" si="15"/>
        <v>1.5490648148102082E-2</v>
      </c>
      <c r="V14" s="22">
        <f t="shared" si="16"/>
        <v>1.6548388888899979E-2</v>
      </c>
      <c r="W14" s="6">
        <f t="shared" ref="W14:W16" si="23">$B$6*BM14/60*$B$7*ABS(BA14-BG14)</f>
        <v>2.3016997878359596E-4</v>
      </c>
      <c r="X14" s="6">
        <f t="shared" ref="X14:X16" si="24">$B$6*BN14/60*$B$7*ABS(BB14-BH14)</f>
        <v>3.7461025460873761E-3</v>
      </c>
      <c r="Y14" s="6">
        <f t="shared" si="17"/>
        <v>2.1623677916756587E-3</v>
      </c>
      <c r="Z14" s="6">
        <f t="shared" si="18"/>
        <v>3.1338169575788285E-3</v>
      </c>
      <c r="AA14" s="6">
        <f t="shared" si="19"/>
        <v>2.4571810860112087E-3</v>
      </c>
      <c r="AB14" s="51">
        <f t="shared" si="20"/>
        <v>2.5357445307815276E-3</v>
      </c>
      <c r="AC14" s="5">
        <v>200</v>
      </c>
      <c r="AD14" s="17">
        <v>17.7</v>
      </c>
      <c r="AE14" s="17">
        <v>16.7</v>
      </c>
      <c r="AF14" s="17">
        <v>16.3</v>
      </c>
      <c r="AG14" s="17"/>
      <c r="AH14" s="17">
        <v>16.399999999999999</v>
      </c>
      <c r="AI14" s="17">
        <v>16.2</v>
      </c>
      <c r="AJ14" s="17">
        <v>16.399999999999999</v>
      </c>
      <c r="AK14" s="17"/>
      <c r="AL14" s="17">
        <v>16.100000000000001</v>
      </c>
      <c r="AM14" s="18">
        <v>23.337501595679001</v>
      </c>
      <c r="AN14" s="18">
        <v>21.2965650030864</v>
      </c>
      <c r="AO14" s="18"/>
      <c r="AP14" s="18">
        <v>23.608784682098801</v>
      </c>
      <c r="AQ14" s="18">
        <v>21.3286987901235</v>
      </c>
      <c r="AR14" s="18">
        <v>23.5418528518519</v>
      </c>
      <c r="AS14" s="18"/>
      <c r="AT14" s="18">
        <v>21.586950456790099</v>
      </c>
      <c r="AU14" s="17">
        <v>32.983706330246903</v>
      </c>
      <c r="AV14" s="17">
        <v>32.989197222222202</v>
      </c>
      <c r="AW14" s="17">
        <v>33.004404299382699</v>
      </c>
      <c r="AX14" s="17">
        <v>32.984960429012297</v>
      </c>
      <c r="AY14" s="17">
        <v>33.013919648148203</v>
      </c>
      <c r="AZ14" s="17">
        <v>32.982298314814798</v>
      </c>
      <c r="BA14" s="18">
        <v>56.527496499999998</v>
      </c>
      <c r="BB14" s="18">
        <v>61.299513580247002</v>
      </c>
      <c r="BC14" s="18">
        <v>61.0094848549383</v>
      </c>
      <c r="BD14" s="18">
        <v>61.849976611111103</v>
      </c>
      <c r="BE14" s="18">
        <v>61.575516672839399</v>
      </c>
      <c r="BF14" s="18">
        <v>61.7374406358025</v>
      </c>
      <c r="BG14" s="17">
        <v>56.3819620185186</v>
      </c>
      <c r="BH14" s="17">
        <v>58.931141496913597</v>
      </c>
      <c r="BI14" s="17">
        <v>59.642372188271601</v>
      </c>
      <c r="BJ14" s="17">
        <v>59.868593339506198</v>
      </c>
      <c r="BK14" s="17">
        <v>60.021934370370303</v>
      </c>
      <c r="BL14" s="17">
        <v>60.134226919752997</v>
      </c>
      <c r="BM14" s="18">
        <v>2.99734567901234E-2</v>
      </c>
      <c r="BN14" s="18">
        <v>2.99766975308642E-2</v>
      </c>
      <c r="BO14" s="18">
        <v>2.99763888888889E-2</v>
      </c>
      <c r="BP14" s="18">
        <v>2.9975000000000002E-2</v>
      </c>
      <c r="BQ14" s="18">
        <v>2.9974845679012301E-2</v>
      </c>
      <c r="BR14" s="18">
        <v>2.9975617283950599E-2</v>
      </c>
      <c r="BS14" s="56">
        <v>23.350720947530899</v>
      </c>
      <c r="BT14" s="56">
        <v>21.310887391975299</v>
      </c>
      <c r="BU14" s="56">
        <v>23.622725672839501</v>
      </c>
      <c r="BV14" s="56">
        <v>21.343789293209898</v>
      </c>
      <c r="BW14" s="56">
        <v>23.557343500000002</v>
      </c>
      <c r="BX14" s="56">
        <v>21.603498845678999</v>
      </c>
      <c r="BY14" s="18">
        <v>1.87713994295555</v>
      </c>
      <c r="BZ14" s="18">
        <v>0.43766999933950201</v>
      </c>
      <c r="CA14" s="18">
        <v>0.636692323143635</v>
      </c>
      <c r="CB14" s="18">
        <v>0.35320898520173899</v>
      </c>
      <c r="CC14" s="18">
        <v>0.57888705295545195</v>
      </c>
      <c r="CD14" s="18">
        <v>0.36041394239204</v>
      </c>
      <c r="CE14" s="4">
        <v>1.88968344473689</v>
      </c>
      <c r="CF14" s="4">
        <v>0.78692546804979602</v>
      </c>
      <c r="CG14" s="4">
        <v>0.84104631224977</v>
      </c>
      <c r="CH14" s="4">
        <v>0.75186509051447203</v>
      </c>
      <c r="CI14" s="4">
        <v>0.86014823125893003</v>
      </c>
      <c r="CJ14" s="4">
        <v>0.74811647315197805</v>
      </c>
      <c r="CK14" s="18">
        <v>3.15435331048129</v>
      </c>
      <c r="CL14" s="18">
        <v>0.55969192079754204</v>
      </c>
      <c r="CM14" s="18">
        <v>0.27043578187787398</v>
      </c>
      <c r="CN14" s="18">
        <v>0.359472111765612</v>
      </c>
      <c r="CO14" s="18">
        <v>0.29472175373413201</v>
      </c>
      <c r="CP14" s="18">
        <v>0.18793021765357201</v>
      </c>
      <c r="CQ14" s="4">
        <v>1.4856162986127599</v>
      </c>
      <c r="CR14" s="4">
        <v>0.38642283603031002</v>
      </c>
      <c r="CS14" s="4">
        <v>4.4690294261492902E-2</v>
      </c>
      <c r="CT14" s="4">
        <v>0.11568694070999599</v>
      </c>
      <c r="CU14" s="4">
        <v>4.2983456631779798E-2</v>
      </c>
      <c r="CV14" s="4">
        <v>0.111520377499379</v>
      </c>
      <c r="CW14" s="4">
        <v>1.87825776744503</v>
      </c>
      <c r="CX14" s="4">
        <v>0.43785017951898603</v>
      </c>
      <c r="CY14" s="4">
        <v>0.63700558504006999</v>
      </c>
      <c r="CZ14" s="4">
        <v>0.35105423643106198</v>
      </c>
      <c r="DA14" s="4">
        <v>0.57929388605420995</v>
      </c>
      <c r="DB14" s="4">
        <v>0.361492824258</v>
      </c>
      <c r="DC14" s="14">
        <v>42633.314849537041</v>
      </c>
      <c r="DD14" s="14">
        <v>42633.356527777774</v>
      </c>
      <c r="DE14" s="14">
        <v>42633.398206018515</v>
      </c>
      <c r="DF14" s="14">
        <v>42633.439895833333</v>
      </c>
      <c r="DG14" s="14">
        <v>42633.481574074074</v>
      </c>
      <c r="DH14" s="14">
        <v>42633.523252314815</v>
      </c>
      <c r="DI14" s="14">
        <v>42633.564930555556</v>
      </c>
    </row>
    <row r="15" spans="1:113" s="43" customFormat="1" x14ac:dyDescent="0.25">
      <c r="B15" s="44"/>
      <c r="C15" s="44"/>
      <c r="D15" s="48">
        <f t="shared" si="21"/>
        <v>300</v>
      </c>
      <c r="E15" s="34">
        <f>AU15-AM15-$B$4</f>
        <v>7.8426871052631038</v>
      </c>
      <c r="F15" s="34">
        <f>AV15-AN15-$C$4</f>
        <v>9.2665164228394996</v>
      </c>
      <c r="G15" s="34">
        <f>AW15-AP15-$B$4</f>
        <v>7.2274690740740022</v>
      </c>
      <c r="H15" s="34">
        <f>AX15-AQ15-$C$4</f>
        <v>9.0554563518518041</v>
      </c>
      <c r="I15" s="34">
        <f>AY15-AR15-$B$4</f>
        <v>7.5988694999999966</v>
      </c>
      <c r="J15" s="34">
        <f>AZ15-AT15-$C$4</f>
        <v>9.294773540123499</v>
      </c>
      <c r="K15" s="35">
        <f t="shared" si="10"/>
        <v>38.118261112344257</v>
      </c>
      <c r="L15" s="35">
        <f t="shared" si="10"/>
        <v>38.942886951683228</v>
      </c>
      <c r="M15" s="35">
        <f t="shared" si="11"/>
        <v>37.302203585976464</v>
      </c>
      <c r="N15" s="35">
        <f t="shared" si="11"/>
        <v>38.629369773414254</v>
      </c>
      <c r="O15" s="35">
        <f t="shared" si="11"/>
        <v>37.573653178741296</v>
      </c>
      <c r="P15" s="35">
        <f>J15+AL15-V15-AB15</f>
        <v>38.769744543253879</v>
      </c>
      <c r="Q15" s="36">
        <f t="shared" si="22"/>
        <v>1.971442414850344E-2</v>
      </c>
      <c r="R15" s="36">
        <f t="shared" si="12"/>
        <v>2.0185064814800313E-2</v>
      </c>
      <c r="S15" s="36">
        <f t="shared" si="13"/>
        <v>2.0559336419697871E-2</v>
      </c>
      <c r="T15" s="36">
        <f t="shared" si="14"/>
        <v>2.0999222222201297E-2</v>
      </c>
      <c r="U15" s="36">
        <f t="shared" si="15"/>
        <v>2.0756200617299214E-2</v>
      </c>
      <c r="V15" s="36">
        <f t="shared" si="16"/>
        <v>2.0795932098803149E-2</v>
      </c>
      <c r="W15" s="6">
        <f t="shared" si="23"/>
        <v>4.7115687703447231E-3</v>
      </c>
      <c r="X15" s="6">
        <f t="shared" si="24"/>
        <v>3.4444063414671459E-3</v>
      </c>
      <c r="Y15" s="6">
        <f t="shared" si="17"/>
        <v>4.7061516778414466E-3</v>
      </c>
      <c r="Z15" s="6">
        <f t="shared" si="18"/>
        <v>5.0873562153456783E-3</v>
      </c>
      <c r="AA15" s="6">
        <f t="shared" si="19"/>
        <v>4.4601206414075787E-3</v>
      </c>
      <c r="AB15" s="51">
        <f t="shared" si="20"/>
        <v>4.2330647708125526E-3</v>
      </c>
      <c r="AC15" s="45">
        <v>300</v>
      </c>
      <c r="AD15" s="39">
        <v>31.6</v>
      </c>
      <c r="AE15" s="39">
        <v>30.3</v>
      </c>
      <c r="AF15" s="39">
        <v>29.7</v>
      </c>
      <c r="AG15" s="39"/>
      <c r="AH15" s="39">
        <v>30.1</v>
      </c>
      <c r="AI15" s="39">
        <v>29.6</v>
      </c>
      <c r="AJ15" s="39">
        <v>30</v>
      </c>
      <c r="AK15" s="39"/>
      <c r="AL15" s="39">
        <v>29.5</v>
      </c>
      <c r="AM15" s="40">
        <v>22.843527755417998</v>
      </c>
      <c r="AN15" s="40">
        <v>21.298193280864201</v>
      </c>
      <c r="AO15" s="40"/>
      <c r="AP15" s="40">
        <v>23.483955148148201</v>
      </c>
      <c r="AQ15" s="40">
        <v>21.510025901234599</v>
      </c>
      <c r="AR15" s="40">
        <v>23.1168267685185</v>
      </c>
      <c r="AS15" s="40"/>
      <c r="AT15" s="40">
        <v>21.273593271604899</v>
      </c>
      <c r="AU15" s="39">
        <v>32.986214860681102</v>
      </c>
      <c r="AV15" s="39">
        <v>32.9847097037037</v>
      </c>
      <c r="AW15" s="39">
        <v>33.011424222222203</v>
      </c>
      <c r="AX15" s="39">
        <v>32.985482253086403</v>
      </c>
      <c r="AY15" s="39">
        <v>33.015696268518496</v>
      </c>
      <c r="AZ15" s="39">
        <v>32.988366811728397</v>
      </c>
      <c r="BA15" s="40">
        <v>72.159108575851405</v>
      </c>
      <c r="BB15" s="40">
        <v>75.3159283117283</v>
      </c>
      <c r="BC15" s="40">
        <v>75.136408172839495</v>
      </c>
      <c r="BD15" s="40">
        <v>75.141368824074107</v>
      </c>
      <c r="BE15" s="40">
        <v>75.528875249999899</v>
      </c>
      <c r="BF15" s="40">
        <v>75.679568234567896</v>
      </c>
      <c r="BG15" s="39">
        <v>75.138139275541903</v>
      </c>
      <c r="BH15" s="39">
        <v>77.493886277777904</v>
      </c>
      <c r="BI15" s="39">
        <v>78.111760688271602</v>
      </c>
      <c r="BJ15" s="39">
        <v>78.357944114197494</v>
      </c>
      <c r="BK15" s="39">
        <v>78.348869219135807</v>
      </c>
      <c r="BL15" s="39">
        <v>78.356001919753098</v>
      </c>
      <c r="BM15" s="40">
        <v>2.99739938080495E-2</v>
      </c>
      <c r="BN15" s="40">
        <v>2.9972222222222199E-2</v>
      </c>
      <c r="BO15" s="40">
        <v>2.9976543209876499E-2</v>
      </c>
      <c r="BP15" s="40">
        <v>2.9974537037037001E-2</v>
      </c>
      <c r="BQ15" s="40">
        <v>2.9974537037037001E-2</v>
      </c>
      <c r="BR15" s="40">
        <v>2.9974537037037001E-2</v>
      </c>
      <c r="BS15" s="38">
        <v>22.863242179566502</v>
      </c>
      <c r="BT15" s="38">
        <v>21.318378345679001</v>
      </c>
      <c r="BU15" s="38">
        <v>23.504514484567899</v>
      </c>
      <c r="BV15" s="38">
        <v>21.5310251234568</v>
      </c>
      <c r="BW15" s="38">
        <v>23.137582969135799</v>
      </c>
      <c r="BX15" s="38">
        <v>21.294389203703702</v>
      </c>
      <c r="BY15" s="40">
        <v>2.4641560072208999</v>
      </c>
      <c r="BZ15" s="40">
        <v>0.40379838273241297</v>
      </c>
      <c r="CA15" s="40">
        <v>0.54253956124964597</v>
      </c>
      <c r="CB15" s="40">
        <v>0.36449227367424197</v>
      </c>
      <c r="CC15" s="40">
        <v>0.401025340912745</v>
      </c>
      <c r="CD15" s="40">
        <v>0.373063108434184</v>
      </c>
      <c r="CE15" s="41">
        <v>2.95027347441681</v>
      </c>
      <c r="CF15" s="41">
        <v>0.78541770855596005</v>
      </c>
      <c r="CG15" s="41">
        <v>0.89585646566553201</v>
      </c>
      <c r="CH15" s="41">
        <v>0.7828177836868</v>
      </c>
      <c r="CI15" s="41">
        <v>0.78012176339190198</v>
      </c>
      <c r="CJ15" s="41">
        <v>0.75512234541321399</v>
      </c>
      <c r="CK15" s="40">
        <v>2.73585782022043</v>
      </c>
      <c r="CL15" s="40">
        <v>0.137195857351357</v>
      </c>
      <c r="CM15" s="40">
        <v>0.113948065687845</v>
      </c>
      <c r="CN15" s="40">
        <v>8.1700807548593393E-2</v>
      </c>
      <c r="CO15" s="40">
        <v>0.13379424241308099</v>
      </c>
      <c r="CP15" s="40">
        <v>4.6329774177167403E-2</v>
      </c>
      <c r="CQ15" s="41">
        <v>1.34423325328036</v>
      </c>
      <c r="CR15" s="41">
        <v>0.35899104934637599</v>
      </c>
      <c r="CS15" s="41">
        <v>3.8900432129366502E-2</v>
      </c>
      <c r="CT15" s="41">
        <v>0.12395717882957299</v>
      </c>
      <c r="CU15" s="41">
        <v>0.11048380353036601</v>
      </c>
      <c r="CV15" s="41">
        <v>0.107430940225449</v>
      </c>
      <c r="CW15" s="41">
        <v>2.4661834343181499</v>
      </c>
      <c r="CX15" s="41">
        <v>0.403952083110028</v>
      </c>
      <c r="CY15" s="41">
        <v>0.54241508228019097</v>
      </c>
      <c r="CZ15" s="41">
        <v>0.36443185772240799</v>
      </c>
      <c r="DA15" s="41">
        <v>0.40078583053177003</v>
      </c>
      <c r="DB15" s="41">
        <v>0.37297810038107698</v>
      </c>
      <c r="DC15" s="46">
        <v>42633.744606481479</v>
      </c>
      <c r="DD15" s="46">
        <v>42633.786168981482</v>
      </c>
      <c r="DE15" s="46">
        <v>42633.827847222223</v>
      </c>
      <c r="DF15" s="46">
        <v>42633.869525462964</v>
      </c>
      <c r="DG15" s="46">
        <v>42633.911203703705</v>
      </c>
      <c r="DH15" s="46">
        <v>42633.952881944446</v>
      </c>
      <c r="DI15" s="46">
        <v>42633.994560185187</v>
      </c>
    </row>
    <row r="16" spans="1:113" x14ac:dyDescent="0.25">
      <c r="D16" s="48">
        <f t="shared" si="21"/>
        <v>400</v>
      </c>
      <c r="E16" s="21">
        <f>AU16-AM16-$B$4</f>
        <v>7.7893657832817995</v>
      </c>
      <c r="F16" s="21">
        <f>AV16-AN16-$C$4</f>
        <v>9.3243568055554977</v>
      </c>
      <c r="G16" s="21"/>
      <c r="H16" s="21"/>
      <c r="I16" s="21"/>
      <c r="J16" s="21"/>
      <c r="K16" s="6">
        <f>E16+AE16-Q16-W16</f>
        <v>56.751924559355992</v>
      </c>
      <c r="L16" s="6">
        <f>F16+AF16-R16-X16</f>
        <v>57.887738684144665</v>
      </c>
      <c r="M16" s="6"/>
      <c r="N16" s="6"/>
      <c r="O16" s="6"/>
      <c r="P16" s="6"/>
      <c r="Q16" s="22">
        <f>BS16-AM16</f>
        <v>2.7493962848300413E-2</v>
      </c>
      <c r="R16" s="22">
        <f>BT16-AN16</f>
        <v>2.7873040123399306E-2</v>
      </c>
      <c r="S16" s="22"/>
      <c r="T16" s="22"/>
      <c r="U16" s="22"/>
      <c r="V16" s="22"/>
      <c r="W16" s="6">
        <f t="shared" si="23"/>
        <v>9.9472610775036031E-3</v>
      </c>
      <c r="X16" s="6">
        <f t="shared" si="24"/>
        <v>8.74508128743034E-3</v>
      </c>
      <c r="AC16" s="5">
        <v>400</v>
      </c>
      <c r="AD16" s="17">
        <v>50.3</v>
      </c>
      <c r="AE16" s="17">
        <v>49</v>
      </c>
      <c r="AF16" s="17">
        <v>48.6</v>
      </c>
      <c r="AG16" s="17"/>
      <c r="AH16" s="17">
        <v>48.7</v>
      </c>
      <c r="AI16" s="17">
        <v>29.6</v>
      </c>
      <c r="AJ16" s="17">
        <v>30</v>
      </c>
      <c r="AK16" s="17"/>
      <c r="AL16" s="17">
        <v>29.5</v>
      </c>
      <c r="AM16" s="18">
        <v>22.8832006965944</v>
      </c>
      <c r="AN16" s="18">
        <v>21.243961666666699</v>
      </c>
      <c r="AO16" s="18"/>
      <c r="AP16" s="18">
        <v>22.838354867284</v>
      </c>
      <c r="AQ16" s="18">
        <v>0</v>
      </c>
      <c r="AR16" s="18">
        <v>0</v>
      </c>
      <c r="AS16" s="18"/>
      <c r="AT16" s="18">
        <v>0</v>
      </c>
      <c r="AU16" s="17">
        <v>32.9725664798762</v>
      </c>
      <c r="AV16" s="17">
        <v>32.988318472222197</v>
      </c>
      <c r="AW16" s="17">
        <v>33.019100388888901</v>
      </c>
      <c r="AX16" s="17">
        <v>0</v>
      </c>
      <c r="AY16" s="17">
        <v>0</v>
      </c>
      <c r="AZ16" s="17">
        <v>0</v>
      </c>
      <c r="BA16" s="18">
        <v>89.882631105263201</v>
      </c>
      <c r="BB16" s="18">
        <v>93.301102780864198</v>
      </c>
      <c r="BC16" s="18">
        <v>93.733700450617306</v>
      </c>
      <c r="BD16" s="18">
        <v>0</v>
      </c>
      <c r="BE16" s="18">
        <v>0</v>
      </c>
      <c r="BF16" s="18">
        <v>0</v>
      </c>
      <c r="BG16" s="17">
        <v>96.172182780185807</v>
      </c>
      <c r="BH16" s="17">
        <v>98.830427966049299</v>
      </c>
      <c r="BI16" s="17">
        <v>99.309383311728396</v>
      </c>
      <c r="BJ16" s="17">
        <v>0</v>
      </c>
      <c r="BK16" s="17">
        <v>0</v>
      </c>
      <c r="BL16" s="17">
        <v>0</v>
      </c>
      <c r="BM16" s="18">
        <v>2.9973529411764701E-2</v>
      </c>
      <c r="BN16" s="18">
        <v>2.9974074074074101E-2</v>
      </c>
      <c r="BO16" s="18">
        <v>2.99729938271605E-2</v>
      </c>
      <c r="BP16" s="18">
        <v>0</v>
      </c>
      <c r="BQ16" s="18">
        <v>0</v>
      </c>
      <c r="BR16" s="18">
        <v>0</v>
      </c>
      <c r="BS16" s="56">
        <v>22.910694659442701</v>
      </c>
      <c r="BT16" s="56">
        <v>21.271834706790099</v>
      </c>
      <c r="BU16" s="56">
        <v>22.8662609104938</v>
      </c>
      <c r="BV16" s="56">
        <v>0</v>
      </c>
      <c r="BW16" s="56">
        <v>0</v>
      </c>
      <c r="BX16" s="56">
        <v>0</v>
      </c>
      <c r="BY16" s="18">
        <v>2.49549486929229</v>
      </c>
      <c r="BZ16" s="18">
        <v>0.39243084079738899</v>
      </c>
      <c r="CA16" s="18">
        <v>0.426313472463904</v>
      </c>
      <c r="CB16" s="18">
        <v>0</v>
      </c>
      <c r="CC16" s="18">
        <v>0</v>
      </c>
      <c r="CD16" s="18">
        <v>0</v>
      </c>
      <c r="CE16" s="4">
        <v>2.9959516478009798</v>
      </c>
      <c r="CF16" s="4">
        <v>0.72966171423872705</v>
      </c>
      <c r="CG16" s="4">
        <v>0.77499885969726101</v>
      </c>
      <c r="CH16" s="4">
        <v>0</v>
      </c>
      <c r="CI16" s="4">
        <v>0</v>
      </c>
      <c r="CJ16" s="4">
        <v>0</v>
      </c>
      <c r="CK16" s="18">
        <v>2.8742886824333098</v>
      </c>
      <c r="CL16" s="18">
        <v>0.22434670644558799</v>
      </c>
      <c r="CM16" s="18">
        <v>7.5550980144297106E-2</v>
      </c>
      <c r="CN16" s="18">
        <v>0</v>
      </c>
      <c r="CO16" s="18">
        <v>0</v>
      </c>
      <c r="CP16" s="18">
        <v>0</v>
      </c>
      <c r="CQ16" s="4">
        <v>1.5647879559384299</v>
      </c>
      <c r="CR16" s="4">
        <v>0.40541482244147198</v>
      </c>
      <c r="CS16" s="4">
        <v>5.42183711752455E-2</v>
      </c>
      <c r="CT16" s="4">
        <v>0</v>
      </c>
      <c r="CU16" s="4">
        <v>0</v>
      </c>
      <c r="CV16" s="4">
        <v>0</v>
      </c>
      <c r="CW16" s="4">
        <v>2.4950078116083998</v>
      </c>
      <c r="CX16" s="4">
        <v>0.39272044612296297</v>
      </c>
      <c r="CY16" s="4">
        <v>0.42616792825727901</v>
      </c>
      <c r="CZ16" s="4">
        <v>0</v>
      </c>
      <c r="DA16" s="4">
        <v>0</v>
      </c>
      <c r="DB16" s="4">
        <v>0</v>
      </c>
      <c r="DC16" s="14">
        <v>42634.165902777779</v>
      </c>
      <c r="DD16" s="14">
        <v>42634.207465277781</v>
      </c>
      <c r="DE16" s="14">
        <v>42634.249155092592</v>
      </c>
      <c r="DF16" s="14">
        <v>42634.290821759256</v>
      </c>
      <c r="DG16" s="14"/>
      <c r="DH16" s="14"/>
      <c r="DI16" s="14"/>
    </row>
    <row r="17" spans="4:119" x14ac:dyDescent="0.25">
      <c r="D17" s="49"/>
      <c r="AC17" s="2" t="s">
        <v>27</v>
      </c>
    </row>
    <row r="18" spans="4:119" x14ac:dyDescent="0.25">
      <c r="D18" s="49"/>
      <c r="AC18" s="2"/>
      <c r="AD18" s="2" t="s">
        <v>22</v>
      </c>
    </row>
    <row r="19" spans="4:119" x14ac:dyDescent="0.25">
      <c r="D19" s="49"/>
      <c r="AC19" s="2"/>
      <c r="AD19" s="2" t="s">
        <v>29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 s="16"/>
      <c r="BD19"/>
      <c r="BE19"/>
      <c r="BF19"/>
      <c r="BG19"/>
      <c r="BH19"/>
      <c r="BI19" s="14"/>
      <c r="BJ19" s="14"/>
    </row>
    <row r="20" spans="4:119" x14ac:dyDescent="0.25">
      <c r="D20" s="48">
        <f>AC20</f>
        <v>100</v>
      </c>
      <c r="E20" s="21">
        <f>AU20-AM20-$B$4</f>
        <v>6.9103697253086986</v>
      </c>
      <c r="F20" s="21">
        <f>AV20-AN20-$C$4</f>
        <v>7.5618026697531011</v>
      </c>
      <c r="G20" s="21">
        <f>AW20-AP20-$B$4</f>
        <v>5.1619645370370977</v>
      </c>
      <c r="H20" s="21">
        <f>AX20-AQ20-$C$4</f>
        <v>7.2272351296295962</v>
      </c>
      <c r="I20" s="21">
        <f>AY20-AR20-$B$4</f>
        <v>5.148743274691399</v>
      </c>
      <c r="J20" s="21">
        <f>AZ20-AT20-$C$4</f>
        <v>7.2550105510835987</v>
      </c>
      <c r="K20" s="6">
        <f t="shared" ref="K20:L24" si="25">E20+AE20-Q20-W20</f>
        <v>13.880989116918599</v>
      </c>
      <c r="L20" s="6">
        <f t="shared" si="25"/>
        <v>14.232313030484791</v>
      </c>
      <c r="M20" s="6">
        <f t="shared" ref="M20:O24" si="26">G20+AH20-S20-Y20</f>
        <v>12.032005353356425</v>
      </c>
      <c r="N20" s="6">
        <f t="shared" si="26"/>
        <v>13.894201075550829</v>
      </c>
      <c r="O20" s="6">
        <f t="shared" si="26"/>
        <v>11.914267497826659</v>
      </c>
      <c r="P20" s="6">
        <f>J20+AL20-V20-AB20</f>
        <v>13.819820357876271</v>
      </c>
      <c r="Q20" s="22">
        <f>BS20-AM20</f>
        <v>2.3108629629700062E-2</v>
      </c>
      <c r="R20" s="22">
        <f t="shared" ref="R20:R21" si="27">BT20-AN20</f>
        <v>2.3953185185199288E-2</v>
      </c>
      <c r="S20" s="22">
        <f t="shared" ref="S20:S21" si="28">BU20-AP20</f>
        <v>2.6519601851902053E-2</v>
      </c>
      <c r="T20" s="22">
        <f t="shared" ref="T20:T21" si="29">BV20-AQ20</f>
        <v>2.9203540123397431E-2</v>
      </c>
      <c r="U20" s="22">
        <f t="shared" ref="U20:U21" si="30">BW20-AR20</f>
        <v>3.1032274691398243E-2</v>
      </c>
      <c r="V20" s="22">
        <f t="shared" ref="V20:V21" si="31">BX20-AT20</f>
        <v>3.1574820433398543E-2</v>
      </c>
      <c r="W20" s="6">
        <f>$B$6*BM20/60*$B$7*ABS(BA20-BG20)</f>
        <v>6.2719787603991786E-3</v>
      </c>
      <c r="X20" s="6">
        <f>$B$6*BN20/60*$B$7*ABS(BB20-BH20)</f>
        <v>5.536454083111742E-3</v>
      </c>
      <c r="Y20" s="6">
        <f t="shared" ref="Y20:Y21" si="32">$B$6*BO20/60*$B$7*ABS(BC20-BI20)</f>
        <v>3.4395818287725091E-3</v>
      </c>
      <c r="Z20" s="6">
        <f t="shared" ref="Z20:Z21" si="33">$B$6*BP20/60*$B$7*ABS(BD20-BJ20)</f>
        <v>3.8305139553721432E-3</v>
      </c>
      <c r="AA20" s="6">
        <f t="shared" ref="AA20:AA21" si="34">$B$6*BQ20/60*$B$7*ABS(BE20-BK20)</f>
        <v>3.4435021733410713E-3</v>
      </c>
      <c r="AB20" s="51">
        <f t="shared" ref="AB20:AB21" si="35">$B$6*BR20/60*$B$7*ABS(BF20-BL20)</f>
        <v>3.6153727739294023E-3</v>
      </c>
      <c r="AC20">
        <v>100</v>
      </c>
      <c r="AD20" s="4">
        <v>7.7</v>
      </c>
      <c r="AE20" s="4">
        <v>7</v>
      </c>
      <c r="AF20" s="4">
        <v>6.7</v>
      </c>
      <c r="AG20" s="4"/>
      <c r="AH20" s="4">
        <v>6.9</v>
      </c>
      <c r="AI20" s="4">
        <v>6.7</v>
      </c>
      <c r="AJ20" s="4">
        <v>6.8</v>
      </c>
      <c r="AK20" s="4"/>
      <c r="AL20" s="4">
        <v>6.6</v>
      </c>
      <c r="AM20" s="4">
        <v>23.784906725308598</v>
      </c>
      <c r="AN20" s="4">
        <v>22.9998115462963</v>
      </c>
      <c r="AO20" s="4"/>
      <c r="AP20" s="4">
        <v>25.553535709876499</v>
      </c>
      <c r="AQ20" s="4">
        <v>23.338497712963001</v>
      </c>
      <c r="AR20" s="4">
        <v>25.5651691419753</v>
      </c>
      <c r="AS20" s="4"/>
      <c r="AT20" s="4">
        <v>23.310550368421101</v>
      </c>
      <c r="AU20" s="4">
        <v>32.995276450617297</v>
      </c>
      <c r="AV20" s="4">
        <v>32.981614216049401</v>
      </c>
      <c r="AW20" s="4">
        <v>33.015500246913597</v>
      </c>
      <c r="AX20" s="4">
        <v>32.985732842592597</v>
      </c>
      <c r="AY20" s="4">
        <v>33.013912416666699</v>
      </c>
      <c r="AZ20" s="4">
        <v>32.985560919504699</v>
      </c>
      <c r="BA20" s="4">
        <v>42.541453216049398</v>
      </c>
      <c r="BB20" s="4">
        <v>44.556411111111103</v>
      </c>
      <c r="BC20" s="4">
        <v>43.8835156111111</v>
      </c>
      <c r="BD20" s="4">
        <v>44.445387354938298</v>
      </c>
      <c r="BE20" s="4">
        <v>44.328773021604903</v>
      </c>
      <c r="BF20" s="4">
        <v>44.600339600619201</v>
      </c>
      <c r="BG20" s="4">
        <v>38.576123339506204</v>
      </c>
      <c r="BH20" s="4">
        <v>41.0557772314815</v>
      </c>
      <c r="BI20" s="4">
        <v>41.708798620370402</v>
      </c>
      <c r="BJ20" s="4">
        <v>42.023261895061701</v>
      </c>
      <c r="BK20" s="4">
        <v>42.151610972222201</v>
      </c>
      <c r="BL20" s="4">
        <v>42.314435315789503</v>
      </c>
      <c r="BM20" s="4">
        <v>2.99763888888889E-2</v>
      </c>
      <c r="BN20" s="4">
        <v>2.99736111111111E-2</v>
      </c>
      <c r="BO20" s="4">
        <v>2.9974845679012301E-2</v>
      </c>
      <c r="BP20" s="4">
        <v>2.9971913580246898E-2</v>
      </c>
      <c r="BQ20" s="4">
        <v>2.9975308641975298E-2</v>
      </c>
      <c r="BR20" s="4">
        <v>2.9974303405572701E-2</v>
      </c>
      <c r="BS20" s="56">
        <v>23.808015354938298</v>
      </c>
      <c r="BT20" s="56">
        <v>23.023764731481499</v>
      </c>
      <c r="BU20" s="56">
        <v>25.580055311728401</v>
      </c>
      <c r="BV20" s="56">
        <v>23.367701253086398</v>
      </c>
      <c r="BW20" s="56">
        <v>25.596201416666698</v>
      </c>
      <c r="BX20" s="56">
        <v>23.342125188854499</v>
      </c>
      <c r="BY20" s="4">
        <v>2.13032546399671</v>
      </c>
      <c r="BZ20" s="4">
        <v>0.43788300679522801</v>
      </c>
      <c r="CA20" s="4">
        <v>0.56728024684615297</v>
      </c>
      <c r="CB20" s="4">
        <v>0.41156235960737497</v>
      </c>
      <c r="CC20" s="4">
        <v>0.44885964561421099</v>
      </c>
      <c r="CD20" s="4">
        <v>0.47603360166076297</v>
      </c>
      <c r="CE20" s="4">
        <v>1.9171795951044699</v>
      </c>
      <c r="CF20" s="4">
        <v>0.80327271110982401</v>
      </c>
      <c r="CG20" s="4">
        <v>0.86937332436671999</v>
      </c>
      <c r="CH20" s="4">
        <v>0.77847268873907105</v>
      </c>
      <c r="CI20" s="4">
        <v>0.80565817416449304</v>
      </c>
      <c r="CJ20" s="4">
        <v>0.77173219838496598</v>
      </c>
      <c r="CK20" s="4">
        <v>2.8299232420666298</v>
      </c>
      <c r="CL20" s="4">
        <v>0.10419101297727699</v>
      </c>
      <c r="CM20" s="4">
        <v>0.319250615363668</v>
      </c>
      <c r="CN20" s="4">
        <v>0.22355539980160499</v>
      </c>
      <c r="CO20" s="4">
        <v>0.147688817376564</v>
      </c>
      <c r="CP20" s="4">
        <v>0.16040389434475699</v>
      </c>
      <c r="CQ20" s="4">
        <v>1.25654268089135</v>
      </c>
      <c r="CR20" s="4">
        <v>0.40750906127847297</v>
      </c>
      <c r="CS20" s="4">
        <v>1.7793881718184398E-2</v>
      </c>
      <c r="CT20" s="4">
        <v>0.185196266573497</v>
      </c>
      <c r="CU20" s="4">
        <v>7.7203268814989207E-2</v>
      </c>
      <c r="CV20" s="4">
        <v>0.140500134674476</v>
      </c>
      <c r="CW20" s="4">
        <v>2.1307246332169099</v>
      </c>
      <c r="CX20" s="4">
        <v>0.43813209360667499</v>
      </c>
      <c r="CY20" s="4">
        <v>0.56617702372474699</v>
      </c>
      <c r="CZ20" s="4">
        <v>0.41219682736531799</v>
      </c>
      <c r="DA20" s="4">
        <v>0.448354617639321</v>
      </c>
      <c r="DB20" s="4">
        <v>0.47598024243274301</v>
      </c>
      <c r="DC20" s="14">
        <v>42635.392256944448</v>
      </c>
      <c r="DD20" s="14">
        <v>42635.433935185189</v>
      </c>
      <c r="DE20" s="14">
        <v>42635.475613425922</v>
      </c>
      <c r="DF20" s="14">
        <v>42635.51730324074</v>
      </c>
      <c r="DG20" s="14">
        <v>42635.558981481481</v>
      </c>
      <c r="DH20" s="14">
        <v>42635.600659722222</v>
      </c>
      <c r="DI20" s="14">
        <v>42635.642222222225</v>
      </c>
      <c r="DJ20" s="14"/>
      <c r="DK20" s="14"/>
      <c r="DL20" s="14"/>
      <c r="DM20" s="14"/>
      <c r="DN20" s="14"/>
      <c r="DO20" s="14"/>
    </row>
    <row r="21" spans="4:119" x14ac:dyDescent="0.25">
      <c r="D21" s="48">
        <f t="shared" ref="D21:D25" si="36">AC21</f>
        <v>200</v>
      </c>
      <c r="E21" s="21">
        <f>AU21-AM21-$B$4</f>
        <v>5.7246756790124005</v>
      </c>
      <c r="F21" s="21">
        <f>AV21-AN21-$C$4</f>
        <v>7.5610386327160963</v>
      </c>
      <c r="G21" s="21">
        <f>AW21-AP21-$B$4</f>
        <v>5.9135478055555959</v>
      </c>
      <c r="H21" s="21">
        <f>AX21-AQ21-$C$4</f>
        <v>8.057072203703699</v>
      </c>
      <c r="I21" s="21">
        <f>AY21-AR21-$B$4</f>
        <v>6.034740173374602</v>
      </c>
      <c r="J21" s="21">
        <f>AZ21-AT21-$C$4</f>
        <v>8.2186455370370961</v>
      </c>
      <c r="K21" s="6">
        <f t="shared" si="25"/>
        <v>24.367055250102865</v>
      </c>
      <c r="L21" s="6">
        <f t="shared" si="25"/>
        <v>25.702954102443872</v>
      </c>
      <c r="M21" s="6">
        <f t="shared" si="26"/>
        <v>24.257176831363736</v>
      </c>
      <c r="N21" s="6">
        <f t="shared" si="26"/>
        <v>26.202536647934938</v>
      </c>
      <c r="O21" s="6">
        <f t="shared" si="26"/>
        <v>24.381367543589672</v>
      </c>
      <c r="P21" s="6">
        <f>J21+AL21-V21-AB21</f>
        <v>26.265926471806694</v>
      </c>
      <c r="Q21" s="22">
        <f t="shared" ref="Q21:Q22" si="37">BS21-AM21</f>
        <v>5.3261388888902417E-2</v>
      </c>
      <c r="R21" s="22">
        <f t="shared" si="27"/>
        <v>5.3686845678999617E-2</v>
      </c>
      <c r="S21" s="22">
        <f t="shared" si="28"/>
        <v>5.2065243827197349E-2</v>
      </c>
      <c r="T21" s="22">
        <f t="shared" si="29"/>
        <v>4.9764067901200804E-2</v>
      </c>
      <c r="U21" s="22">
        <f t="shared" si="30"/>
        <v>4.8747136222900167E-2</v>
      </c>
      <c r="V21" s="22">
        <f t="shared" si="31"/>
        <v>4.7667333333297535E-2</v>
      </c>
      <c r="W21" s="6">
        <f t="shared" ref="W21:W22" si="38">$B$6*BM21/60*$B$7*ABS(BA21-BG21)</f>
        <v>4.3590400206323793E-3</v>
      </c>
      <c r="X21" s="6">
        <f t="shared" ref="X21:X22" si="39">$B$6*BN21/60*$B$7*ABS(BB21-BH21)</f>
        <v>4.3976845932214414E-3</v>
      </c>
      <c r="Y21" s="6">
        <f t="shared" si="32"/>
        <v>4.305730364659875E-3</v>
      </c>
      <c r="Z21" s="6">
        <f t="shared" si="33"/>
        <v>4.7714878675622109E-3</v>
      </c>
      <c r="AA21" s="6">
        <f t="shared" si="34"/>
        <v>4.6254935620284347E-3</v>
      </c>
      <c r="AB21" s="51">
        <f t="shared" si="35"/>
        <v>5.0517318971081459E-3</v>
      </c>
      <c r="AC21">
        <v>200</v>
      </c>
      <c r="AD21" s="4">
        <v>19.7</v>
      </c>
      <c r="AE21" s="4">
        <v>18.7</v>
      </c>
      <c r="AF21" s="4">
        <v>18.2</v>
      </c>
      <c r="AG21" s="4"/>
      <c r="AH21" s="4">
        <v>18.399999999999999</v>
      </c>
      <c r="AI21" s="4">
        <v>18.2</v>
      </c>
      <c r="AJ21" s="4">
        <v>18.399999999999999</v>
      </c>
      <c r="AK21" s="4"/>
      <c r="AL21" s="4">
        <v>18.100000000000001</v>
      </c>
      <c r="AM21" s="4">
        <v>24.956210163580199</v>
      </c>
      <c r="AN21" s="4">
        <v>23.006062672839501</v>
      </c>
      <c r="AO21" s="4"/>
      <c r="AP21" s="4">
        <v>24.799584959876501</v>
      </c>
      <c r="AQ21" s="4">
        <v>22.509581197530899</v>
      </c>
      <c r="AR21" s="4">
        <v>24.683877377708999</v>
      </c>
      <c r="AS21" s="4"/>
      <c r="AT21" s="4">
        <v>22.340491861111101</v>
      </c>
      <c r="AU21" s="4">
        <v>32.980885842592599</v>
      </c>
      <c r="AV21" s="4">
        <v>32.987101305555598</v>
      </c>
      <c r="AW21" s="4">
        <v>33.013132765432097</v>
      </c>
      <c r="AX21" s="4">
        <v>32.986653401234598</v>
      </c>
      <c r="AY21" s="4">
        <v>33.018617551083601</v>
      </c>
      <c r="AZ21" s="4">
        <v>32.979137398148197</v>
      </c>
      <c r="BA21" s="4">
        <v>55.836601620370402</v>
      </c>
      <c r="BB21" s="4">
        <v>58.452148472222198</v>
      </c>
      <c r="BC21" s="4">
        <v>58.743096604938302</v>
      </c>
      <c r="BD21" s="4">
        <v>59.105512611111102</v>
      </c>
      <c r="BE21" s="4">
        <v>58.921287003095998</v>
      </c>
      <c r="BF21" s="4">
        <v>59.136432861111103</v>
      </c>
      <c r="BG21" s="4">
        <v>53.080390037036999</v>
      </c>
      <c r="BH21" s="4">
        <v>55.671530641975302</v>
      </c>
      <c r="BI21" s="4">
        <v>56.020592601851803</v>
      </c>
      <c r="BJ21" s="4">
        <v>56.088666472222101</v>
      </c>
      <c r="BK21" s="4">
        <v>55.996589309597603</v>
      </c>
      <c r="BL21" s="4">
        <v>55.942365262345703</v>
      </c>
      <c r="BM21" s="4">
        <v>2.9973148148148099E-2</v>
      </c>
      <c r="BN21" s="4">
        <v>2.99734567901234E-2</v>
      </c>
      <c r="BO21" s="4">
        <v>2.9973148148148099E-2</v>
      </c>
      <c r="BP21" s="4">
        <v>2.9974691358024701E-2</v>
      </c>
      <c r="BQ21" s="4">
        <v>2.9973065015479899E-2</v>
      </c>
      <c r="BR21" s="4">
        <v>2.9974382716049401E-2</v>
      </c>
      <c r="BS21" s="56">
        <v>25.009471552469101</v>
      </c>
      <c r="BT21" s="56">
        <v>23.059749518518501</v>
      </c>
      <c r="BU21" s="56">
        <v>24.851650203703699</v>
      </c>
      <c r="BV21" s="56">
        <v>22.5593452654321</v>
      </c>
      <c r="BW21" s="56">
        <v>24.732624513931899</v>
      </c>
      <c r="BX21" s="56">
        <v>22.388159194444398</v>
      </c>
      <c r="BY21" s="4">
        <v>2.6727822423802099</v>
      </c>
      <c r="BZ21" s="4">
        <v>0.36513823475358498</v>
      </c>
      <c r="CA21" s="4">
        <v>0.45076793817611899</v>
      </c>
      <c r="CB21" s="4">
        <v>0.384442946105024</v>
      </c>
      <c r="CC21" s="4">
        <v>0.42964965411966799</v>
      </c>
      <c r="CD21" s="4">
        <v>0.36594147888662498</v>
      </c>
      <c r="CE21" s="4">
        <v>2.8113195858452902</v>
      </c>
      <c r="CF21" s="4">
        <v>0.77521981338949797</v>
      </c>
      <c r="CG21" s="4">
        <v>0.77766045172440901</v>
      </c>
      <c r="CH21" s="4">
        <v>0.74209976098623898</v>
      </c>
      <c r="CI21" s="4">
        <v>0.79829347479613799</v>
      </c>
      <c r="CJ21" s="4">
        <v>0.74412304880943902</v>
      </c>
      <c r="CK21" s="4">
        <v>2.1581415153307799</v>
      </c>
      <c r="CL21" s="4">
        <v>0.24228007729267101</v>
      </c>
      <c r="CM21" s="4">
        <v>4.32311839977534E-2</v>
      </c>
      <c r="CN21" s="4">
        <v>0.144671078083565</v>
      </c>
      <c r="CO21" s="4">
        <v>0.18346307106033699</v>
      </c>
      <c r="CP21" s="4">
        <v>0.23950451375103801</v>
      </c>
      <c r="CQ21" s="4">
        <v>1.48283771515087</v>
      </c>
      <c r="CR21" s="4">
        <v>0.37710805332780201</v>
      </c>
      <c r="CS21" s="4">
        <v>8.7256752960141903E-2</v>
      </c>
      <c r="CT21" s="4">
        <v>9.8430325672969804E-2</v>
      </c>
      <c r="CU21" s="4">
        <v>0.13359664873200999</v>
      </c>
      <c r="CV21" s="4">
        <v>7.6805488922920301E-2</v>
      </c>
      <c r="CW21" s="4">
        <v>2.6728975942724</v>
      </c>
      <c r="CX21" s="4">
        <v>0.36521065767226302</v>
      </c>
      <c r="CY21" s="4">
        <v>0.45079554615282702</v>
      </c>
      <c r="CZ21" s="4">
        <v>0.38387333327164103</v>
      </c>
      <c r="DA21" s="4">
        <v>0.43123933022093502</v>
      </c>
      <c r="DB21" s="4">
        <v>0.36511481268246598</v>
      </c>
      <c r="DC21" s="14">
        <v>42635.825949074075</v>
      </c>
      <c r="DD21" s="14">
        <v>42635.867627314816</v>
      </c>
      <c r="DE21" s="14">
        <v>42635.909305555557</v>
      </c>
      <c r="DF21" s="14">
        <v>42635.950983796298</v>
      </c>
      <c r="DG21" s="14">
        <v>42635.992662037039</v>
      </c>
      <c r="DH21" s="14">
        <v>42636.034224537034</v>
      </c>
      <c r="DI21" s="14">
        <v>42636.075902777775</v>
      </c>
      <c r="DJ21" s="14"/>
      <c r="DK21" s="14"/>
      <c r="DL21" s="14"/>
      <c r="DM21" s="14"/>
      <c r="DN21" s="14"/>
      <c r="DO21" s="14"/>
    </row>
    <row r="22" spans="4:119" x14ac:dyDescent="0.25">
      <c r="D22" s="48">
        <f t="shared" si="36"/>
        <v>300</v>
      </c>
      <c r="E22" s="21">
        <f t="shared" ref="E22:E25" si="40">AU22-AM22-$B$4</f>
        <v>6.5769674643963016</v>
      </c>
      <c r="F22" s="21">
        <f t="shared" ref="F22:F25" si="41">AV22-AN22-$C$4</f>
        <v>8.4896319043210031</v>
      </c>
      <c r="G22" s="21">
        <f t="shared" ref="G22:G25" si="42">AW22-AP22-$B$4</f>
        <v>6.2286952623456999</v>
      </c>
      <c r="H22" s="21">
        <f t="shared" ref="H22:H25" si="43">AX22-AQ22-$C$4</f>
        <v>8.4477090339505967</v>
      </c>
      <c r="I22" s="21">
        <f>AY22-AR22-$B$4</f>
        <v>6.0347111728395015</v>
      </c>
      <c r="J22" s="21">
        <f>AZ22-AT22-$C$4</f>
        <v>8.2559617716050031</v>
      </c>
      <c r="K22" s="6">
        <f t="shared" si="25"/>
        <v>39.900102405203633</v>
      </c>
      <c r="L22" s="6">
        <f t="shared" si="25"/>
        <v>41.005822494553264</v>
      </c>
      <c r="M22" s="6">
        <f t="shared" si="26"/>
        <v>39.244350604498194</v>
      </c>
      <c r="N22" s="6">
        <f t="shared" si="26"/>
        <v>40.962190910167926</v>
      </c>
      <c r="O22" s="6">
        <f t="shared" si="26"/>
        <v>38.950317340429827</v>
      </c>
      <c r="P22" s="6">
        <f>J22+AL22-V22-AB22</f>
        <v>40.671225997228383</v>
      </c>
      <c r="Q22" s="22">
        <f t="shared" si="37"/>
        <v>7.1903804953599604E-2</v>
      </c>
      <c r="R22" s="22">
        <f t="shared" ref="R22:R25" si="44">BT22-AN22</f>
        <v>7.7709669753101451E-2</v>
      </c>
      <c r="S22" s="22">
        <f t="shared" ref="S22:S25" si="45">BU22-AP22</f>
        <v>7.8877354938303057E-2</v>
      </c>
      <c r="T22" s="22">
        <f t="shared" ref="T22:T25" si="46">BV22-AQ22</f>
        <v>7.9936617284001699E-2</v>
      </c>
      <c r="U22" s="22">
        <f>BW22-AR22</f>
        <v>7.9411765432102044E-2</v>
      </c>
      <c r="V22" s="22">
        <f>BX22-AT22</f>
        <v>7.9850827160498739E-2</v>
      </c>
      <c r="W22" s="6">
        <f t="shared" si="38"/>
        <v>4.9612542390688177E-3</v>
      </c>
      <c r="X22" s="6">
        <f t="shared" si="39"/>
        <v>6.0997400146422737E-3</v>
      </c>
      <c r="Y22" s="6">
        <f t="shared" ref="Y22:Y25" si="47">$B$6*BO22/60*$B$7*ABS(BC22-BI22)</f>
        <v>5.4673029092082281E-3</v>
      </c>
      <c r="Z22" s="6">
        <f t="shared" ref="Z22:Z25" si="48">$B$6*BP22/60*$B$7*ABS(BD22-BJ22)</f>
        <v>5.581506498666497E-3</v>
      </c>
      <c r="AA22" s="6">
        <f t="shared" ref="AA22:AB24" si="49">$B$6*BQ22/60*$B$7*ABS(BE22-BK22)</f>
        <v>4.9820669775693617E-3</v>
      </c>
      <c r="AB22" s="51">
        <f t="shared" si="49"/>
        <v>4.8849472161163676E-3</v>
      </c>
      <c r="AC22" s="37">
        <v>300</v>
      </c>
      <c r="AD22" s="41">
        <v>34.799999999999997</v>
      </c>
      <c r="AE22" s="41">
        <v>33.4</v>
      </c>
      <c r="AF22" s="41">
        <v>32.6</v>
      </c>
      <c r="AG22" s="41"/>
      <c r="AH22" s="41">
        <v>33.1</v>
      </c>
      <c r="AI22" s="41">
        <v>32.6</v>
      </c>
      <c r="AJ22" s="41">
        <v>33</v>
      </c>
      <c r="AK22" s="41"/>
      <c r="AL22" s="41">
        <v>32.5</v>
      </c>
      <c r="AM22" s="41">
        <v>24.106479489164101</v>
      </c>
      <c r="AN22" s="41">
        <v>22.070109317901199</v>
      </c>
      <c r="AO22" s="41"/>
      <c r="AP22" s="41">
        <v>24.490009734567899</v>
      </c>
      <c r="AQ22" s="41">
        <v>22.1145054691358</v>
      </c>
      <c r="AR22" s="41">
        <v>24.6840886512346</v>
      </c>
      <c r="AS22" s="41"/>
      <c r="AT22" s="41">
        <v>22.3113621141975</v>
      </c>
      <c r="AU22" s="41">
        <v>32.983446953560403</v>
      </c>
      <c r="AV22" s="41">
        <v>32.979741222222202</v>
      </c>
      <c r="AW22" s="41">
        <v>33.018704996913598</v>
      </c>
      <c r="AX22" s="41">
        <v>32.982214503086396</v>
      </c>
      <c r="AY22" s="41">
        <v>33.018799824074101</v>
      </c>
      <c r="AZ22" s="41">
        <v>32.987323885802503</v>
      </c>
      <c r="BA22" s="41">
        <v>72.920721244582097</v>
      </c>
      <c r="BB22" s="41">
        <v>76.701657231481406</v>
      </c>
      <c r="BC22" s="41">
        <v>77.129366219135804</v>
      </c>
      <c r="BD22" s="41">
        <v>77.434612956790204</v>
      </c>
      <c r="BE22" s="41">
        <v>77.188978830246896</v>
      </c>
      <c r="BF22" s="41">
        <v>77.255055577160505</v>
      </c>
      <c r="BG22" s="41">
        <v>69.783981411764699</v>
      </c>
      <c r="BH22" s="41">
        <v>72.845062935185197</v>
      </c>
      <c r="BI22" s="41">
        <v>73.672722753086404</v>
      </c>
      <c r="BJ22" s="41">
        <v>73.905511141975296</v>
      </c>
      <c r="BK22" s="41">
        <v>74.038990830246902</v>
      </c>
      <c r="BL22" s="41">
        <v>74.166473030864196</v>
      </c>
      <c r="BM22" s="41">
        <v>2.9975541795665601E-2</v>
      </c>
      <c r="BN22" s="41">
        <v>2.9975154320987601E-2</v>
      </c>
      <c r="BO22" s="41">
        <v>2.9975925925925899E-2</v>
      </c>
      <c r="BP22" s="41">
        <v>2.99737654320987E-2</v>
      </c>
      <c r="BQ22" s="41">
        <v>2.9974691358024701E-2</v>
      </c>
      <c r="BR22" s="41">
        <v>2.9974691358024701E-2</v>
      </c>
      <c r="BS22" s="38">
        <v>24.178383294117701</v>
      </c>
      <c r="BT22" s="38">
        <v>22.147818987654301</v>
      </c>
      <c r="BU22" s="38">
        <v>24.568887089506202</v>
      </c>
      <c r="BV22" s="38">
        <v>22.194442086419802</v>
      </c>
      <c r="BW22" s="38">
        <v>24.763500416666702</v>
      </c>
      <c r="BX22" s="38">
        <v>22.391212941357999</v>
      </c>
      <c r="BY22" s="41">
        <v>1.6080142481740001</v>
      </c>
      <c r="BZ22" s="41">
        <v>0.40249401878518498</v>
      </c>
      <c r="CA22" s="41">
        <v>0.44092653468229898</v>
      </c>
      <c r="CB22" s="41">
        <v>0.377250131864587</v>
      </c>
      <c r="CC22" s="41">
        <v>0.39547211323787301</v>
      </c>
      <c r="CD22" s="41">
        <v>0.36543246683068098</v>
      </c>
      <c r="CE22" s="41">
        <v>1.4206816919890799</v>
      </c>
      <c r="CF22" s="41">
        <v>0.76066235910824598</v>
      </c>
      <c r="CG22" s="41">
        <v>0.84498660469810705</v>
      </c>
      <c r="CH22" s="41">
        <v>0.79650188060421201</v>
      </c>
      <c r="CI22" s="41">
        <v>0.85321209148999899</v>
      </c>
      <c r="CJ22" s="41">
        <v>0.78050110630761604</v>
      </c>
      <c r="CK22" s="41">
        <v>2.2701667656798601</v>
      </c>
      <c r="CL22" s="41">
        <v>0.45571059465867603</v>
      </c>
      <c r="CM22" s="41">
        <v>8.8590694430666694E-2</v>
      </c>
      <c r="CN22" s="41">
        <v>0.128377167939912</v>
      </c>
      <c r="CO22" s="41">
        <v>0.21194478774217199</v>
      </c>
      <c r="CP22" s="41">
        <v>0.12377201572919599</v>
      </c>
      <c r="CQ22" s="41">
        <v>1.50458131611131</v>
      </c>
      <c r="CR22" s="41">
        <v>0.50268578121734198</v>
      </c>
      <c r="CS22" s="41">
        <v>3.5468862048299202E-2</v>
      </c>
      <c r="CT22" s="41">
        <v>0.124052305087909</v>
      </c>
      <c r="CU22" s="41">
        <v>4.9880518957931302E-2</v>
      </c>
      <c r="CV22" s="41">
        <v>9.0788012606070195E-2</v>
      </c>
      <c r="CW22" s="41">
        <v>1.6079602100338699</v>
      </c>
      <c r="CX22" s="41">
        <v>0.40309799084186199</v>
      </c>
      <c r="CY22" s="41">
        <v>0.44044887691606299</v>
      </c>
      <c r="CZ22" s="41">
        <v>0.37740887048486799</v>
      </c>
      <c r="DA22" s="41">
        <v>0.39597655633906098</v>
      </c>
      <c r="DB22" s="41">
        <v>0.36599199103337798</v>
      </c>
      <c r="DC22" s="46">
        <v>42636.274687500001</v>
      </c>
      <c r="DD22" s="46">
        <v>42636.316296296296</v>
      </c>
      <c r="DE22" s="46">
        <v>42636.357974537037</v>
      </c>
      <c r="DF22" s="14">
        <v>42636.399652777778</v>
      </c>
      <c r="DG22" s="14">
        <v>42636.441331018519</v>
      </c>
      <c r="DH22" s="14">
        <v>42636.483020833337</v>
      </c>
      <c r="DI22" s="14">
        <v>42636.524699074071</v>
      </c>
      <c r="DJ22" s="14"/>
      <c r="DK22" s="14"/>
      <c r="DL22" s="14"/>
      <c r="DM22" s="14"/>
      <c r="DN22" s="14"/>
      <c r="DO22" s="14"/>
    </row>
    <row r="23" spans="4:119" x14ac:dyDescent="0.25">
      <c r="D23" s="48">
        <f t="shared" si="36"/>
        <v>400</v>
      </c>
      <c r="E23" s="21">
        <f t="shared" si="40"/>
        <v>6.2669100277778016</v>
      </c>
      <c r="F23" s="21">
        <f t="shared" si="41"/>
        <v>7.969158290123401</v>
      </c>
      <c r="G23" s="21">
        <f t="shared" si="42"/>
        <v>5.8510039382715968</v>
      </c>
      <c r="H23" s="21">
        <f t="shared" si="43"/>
        <v>8.0103683209876007</v>
      </c>
      <c r="I23" s="21">
        <f>AY23-AR23-$B$4</f>
        <v>5.752468947692301</v>
      </c>
      <c r="J23" s="21">
        <f>AZ23-AT23-$C$4</f>
        <v>-2.42</v>
      </c>
      <c r="K23" s="6">
        <f t="shared" si="25"/>
        <v>58.958689318840534</v>
      </c>
      <c r="L23" s="6">
        <f t="shared" si="25"/>
        <v>60.261767752150227</v>
      </c>
      <c r="M23" s="6">
        <f t="shared" si="26"/>
        <v>58.142018124209692</v>
      </c>
      <c r="N23" s="6">
        <f t="shared" si="26"/>
        <v>60.300028385607554</v>
      </c>
      <c r="O23" s="6">
        <f t="shared" si="26"/>
        <v>58.140755974437006</v>
      </c>
      <c r="P23" s="6">
        <f>J23+AL23-V23-AB23</f>
        <v>30.08</v>
      </c>
      <c r="Q23" s="22">
        <f t="shared" ref="Q23:Q25" si="50">BS23-AM23</f>
        <v>0.10491808641970124</v>
      </c>
      <c r="R23" s="22">
        <f t="shared" si="44"/>
        <v>0.10550046913580147</v>
      </c>
      <c r="S23" s="22">
        <f t="shared" si="45"/>
        <v>0.10753313888889693</v>
      </c>
      <c r="T23" s="22">
        <f t="shared" si="46"/>
        <v>0.10890621296289993</v>
      </c>
      <c r="U23" s="22">
        <f>BW23-AR23</f>
        <v>0.1104352738461003</v>
      </c>
      <c r="V23" s="22">
        <f>BX23-AT23</f>
        <v>0</v>
      </c>
      <c r="W23" s="6">
        <f t="shared" ref="W23:W25" si="51">$B$6*BM23/60*$B$7*ABS(BA23-BG23)</f>
        <v>3.3026225175650497E-3</v>
      </c>
      <c r="X23" s="6">
        <f t="shared" ref="X23:X25" si="52">$B$6*BN23/60*$B$7*ABS(BB23-BH23)</f>
        <v>1.8900688373794773E-3</v>
      </c>
      <c r="Y23" s="6">
        <f t="shared" si="47"/>
        <v>1.452675173004329E-3</v>
      </c>
      <c r="Z23" s="6">
        <f t="shared" si="48"/>
        <v>1.4337224171466943E-3</v>
      </c>
      <c r="AA23" s="6">
        <f t="shared" si="49"/>
        <v>1.2776994091950272E-3</v>
      </c>
      <c r="AB23" s="51">
        <f t="shared" si="49"/>
        <v>0</v>
      </c>
      <c r="AC23">
        <v>400</v>
      </c>
      <c r="AD23" s="4">
        <v>54.1</v>
      </c>
      <c r="AE23" s="4">
        <v>52.8</v>
      </c>
      <c r="AF23" s="4">
        <v>52.4</v>
      </c>
      <c r="AG23" s="4"/>
      <c r="AH23" s="4">
        <v>52.4</v>
      </c>
      <c r="AI23" s="4">
        <v>52.4</v>
      </c>
      <c r="AJ23" s="4">
        <v>52.5</v>
      </c>
      <c r="AK23" s="4"/>
      <c r="AL23" s="4">
        <v>32.5</v>
      </c>
      <c r="AM23" s="4">
        <v>24.415597308641999</v>
      </c>
      <c r="AN23" s="4">
        <v>22.598642052469199</v>
      </c>
      <c r="AO23" s="4"/>
      <c r="AP23" s="4">
        <v>24.865060283950601</v>
      </c>
      <c r="AQ23" s="4">
        <v>22.556580759259301</v>
      </c>
      <c r="AR23" s="4">
        <v>24.964451049230799</v>
      </c>
      <c r="AS23" s="4"/>
      <c r="AT23" s="4">
        <v>0</v>
      </c>
      <c r="AU23" s="4">
        <v>32.9825073364198</v>
      </c>
      <c r="AV23" s="4">
        <v>32.9878003425926</v>
      </c>
      <c r="AW23" s="4">
        <v>33.016064222222198</v>
      </c>
      <c r="AX23" s="4">
        <v>32.986949080246902</v>
      </c>
      <c r="AY23" s="4">
        <v>33.0169199969231</v>
      </c>
      <c r="AZ23" s="4">
        <v>0</v>
      </c>
      <c r="BA23" s="4">
        <v>92.9553045555556</v>
      </c>
      <c r="BB23" s="4">
        <v>94.320530398148193</v>
      </c>
      <c r="BC23" s="4">
        <v>94.2644087222222</v>
      </c>
      <c r="BD23" s="4">
        <v>94.408923552469204</v>
      </c>
      <c r="BE23" s="4">
        <v>94.312842083076902</v>
      </c>
      <c r="BF23" s="4">
        <v>0</v>
      </c>
      <c r="BG23" s="4">
        <v>90.867138734567803</v>
      </c>
      <c r="BH23" s="4">
        <v>93.125431651234607</v>
      </c>
      <c r="BI23" s="4">
        <v>93.3459893796296</v>
      </c>
      <c r="BJ23" s="4">
        <v>93.502491305555395</v>
      </c>
      <c r="BK23" s="4">
        <v>93.505024076922993</v>
      </c>
      <c r="BL23" s="4">
        <v>0</v>
      </c>
      <c r="BM23" s="4">
        <v>2.9974228395061701E-2</v>
      </c>
      <c r="BN23" s="4">
        <v>2.9972839506172799E-2</v>
      </c>
      <c r="BO23" s="4">
        <v>2.9976543209876499E-2</v>
      </c>
      <c r="BP23" s="4">
        <v>2.99766975308642E-2</v>
      </c>
      <c r="BQ23" s="4">
        <v>2.99756923076923E-2</v>
      </c>
      <c r="BR23" s="4">
        <v>0</v>
      </c>
      <c r="BS23" s="56">
        <v>24.5205153950617</v>
      </c>
      <c r="BT23" s="56">
        <v>22.704142521605</v>
      </c>
      <c r="BU23" s="56">
        <v>24.972593422839498</v>
      </c>
      <c r="BV23" s="56">
        <v>22.665486972222201</v>
      </c>
      <c r="BW23" s="56">
        <v>25.0748863230769</v>
      </c>
      <c r="BX23" s="56">
        <v>0</v>
      </c>
      <c r="BY23" s="4">
        <v>2.9949991535331102</v>
      </c>
      <c r="BZ23" s="4">
        <v>0.41467438533143097</v>
      </c>
      <c r="CA23" s="4">
        <v>0.39205175632456402</v>
      </c>
      <c r="CB23" s="4">
        <v>0.37704275544129401</v>
      </c>
      <c r="CC23" s="4">
        <v>0.38659746419746199</v>
      </c>
      <c r="CD23" s="4">
        <v>0</v>
      </c>
      <c r="CE23" s="4">
        <v>3.39390784087374</v>
      </c>
      <c r="CF23" s="4">
        <v>0.75957404970129505</v>
      </c>
      <c r="CG23" s="4">
        <v>0.749480634048179</v>
      </c>
      <c r="CH23" s="4">
        <v>0.73321322171951997</v>
      </c>
      <c r="CI23" s="4">
        <v>0.77735112258436501</v>
      </c>
      <c r="CJ23" s="4">
        <v>0</v>
      </c>
      <c r="CK23" s="4">
        <v>2.2424160567339801</v>
      </c>
      <c r="CL23" s="4">
        <v>6.0621976737791898E-2</v>
      </c>
      <c r="CM23" s="4">
        <v>8.5638161580938205E-2</v>
      </c>
      <c r="CN23" s="4">
        <v>0.153861523530991</v>
      </c>
      <c r="CO23" s="4">
        <v>0.19737723084397299</v>
      </c>
      <c r="CP23" s="4">
        <v>0</v>
      </c>
      <c r="CQ23" s="4">
        <v>1.7097523223262601</v>
      </c>
      <c r="CR23" s="4">
        <v>0.16401552883269499</v>
      </c>
      <c r="CS23" s="4">
        <v>4.4935156940289697E-2</v>
      </c>
      <c r="CT23" s="4">
        <v>0.110425972975444</v>
      </c>
      <c r="CU23" s="4">
        <v>7.7171988942349307E-2</v>
      </c>
      <c r="CV23" s="4">
        <v>0</v>
      </c>
      <c r="CW23" s="4">
        <v>2.9952874498017601</v>
      </c>
      <c r="CX23" s="4">
        <v>0.41425156884848002</v>
      </c>
      <c r="CY23" s="4">
        <v>0.39172239492320199</v>
      </c>
      <c r="CZ23" s="4">
        <v>0.37738801123902199</v>
      </c>
      <c r="DA23" s="4">
        <v>0.386047133955917</v>
      </c>
      <c r="DB23" s="4">
        <v>0</v>
      </c>
      <c r="DC23" s="14">
        <v>42636.702175925922</v>
      </c>
      <c r="DD23" s="14">
        <v>42636.743854166663</v>
      </c>
      <c r="DE23" s="14">
        <v>42636.785532407404</v>
      </c>
      <c r="DF23" s="14">
        <v>42636.827210648145</v>
      </c>
      <c r="DG23" s="14">
        <v>42636.868900462963</v>
      </c>
      <c r="DH23" s="14">
        <v>42636.910694444443</v>
      </c>
      <c r="DI23" s="14">
        <v>42636.529444444444</v>
      </c>
      <c r="DJ23" s="14"/>
      <c r="DK23" s="14"/>
      <c r="DL23" s="14"/>
      <c r="DM23" s="14"/>
      <c r="DN23" s="14"/>
    </row>
    <row r="24" spans="4:119" x14ac:dyDescent="0.25">
      <c r="D24" s="48">
        <f t="shared" si="36"/>
        <v>500</v>
      </c>
      <c r="E24" s="21">
        <f t="shared" si="40"/>
        <v>6.5651112136223988</v>
      </c>
      <c r="F24" s="21">
        <f t="shared" si="41"/>
        <v>8.740658672839503</v>
      </c>
      <c r="G24" s="21">
        <f t="shared" si="42"/>
        <v>6.4480641759260005</v>
      </c>
      <c r="H24" s="21">
        <f t="shared" si="43"/>
        <v>8.6572569876542982</v>
      </c>
      <c r="I24" s="21">
        <f>AY24-AR24-$B$4</f>
        <v>6.3968902222222015</v>
      </c>
      <c r="J24" s="21">
        <f>AZ24-AT24-$C$4</f>
        <v>8.6222281049383032</v>
      </c>
      <c r="K24" s="6">
        <f t="shared" si="25"/>
        <v>84.139558160406949</v>
      </c>
      <c r="L24" s="6">
        <f t="shared" si="25"/>
        <v>86.014454935587068</v>
      </c>
      <c r="M24" s="6">
        <f t="shared" si="26"/>
        <v>83.822603008684624</v>
      </c>
      <c r="N24" s="6">
        <f t="shared" si="26"/>
        <v>86.032268597369125</v>
      </c>
      <c r="O24" s="6">
        <f t="shared" si="26"/>
        <v>83.772280563791867</v>
      </c>
      <c r="P24" s="6">
        <f>J24+AL24-V24-AB24</f>
        <v>85.997521210592438</v>
      </c>
      <c r="Q24" s="22">
        <f t="shared" si="50"/>
        <v>0.12354493808049938</v>
      </c>
      <c r="R24" s="22">
        <f t="shared" si="44"/>
        <v>0.12403464506170181</v>
      </c>
      <c r="S24" s="22">
        <f t="shared" si="45"/>
        <v>0.1226064135803</v>
      </c>
      <c r="T24" s="22">
        <f t="shared" si="46"/>
        <v>0.12202842283949877</v>
      </c>
      <c r="U24" s="22">
        <f>BW24-AR24</f>
        <v>0.12139644444440023</v>
      </c>
      <c r="V24" s="22">
        <f>BX24-AT24</f>
        <v>0.1216718024692014</v>
      </c>
      <c r="W24" s="6">
        <f t="shared" si="51"/>
        <v>2.0081151349528059E-3</v>
      </c>
      <c r="X24" s="6">
        <f t="shared" si="52"/>
        <v>2.1690921907392868E-3</v>
      </c>
      <c r="Y24" s="6">
        <f t="shared" si="47"/>
        <v>2.8547536610887287E-3</v>
      </c>
      <c r="Z24" s="6">
        <f t="shared" si="48"/>
        <v>2.9599674456669911E-3</v>
      </c>
      <c r="AA24" s="6">
        <f t="shared" si="49"/>
        <v>3.2132139859232982E-3</v>
      </c>
      <c r="AB24" s="51">
        <f t="shared" si="49"/>
        <v>3.0350918766687864E-3</v>
      </c>
      <c r="AC24">
        <v>500</v>
      </c>
      <c r="AD24" s="4">
        <v>79.2</v>
      </c>
      <c r="AE24" s="4">
        <v>77.7</v>
      </c>
      <c r="AF24" s="4">
        <v>77.400000000000006</v>
      </c>
      <c r="AG24" s="4"/>
      <c r="AH24" s="4">
        <v>77.5</v>
      </c>
      <c r="AI24" s="4">
        <v>77.5</v>
      </c>
      <c r="AJ24" s="4">
        <v>77.5</v>
      </c>
      <c r="AK24" s="4"/>
      <c r="AL24" s="4">
        <v>77.5</v>
      </c>
      <c r="AM24" s="4">
        <v>24.1213632941176</v>
      </c>
      <c r="AN24" s="4">
        <v>21.826071015432099</v>
      </c>
      <c r="AO24" s="4"/>
      <c r="AP24" s="4">
        <v>24.2667225555555</v>
      </c>
      <c r="AQ24" s="4">
        <v>21.9109120925926</v>
      </c>
      <c r="AR24" s="4">
        <v>24.320270077160501</v>
      </c>
      <c r="AS24" s="4"/>
      <c r="AT24" s="4">
        <v>21.9380681265432</v>
      </c>
      <c r="AU24" s="4">
        <v>32.986474507739999</v>
      </c>
      <c r="AV24" s="4">
        <v>32.986729688271602</v>
      </c>
      <c r="AW24" s="4">
        <v>33.0147867314815</v>
      </c>
      <c r="AX24" s="4">
        <v>32.988169080246898</v>
      </c>
      <c r="AY24" s="4">
        <v>33.017160299382702</v>
      </c>
      <c r="AZ24" s="4">
        <v>32.980296231481503</v>
      </c>
      <c r="BA24" s="4">
        <v>111.655369965944</v>
      </c>
      <c r="BB24" s="4">
        <v>114.170192074074</v>
      </c>
      <c r="BC24" s="4">
        <v>114.14087562963</v>
      </c>
      <c r="BD24" s="4">
        <v>114.08469686728399</v>
      </c>
      <c r="BE24" s="4">
        <v>113.855046811728</v>
      </c>
      <c r="BF24" s="4">
        <v>113.98759609259299</v>
      </c>
      <c r="BG24" s="4">
        <v>112.925093789474</v>
      </c>
      <c r="BH24" s="4">
        <v>115.541647888889</v>
      </c>
      <c r="BI24" s="4">
        <v>115.945716472222</v>
      </c>
      <c r="BJ24" s="4">
        <v>115.956210435185</v>
      </c>
      <c r="BK24" s="4">
        <v>115.886692308642</v>
      </c>
      <c r="BL24" s="4">
        <v>115.906648484568</v>
      </c>
      <c r="BM24" s="4">
        <v>2.9973219814241499E-2</v>
      </c>
      <c r="BN24" s="4">
        <v>2.9974382716049401E-2</v>
      </c>
      <c r="BO24" s="4">
        <v>2.99766975308642E-2</v>
      </c>
      <c r="BP24" s="4">
        <v>2.9974228395061701E-2</v>
      </c>
      <c r="BQ24" s="4">
        <v>2.9974074074074101E-2</v>
      </c>
      <c r="BR24" s="4">
        <v>2.99736111111111E-2</v>
      </c>
      <c r="BS24" s="56">
        <v>24.2449082321981</v>
      </c>
      <c r="BT24" s="56">
        <v>21.950105660493801</v>
      </c>
      <c r="BU24" s="56">
        <v>24.3893289691358</v>
      </c>
      <c r="BV24" s="56">
        <v>22.032940515432099</v>
      </c>
      <c r="BW24" s="56">
        <v>24.441666521604901</v>
      </c>
      <c r="BX24" s="56">
        <v>22.059739929012402</v>
      </c>
      <c r="BY24" s="4">
        <v>1.91885841114077</v>
      </c>
      <c r="BZ24" s="4">
        <v>0.336049547504569</v>
      </c>
      <c r="CA24" s="4">
        <v>0.35286682403059699</v>
      </c>
      <c r="CB24" s="4">
        <v>0.35141510718761398</v>
      </c>
      <c r="CC24" s="4">
        <v>0.382346088182347</v>
      </c>
      <c r="CD24" s="4">
        <v>0.37858894249754099</v>
      </c>
      <c r="CE24" s="4">
        <v>1.7403096745662601</v>
      </c>
      <c r="CF24" s="4">
        <v>0.76230563578155397</v>
      </c>
      <c r="CG24" s="4">
        <v>0.76824539563745498</v>
      </c>
      <c r="CH24" s="4">
        <v>0.72930943020987704</v>
      </c>
      <c r="CI24" s="4">
        <v>0.75183185871563196</v>
      </c>
      <c r="CJ24" s="4">
        <v>0.71427708531076695</v>
      </c>
      <c r="CK24" s="4">
        <v>1.9911211303190399</v>
      </c>
      <c r="CL24" s="4">
        <v>0.28237953141980399</v>
      </c>
      <c r="CM24" s="4">
        <v>0.20994506301565399</v>
      </c>
      <c r="CN24" s="4">
        <v>0.13210126976327499</v>
      </c>
      <c r="CO24" s="4">
        <v>0.19234183350744</v>
      </c>
      <c r="CP24" s="4">
        <v>0.14289768458659999</v>
      </c>
      <c r="CQ24" s="4">
        <v>1.66541456521866</v>
      </c>
      <c r="CR24" s="4">
        <v>0.33663582747339299</v>
      </c>
      <c r="CS24" s="4">
        <v>5.54574632264076E-2</v>
      </c>
      <c r="CT24" s="4">
        <v>7.6848943460473398E-2</v>
      </c>
      <c r="CU24" s="4">
        <v>0.11757191693649401</v>
      </c>
      <c r="CV24" s="4">
        <v>0.12050729234471901</v>
      </c>
      <c r="CW24" s="4">
        <v>1.91871108479934</v>
      </c>
      <c r="CX24" s="4">
        <v>0.33633663667222602</v>
      </c>
      <c r="CY24" s="4">
        <v>0.35272619993319299</v>
      </c>
      <c r="CZ24" s="4">
        <v>0.35140997545521402</v>
      </c>
      <c r="DA24" s="4">
        <v>0.38223866232084602</v>
      </c>
      <c r="DB24" s="4">
        <v>0.37850705050071298</v>
      </c>
      <c r="DC24" s="14">
        <v>42637.09951388889</v>
      </c>
      <c r="DD24" s="14">
        <v>42637.141076388885</v>
      </c>
      <c r="DE24" s="14">
        <v>42637.182766203703</v>
      </c>
      <c r="DF24" s="14">
        <v>42637.224444444444</v>
      </c>
      <c r="DG24" s="14">
        <v>42637.266122685185</v>
      </c>
      <c r="DH24" s="14">
        <v>42637.307800925926</v>
      </c>
      <c r="DI24" s="14">
        <v>42637.34952546296</v>
      </c>
      <c r="DJ24" s="14"/>
      <c r="DK24" s="14"/>
      <c r="DL24" s="14"/>
      <c r="DM24" s="14"/>
      <c r="DN24" s="14"/>
    </row>
    <row r="25" spans="4:119" x14ac:dyDescent="0.25">
      <c r="D25" s="48">
        <f t="shared" si="36"/>
        <v>600</v>
      </c>
      <c r="E25" s="21">
        <f t="shared" si="40"/>
        <v>6.2598237272727042</v>
      </c>
      <c r="F25" s="21">
        <f t="shared" si="41"/>
        <v>7.8994877024607977</v>
      </c>
      <c r="G25" s="21">
        <f t="shared" si="42"/>
        <v>6.2358025524690968</v>
      </c>
      <c r="H25" s="21">
        <f t="shared" si="43"/>
        <v>8.5129544598764948</v>
      </c>
      <c r="I25" s="21"/>
      <c r="J25" s="21"/>
      <c r="K25" s="6">
        <f>E25+AE25-Q25-W25</f>
        <v>116.40186975918884</v>
      </c>
      <c r="L25" s="6">
        <f>F25+AF25-R25-X25</f>
        <v>117.63658272356398</v>
      </c>
      <c r="M25" s="6">
        <f>G25+AH25-S25-Y25</f>
        <v>115.77102916516823</v>
      </c>
      <c r="N25" s="6">
        <f>H25+AI25-T25-Z25</f>
        <v>118.24633498347805</v>
      </c>
      <c r="O25" s="6"/>
      <c r="P25" s="6"/>
      <c r="Q25" s="22">
        <f t="shared" si="50"/>
        <v>0.15104312626259997</v>
      </c>
      <c r="R25" s="22">
        <f t="shared" si="44"/>
        <v>0.15575172706930118</v>
      </c>
      <c r="S25" s="22">
        <f t="shared" si="45"/>
        <v>0.15733750617279796</v>
      </c>
      <c r="T25" s="22">
        <f t="shared" si="46"/>
        <v>0.15913273765429992</v>
      </c>
      <c r="U25" s="22"/>
      <c r="V25" s="22"/>
      <c r="W25" s="6">
        <f t="shared" si="51"/>
        <v>6.9108418212636795E-3</v>
      </c>
      <c r="X25" s="6">
        <f t="shared" si="52"/>
        <v>7.1532518275255327E-3</v>
      </c>
      <c r="Y25" s="6">
        <f t="shared" si="47"/>
        <v>7.4358811280709558E-3</v>
      </c>
      <c r="Z25" s="6">
        <f t="shared" si="48"/>
        <v>7.4867387441443205E-3</v>
      </c>
      <c r="AA25" s="6"/>
      <c r="AB25" s="51"/>
      <c r="AC25">
        <v>600</v>
      </c>
      <c r="AD25" s="4">
        <v>110.4</v>
      </c>
      <c r="AE25" s="4">
        <v>110.3</v>
      </c>
      <c r="AF25" s="4">
        <v>109.9</v>
      </c>
      <c r="AG25" s="4"/>
      <c r="AH25" s="4">
        <v>109.7</v>
      </c>
      <c r="AI25" s="4">
        <v>109.9</v>
      </c>
      <c r="AJ25" s="4"/>
      <c r="AK25" s="4"/>
      <c r="AL25" s="4"/>
      <c r="AM25" s="4">
        <v>24.418150191919199</v>
      </c>
      <c r="AN25" s="4">
        <v>22.6584018322148</v>
      </c>
      <c r="AO25" s="4"/>
      <c r="AP25" s="4">
        <v>24.489601006172901</v>
      </c>
      <c r="AQ25" s="4">
        <v>22.046662635802502</v>
      </c>
      <c r="AR25" s="4"/>
      <c r="AS25" s="4"/>
      <c r="AT25" s="4"/>
      <c r="AU25" s="4">
        <v>32.977973919191903</v>
      </c>
      <c r="AV25" s="4">
        <v>32.977889534675597</v>
      </c>
      <c r="AW25" s="4">
        <v>33.025403558641997</v>
      </c>
      <c r="AX25" s="4">
        <v>32.979617095678996</v>
      </c>
      <c r="AY25" s="4"/>
      <c r="AZ25" s="4"/>
      <c r="BA25" s="4">
        <v>132.6563175</v>
      </c>
      <c r="BB25" s="4">
        <v>136.14467593512299</v>
      </c>
      <c r="BC25" s="4">
        <v>136.96177178703701</v>
      </c>
      <c r="BD25" s="4">
        <v>137.25882056481501</v>
      </c>
      <c r="BE25" s="4">
        <v>137.023602304615</v>
      </c>
      <c r="BF25" s="4">
        <v>0</v>
      </c>
      <c r="BG25" s="4">
        <v>137.02619965656601</v>
      </c>
      <c r="BH25" s="4">
        <v>140.66754251454199</v>
      </c>
      <c r="BI25" s="4">
        <v>141.663439145062</v>
      </c>
      <c r="BJ25" s="4">
        <v>141.99271803703701</v>
      </c>
      <c r="BK25" s="4">
        <v>142.068463455385</v>
      </c>
      <c r="BL25" s="4">
        <v>0</v>
      </c>
      <c r="BM25" s="4">
        <v>2.9971969696969698E-2</v>
      </c>
      <c r="BN25" s="4">
        <v>2.9973937360178799E-2</v>
      </c>
      <c r="BO25" s="4">
        <v>2.99733024691358E-2</v>
      </c>
      <c r="BP25" s="4">
        <v>2.9972839506172799E-2</v>
      </c>
      <c r="BQ25" s="4">
        <v>2.99756923076923E-2</v>
      </c>
      <c r="BR25" s="4">
        <v>0</v>
      </c>
      <c r="BS25" s="56">
        <v>24.569193318181799</v>
      </c>
      <c r="BT25" s="56">
        <v>22.814153559284101</v>
      </c>
      <c r="BU25" s="56">
        <v>24.646938512345699</v>
      </c>
      <c r="BV25" s="56">
        <v>22.205795373456802</v>
      </c>
      <c r="BW25" s="56">
        <v>24.754699095384598</v>
      </c>
      <c r="BX25" s="56">
        <v>0</v>
      </c>
      <c r="BY25" s="4">
        <v>2.21978282316203</v>
      </c>
      <c r="BZ25" s="4">
        <v>1.2928822009357801</v>
      </c>
      <c r="CA25" s="4">
        <v>0.36133619649468002</v>
      </c>
      <c r="CB25" s="4">
        <v>0.32173554969550899</v>
      </c>
      <c r="CC25" s="4">
        <v>0.35494441692601397</v>
      </c>
      <c r="CD25" s="4">
        <v>0</v>
      </c>
      <c r="CE25" s="4">
        <v>2.07466521758113</v>
      </c>
      <c r="CF25" s="4">
        <v>0.98114646981020104</v>
      </c>
      <c r="CG25" s="4">
        <v>0.78554408191517</v>
      </c>
      <c r="CH25" s="4">
        <v>0.74748202084428905</v>
      </c>
      <c r="CI25" s="4">
        <v>0.85862258431863603</v>
      </c>
      <c r="CJ25" s="4">
        <v>0</v>
      </c>
      <c r="CK25" s="4">
        <v>1.87996564796776</v>
      </c>
      <c r="CL25" s="4">
        <v>0.62602602081440495</v>
      </c>
      <c r="CM25" s="4">
        <v>9.1463793420767506E-2</v>
      </c>
      <c r="CN25" s="4">
        <v>0.188732566725341</v>
      </c>
      <c r="CO25" s="4">
        <v>0.20040152169707401</v>
      </c>
      <c r="CP25" s="4">
        <v>0</v>
      </c>
      <c r="CQ25" s="4">
        <v>1.55516201741143</v>
      </c>
      <c r="CR25" s="4">
        <v>0.72116095829763804</v>
      </c>
      <c r="CS25" s="4">
        <v>3.4168561623870698E-2</v>
      </c>
      <c r="CT25" s="4">
        <v>0.13136051359491499</v>
      </c>
      <c r="CU25" s="4">
        <v>5.85365629459009E-2</v>
      </c>
      <c r="CV25" s="4">
        <v>0</v>
      </c>
      <c r="CW25" s="4">
        <v>2.21995679454901</v>
      </c>
      <c r="CX25" s="4">
        <v>1.2918480438156199</v>
      </c>
      <c r="CY25" s="4">
        <v>0.36109459591153698</v>
      </c>
      <c r="CZ25" s="4">
        <v>0.321222293756243</v>
      </c>
      <c r="DA25" s="4">
        <v>0.35509696013339798</v>
      </c>
      <c r="DB25" s="4">
        <v>0</v>
      </c>
      <c r="DC25" s="14">
        <v>42637.556643518517</v>
      </c>
      <c r="DD25" s="14">
        <v>42637.556296296294</v>
      </c>
      <c r="DE25" s="14">
        <v>42637.614189814813</v>
      </c>
      <c r="DF25" s="14">
        <v>42637.655868055554</v>
      </c>
      <c r="DG25" s="14">
        <v>42637.697546296295</v>
      </c>
      <c r="DH25" s="14">
        <v>42637.739340277774</v>
      </c>
      <c r="DI25" s="14">
        <v>42637.358090277776</v>
      </c>
      <c r="DJ25" s="14"/>
      <c r="DK25" s="14"/>
      <c r="DL25" s="14"/>
      <c r="DM25" s="14"/>
      <c r="DN25" s="14"/>
    </row>
    <row r="26" spans="4:119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 s="57"/>
      <c r="BT26" s="57"/>
      <c r="BU26" s="57"/>
      <c r="BV26" s="57"/>
      <c r="BW26" s="57"/>
      <c r="BX26" s="57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 s="16"/>
      <c r="CW26"/>
      <c r="CX26"/>
      <c r="CY26"/>
      <c r="CZ26"/>
      <c r="DA26"/>
      <c r="DB26"/>
      <c r="DC26"/>
      <c r="DD26"/>
      <c r="DE26"/>
      <c r="DF26"/>
      <c r="DG26"/>
      <c r="DH26" s="14"/>
      <c r="DI26" s="14"/>
      <c r="DJ26" s="14"/>
      <c r="DK26" s="14"/>
      <c r="DL26" s="14"/>
      <c r="DM26" s="14"/>
      <c r="DN26" s="14"/>
    </row>
    <row r="27" spans="4:119" x14ac:dyDescent="0.25">
      <c r="AC27" s="2"/>
      <c r="AD27" s="2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 s="57"/>
      <c r="BT27" s="57"/>
      <c r="BU27" s="57"/>
      <c r="BV27" s="57"/>
      <c r="BW27" s="57"/>
      <c r="BX27" s="5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 s="14"/>
      <c r="DJ27" s="14"/>
      <c r="DK27" s="14"/>
      <c r="DL27" s="14"/>
      <c r="DM27" s="14"/>
      <c r="DN27" s="14"/>
      <c r="DO27" s="14"/>
    </row>
    <row r="28" spans="4:119" x14ac:dyDescent="0.25">
      <c r="AC28" s="2"/>
      <c r="AD28" s="2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 s="57"/>
      <c r="BT28" s="57"/>
      <c r="BU28" s="57"/>
      <c r="BV28" s="57"/>
      <c r="BW28" s="57"/>
      <c r="BX28" s="57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 s="14"/>
      <c r="DJ28" s="14"/>
      <c r="DK28" s="14"/>
      <c r="DL28" s="14"/>
      <c r="DM28" s="14"/>
      <c r="DN28" s="14"/>
      <c r="DO28" s="14"/>
    </row>
    <row r="29" spans="4:119" x14ac:dyDescent="0.25">
      <c r="D29" s="48"/>
      <c r="E29" s="21"/>
      <c r="F29" s="21"/>
      <c r="G29" s="21"/>
      <c r="H29" s="21"/>
      <c r="I29" s="21"/>
      <c r="J29" s="21"/>
      <c r="K29" s="6"/>
      <c r="L29" s="6"/>
      <c r="M29" s="6"/>
      <c r="N29" s="6"/>
      <c r="O29" s="6"/>
      <c r="P29" s="6"/>
      <c r="Q29" s="22"/>
      <c r="R29" s="22"/>
      <c r="S29" s="22"/>
      <c r="T29" s="22"/>
      <c r="U29" s="22"/>
      <c r="V29" s="22"/>
      <c r="W29" s="6"/>
      <c r="X29" s="6"/>
      <c r="Y29" s="6"/>
      <c r="Z29" s="6"/>
      <c r="AA29" s="6"/>
      <c r="AB29" s="51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56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</row>
    <row r="30" spans="4:119" x14ac:dyDescent="0.25"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 s="57"/>
      <c r="BT30" s="57"/>
      <c r="BU30" s="57"/>
      <c r="BV30" s="57"/>
      <c r="BW30" s="57"/>
      <c r="BX30" s="57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 s="14"/>
      <c r="DJ30" s="14"/>
      <c r="DK30" s="14"/>
      <c r="DL30" s="14"/>
      <c r="DM30" s="14"/>
      <c r="DN30" s="14"/>
      <c r="DO30" s="14"/>
    </row>
  </sheetData>
  <mergeCells count="17">
    <mergeCell ref="CQ1:CV1"/>
    <mergeCell ref="CW1:DB1"/>
    <mergeCell ref="AD1:AL1"/>
    <mergeCell ref="AM1:AT1"/>
    <mergeCell ref="BY1:CD1"/>
    <mergeCell ref="BA1:BF1"/>
    <mergeCell ref="BG1:BL1"/>
    <mergeCell ref="BM1:BR1"/>
    <mergeCell ref="BS1:BX1"/>
    <mergeCell ref="CE1:CJ1"/>
    <mergeCell ref="CK1:CP1"/>
    <mergeCell ref="A1:C1"/>
    <mergeCell ref="E1:J1"/>
    <mergeCell ref="Q1:V1"/>
    <mergeCell ref="W1:AB1"/>
    <mergeCell ref="AU1:AZ1"/>
    <mergeCell ref="K1:P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7"/>
  <sheetViews>
    <sheetView tabSelected="1" zoomScale="85" zoomScaleNormal="85" workbookViewId="0">
      <selection activeCell="Z14" sqref="Z14:AB14"/>
    </sheetView>
  </sheetViews>
  <sheetFormatPr defaultColWidth="9.125" defaultRowHeight="15" x14ac:dyDescent="0.25"/>
  <cols>
    <col min="1" max="1" width="12" style="1" bestFit="1" customWidth="1"/>
    <col min="2" max="28" width="5.625" style="7" customWidth="1"/>
    <col min="29" max="35" width="5.625" style="1" customWidth="1"/>
    <col min="36" max="36" width="5.625" style="50" customWidth="1"/>
    <col min="37" max="94" width="5.625" style="1" customWidth="1"/>
    <col min="95" max="16384" width="9.125" style="1"/>
  </cols>
  <sheetData>
    <row r="1" spans="1:94" ht="19.5" customHeight="1" x14ac:dyDescent="0.25">
      <c r="A1" s="66" t="s">
        <v>16</v>
      </c>
      <c r="B1" s="66"/>
      <c r="C1" s="66"/>
      <c r="D1" s="30" t="s">
        <v>1</v>
      </c>
      <c r="E1" s="67" t="s">
        <v>18</v>
      </c>
      <c r="F1" s="67"/>
      <c r="G1" s="67"/>
      <c r="H1" s="67"/>
      <c r="I1" s="67"/>
      <c r="J1" s="67"/>
      <c r="K1" s="67"/>
      <c r="L1" s="67"/>
      <c r="M1" s="70" t="s">
        <v>25</v>
      </c>
      <c r="N1" s="70"/>
      <c r="O1" s="70"/>
      <c r="P1" s="70"/>
      <c r="Q1" s="70"/>
      <c r="R1" s="70"/>
      <c r="S1" s="70"/>
      <c r="T1" s="70"/>
      <c r="U1" s="68" t="s">
        <v>26</v>
      </c>
      <c r="V1" s="68"/>
      <c r="W1" s="68"/>
      <c r="X1" s="68"/>
      <c r="Y1" s="68"/>
      <c r="Z1" s="68"/>
      <c r="AA1" s="68"/>
      <c r="AB1" s="68"/>
      <c r="AC1" s="68" t="s">
        <v>19</v>
      </c>
      <c r="AD1" s="68"/>
      <c r="AE1" s="68"/>
      <c r="AF1" s="68"/>
      <c r="AG1" s="68"/>
      <c r="AH1" s="68"/>
      <c r="AI1" s="68"/>
      <c r="AJ1" s="68"/>
      <c r="AL1" s="69" t="s">
        <v>3</v>
      </c>
      <c r="AM1" s="69"/>
      <c r="AN1" s="69"/>
      <c r="AO1" s="69"/>
      <c r="AP1" s="69"/>
      <c r="AQ1" s="69"/>
      <c r="AR1" s="69"/>
      <c r="AS1" s="69"/>
      <c r="AT1" s="69"/>
      <c r="AU1" s="69" t="s">
        <v>2</v>
      </c>
      <c r="AV1" s="69"/>
      <c r="AW1" s="69"/>
      <c r="AX1" s="69"/>
      <c r="AY1" s="69"/>
      <c r="AZ1" s="69"/>
      <c r="BA1" s="69"/>
      <c r="BB1" s="69"/>
      <c r="BC1" s="69" t="s">
        <v>17</v>
      </c>
      <c r="BD1" s="69"/>
      <c r="BE1" s="69"/>
      <c r="BF1" s="69"/>
      <c r="BG1" s="69"/>
      <c r="BH1" s="69"/>
      <c r="BI1" s="69"/>
      <c r="BJ1" s="69"/>
      <c r="BK1" s="69" t="s">
        <v>7</v>
      </c>
      <c r="BL1" s="69"/>
      <c r="BM1" s="69"/>
      <c r="BN1" s="69"/>
      <c r="BO1" s="69"/>
      <c r="BP1" s="69"/>
      <c r="BQ1" s="69"/>
      <c r="BR1" s="69"/>
      <c r="BS1" s="69" t="s">
        <v>8</v>
      </c>
      <c r="BT1" s="69"/>
      <c r="BU1" s="69"/>
      <c r="BV1" s="69"/>
      <c r="BW1" s="69"/>
      <c r="BX1" s="69"/>
      <c r="BY1" s="69"/>
      <c r="BZ1" s="69"/>
      <c r="CA1" s="69" t="s">
        <v>9</v>
      </c>
      <c r="CB1" s="69"/>
      <c r="CC1" s="69"/>
      <c r="CD1" s="69"/>
      <c r="CE1" s="69"/>
      <c r="CF1" s="69"/>
      <c r="CG1" s="69"/>
      <c r="CH1" s="69"/>
      <c r="CI1" s="69" t="s">
        <v>10</v>
      </c>
      <c r="CJ1" s="69"/>
      <c r="CK1" s="69"/>
      <c r="CL1" s="69"/>
      <c r="CM1" s="69"/>
      <c r="CN1" s="69"/>
      <c r="CO1" s="69"/>
      <c r="CP1" s="69"/>
    </row>
    <row r="2" spans="1:94" ht="17.25" customHeight="1" x14ac:dyDescent="0.25">
      <c r="A2" s="1" t="s">
        <v>21</v>
      </c>
      <c r="B2" s="20">
        <v>300</v>
      </c>
      <c r="C2" s="7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100</v>
      </c>
      <c r="O2">
        <v>150</v>
      </c>
      <c r="P2">
        <v>300</v>
      </c>
      <c r="Q2">
        <v>150</v>
      </c>
      <c r="R2">
        <v>100</v>
      </c>
      <c r="S2">
        <v>91.666667000000004</v>
      </c>
      <c r="T2">
        <v>300</v>
      </c>
      <c r="U2">
        <v>300</v>
      </c>
      <c r="V2">
        <v>100</v>
      </c>
      <c r="W2">
        <v>150</v>
      </c>
      <c r="X2">
        <v>300</v>
      </c>
      <c r="Y2">
        <v>150</v>
      </c>
      <c r="Z2">
        <v>100</v>
      </c>
      <c r="AA2">
        <v>91.666667000000004</v>
      </c>
      <c r="AB2">
        <v>300</v>
      </c>
      <c r="AC2">
        <v>300</v>
      </c>
      <c r="AD2">
        <v>100</v>
      </c>
      <c r="AE2">
        <v>150</v>
      </c>
      <c r="AF2">
        <v>300</v>
      </c>
      <c r="AG2">
        <v>150</v>
      </c>
      <c r="AH2">
        <v>100</v>
      </c>
      <c r="AI2">
        <v>91.666667000000004</v>
      </c>
      <c r="AJ2">
        <v>300</v>
      </c>
      <c r="AL2" s="1" t="s">
        <v>0</v>
      </c>
      <c r="AM2">
        <v>300</v>
      </c>
      <c r="AN2">
        <v>100</v>
      </c>
      <c r="AO2">
        <v>150</v>
      </c>
      <c r="AP2">
        <v>300</v>
      </c>
      <c r="AQ2">
        <v>150</v>
      </c>
      <c r="AR2">
        <v>100</v>
      </c>
      <c r="AS2">
        <v>91.666667000000004</v>
      </c>
      <c r="AT2">
        <v>300</v>
      </c>
      <c r="AU2">
        <v>300</v>
      </c>
      <c r="AV2">
        <v>100</v>
      </c>
      <c r="AW2">
        <v>150</v>
      </c>
      <c r="AX2">
        <v>300</v>
      </c>
      <c r="AY2">
        <v>150</v>
      </c>
      <c r="AZ2">
        <v>100</v>
      </c>
      <c r="BA2">
        <v>91.666667000000004</v>
      </c>
      <c r="BB2">
        <v>300</v>
      </c>
      <c r="BC2">
        <v>300</v>
      </c>
      <c r="BD2">
        <v>100</v>
      </c>
      <c r="BE2">
        <v>150</v>
      </c>
      <c r="BF2">
        <v>300</v>
      </c>
      <c r="BG2">
        <v>150</v>
      </c>
      <c r="BH2">
        <v>100</v>
      </c>
      <c r="BI2">
        <v>91.666667000000004</v>
      </c>
      <c r="BJ2">
        <v>300</v>
      </c>
      <c r="BK2">
        <v>300</v>
      </c>
      <c r="BL2">
        <v>100</v>
      </c>
      <c r="BM2">
        <v>150</v>
      </c>
      <c r="BN2">
        <v>300</v>
      </c>
      <c r="BO2">
        <v>150</v>
      </c>
      <c r="BP2">
        <v>100</v>
      </c>
      <c r="BQ2">
        <v>91.666667000000004</v>
      </c>
      <c r="BR2">
        <v>300</v>
      </c>
      <c r="BS2">
        <v>300</v>
      </c>
      <c r="BT2">
        <v>100</v>
      </c>
      <c r="BU2">
        <v>150</v>
      </c>
      <c r="BV2">
        <v>300</v>
      </c>
      <c r="BW2">
        <v>150</v>
      </c>
      <c r="BX2">
        <v>100</v>
      </c>
      <c r="BY2">
        <v>91.666667000000004</v>
      </c>
      <c r="BZ2">
        <v>300</v>
      </c>
      <c r="CA2">
        <v>300</v>
      </c>
      <c r="CB2">
        <v>100</v>
      </c>
      <c r="CC2">
        <v>150</v>
      </c>
      <c r="CD2">
        <v>300</v>
      </c>
      <c r="CE2">
        <v>150</v>
      </c>
      <c r="CF2">
        <v>100</v>
      </c>
      <c r="CG2">
        <v>91.666667000000004</v>
      </c>
      <c r="CH2">
        <v>300</v>
      </c>
      <c r="CI2">
        <v>300</v>
      </c>
      <c r="CJ2">
        <v>100</v>
      </c>
      <c r="CK2">
        <v>150</v>
      </c>
      <c r="CL2">
        <v>300</v>
      </c>
      <c r="CM2">
        <v>150</v>
      </c>
      <c r="CN2">
        <v>100</v>
      </c>
      <c r="CO2">
        <v>91.666667000000004</v>
      </c>
      <c r="CP2">
        <v>300</v>
      </c>
    </row>
    <row r="3" spans="1:94" x14ac:dyDescent="0.25">
      <c r="A3" s="1" t="s">
        <v>24</v>
      </c>
      <c r="AK3" s="2" t="s">
        <v>37</v>
      </c>
    </row>
    <row r="4" spans="1:94" x14ac:dyDescent="0.25">
      <c r="A4" s="54" t="s">
        <v>13</v>
      </c>
      <c r="B4" s="24">
        <v>2.2999999999999998</v>
      </c>
      <c r="C4" s="24">
        <v>2.42</v>
      </c>
      <c r="D4" s="54"/>
      <c r="U4" s="12"/>
      <c r="V4" s="12"/>
      <c r="W4" s="12"/>
      <c r="X4" s="12"/>
      <c r="Y4" s="12"/>
      <c r="Z4" s="12"/>
      <c r="AA4" s="12"/>
      <c r="AB4" s="12"/>
      <c r="AK4" s="2" t="s">
        <v>12</v>
      </c>
      <c r="AL4" s="2" t="s">
        <v>35</v>
      </c>
      <c r="BJ4" s="3"/>
    </row>
    <row r="5" spans="1:94" ht="15" customHeight="1" x14ac:dyDescent="0.25">
      <c r="B5" s="27" t="s">
        <v>4</v>
      </c>
      <c r="C5" s="28" t="s">
        <v>20</v>
      </c>
      <c r="D5" s="28"/>
      <c r="U5" s="12"/>
      <c r="V5" s="12"/>
      <c r="W5" s="12"/>
      <c r="X5" s="12"/>
      <c r="Y5" s="12"/>
      <c r="Z5" s="12"/>
      <c r="AA5" s="12"/>
      <c r="AB5" s="12"/>
      <c r="AK5" s="2" t="s">
        <v>36</v>
      </c>
      <c r="AL5" s="2" t="s">
        <v>38</v>
      </c>
      <c r="AY5" s="3"/>
      <c r="AZ5" s="3"/>
      <c r="BA5" s="3"/>
      <c r="BB5" s="3"/>
      <c r="BC5" s="4"/>
      <c r="BD5" s="4"/>
      <c r="BE5" s="3"/>
      <c r="BF5" s="13"/>
      <c r="BG5" s="13"/>
      <c r="BH5" s="13"/>
      <c r="BI5" s="13"/>
      <c r="BJ5" s="3"/>
    </row>
    <row r="6" spans="1:94" ht="15" customHeight="1" x14ac:dyDescent="0.25">
      <c r="A6" s="23" t="s">
        <v>14</v>
      </c>
      <c r="B6" s="26">
        <v>5.19</v>
      </c>
      <c r="C6" s="26">
        <v>14.53</v>
      </c>
      <c r="D6" s="29">
        <f>AK6</f>
        <v>100</v>
      </c>
      <c r="E6" s="21">
        <f>BC6-AU6-$B$4</f>
        <v>5.1673267796611002</v>
      </c>
      <c r="F6" s="21">
        <f>BD6-AV6-$C$4</f>
        <v>6.3161207457626976</v>
      </c>
      <c r="G6" s="21">
        <f>BE6-AW6-$C$4</f>
        <v>5.6999024745761968</v>
      </c>
      <c r="H6" s="21">
        <f>BF6-AX6-$B$4</f>
        <v>5.2221209491526013</v>
      </c>
      <c r="I6" s="21">
        <f>BG6-AY6-$C$4</f>
        <v>5.4564115084746039</v>
      </c>
      <c r="J6" s="21">
        <f>BH6-AZ6-$C$4</f>
        <v>5.9098047457626972</v>
      </c>
      <c r="K6" s="21">
        <f>BI6-BA6-$C$4</f>
        <v>6.0885421694914985</v>
      </c>
      <c r="L6" s="21">
        <f>BJ6-BB6-$B$4</f>
        <v>5.0342622203389</v>
      </c>
      <c r="M6" s="64">
        <f>E6+AM6-U6-AC6</f>
        <v>10.652589127676764</v>
      </c>
      <c r="N6" s="64">
        <f t="shared" ref="N6:T10" si="0">F6+AN6-V6-AD6</f>
        <v>11.654771590467458</v>
      </c>
      <c r="O6" s="64">
        <f t="shared" si="0"/>
        <v>11.356758661694384</v>
      </c>
      <c r="P6" s="64">
        <f t="shared" si="0"/>
        <v>11.090168953566732</v>
      </c>
      <c r="Q6" s="64">
        <f t="shared" si="0"/>
        <v>11.266467914949825</v>
      </c>
      <c r="R6" s="64">
        <f t="shared" si="0"/>
        <v>11.501735293668588</v>
      </c>
      <c r="S6" s="64">
        <f t="shared" si="0"/>
        <v>11.451083180658472</v>
      </c>
      <c r="T6" s="64">
        <f t="shared" si="0"/>
        <v>10.731837191352557</v>
      </c>
      <c r="U6" s="22">
        <f>CI6-AU6</f>
        <v>1.8786213898305988</v>
      </c>
      <c r="V6" s="22">
        <f t="shared" ref="V6:AB10" si="1">CJ6-AV6</f>
        <v>1.7609545084745015</v>
      </c>
      <c r="W6" s="22">
        <f t="shared" si="1"/>
        <v>1.6139332033897986</v>
      </c>
      <c r="X6" s="22">
        <f t="shared" si="1"/>
        <v>1.5349114576270999</v>
      </c>
      <c r="Y6" s="22">
        <f t="shared" si="1"/>
        <v>1.4910397966102025</v>
      </c>
      <c r="Z6" s="22">
        <f t="shared" si="1"/>
        <v>1.5855188813558989</v>
      </c>
      <c r="AA6" s="22">
        <f t="shared" si="1"/>
        <v>1.7004498983050027</v>
      </c>
      <c r="AB6" s="22">
        <f t="shared" si="1"/>
        <v>1.6754250169491023</v>
      </c>
      <c r="AC6" s="6">
        <f>$B$6*CA6/60*$B$7*ABS(BK6-BS6)</f>
        <v>3.9128723232177308E-3</v>
      </c>
      <c r="AD6" s="6">
        <f t="shared" ref="AD6:AJ10" si="2">$B$6*CB6/60*$B$7*ABS(BL6-BT6)</f>
        <v>3.7844773292180865E-3</v>
      </c>
      <c r="AE6" s="6">
        <f t="shared" si="2"/>
        <v>3.7868806784625442E-3</v>
      </c>
      <c r="AF6" s="6">
        <f t="shared" si="2"/>
        <v>3.8201989757102456E-3</v>
      </c>
      <c r="AG6" s="6">
        <f t="shared" si="2"/>
        <v>3.9885426772959445E-3</v>
      </c>
      <c r="AH6" s="6">
        <f t="shared" si="2"/>
        <v>3.9065029415902789E-3</v>
      </c>
      <c r="AI6" s="6">
        <f t="shared" si="2"/>
        <v>3.1107854432827621E-3</v>
      </c>
      <c r="AJ6" s="59">
        <f t="shared" si="2"/>
        <v>3.2711984779117608E-3</v>
      </c>
      <c r="AK6" s="58">
        <v>100</v>
      </c>
      <c r="AL6" s="56">
        <v>7.96949152542373</v>
      </c>
      <c r="AM6" s="56">
        <v>7.3677966101694796</v>
      </c>
      <c r="AN6" s="56">
        <v>7.1033898305084797</v>
      </c>
      <c r="AO6" s="56">
        <v>7.2745762711864499</v>
      </c>
      <c r="AP6" s="56">
        <v>7.4067796610169401</v>
      </c>
      <c r="AQ6" s="56">
        <v>7.3050847457627199</v>
      </c>
      <c r="AR6" s="56">
        <v>7.1813559322033802</v>
      </c>
      <c r="AS6" s="56">
        <v>7.0661016949152602</v>
      </c>
      <c r="AT6" s="56">
        <v>7.37627118644067</v>
      </c>
      <c r="AU6" s="56">
        <v>25.519827627118602</v>
      </c>
      <c r="AV6" s="56">
        <v>24.295505694915299</v>
      </c>
      <c r="AW6" s="56">
        <v>24.912420610169502</v>
      </c>
      <c r="AX6" s="56">
        <v>25.454134491525402</v>
      </c>
      <c r="AY6" s="56">
        <v>25.103494610169498</v>
      </c>
      <c r="AZ6" s="56">
        <v>24.6938231016949</v>
      </c>
      <c r="BA6" s="56">
        <v>24.471836118644099</v>
      </c>
      <c r="BB6" s="56">
        <v>25.646267050847499</v>
      </c>
      <c r="BC6" s="56">
        <v>32.987154406779702</v>
      </c>
      <c r="BD6" s="56">
        <v>33.031626440677996</v>
      </c>
      <c r="BE6" s="56">
        <v>33.032323084745698</v>
      </c>
      <c r="BF6" s="56">
        <v>32.976255440678003</v>
      </c>
      <c r="BG6" s="56">
        <v>32.979906118644102</v>
      </c>
      <c r="BH6" s="56">
        <v>33.023627847457597</v>
      </c>
      <c r="BI6" s="56">
        <v>32.980378288135597</v>
      </c>
      <c r="BJ6" s="56">
        <v>32.980529271186398</v>
      </c>
      <c r="BK6" s="56">
        <v>34.1729784237288</v>
      </c>
      <c r="BL6" s="56">
        <v>34.292838745762701</v>
      </c>
      <c r="BM6" s="56">
        <v>33.855020440677997</v>
      </c>
      <c r="BN6" s="56">
        <v>33.421231237288097</v>
      </c>
      <c r="BO6" s="56">
        <v>33.531821864406801</v>
      </c>
      <c r="BP6" s="56">
        <v>34.089803983050899</v>
      </c>
      <c r="BQ6" s="56">
        <v>34.8506950677966</v>
      </c>
      <c r="BR6" s="56">
        <v>34.236976220339002</v>
      </c>
      <c r="BS6" s="56">
        <v>36.647864525423699</v>
      </c>
      <c r="BT6" s="56">
        <v>36.686152135593197</v>
      </c>
      <c r="BU6" s="56">
        <v>36.249127457627097</v>
      </c>
      <c r="BV6" s="56">
        <v>35.835304305084698</v>
      </c>
      <c r="BW6" s="56">
        <v>36.054569355932202</v>
      </c>
      <c r="BX6" s="56">
        <v>36.559537491525397</v>
      </c>
      <c r="BY6" s="56">
        <v>36.817069186440698</v>
      </c>
      <c r="BZ6" s="56">
        <v>36.303496627118598</v>
      </c>
      <c r="CA6" s="65">
        <v>2.9963636363636401E-2</v>
      </c>
      <c r="CB6" s="65">
        <v>2.99681818181818E-2</v>
      </c>
      <c r="CC6" s="65">
        <v>2.99772727272727E-2</v>
      </c>
      <c r="CD6" s="65">
        <v>2.9990909090909099E-2</v>
      </c>
      <c r="CE6" s="65">
        <v>2.9963636363636401E-2</v>
      </c>
      <c r="CF6" s="65">
        <v>2.99772727272727E-2</v>
      </c>
      <c r="CG6" s="65">
        <v>2.99818181818182E-2</v>
      </c>
      <c r="CH6" s="65">
        <v>0.03</v>
      </c>
      <c r="CI6" s="56">
        <v>27.398449016949201</v>
      </c>
      <c r="CJ6" s="56">
        <v>26.056460203389801</v>
      </c>
      <c r="CK6" s="56">
        <v>26.5263538135593</v>
      </c>
      <c r="CL6" s="56">
        <v>26.989045949152501</v>
      </c>
      <c r="CM6" s="56">
        <v>26.594534406779701</v>
      </c>
      <c r="CN6" s="56">
        <v>26.279341983050799</v>
      </c>
      <c r="CO6" s="56">
        <v>26.172286016949101</v>
      </c>
      <c r="CP6" s="56">
        <v>27.321692067796601</v>
      </c>
    </row>
    <row r="7" spans="1:94" s="43" customFormat="1" ht="15" customHeight="1" x14ac:dyDescent="0.25">
      <c r="A7" s="23" t="s">
        <v>15</v>
      </c>
      <c r="B7" s="26">
        <v>0.61</v>
      </c>
      <c r="C7" s="26">
        <v>0.30499999999999999</v>
      </c>
      <c r="D7" s="29">
        <f>AK7</f>
        <v>150</v>
      </c>
      <c r="E7" s="21">
        <f t="shared" ref="E7:E10" si="3">BC7-AU7-$B$4</f>
        <v>5.3696762727271983</v>
      </c>
      <c r="F7" s="21">
        <f t="shared" ref="F7:F13" si="4">BD7-AV7-$C$4</f>
        <v>6.5558081818181986</v>
      </c>
      <c r="G7" s="21">
        <f t="shared" ref="G7:G13" si="5">BE7-AW7-$C$4</f>
        <v>5.7300424545454991</v>
      </c>
      <c r="H7" s="21">
        <f t="shared" ref="H7:L10" si="6">BF7-AX7-$B$4</f>
        <v>5.4510848181818021</v>
      </c>
      <c r="I7" s="21">
        <f t="shared" ref="I7:I13" si="7">BG7-AY7-$C$4</f>
        <v>5.8623681818181996</v>
      </c>
      <c r="J7" s="21">
        <f t="shared" si="6"/>
        <v>6.6195644545455012</v>
      </c>
      <c r="K7" s="21">
        <f t="shared" ref="K7:K13" si="8">BI7-BA7-$C$4</f>
        <v>6.3658677272727022</v>
      </c>
      <c r="L7" s="21">
        <f t="shared" si="6"/>
        <v>4.6657591818182036</v>
      </c>
      <c r="M7" s="64">
        <f>E7+AM7-U7-AC7</f>
        <v>16.360052876491402</v>
      </c>
      <c r="N7" s="64">
        <f t="shared" si="0"/>
        <v>17.376696476796148</v>
      </c>
      <c r="O7" s="64">
        <f t="shared" si="0"/>
        <v>16.812504747715007</v>
      </c>
      <c r="P7" s="64">
        <f t="shared" si="0"/>
        <v>16.798812935834174</v>
      </c>
      <c r="Q7" s="64">
        <f t="shared" si="0"/>
        <v>17.237298877621459</v>
      </c>
      <c r="R7" s="64">
        <f t="shared" si="0"/>
        <v>17.535669258838805</v>
      </c>
      <c r="S7" s="64">
        <f t="shared" si="0"/>
        <v>16.948822199349749</v>
      </c>
      <c r="T7" s="64">
        <f t="shared" si="0"/>
        <v>15.608871991915784</v>
      </c>
      <c r="U7" s="22">
        <f t="shared" ref="U7:U10" si="9">CI7-AU7</f>
        <v>2.3053170909089999</v>
      </c>
      <c r="V7" s="22">
        <f t="shared" si="1"/>
        <v>2.1655781818182014</v>
      </c>
      <c r="W7" s="22">
        <f t="shared" si="1"/>
        <v>2.0222282727273004</v>
      </c>
      <c r="X7" s="22">
        <f t="shared" si="1"/>
        <v>1.9479938181818</v>
      </c>
      <c r="Y7" s="22">
        <f t="shared" si="1"/>
        <v>1.8207777272728016</v>
      </c>
      <c r="Z7" s="22">
        <f t="shared" si="1"/>
        <v>2.079826909090901</v>
      </c>
      <c r="AA7" s="22">
        <f t="shared" si="1"/>
        <v>2.304735545454502</v>
      </c>
      <c r="AB7" s="22">
        <f t="shared" si="1"/>
        <v>2.2713040000000007</v>
      </c>
      <c r="AC7" s="6">
        <f>$B$6*CA7/60*$B$7*ABS(BK7-BS7)</f>
        <v>4.3063053267978664E-3</v>
      </c>
      <c r="AD7" s="6">
        <f t="shared" si="2"/>
        <v>4.4426141129508831E-3</v>
      </c>
      <c r="AE7" s="6">
        <f t="shared" si="2"/>
        <v>4.4003431940910975E-3</v>
      </c>
      <c r="AF7" s="6">
        <f t="shared" si="2"/>
        <v>4.2780641658275165E-3</v>
      </c>
      <c r="AG7" s="6">
        <f t="shared" si="2"/>
        <v>4.2915769239398596E-3</v>
      </c>
      <c r="AH7" s="6">
        <f t="shared" si="2"/>
        <v>4.0682866157947485E-3</v>
      </c>
      <c r="AI7" s="6">
        <f t="shared" si="2"/>
        <v>3.219073377552068E-3</v>
      </c>
      <c r="AJ7" s="59">
        <f t="shared" si="2"/>
        <v>3.7650080842188318E-3</v>
      </c>
      <c r="AK7" s="58">
        <v>150</v>
      </c>
      <c r="AL7" s="56">
        <v>14.1</v>
      </c>
      <c r="AM7" s="56">
        <v>13.3</v>
      </c>
      <c r="AN7" s="56">
        <v>12.990909090909099</v>
      </c>
      <c r="AO7" s="56">
        <v>13.1090909090909</v>
      </c>
      <c r="AP7" s="56">
        <v>13.3</v>
      </c>
      <c r="AQ7" s="56">
        <v>13.2</v>
      </c>
      <c r="AR7" s="56">
        <v>13</v>
      </c>
      <c r="AS7" s="56">
        <v>12.8909090909091</v>
      </c>
      <c r="AT7" s="56">
        <v>13.218181818181799</v>
      </c>
      <c r="AU7" s="56">
        <v>25.328970454545502</v>
      </c>
      <c r="AV7" s="56">
        <v>24.2369609090909</v>
      </c>
      <c r="AW7" s="56">
        <v>24.890766636363601</v>
      </c>
      <c r="AX7" s="56">
        <v>25.034750272727301</v>
      </c>
      <c r="AY7" s="56">
        <v>24.650071636363599</v>
      </c>
      <c r="AZ7" s="56">
        <v>24.2618636363636</v>
      </c>
      <c r="BA7" s="56">
        <v>24.094816999999999</v>
      </c>
      <c r="BB7" s="56">
        <v>25.872352818181799</v>
      </c>
      <c r="BC7" s="56">
        <v>32.9986467272727</v>
      </c>
      <c r="BD7" s="56">
        <v>33.212769090909099</v>
      </c>
      <c r="BE7" s="56">
        <v>33.0408090909091</v>
      </c>
      <c r="BF7" s="56">
        <v>32.785835090909103</v>
      </c>
      <c r="BG7" s="56">
        <v>32.932439818181798</v>
      </c>
      <c r="BH7" s="56">
        <v>33.181428090909101</v>
      </c>
      <c r="BI7" s="56">
        <v>32.880684727272701</v>
      </c>
      <c r="BJ7" s="56">
        <v>32.838112000000002</v>
      </c>
      <c r="BK7" s="56">
        <v>37.307399727272703</v>
      </c>
      <c r="BL7" s="56">
        <v>37.528754999999997</v>
      </c>
      <c r="BM7" s="56">
        <v>37.077877999999998</v>
      </c>
      <c r="BN7" s="56">
        <v>36.763829454545501</v>
      </c>
      <c r="BO7" s="56">
        <v>36.983568818181801</v>
      </c>
      <c r="BP7" s="56">
        <v>37.810941</v>
      </c>
      <c r="BQ7" s="56">
        <v>38.560186909090902</v>
      </c>
      <c r="BR7" s="56">
        <v>37.764191181818198</v>
      </c>
      <c r="BS7" s="65">
        <v>40.031131636363597</v>
      </c>
      <c r="BT7" s="65">
        <v>40.338275818181799</v>
      </c>
      <c r="BU7" s="65">
        <v>39.858979272727296</v>
      </c>
      <c r="BV7" s="65">
        <v>39.469288454545499</v>
      </c>
      <c r="BW7" s="65">
        <v>39.6967502727273</v>
      </c>
      <c r="BX7" s="65">
        <v>40.385297999999999</v>
      </c>
      <c r="BY7" s="65">
        <v>40.595011454545499</v>
      </c>
      <c r="BZ7" s="65">
        <v>40.142306545454502</v>
      </c>
      <c r="CA7" s="65">
        <v>2.9963636363636401E-2</v>
      </c>
      <c r="CB7" s="65">
        <v>2.99681818181818E-2</v>
      </c>
      <c r="CC7" s="65">
        <v>2.9986363636363599E-2</v>
      </c>
      <c r="CD7" s="65">
        <v>2.99681818181818E-2</v>
      </c>
      <c r="CE7" s="65">
        <v>2.99772727272727E-2</v>
      </c>
      <c r="CF7" s="65">
        <v>2.9950000000000001E-2</v>
      </c>
      <c r="CG7" s="65">
        <v>2.99818181818182E-2</v>
      </c>
      <c r="CH7" s="65">
        <v>3.0004545454545499E-2</v>
      </c>
      <c r="CI7" s="56">
        <v>27.634287545454502</v>
      </c>
      <c r="CJ7" s="56">
        <v>26.402539090909102</v>
      </c>
      <c r="CK7" s="56">
        <v>26.912994909090902</v>
      </c>
      <c r="CL7" s="56">
        <v>26.982744090909101</v>
      </c>
      <c r="CM7" s="56">
        <v>26.4708493636364</v>
      </c>
      <c r="CN7" s="56">
        <v>26.341690545454501</v>
      </c>
      <c r="CO7" s="56">
        <v>26.399552545454501</v>
      </c>
      <c r="CP7" s="56">
        <v>28.1436568181818</v>
      </c>
    </row>
    <row r="8" spans="1:94" s="43" customFormat="1" ht="15" customHeight="1" x14ac:dyDescent="0.25">
      <c r="A8" s="23"/>
      <c r="B8" s="26"/>
      <c r="C8" s="26"/>
      <c r="D8" s="29">
        <f t="shared" ref="D8:D10" si="10">AK8</f>
        <v>200</v>
      </c>
      <c r="E8" s="21">
        <f t="shared" si="3"/>
        <v>5.7993457272728017</v>
      </c>
      <c r="F8" s="21">
        <f t="shared" si="4"/>
        <v>7.1474543636362977</v>
      </c>
      <c r="G8" s="21">
        <f t="shared" si="5"/>
        <v>6.3702733636362989</v>
      </c>
      <c r="H8" s="21">
        <f t="shared" si="6"/>
        <v>5.5769023636362975</v>
      </c>
      <c r="I8" s="21">
        <f t="shared" si="7"/>
        <v>6.3893065454545042</v>
      </c>
      <c r="J8" s="21">
        <f t="shared" si="6"/>
        <v>6.9622141818181982</v>
      </c>
      <c r="K8" s="21">
        <f t="shared" si="8"/>
        <v>7.1668690909091008</v>
      </c>
      <c r="L8" s="21">
        <f t="shared" si="6"/>
        <v>5.9223517272727024</v>
      </c>
      <c r="M8" s="64">
        <f t="shared" ref="M8:M10" si="11">E8+AM8-U8-AC8</f>
        <v>22.802256949362999</v>
      </c>
      <c r="N8" s="64">
        <f t="shared" si="0"/>
        <v>23.88387777791289</v>
      </c>
      <c r="O8" s="64">
        <f t="shared" si="0"/>
        <v>23.374504511622462</v>
      </c>
      <c r="P8" s="64">
        <f t="shared" si="0"/>
        <v>22.894899466509077</v>
      </c>
      <c r="Q8" s="64">
        <f t="shared" si="0"/>
        <v>23.576537531139394</v>
      </c>
      <c r="R8" s="64">
        <f t="shared" si="0"/>
        <v>24.079199309364846</v>
      </c>
      <c r="S8" s="64">
        <f t="shared" si="0"/>
        <v>24.136537530574987</v>
      </c>
      <c r="T8" s="64">
        <f t="shared" si="0"/>
        <v>23.209333107198901</v>
      </c>
      <c r="U8" s="22">
        <f t="shared" si="9"/>
        <v>2.7652038181819023</v>
      </c>
      <c r="V8" s="22">
        <f t="shared" si="1"/>
        <v>2.6679078181817992</v>
      </c>
      <c r="W8" s="22">
        <f t="shared" si="1"/>
        <v>2.581704000000002</v>
      </c>
      <c r="X8" s="22">
        <f t="shared" si="1"/>
        <v>2.4497509999999991</v>
      </c>
      <c r="Y8" s="22">
        <f t="shared" si="1"/>
        <v>2.3985983636363031</v>
      </c>
      <c r="Z8" s="22">
        <f t="shared" si="1"/>
        <v>2.3508060909090993</v>
      </c>
      <c r="AA8" s="22">
        <f t="shared" si="1"/>
        <v>2.4343919090908983</v>
      </c>
      <c r="AB8" s="22">
        <f t="shared" si="1"/>
        <v>2.5170291818181987</v>
      </c>
      <c r="AC8" s="6">
        <f t="shared" ref="AC8:AC10" si="12">$B$6*CA8/60*$B$7*ABS(BK8-BS8)</f>
        <v>4.6122324551977111E-3</v>
      </c>
      <c r="AD8" s="6">
        <f t="shared" si="2"/>
        <v>4.7596766325091033E-3</v>
      </c>
      <c r="AE8" s="6">
        <f t="shared" si="2"/>
        <v>4.9739429229392375E-3</v>
      </c>
      <c r="AF8" s="6">
        <f t="shared" si="2"/>
        <v>4.979169854516902E-3</v>
      </c>
      <c r="AG8" s="6">
        <f t="shared" si="2"/>
        <v>5.0797415879068634E-3</v>
      </c>
      <c r="AH8" s="6">
        <f t="shared" si="2"/>
        <v>4.9360542715530305E-3</v>
      </c>
      <c r="AI8" s="6">
        <f t="shared" si="2"/>
        <v>5.0305603341163335E-3</v>
      </c>
      <c r="AJ8" s="59">
        <f t="shared" si="2"/>
        <v>5.0803473465033952E-3</v>
      </c>
      <c r="AK8" s="58">
        <v>200</v>
      </c>
      <c r="AL8" s="56">
        <v>20.645454545454498</v>
      </c>
      <c r="AM8" s="56">
        <v>19.772727272727298</v>
      </c>
      <c r="AN8" s="56">
        <v>19.409090909090899</v>
      </c>
      <c r="AO8" s="56">
        <v>19.590909090909101</v>
      </c>
      <c r="AP8" s="56">
        <v>19.772727272727298</v>
      </c>
      <c r="AQ8" s="56">
        <v>19.590909090909101</v>
      </c>
      <c r="AR8" s="56">
        <v>19.472727272727301</v>
      </c>
      <c r="AS8" s="56">
        <v>19.409090909090899</v>
      </c>
      <c r="AT8" s="56">
        <v>19.809090909090902</v>
      </c>
      <c r="AU8" s="56">
        <v>24.922550636363599</v>
      </c>
      <c r="AV8" s="56">
        <v>23.6482511818182</v>
      </c>
      <c r="AW8" s="56">
        <v>24.2143683636364</v>
      </c>
      <c r="AX8" s="56">
        <v>24.915798272727301</v>
      </c>
      <c r="AY8" s="56">
        <v>24.153505363636398</v>
      </c>
      <c r="AZ8" s="56">
        <v>23.597017636363599</v>
      </c>
      <c r="BA8" s="56">
        <v>23.241274909090901</v>
      </c>
      <c r="BB8" s="56">
        <v>24.814875909090901</v>
      </c>
      <c r="BC8" s="56">
        <v>33.021896363636401</v>
      </c>
      <c r="BD8" s="56">
        <v>33.215705545454497</v>
      </c>
      <c r="BE8" s="56">
        <v>33.004641727272698</v>
      </c>
      <c r="BF8" s="56">
        <v>32.792700636363598</v>
      </c>
      <c r="BG8" s="56">
        <v>32.962811909090902</v>
      </c>
      <c r="BH8" s="56">
        <v>32.859231818181797</v>
      </c>
      <c r="BI8" s="56">
        <v>32.828144000000002</v>
      </c>
      <c r="BJ8" s="56">
        <v>33.037227636363603</v>
      </c>
      <c r="BK8" s="56">
        <v>41.148794363636398</v>
      </c>
      <c r="BL8" s="56">
        <v>41.339423090909101</v>
      </c>
      <c r="BM8" s="56">
        <v>40.834023727272701</v>
      </c>
      <c r="BN8" s="56">
        <v>40.501472181818201</v>
      </c>
      <c r="BO8" s="56">
        <v>40.512454363636401</v>
      </c>
      <c r="BP8" s="56">
        <v>40.635348</v>
      </c>
      <c r="BQ8" s="56">
        <v>40.718603727272701</v>
      </c>
      <c r="BR8" s="56">
        <v>40.479633636363602</v>
      </c>
      <c r="BS8" s="65">
        <v>44.066910090909097</v>
      </c>
      <c r="BT8" s="65">
        <v>44.350368454545503</v>
      </c>
      <c r="BU8" s="65">
        <v>43.9786043636364</v>
      </c>
      <c r="BV8" s="65">
        <v>43.649834727272697</v>
      </c>
      <c r="BW8" s="65">
        <v>43.723435181818203</v>
      </c>
      <c r="BX8" s="65">
        <v>43.756448272727297</v>
      </c>
      <c r="BY8" s="65">
        <v>43.899460818181801</v>
      </c>
      <c r="BZ8" s="65">
        <v>43.690997363636399</v>
      </c>
      <c r="CA8" s="65">
        <v>2.9954545454545501E-2</v>
      </c>
      <c r="CB8" s="65">
        <v>2.9959090909090901E-2</v>
      </c>
      <c r="CC8" s="65">
        <v>2.99772727272727E-2</v>
      </c>
      <c r="CD8" s="65">
        <v>2.99727272727273E-2</v>
      </c>
      <c r="CE8" s="65">
        <v>2.99818181818182E-2</v>
      </c>
      <c r="CF8" s="65">
        <v>2.99727272727273E-2</v>
      </c>
      <c r="CG8" s="65">
        <v>2.99727272727273E-2</v>
      </c>
      <c r="CH8" s="65">
        <v>2.99818181818182E-2</v>
      </c>
      <c r="CI8" s="56">
        <v>27.687754454545502</v>
      </c>
      <c r="CJ8" s="56">
        <v>26.316158999999999</v>
      </c>
      <c r="CK8" s="56">
        <v>26.796072363636402</v>
      </c>
      <c r="CL8" s="56">
        <v>27.3655492727273</v>
      </c>
      <c r="CM8" s="56">
        <v>26.552103727272701</v>
      </c>
      <c r="CN8" s="56">
        <v>25.947823727272699</v>
      </c>
      <c r="CO8" s="56">
        <v>25.675666818181799</v>
      </c>
      <c r="CP8" s="56">
        <v>27.3319050909091</v>
      </c>
    </row>
    <row r="9" spans="1:94" s="43" customFormat="1" ht="15" customHeight="1" x14ac:dyDescent="0.25">
      <c r="A9" s="23"/>
      <c r="B9" s="26"/>
      <c r="C9" s="26"/>
      <c r="D9" s="29">
        <f t="shared" si="10"/>
        <v>250</v>
      </c>
      <c r="E9" s="21">
        <f t="shared" si="3"/>
        <v>6.4254176363637017</v>
      </c>
      <c r="F9" s="21">
        <f t="shared" si="4"/>
        <v>7.426462727272698</v>
      </c>
      <c r="G9" s="21">
        <f t="shared" si="5"/>
        <v>6.5929791818180998</v>
      </c>
      <c r="H9" s="21">
        <f t="shared" si="6"/>
        <v>6.4497204545455</v>
      </c>
      <c r="I9" s="21">
        <f t="shared" si="7"/>
        <v>7.042010545454497</v>
      </c>
      <c r="J9" s="21">
        <f t="shared" si="6"/>
        <v>7.4213520909090969</v>
      </c>
      <c r="K9" s="21">
        <f t="shared" si="8"/>
        <v>7.8935456363635961</v>
      </c>
      <c r="L9" s="21">
        <f t="shared" si="6"/>
        <v>6.3211112727273013</v>
      </c>
      <c r="M9" s="64">
        <f t="shared" si="11"/>
        <v>30.42664482906099</v>
      </c>
      <c r="N9" s="64">
        <f t="shared" si="0"/>
        <v>31.049807702500999</v>
      </c>
      <c r="O9" s="64">
        <f t="shared" si="0"/>
        <v>30.596614098330978</v>
      </c>
      <c r="P9" s="64">
        <f t="shared" si="0"/>
        <v>30.621706714398922</v>
      </c>
      <c r="Q9" s="64">
        <f t="shared" si="0"/>
        <v>31.045360812371825</v>
      </c>
      <c r="R9" s="64">
        <f t="shared" si="0"/>
        <v>31.290554705555554</v>
      </c>
      <c r="S9" s="64">
        <f t="shared" si="0"/>
        <v>31.627027827245488</v>
      </c>
      <c r="T9" s="64">
        <f t="shared" si="0"/>
        <v>30.602575334686776</v>
      </c>
      <c r="U9" s="22">
        <f t="shared" si="9"/>
        <v>3.1921711818181997</v>
      </c>
      <c r="V9" s="22">
        <f t="shared" si="1"/>
        <v>3.106565363636399</v>
      </c>
      <c r="W9" s="22">
        <f t="shared" si="1"/>
        <v>2.9443938181817977</v>
      </c>
      <c r="X9" s="22">
        <f t="shared" si="1"/>
        <v>3.0943696363637017</v>
      </c>
      <c r="Y9" s="22">
        <f t="shared" si="1"/>
        <v>2.972139727272701</v>
      </c>
      <c r="Z9" s="22">
        <f t="shared" si="1"/>
        <v>2.9062109090908983</v>
      </c>
      <c r="AA9" s="22">
        <f t="shared" si="1"/>
        <v>2.9512144545454007</v>
      </c>
      <c r="AB9" s="22">
        <f t="shared" si="1"/>
        <v>2.9665983636364004</v>
      </c>
      <c r="AC9" s="6">
        <f t="shared" si="12"/>
        <v>6.6016254845095391E-3</v>
      </c>
      <c r="AD9" s="6">
        <f t="shared" si="2"/>
        <v>6.4532974988990733E-3</v>
      </c>
      <c r="AE9" s="6">
        <f t="shared" si="2"/>
        <v>6.5167198508223499E-3</v>
      </c>
      <c r="AF9" s="6">
        <f t="shared" si="2"/>
        <v>6.3713765101763159E-3</v>
      </c>
      <c r="AG9" s="6">
        <f t="shared" si="2"/>
        <v>6.3281876281675023E-3</v>
      </c>
      <c r="AH9" s="6">
        <f t="shared" si="2"/>
        <v>6.4046580808480051E-3</v>
      </c>
      <c r="AI9" s="6">
        <f t="shared" si="2"/>
        <v>6.2124454818039227E-3</v>
      </c>
      <c r="AJ9" s="59">
        <f t="shared" si="2"/>
        <v>6.4830289496235361E-3</v>
      </c>
      <c r="AK9" s="58">
        <v>250</v>
      </c>
      <c r="AL9" s="56">
        <v>28.3</v>
      </c>
      <c r="AM9" s="56">
        <v>27.2</v>
      </c>
      <c r="AN9" s="56">
        <v>26.736363636363599</v>
      </c>
      <c r="AO9" s="56">
        <v>26.954545454545499</v>
      </c>
      <c r="AP9" s="56">
        <v>27.272727272727298</v>
      </c>
      <c r="AQ9" s="56">
        <v>26.981818181818198</v>
      </c>
      <c r="AR9" s="56">
        <v>26.781818181818199</v>
      </c>
      <c r="AS9" s="56">
        <v>26.690909090909098</v>
      </c>
      <c r="AT9" s="56">
        <v>27.2545454545455</v>
      </c>
      <c r="AU9" s="56">
        <v>24.489117727272699</v>
      </c>
      <c r="AV9" s="56">
        <v>23.159037909090902</v>
      </c>
      <c r="AW9" s="56">
        <v>23.778953363636401</v>
      </c>
      <c r="AX9" s="56">
        <v>24.1769746363636</v>
      </c>
      <c r="AY9" s="56">
        <v>23.6942124545455</v>
      </c>
      <c r="AZ9" s="56">
        <v>23.101369727272701</v>
      </c>
      <c r="BA9" s="56">
        <v>22.732669363636401</v>
      </c>
      <c r="BB9" s="56">
        <v>24.599119818181801</v>
      </c>
      <c r="BC9" s="56">
        <v>33.214535363636401</v>
      </c>
      <c r="BD9" s="56">
        <v>33.0055006363636</v>
      </c>
      <c r="BE9" s="56">
        <v>32.7919325454545</v>
      </c>
      <c r="BF9" s="56">
        <v>32.926695090909099</v>
      </c>
      <c r="BG9" s="56">
        <v>33.156222999999997</v>
      </c>
      <c r="BH9" s="56">
        <v>32.822721818181797</v>
      </c>
      <c r="BI9" s="56">
        <v>33.046214999999997</v>
      </c>
      <c r="BJ9" s="56">
        <v>33.220231090909103</v>
      </c>
      <c r="BK9" s="56">
        <v>44.965983181818203</v>
      </c>
      <c r="BL9" s="56">
        <v>45.387287909090901</v>
      </c>
      <c r="BM9" s="56">
        <v>44.963858454545502</v>
      </c>
      <c r="BN9" s="56">
        <v>44.613250272727299</v>
      </c>
      <c r="BO9" s="56">
        <v>44.748230999999997</v>
      </c>
      <c r="BP9" s="56">
        <v>44.759838999999999</v>
      </c>
      <c r="BQ9" s="56">
        <v>44.925552363636399</v>
      </c>
      <c r="BR9" s="56">
        <v>44.5000725454546</v>
      </c>
      <c r="BS9" s="65">
        <v>49.140868454545497</v>
      </c>
      <c r="BT9" s="65">
        <v>49.467132545454497</v>
      </c>
      <c r="BU9" s="65">
        <v>49.085049181818199</v>
      </c>
      <c r="BV9" s="65">
        <v>48.643136727272697</v>
      </c>
      <c r="BW9" s="65">
        <v>48.749586545454498</v>
      </c>
      <c r="BX9" s="65">
        <v>48.810775999999997</v>
      </c>
      <c r="BY9" s="65">
        <v>48.854319181818198</v>
      </c>
      <c r="BZ9" s="65">
        <v>48.598713727272703</v>
      </c>
      <c r="CA9" s="65">
        <v>2.99681818181818E-2</v>
      </c>
      <c r="CB9" s="65">
        <v>2.99772727272727E-2</v>
      </c>
      <c r="CC9" s="65">
        <v>2.99681818181818E-2</v>
      </c>
      <c r="CD9" s="65">
        <v>2.9963636363636401E-2</v>
      </c>
      <c r="CE9" s="65">
        <v>2.99727272727273E-2</v>
      </c>
      <c r="CF9" s="65">
        <v>2.9963636363636401E-2</v>
      </c>
      <c r="CG9" s="65">
        <v>2.99681818181818E-2</v>
      </c>
      <c r="CH9" s="65">
        <v>2.99772727272727E-2</v>
      </c>
      <c r="CI9" s="56">
        <v>27.681288909090899</v>
      </c>
      <c r="CJ9" s="56">
        <v>26.265603272727301</v>
      </c>
      <c r="CK9" s="56">
        <v>26.723347181818198</v>
      </c>
      <c r="CL9" s="56">
        <v>27.271344272727301</v>
      </c>
      <c r="CM9" s="56">
        <v>26.666352181818201</v>
      </c>
      <c r="CN9" s="56">
        <v>26.007580636363599</v>
      </c>
      <c r="CO9" s="56">
        <v>25.683883818181801</v>
      </c>
      <c r="CP9" s="56">
        <v>27.565718181818202</v>
      </c>
    </row>
    <row r="10" spans="1:94" s="43" customFormat="1" ht="15" customHeight="1" x14ac:dyDescent="0.25">
      <c r="A10" s="23"/>
      <c r="B10" s="26"/>
      <c r="C10" s="26"/>
      <c r="D10" s="29">
        <f t="shared" si="10"/>
        <v>300</v>
      </c>
      <c r="E10" s="21">
        <f t="shared" si="3"/>
        <v>6.6396501818181983</v>
      </c>
      <c r="F10" s="21">
        <f t="shared" si="4"/>
        <v>7.7111780000000021</v>
      </c>
      <c r="G10" s="21">
        <f t="shared" si="5"/>
        <v>7.2113631818182018</v>
      </c>
      <c r="H10" s="21">
        <f t="shared" si="6"/>
        <v>7.0419417272727012</v>
      </c>
      <c r="I10" s="21">
        <f t="shared" si="7"/>
        <v>7.2911033636364042</v>
      </c>
      <c r="J10" s="21">
        <f t="shared" si="6"/>
        <v>7.7407471818181977</v>
      </c>
      <c r="K10" s="21">
        <f t="shared" si="8"/>
        <v>8.1054005454544988</v>
      </c>
      <c r="L10" s="21">
        <f t="shared" si="6"/>
        <v>6.2326523636364017</v>
      </c>
      <c r="M10" s="64">
        <f t="shared" si="11"/>
        <v>38.414463832459951</v>
      </c>
      <c r="N10" s="64">
        <f t="shared" si="0"/>
        <v>38.809256360872247</v>
      </c>
      <c r="O10" s="64">
        <f t="shared" si="0"/>
        <v>38.62796594982246</v>
      </c>
      <c r="P10" s="64">
        <f t="shared" si="0"/>
        <v>39.106497576732174</v>
      </c>
      <c r="Q10" s="64">
        <f t="shared" si="0"/>
        <v>38.857378413290398</v>
      </c>
      <c r="R10" s="64">
        <f t="shared" si="0"/>
        <v>38.939474489445502</v>
      </c>
      <c r="S10" s="64">
        <f t="shared" si="0"/>
        <v>38.740369974593939</v>
      </c>
      <c r="T10" s="64">
        <f t="shared" si="0"/>
        <v>37.551283331651319</v>
      </c>
      <c r="U10" s="22">
        <f t="shared" si="9"/>
        <v>3.7805229090908981</v>
      </c>
      <c r="V10" s="22">
        <f t="shared" si="1"/>
        <v>3.8027300000000004</v>
      </c>
      <c r="W10" s="22">
        <f t="shared" si="1"/>
        <v>3.7205461818182002</v>
      </c>
      <c r="X10" s="22">
        <f t="shared" si="1"/>
        <v>3.4635655454545997</v>
      </c>
      <c r="Y10" s="22">
        <f t="shared" si="1"/>
        <v>3.6255353636364021</v>
      </c>
      <c r="Z10" s="22">
        <f t="shared" si="1"/>
        <v>3.7025866363635984</v>
      </c>
      <c r="AA10" s="22">
        <f t="shared" si="1"/>
        <v>4.0036907272726978</v>
      </c>
      <c r="AB10" s="22">
        <f t="shared" si="1"/>
        <v>3.9560288181817995</v>
      </c>
      <c r="AC10" s="6">
        <f t="shared" si="12"/>
        <v>8.2998039037469225E-3</v>
      </c>
      <c r="AD10" s="6">
        <f t="shared" si="2"/>
        <v>8.2825482186491203E-3</v>
      </c>
      <c r="AE10" s="6">
        <f t="shared" si="2"/>
        <v>8.3055956320373624E-3</v>
      </c>
      <c r="AF10" s="6">
        <f t="shared" si="2"/>
        <v>8.2422414495287415E-3</v>
      </c>
      <c r="AG10" s="6">
        <f t="shared" si="2"/>
        <v>8.189586709605734E-3</v>
      </c>
      <c r="AH10" s="6">
        <f t="shared" si="2"/>
        <v>7.7769650999988029E-3</v>
      </c>
      <c r="AI10" s="6">
        <f t="shared" si="2"/>
        <v>6.7943890423615132E-3</v>
      </c>
      <c r="AJ10" s="59">
        <f t="shared" si="2"/>
        <v>7.1583956214860541E-3</v>
      </c>
      <c r="AK10" s="58">
        <v>300</v>
      </c>
      <c r="AL10" s="56">
        <v>36.818181818181799</v>
      </c>
      <c r="AM10" s="56">
        <v>35.563636363636398</v>
      </c>
      <c r="AN10" s="56">
        <v>34.909090909090899</v>
      </c>
      <c r="AO10" s="56">
        <v>35.145454545454498</v>
      </c>
      <c r="AP10" s="56">
        <v>35.536363636363603</v>
      </c>
      <c r="AQ10" s="56">
        <v>35.200000000000003</v>
      </c>
      <c r="AR10" s="56">
        <v>34.909090909090899</v>
      </c>
      <c r="AS10" s="56">
        <v>34.645454545454498</v>
      </c>
      <c r="AT10" s="56">
        <v>35.281818181818203</v>
      </c>
      <c r="AU10" s="56">
        <v>24.063237818181801</v>
      </c>
      <c r="AV10" s="56">
        <v>22.6606316363636</v>
      </c>
      <c r="AW10" s="56">
        <v>23.318643000000002</v>
      </c>
      <c r="AX10" s="56">
        <v>23.8672039090909</v>
      </c>
      <c r="AY10" s="56">
        <v>23.353022818181799</v>
      </c>
      <c r="AZ10" s="56">
        <v>22.932531090909102</v>
      </c>
      <c r="BA10" s="56">
        <v>22.662418363636402</v>
      </c>
      <c r="BB10" s="56">
        <v>24.548278818181799</v>
      </c>
      <c r="BC10" s="56">
        <v>33.002887999999999</v>
      </c>
      <c r="BD10" s="56">
        <v>32.791809636363602</v>
      </c>
      <c r="BE10" s="56">
        <v>32.950006181818203</v>
      </c>
      <c r="BF10" s="56">
        <v>33.209145636363601</v>
      </c>
      <c r="BG10" s="56">
        <v>33.064126181818203</v>
      </c>
      <c r="BH10" s="56">
        <v>32.973278272727299</v>
      </c>
      <c r="BI10" s="56">
        <v>33.1878189090909</v>
      </c>
      <c r="BJ10" s="56">
        <v>33.080931181818201</v>
      </c>
      <c r="BK10" s="56">
        <v>49.196434090909101</v>
      </c>
      <c r="BL10" s="56">
        <v>49.568764363636397</v>
      </c>
      <c r="BM10" s="56">
        <v>49.249371363636399</v>
      </c>
      <c r="BN10" s="56">
        <v>48.8779021818182</v>
      </c>
      <c r="BO10" s="56">
        <v>49.145538999999999</v>
      </c>
      <c r="BP10" s="56">
        <v>50.176275545454502</v>
      </c>
      <c r="BQ10" s="56">
        <v>51.420945636363598</v>
      </c>
      <c r="BR10" s="56">
        <v>50.860508909090903</v>
      </c>
      <c r="BS10" s="65">
        <v>54.446048090909102</v>
      </c>
      <c r="BT10" s="65">
        <v>54.804287272727301</v>
      </c>
      <c r="BU10" s="65">
        <v>54.501055272727299</v>
      </c>
      <c r="BV10" s="65">
        <v>54.087156818181803</v>
      </c>
      <c r="BW10" s="65">
        <v>54.322299545454499</v>
      </c>
      <c r="BX10" s="65">
        <v>55.093702818181796</v>
      </c>
      <c r="BY10" s="65">
        <v>55.715780818181798</v>
      </c>
      <c r="BZ10" s="65">
        <v>55.386810545454502</v>
      </c>
      <c r="CA10" s="65">
        <v>2.9963636363636401E-2</v>
      </c>
      <c r="CB10" s="65">
        <v>2.99818181818182E-2</v>
      </c>
      <c r="CC10" s="65">
        <v>2.99727272727273E-2</v>
      </c>
      <c r="CD10" s="65">
        <v>2.9986363636363599E-2</v>
      </c>
      <c r="CE10" s="65">
        <v>2.99818181818182E-2</v>
      </c>
      <c r="CF10" s="65">
        <v>2.99727272727273E-2</v>
      </c>
      <c r="CG10" s="65">
        <v>2.99818181818182E-2</v>
      </c>
      <c r="CH10" s="65">
        <v>2.99727272727273E-2</v>
      </c>
      <c r="CI10" s="56">
        <v>27.843760727272699</v>
      </c>
      <c r="CJ10" s="56">
        <v>26.463361636363601</v>
      </c>
      <c r="CK10" s="56">
        <v>27.039189181818202</v>
      </c>
      <c r="CL10" s="56">
        <v>27.3307694545455</v>
      </c>
      <c r="CM10" s="56">
        <v>26.978558181818201</v>
      </c>
      <c r="CN10" s="56">
        <v>26.6351177272727</v>
      </c>
      <c r="CO10" s="56">
        <v>26.666109090909099</v>
      </c>
      <c r="CP10" s="56">
        <v>28.504307636363599</v>
      </c>
    </row>
    <row r="11" spans="1:94" s="43" customFormat="1" ht="15" customHeight="1" x14ac:dyDescent="0.25">
      <c r="A11" s="23"/>
      <c r="B11" s="26"/>
      <c r="C11" s="26"/>
      <c r="D11" s="29">
        <f>AK11</f>
        <v>350</v>
      </c>
      <c r="E11" s="21">
        <f t="shared" ref="E11:E13" si="13">BC11-AU11-$B$4</f>
        <v>6.661312627118698</v>
      </c>
      <c r="F11" s="21">
        <f t="shared" si="4"/>
        <v>7.7091013220337974</v>
      </c>
      <c r="G11" s="21">
        <f t="shared" si="5"/>
        <v>7.1542310169490992</v>
      </c>
      <c r="H11" s="21">
        <f t="shared" ref="H11:H13" si="14">BF11-AX11-$B$4</f>
        <v>6.7578535932204007</v>
      </c>
      <c r="I11" s="21">
        <f t="shared" si="7"/>
        <v>7.123138169491499</v>
      </c>
      <c r="J11" s="21">
        <f t="shared" ref="J11:J12" si="15">BH11-AZ11-$B$4</f>
        <v>7.7242071864405988</v>
      </c>
      <c r="K11" s="21">
        <f t="shared" si="8"/>
        <v>7.8409869661017009</v>
      </c>
      <c r="L11" s="21">
        <f t="shared" ref="L11:L12" si="16">BJ11-BB11-$B$4</f>
        <v>6.2322497118644984</v>
      </c>
      <c r="M11" s="64">
        <f t="shared" ref="M11:M13" si="17">E11+AM11-U11-AC11</f>
        <v>47.372472798728566</v>
      </c>
      <c r="N11" s="64">
        <f t="shared" ref="N11:N13" si="18">F11+AN11-V11-AD11</f>
        <v>47.949449171579566</v>
      </c>
      <c r="O11" s="64">
        <f t="shared" ref="O11:O12" si="19">G11+AO11-W11-AE11</f>
        <v>47.656513892800454</v>
      </c>
      <c r="P11" s="64">
        <f t="shared" ref="P11:P13" si="20">H11+AP11-X11-AF11</f>
        <v>47.593158804211868</v>
      </c>
      <c r="Q11" s="64">
        <f t="shared" ref="Q11:Q13" si="21">I11+AQ11-Y11-AG11</f>
        <v>47.782082563303298</v>
      </c>
      <c r="R11" s="64">
        <f t="shared" ref="R11:R13" si="22">J11+AR11-Z11-AH11</f>
        <v>47.971302139866587</v>
      </c>
      <c r="S11" s="64">
        <f t="shared" ref="S11:S13" si="23">K11+AS11-AA11-AI11</f>
        <v>47.67172957486062</v>
      </c>
      <c r="T11" s="64">
        <f t="shared" ref="T11:T13" si="24">L11+AT11-AB11-AJ11</f>
        <v>46.487716644261091</v>
      </c>
      <c r="U11" s="22">
        <f t="shared" ref="U11:U13" si="25">CI11-AU11</f>
        <v>4.4847714237287981</v>
      </c>
      <c r="V11" s="22">
        <f t="shared" ref="V11:V13" si="26">CJ11-AV11</f>
        <v>4.4622359491525003</v>
      </c>
      <c r="W11" s="22">
        <f t="shared" ref="W11:W13" si="27">CK11-AW11</f>
        <v>4.4307052033898024</v>
      </c>
      <c r="X11" s="22">
        <f t="shared" ref="X11:X13" si="28">CL11-AX11</f>
        <v>4.3654684067796978</v>
      </c>
      <c r="Y11" s="22">
        <f t="shared" ref="Y11:Y13" si="29">CM11-AY11</f>
        <v>4.2670854237287976</v>
      </c>
      <c r="Z11" s="22">
        <f t="shared" ref="Z11:Z13" si="30">CN11-AZ11</f>
        <v>4.4655591525422977</v>
      </c>
      <c r="AA11" s="22">
        <f t="shared" ref="AA11:AA13" si="31">CO11-BA11</f>
        <v>4.6324718135592988</v>
      </c>
      <c r="AB11" s="22">
        <f t="shared" ref="AB11:AB13" si="32">CP11-BB11</f>
        <v>4.7007056610170004</v>
      </c>
      <c r="AC11" s="6">
        <f t="shared" ref="AC11:AC13" si="33">$B$6*CA11/60*$B$7*ABS(BK11-BS11)</f>
        <v>1.0848065678328824E-2</v>
      </c>
      <c r="AD11" s="6">
        <f t="shared" ref="AD11:AD13" si="34">$B$6*CB11/60*$B$7*ABS(BL11-BT11)</f>
        <v>1.0975523335628181E-2</v>
      </c>
      <c r="AE11" s="6">
        <f t="shared" ref="AE11:AE13" si="35">$B$6*CC11/60*$B$7*ABS(BM11-BU11)</f>
        <v>1.1079717369035971E-2</v>
      </c>
      <c r="AF11" s="6">
        <f t="shared" ref="AF11:AF13" si="36">$B$6*CD11/60*$B$7*ABS(BN11-BV11)</f>
        <v>1.1090789008544587E-2</v>
      </c>
      <c r="AG11" s="6">
        <f t="shared" ref="AG11:AG13" si="37">$B$6*CE11/60*$B$7*ABS(BO11-BW11)</f>
        <v>1.1258318052605437E-2</v>
      </c>
      <c r="AH11" s="6">
        <f t="shared" ref="AH11:AH13" si="38">$B$6*CF11/60*$B$7*ABS(BP11-BX11)</f>
        <v>1.1074707591114978E-2</v>
      </c>
      <c r="AI11" s="6">
        <f t="shared" ref="AI11:AI13" si="39">$B$6*CG11/60*$B$7*ABS(BQ11-BY11)</f>
        <v>9.6669336139830614E-3</v>
      </c>
      <c r="AJ11" s="59">
        <f t="shared" ref="AJ11:AJ13" si="40">$B$6*CH11/60*$B$7*ABS(BR11-BZ11)</f>
        <v>9.9291015016014991E-3</v>
      </c>
      <c r="AK11" s="58">
        <v>350</v>
      </c>
      <c r="AL11" s="56">
        <v>46.581355932203302</v>
      </c>
      <c r="AM11" s="56">
        <v>45.206779661017002</v>
      </c>
      <c r="AN11" s="56">
        <v>44.713559322033902</v>
      </c>
      <c r="AO11" s="56">
        <v>44.944067796610199</v>
      </c>
      <c r="AP11" s="56">
        <v>45.211864406779704</v>
      </c>
      <c r="AQ11" s="56">
        <v>44.937288135593199</v>
      </c>
      <c r="AR11" s="56">
        <v>44.723728813559397</v>
      </c>
      <c r="AS11" s="56">
        <v>44.472881355932202</v>
      </c>
      <c r="AT11" s="56">
        <v>44.966101694915203</v>
      </c>
      <c r="AU11" s="56">
        <v>24.027059813559301</v>
      </c>
      <c r="AV11" s="56">
        <v>22.838503237288201</v>
      </c>
      <c r="AW11" s="56">
        <v>23.429578677966099</v>
      </c>
      <c r="AX11" s="56">
        <v>23.984621983050801</v>
      </c>
      <c r="AY11" s="56">
        <v>23.465955694915301</v>
      </c>
      <c r="AZ11" s="56">
        <v>23.003998406779701</v>
      </c>
      <c r="BA11" s="56">
        <v>22.7735518474576</v>
      </c>
      <c r="BB11" s="56">
        <v>24.459114661016901</v>
      </c>
      <c r="BC11" s="56">
        <v>32.988372440677999</v>
      </c>
      <c r="BD11" s="56">
        <v>32.967604559321998</v>
      </c>
      <c r="BE11" s="56">
        <v>33.003809694915198</v>
      </c>
      <c r="BF11" s="56">
        <v>33.042475576271201</v>
      </c>
      <c r="BG11" s="56">
        <v>33.0090938644068</v>
      </c>
      <c r="BH11" s="56">
        <v>33.028205593220299</v>
      </c>
      <c r="BI11" s="56">
        <v>33.034538813559301</v>
      </c>
      <c r="BJ11" s="56">
        <v>32.991364372881399</v>
      </c>
      <c r="BK11" s="56">
        <v>54.277559084745803</v>
      </c>
      <c r="BL11" s="56">
        <v>54.562213830508497</v>
      </c>
      <c r="BM11" s="56">
        <v>54.285577694915297</v>
      </c>
      <c r="BN11" s="56">
        <v>53.940114050847399</v>
      </c>
      <c r="BO11" s="56">
        <v>54.107034508474598</v>
      </c>
      <c r="BP11" s="56">
        <v>54.853579220339</v>
      </c>
      <c r="BQ11" s="56">
        <v>56.610023423728798</v>
      </c>
      <c r="BR11" s="56">
        <v>55.994649016949197</v>
      </c>
      <c r="BS11" s="56">
        <v>61.137798457627099</v>
      </c>
      <c r="BT11" s="56">
        <v>61.503252796610198</v>
      </c>
      <c r="BU11" s="56">
        <v>61.291123322033897</v>
      </c>
      <c r="BV11" s="56">
        <v>60.952858389830503</v>
      </c>
      <c r="BW11" s="56">
        <v>61.223897033898297</v>
      </c>
      <c r="BX11" s="56">
        <v>61.854175864406798</v>
      </c>
      <c r="BY11" s="56">
        <v>62.722977576271198</v>
      </c>
      <c r="BZ11" s="56">
        <v>62.272321830508503</v>
      </c>
      <c r="CA11" s="56">
        <v>2.9968644067796601E-2</v>
      </c>
      <c r="CB11" s="56">
        <v>2.99677966101695E-2</v>
      </c>
      <c r="CC11" s="56">
        <v>2.9973728813559301E-2</v>
      </c>
      <c r="CD11" s="56">
        <v>2.99728813559322E-2</v>
      </c>
      <c r="CE11" s="56">
        <v>2.9980508474576301E-2</v>
      </c>
      <c r="CF11" s="56">
        <v>2.9981355932203399E-2</v>
      </c>
      <c r="CG11" s="56">
        <v>2.99703389830509E-2</v>
      </c>
      <c r="CH11" s="56">
        <v>2.9975423728813601E-2</v>
      </c>
      <c r="CI11" s="56">
        <v>28.511831237288099</v>
      </c>
      <c r="CJ11" s="56">
        <v>27.300739186440701</v>
      </c>
      <c r="CK11" s="56">
        <v>27.860283881355901</v>
      </c>
      <c r="CL11" s="56">
        <v>28.350090389830498</v>
      </c>
      <c r="CM11" s="56">
        <v>27.733041118644099</v>
      </c>
      <c r="CN11" s="56">
        <v>27.469557559321998</v>
      </c>
      <c r="CO11" s="56">
        <v>27.406023661016899</v>
      </c>
      <c r="CP11" s="56">
        <v>29.159820322033902</v>
      </c>
    </row>
    <row r="12" spans="1:94" s="43" customFormat="1" ht="15" customHeight="1" x14ac:dyDescent="0.25">
      <c r="A12" s="23"/>
      <c r="B12" s="26"/>
      <c r="C12" s="26"/>
      <c r="D12" s="29">
        <f>AK12</f>
        <v>400</v>
      </c>
      <c r="E12" s="21">
        <f t="shared" si="13"/>
        <v>6.5092686101695003</v>
      </c>
      <c r="F12" s="21">
        <f t="shared" si="4"/>
        <v>7.5856523220339032</v>
      </c>
      <c r="G12" s="21">
        <f t="shared" si="5"/>
        <v>7.1495520847457978</v>
      </c>
      <c r="H12" s="21">
        <f t="shared" si="14"/>
        <v>6.7479854745761978</v>
      </c>
      <c r="I12" s="21">
        <f t="shared" si="7"/>
        <v>7.0885777457626968</v>
      </c>
      <c r="J12" s="21">
        <f t="shared" si="15"/>
        <v>7.6906626101694977</v>
      </c>
      <c r="K12" s="21">
        <f t="shared" si="8"/>
        <v>7.6719600338982961</v>
      </c>
      <c r="L12" s="21">
        <f t="shared" si="16"/>
        <v>6.2239050847458026</v>
      </c>
      <c r="M12" s="64">
        <f t="shared" si="17"/>
        <v>57.518269041765386</v>
      </c>
      <c r="N12" s="64">
        <f t="shared" si="18"/>
        <v>58.57611025619336</v>
      </c>
      <c r="O12" s="64">
        <f t="shared" si="19"/>
        <v>58.281049030488106</v>
      </c>
      <c r="P12" s="64">
        <f t="shared" si="20"/>
        <v>58.150427602959518</v>
      </c>
      <c r="Q12" s="64">
        <f t="shared" si="21"/>
        <v>58.379473019654476</v>
      </c>
      <c r="R12" s="64">
        <f t="shared" si="22"/>
        <v>58.726273268069633</v>
      </c>
      <c r="S12" s="64">
        <f t="shared" si="23"/>
        <v>58.095145715527735</v>
      </c>
      <c r="T12" s="64">
        <f t="shared" si="24"/>
        <v>56.899270151512432</v>
      </c>
      <c r="U12" s="22">
        <f t="shared" si="25"/>
        <v>5.2135600000000011</v>
      </c>
      <c r="V12" s="22">
        <f t="shared" si="26"/>
        <v>5.0384905762712009</v>
      </c>
      <c r="W12" s="22">
        <f t="shared" si="27"/>
        <v>5.0090128644067988</v>
      </c>
      <c r="X12" s="22">
        <f t="shared" si="28"/>
        <v>4.8822649322032987</v>
      </c>
      <c r="Y12" s="22">
        <f t="shared" si="29"/>
        <v>4.9160029152541966</v>
      </c>
      <c r="Z12" s="22">
        <f t="shared" si="30"/>
        <v>5.0206278305085021</v>
      </c>
      <c r="AA12" s="22">
        <f t="shared" si="31"/>
        <v>5.2938849661017002</v>
      </c>
      <c r="AB12" s="22">
        <f t="shared" si="32"/>
        <v>5.2869043728813985</v>
      </c>
      <c r="AC12" s="6">
        <f t="shared" si="33"/>
        <v>1.4727703997418335E-2</v>
      </c>
      <c r="AD12" s="6">
        <f t="shared" si="34"/>
        <v>1.5119286179442455E-2</v>
      </c>
      <c r="AE12" s="6">
        <f t="shared" si="35"/>
        <v>1.5422393240698941E-2</v>
      </c>
      <c r="AF12" s="6">
        <f t="shared" si="36"/>
        <v>1.5292939413476545E-2</v>
      </c>
      <c r="AG12" s="6">
        <f t="shared" si="37"/>
        <v>1.5135709159125604E-2</v>
      </c>
      <c r="AH12" s="6">
        <f t="shared" si="38"/>
        <v>1.4947952269260462E-2</v>
      </c>
      <c r="AI12" s="6">
        <f t="shared" si="39"/>
        <v>1.3437826845158094E-2</v>
      </c>
      <c r="AJ12" s="59">
        <f t="shared" si="40"/>
        <v>1.4001746792663444E-2</v>
      </c>
      <c r="AK12" s="58">
        <v>400</v>
      </c>
      <c r="AL12" s="56">
        <v>57.532203389830499</v>
      </c>
      <c r="AM12" s="56">
        <v>56.237288135593303</v>
      </c>
      <c r="AN12" s="56">
        <v>56.044067796610101</v>
      </c>
      <c r="AO12" s="56">
        <v>56.155932203389803</v>
      </c>
      <c r="AP12" s="56">
        <v>56.300000000000097</v>
      </c>
      <c r="AQ12" s="56">
        <v>56.222033898305099</v>
      </c>
      <c r="AR12" s="56">
        <v>56.071186440677899</v>
      </c>
      <c r="AS12" s="56">
        <v>55.730508474576297</v>
      </c>
      <c r="AT12" s="56">
        <v>55.976271186440698</v>
      </c>
      <c r="AU12" s="56">
        <v>24.153121305084699</v>
      </c>
      <c r="AV12" s="56">
        <v>22.986992322033899</v>
      </c>
      <c r="AW12" s="56">
        <v>23.4624791016949</v>
      </c>
      <c r="AX12" s="56">
        <v>23.9773157627119</v>
      </c>
      <c r="AY12" s="56">
        <v>23.456049406779702</v>
      </c>
      <c r="AZ12" s="56">
        <v>23.040315898305099</v>
      </c>
      <c r="BA12" s="56">
        <v>22.903993271186401</v>
      </c>
      <c r="BB12" s="56">
        <v>24.4445775254237</v>
      </c>
      <c r="BC12" s="56">
        <v>32.962389915254199</v>
      </c>
      <c r="BD12" s="56">
        <v>32.992644644067802</v>
      </c>
      <c r="BE12" s="56">
        <v>33.032031186440697</v>
      </c>
      <c r="BF12" s="56">
        <v>33.025301237288097</v>
      </c>
      <c r="BG12" s="56">
        <v>32.964627152542398</v>
      </c>
      <c r="BH12" s="56">
        <v>33.030978508474597</v>
      </c>
      <c r="BI12" s="56">
        <v>32.995953305084697</v>
      </c>
      <c r="BJ12" s="56">
        <v>32.968482610169502</v>
      </c>
      <c r="BK12" s="56">
        <v>59.766662779660997</v>
      </c>
      <c r="BL12" s="56">
        <v>59.964182152542399</v>
      </c>
      <c r="BM12" s="56">
        <v>59.402262898305104</v>
      </c>
      <c r="BN12" s="56">
        <v>58.964195220339001</v>
      </c>
      <c r="BO12" s="56">
        <v>59.198127847457599</v>
      </c>
      <c r="BP12" s="56">
        <v>60.0580055932204</v>
      </c>
      <c r="BQ12" s="56">
        <v>62.164835542372899</v>
      </c>
      <c r="BR12" s="56">
        <v>61.292390966101699</v>
      </c>
      <c r="BS12" s="56">
        <v>69.077724762711895</v>
      </c>
      <c r="BT12" s="56">
        <v>69.522267491525398</v>
      </c>
      <c r="BU12" s="56">
        <v>69.151690355932203</v>
      </c>
      <c r="BV12" s="56">
        <v>68.632333677966102</v>
      </c>
      <c r="BW12" s="56">
        <v>68.768489220339006</v>
      </c>
      <c r="BX12" s="56">
        <v>69.507510220339</v>
      </c>
      <c r="BY12" s="56">
        <v>70.6618602881356</v>
      </c>
      <c r="BZ12" s="56">
        <v>70.145243389830497</v>
      </c>
      <c r="CA12" s="56">
        <v>2.99771186440678E-2</v>
      </c>
      <c r="CB12" s="56">
        <v>2.9978813559321998E-2</v>
      </c>
      <c r="CC12" s="56">
        <v>2.99796610169492E-2</v>
      </c>
      <c r="CD12" s="56">
        <v>2.9977966101694901E-2</v>
      </c>
      <c r="CE12" s="56">
        <v>2.99728813559322E-2</v>
      </c>
      <c r="CF12" s="56">
        <v>2.99796610169492E-2</v>
      </c>
      <c r="CG12" s="56">
        <v>2.9972033898305099E-2</v>
      </c>
      <c r="CH12" s="56">
        <v>2.99745762711865E-2</v>
      </c>
      <c r="CI12" s="56">
        <v>29.3666813050847</v>
      </c>
      <c r="CJ12" s="56">
        <v>28.0254828983051</v>
      </c>
      <c r="CK12" s="56">
        <v>28.471491966101699</v>
      </c>
      <c r="CL12" s="56">
        <v>28.859580694915199</v>
      </c>
      <c r="CM12" s="56">
        <v>28.372052322033898</v>
      </c>
      <c r="CN12" s="56">
        <v>28.060943728813601</v>
      </c>
      <c r="CO12" s="56">
        <v>28.197878237288101</v>
      </c>
      <c r="CP12" s="56">
        <v>29.731481898305098</v>
      </c>
    </row>
    <row r="13" spans="1:94" s="43" customFormat="1" ht="15" customHeight="1" x14ac:dyDescent="0.25">
      <c r="A13" s="23"/>
      <c r="B13" s="26"/>
      <c r="C13" s="26"/>
      <c r="D13" s="29">
        <f t="shared" ref="D13" si="41">AK13</f>
        <v>450</v>
      </c>
      <c r="E13" s="21">
        <f t="shared" si="13"/>
        <v>6.6443452033898014</v>
      </c>
      <c r="F13" s="21">
        <f t="shared" si="4"/>
        <v>7.7379186610169999</v>
      </c>
      <c r="G13" s="21">
        <f t="shared" si="5"/>
        <v>7.2539354915254979</v>
      </c>
      <c r="H13" s="21">
        <f t="shared" si="14"/>
        <v>6.826938491525401</v>
      </c>
      <c r="I13" s="21">
        <f t="shared" si="7"/>
        <v>7.1705513898304982</v>
      </c>
      <c r="J13" s="21">
        <f t="shared" ref="J13" si="42">BH13-AZ13-$C$4</f>
        <v>7.5952996779661976</v>
      </c>
      <c r="K13" s="21">
        <f t="shared" si="8"/>
        <v>7.7461271355932997</v>
      </c>
      <c r="L13" s="21">
        <f t="shared" ref="L13" si="43">BJ13-BB13-$C$4</f>
        <v>6.3005581355932012</v>
      </c>
      <c r="M13" s="64">
        <f t="shared" si="17"/>
        <v>69.297224444835166</v>
      </c>
      <c r="N13" s="64">
        <f t="shared" si="18"/>
        <v>70.220600179293754</v>
      </c>
      <c r="O13" s="64">
        <f>G13+AO13-W13-AE13</f>
        <v>69.995085708174585</v>
      </c>
      <c r="P13" s="64">
        <f t="shared" si="20"/>
        <v>69.796497030909649</v>
      </c>
      <c r="Q13" s="64">
        <f t="shared" si="21"/>
        <v>70.071984253241268</v>
      </c>
      <c r="R13" s="64">
        <f t="shared" si="22"/>
        <v>70.234132806136572</v>
      </c>
      <c r="S13" s="64">
        <f t="shared" si="23"/>
        <v>69.790695395368985</v>
      </c>
      <c r="T13" s="64">
        <f t="shared" si="24"/>
        <v>68.46308655195665</v>
      </c>
      <c r="U13" s="22">
        <f t="shared" si="25"/>
        <v>5.8532060677965987</v>
      </c>
      <c r="V13" s="22">
        <f t="shared" si="26"/>
        <v>5.7589149152543015</v>
      </c>
      <c r="W13" s="22">
        <f t="shared" si="27"/>
        <v>5.6154849152542994</v>
      </c>
      <c r="X13" s="22">
        <f t="shared" si="28"/>
        <v>5.4956098644067986</v>
      </c>
      <c r="Y13" s="22">
        <f t="shared" si="29"/>
        <v>5.4907493898305013</v>
      </c>
      <c r="Z13" s="22">
        <f t="shared" si="30"/>
        <v>5.6468024576271993</v>
      </c>
      <c r="AA13" s="22">
        <f t="shared" si="31"/>
        <v>5.8936710169492024</v>
      </c>
      <c r="AB13" s="22">
        <f t="shared" si="32"/>
        <v>5.9058983559320986</v>
      </c>
      <c r="AC13" s="6">
        <f t="shared" si="33"/>
        <v>1.9338419571543468E-2</v>
      </c>
      <c r="AD13" s="6">
        <f t="shared" si="34"/>
        <v>1.9420515621547004E-2</v>
      </c>
      <c r="AE13" s="6">
        <f t="shared" si="35"/>
        <v>1.9636054537315716E-2</v>
      </c>
      <c r="AF13" s="6">
        <f t="shared" si="36"/>
        <v>1.957735892083461E-2</v>
      </c>
      <c r="AG13" s="6">
        <f t="shared" si="37"/>
        <v>1.9682153538427869E-2</v>
      </c>
      <c r="AH13" s="6">
        <f t="shared" si="38"/>
        <v>1.944915996521946E-2</v>
      </c>
      <c r="AI13" s="6">
        <f t="shared" si="39"/>
        <v>1.7692926664918673E-2</v>
      </c>
      <c r="AJ13" s="59">
        <f t="shared" si="40"/>
        <v>1.8013905670457461E-2</v>
      </c>
      <c r="AK13" s="58">
        <v>450</v>
      </c>
      <c r="AL13" s="56">
        <v>69.8288135593221</v>
      </c>
      <c r="AM13" s="56">
        <v>68.525423728813493</v>
      </c>
      <c r="AN13" s="56">
        <v>68.261016949152605</v>
      </c>
      <c r="AO13" s="56">
        <v>68.376271186440704</v>
      </c>
      <c r="AP13" s="56">
        <v>68.484745762711896</v>
      </c>
      <c r="AQ13" s="56">
        <v>68.411864406779699</v>
      </c>
      <c r="AR13">
        <v>68.305084745762798</v>
      </c>
      <c r="AS13">
        <v>67.955932203389807</v>
      </c>
      <c r="AT13">
        <v>68.086440677965996</v>
      </c>
      <c r="AU13" s="56">
        <v>24.0551307966102</v>
      </c>
      <c r="AV13" s="56">
        <v>22.8823331355932</v>
      </c>
      <c r="AW13" s="56">
        <v>23.335925559322</v>
      </c>
      <c r="AX13" s="56">
        <v>23.834339610169501</v>
      </c>
      <c r="AY13" s="56">
        <v>23.4022057966102</v>
      </c>
      <c r="AZ13">
        <v>22.951978627118599</v>
      </c>
      <c r="BA13">
        <v>22.811090847457599</v>
      </c>
      <c r="BB13">
        <v>24.302762338983101</v>
      </c>
      <c r="BC13" s="56">
        <v>32.999476000000001</v>
      </c>
      <c r="BD13" s="56">
        <v>33.0402517966102</v>
      </c>
      <c r="BE13" s="56">
        <v>33.009861050847498</v>
      </c>
      <c r="BF13" s="56">
        <v>32.961278101694901</v>
      </c>
      <c r="BG13" s="56">
        <v>32.992757186440699</v>
      </c>
      <c r="BH13">
        <v>32.967278305084797</v>
      </c>
      <c r="BI13">
        <v>32.977217983050899</v>
      </c>
      <c r="BJ13">
        <v>33.023320474576302</v>
      </c>
      <c r="BK13" s="56">
        <v>65.140258322033901</v>
      </c>
      <c r="BL13" s="56">
        <v>65.461220169491497</v>
      </c>
      <c r="BM13" s="56">
        <v>64.899498254237301</v>
      </c>
      <c r="BN13" s="56">
        <v>64.439561915254203</v>
      </c>
      <c r="BO13" s="56">
        <v>64.637034949152607</v>
      </c>
      <c r="BP13">
        <v>65.434941050847499</v>
      </c>
      <c r="BQ13">
        <v>67.784140288135603</v>
      </c>
      <c r="BR13">
        <v>67.174750000000003</v>
      </c>
      <c r="BS13" s="56">
        <v>77.367662338982996</v>
      </c>
      <c r="BT13" s="56">
        <v>77.738796694915195</v>
      </c>
      <c r="BU13" s="56">
        <v>77.3129867457627</v>
      </c>
      <c r="BV13" s="56">
        <v>76.818393830508498</v>
      </c>
      <c r="BW13" s="56">
        <v>77.082128864406798</v>
      </c>
      <c r="BX13">
        <v>77.732712322033905</v>
      </c>
      <c r="BY13">
        <v>78.972071813559296</v>
      </c>
      <c r="BZ13">
        <v>78.561463559321993</v>
      </c>
      <c r="CA13" s="56">
        <v>2.9973728813559301E-2</v>
      </c>
      <c r="CB13" s="56">
        <v>2.9977966101694901E-2</v>
      </c>
      <c r="CC13" s="56">
        <v>2.9978813559321998E-2</v>
      </c>
      <c r="CD13" s="56">
        <v>2.99728813559322E-2</v>
      </c>
      <c r="CE13" s="56">
        <v>2.99728813559322E-2</v>
      </c>
      <c r="CF13">
        <v>2.99728813559322E-2</v>
      </c>
      <c r="CG13">
        <v>2.9971186440678001E-2</v>
      </c>
      <c r="CH13">
        <v>2.99822033898305E-2</v>
      </c>
      <c r="CI13" s="56">
        <v>29.908336864406799</v>
      </c>
      <c r="CJ13" s="56">
        <v>28.641248050847501</v>
      </c>
      <c r="CK13" s="56">
        <v>28.951410474576299</v>
      </c>
      <c r="CL13" s="56">
        <v>29.329949474576299</v>
      </c>
      <c r="CM13" s="56">
        <v>28.892955186440702</v>
      </c>
      <c r="CN13">
        <v>28.598781084745799</v>
      </c>
      <c r="CO13">
        <v>28.704761864406802</v>
      </c>
      <c r="CP13">
        <v>30.208660694915199</v>
      </c>
    </row>
    <row r="14" spans="1:94" ht="15" customHeight="1" x14ac:dyDescent="0.25">
      <c r="A14" s="61"/>
      <c r="B14" s="62"/>
      <c r="C14" s="62"/>
      <c r="D14" s="29">
        <f>AK14</f>
        <v>500</v>
      </c>
      <c r="E14" s="21">
        <f t="shared" ref="E14" si="44">BC14-AU14-$B$4</f>
        <v>6.814720050847499</v>
      </c>
      <c r="F14" s="21">
        <f t="shared" ref="F14" si="45">BD14-AV14-$C$4</f>
        <v>7.7449855084745014</v>
      </c>
      <c r="G14" s="21">
        <f t="shared" ref="G14" si="46">BE14-AW14-$C$4</f>
        <v>7.2406508474576032</v>
      </c>
      <c r="H14" s="21">
        <f t="shared" ref="H14" si="47">BF14-AX14-$B$4</f>
        <v>6.9738021525423983</v>
      </c>
      <c r="I14" s="21">
        <f t="shared" ref="I14" si="48">BG14-AY14-$C$4</f>
        <v>7.288240983050903</v>
      </c>
      <c r="J14" s="21"/>
      <c r="K14" s="21"/>
      <c r="L14" s="21"/>
      <c r="M14" s="64">
        <f t="shared" ref="M14" si="49">E14+AM14-U14-AC14</f>
        <v>82.470972518941096</v>
      </c>
      <c r="N14" s="64">
        <f t="shared" ref="N14" si="50">F14+AN14-V14-AD14</f>
        <v>83.236825467635796</v>
      </c>
      <c r="O14" s="64">
        <f>G14+AO14-W14-AE14</f>
        <v>83.011213428627727</v>
      </c>
      <c r="P14" s="64">
        <f t="shared" ref="P14" si="51">H14+AP14-X14-AF14</f>
        <v>82.81792076008206</v>
      </c>
      <c r="Q14" s="64">
        <f t="shared" ref="Q14" si="52">I14+AQ14-Y14-AG14</f>
        <v>83.106659204908766</v>
      </c>
      <c r="R14" s="6"/>
      <c r="S14" s="6"/>
      <c r="T14" s="6"/>
      <c r="U14" s="22">
        <f t="shared" ref="U14" si="53">CI14-AU14</f>
        <v>6.4085505762711996</v>
      </c>
      <c r="V14" s="22">
        <f t="shared" ref="V14" si="54">CJ14-AV14</f>
        <v>6.3909615084745006</v>
      </c>
      <c r="W14" s="22">
        <f t="shared" ref="W14" si="55">CK14-AW14</f>
        <v>6.1880158474576028</v>
      </c>
      <c r="X14" s="22">
        <f t="shared" ref="X14" si="56">CL14-AX14</f>
        <v>6.2105643898305019</v>
      </c>
      <c r="Y14" s="22">
        <f t="shared" ref="Y14" si="57">CM14-AY14</f>
        <v>6.1468755423729</v>
      </c>
      <c r="Z14" s="22"/>
      <c r="AA14" s="22"/>
      <c r="AB14" s="22"/>
      <c r="AC14" s="6">
        <f t="shared" ref="AC14" si="58">$B$6*CA14/60*$B$7*ABS(BK14-BS14)</f>
        <v>0.13519695563510659</v>
      </c>
      <c r="AD14" s="6">
        <f t="shared" ref="AD14" si="59">$B$6*CB14/60*$B$7*ABS(BL14-BT14)</f>
        <v>2.3978193381189981E-2</v>
      </c>
      <c r="AE14" s="6">
        <f t="shared" ref="AE14" si="60">$B$6*CC14/60*$B$7*ABS(BM14-BU14)</f>
        <v>2.2777503575670856E-2</v>
      </c>
      <c r="AF14" s="6">
        <f t="shared" ref="AF14" si="61">$B$6*CD14/60*$B$7*ABS(BN14-BV14)</f>
        <v>2.3283104324644765E-2</v>
      </c>
      <c r="AG14" s="6">
        <f t="shared" ref="AG14" si="62">$B$6*CE14/60*$B$7*ABS(BO14-BW14)</f>
        <v>2.4536744243838379E-2</v>
      </c>
      <c r="AH14" s="6"/>
      <c r="AI14" s="6"/>
      <c r="AJ14" s="59"/>
      <c r="AK14" s="58">
        <v>500</v>
      </c>
      <c r="AL14">
        <v>83.471186440677997</v>
      </c>
      <c r="AM14">
        <v>82.199999999999903</v>
      </c>
      <c r="AN14">
        <v>81.906779661016998</v>
      </c>
      <c r="AO14">
        <v>81.9813559322034</v>
      </c>
      <c r="AP14">
        <v>82.077966101694798</v>
      </c>
      <c r="AQ14">
        <v>81.989830508474597</v>
      </c>
      <c r="AR14" s="56"/>
      <c r="AS14" s="56"/>
      <c r="AT14" s="56"/>
      <c r="AU14">
        <v>23.918136932203399</v>
      </c>
      <c r="AV14">
        <v>22.807632694915299</v>
      </c>
      <c r="AW14">
        <v>23.315214355932198</v>
      </c>
      <c r="AX14">
        <v>23.748730779660999</v>
      </c>
      <c r="AY14">
        <v>23.329305559321998</v>
      </c>
      <c r="AZ14" s="56"/>
      <c r="BA14" s="56"/>
      <c r="BB14" s="56"/>
      <c r="BC14">
        <v>33.032856983050898</v>
      </c>
      <c r="BD14">
        <v>32.9726182033898</v>
      </c>
      <c r="BE14">
        <v>32.975865203389802</v>
      </c>
      <c r="BF14">
        <v>33.022532932203397</v>
      </c>
      <c r="BG14">
        <v>33.037546542372901</v>
      </c>
      <c r="BH14" s="56"/>
      <c r="BI14" s="56"/>
      <c r="BJ14" s="56"/>
      <c r="BK14" s="56"/>
      <c r="BL14">
        <v>71.068027593220293</v>
      </c>
      <c r="BM14">
        <v>71.333845593220303</v>
      </c>
      <c r="BN14">
        <v>70.785535694915296</v>
      </c>
      <c r="BO14">
        <v>70.287290457627094</v>
      </c>
      <c r="BP14">
        <v>70.668396999999999</v>
      </c>
      <c r="BQ14" s="56"/>
      <c r="BR14" s="56"/>
      <c r="BS14">
        <v>85.468587881355901</v>
      </c>
      <c r="BT14">
        <v>86.229951084745807</v>
      </c>
      <c r="BU14">
        <v>85.736140067796597</v>
      </c>
      <c r="BV14">
        <v>85.505858457627099</v>
      </c>
      <c r="BW14">
        <v>85.801081627118606</v>
      </c>
      <c r="BX14" s="56"/>
      <c r="BY14" s="56"/>
      <c r="BZ14" s="56"/>
      <c r="CA14">
        <v>2.9978813559321998E-2</v>
      </c>
      <c r="CB14">
        <v>2.9972033898305099E-2</v>
      </c>
      <c r="CC14">
        <v>2.99728813559322E-2</v>
      </c>
      <c r="CD14">
        <v>2.9976271186440698E-2</v>
      </c>
      <c r="CE14">
        <v>2.99745762711865E-2</v>
      </c>
      <c r="CF14" s="56"/>
      <c r="CG14" s="56"/>
      <c r="CH14" s="56"/>
      <c r="CI14">
        <v>30.326687508474599</v>
      </c>
      <c r="CJ14">
        <v>29.198594203389799</v>
      </c>
      <c r="CK14">
        <v>29.503230203389801</v>
      </c>
      <c r="CL14">
        <v>29.959295169491501</v>
      </c>
      <c r="CM14">
        <v>29.476181101694898</v>
      </c>
      <c r="CN14" s="56"/>
      <c r="CO14" s="56"/>
      <c r="CP14" s="56"/>
    </row>
    <row r="15" spans="1:94" ht="15" customHeight="1" x14ac:dyDescent="0.25">
      <c r="A15" s="61"/>
      <c r="B15" s="62"/>
      <c r="C15" s="62"/>
      <c r="D15" s="29">
        <f>AK15</f>
        <v>550</v>
      </c>
      <c r="E15" s="21"/>
      <c r="F15" s="21"/>
      <c r="G15" s="21"/>
      <c r="H15" s="21"/>
      <c r="I15" s="21"/>
      <c r="J15" s="21"/>
      <c r="K15" s="21"/>
      <c r="L15" s="21"/>
      <c r="M15" s="6"/>
      <c r="N15" s="6"/>
      <c r="O15" s="6"/>
      <c r="P15" s="6"/>
      <c r="Q15" s="6"/>
      <c r="R15" s="6"/>
      <c r="S15" s="6"/>
      <c r="T15" s="6"/>
      <c r="U15" s="22"/>
      <c r="V15" s="22"/>
      <c r="W15" s="22"/>
      <c r="X15" s="22"/>
      <c r="Y15" s="22"/>
      <c r="Z15" s="22"/>
      <c r="AA15" s="22"/>
      <c r="AB15" s="22"/>
      <c r="AC15" s="6"/>
      <c r="AD15" s="6"/>
      <c r="AE15" s="6"/>
      <c r="AF15" s="6"/>
      <c r="AG15" s="6"/>
      <c r="AH15" s="6"/>
      <c r="AI15" s="6"/>
      <c r="AJ15" s="51"/>
      <c r="AK15" s="58">
        <v>550</v>
      </c>
      <c r="AL15" s="3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</row>
    <row r="16" spans="1:94" ht="15" customHeight="1" x14ac:dyDescent="0.25">
      <c r="A16" s="63"/>
      <c r="B16" s="62"/>
      <c r="C16" s="62"/>
      <c r="D16" s="29">
        <f t="shared" ref="D16" si="63">AK16</f>
        <v>600</v>
      </c>
      <c r="E16" s="21"/>
      <c r="F16" s="21"/>
      <c r="G16" s="21"/>
      <c r="H16" s="21"/>
      <c r="I16" s="21"/>
      <c r="J16" s="21"/>
      <c r="K16" s="21"/>
      <c r="L16" s="21"/>
      <c r="M16" s="6"/>
      <c r="N16" s="6"/>
      <c r="O16" s="6"/>
      <c r="P16" s="6"/>
      <c r="Q16" s="6"/>
      <c r="R16" s="6"/>
      <c r="S16" s="6"/>
      <c r="T16" s="6"/>
      <c r="U16" s="22"/>
      <c r="V16" s="22"/>
      <c r="W16" s="22"/>
      <c r="X16" s="22"/>
      <c r="Y16" s="22"/>
      <c r="Z16" s="22"/>
      <c r="AA16" s="22"/>
      <c r="AB16" s="22"/>
      <c r="AC16" s="6"/>
      <c r="AD16" s="6"/>
      <c r="AK16" s="58">
        <v>600</v>
      </c>
      <c r="AL16" s="3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</row>
    <row r="17" spans="2:100" ht="15" customHeight="1" x14ac:dyDescent="0.25">
      <c r="B17" s="3"/>
      <c r="C17" s="3"/>
      <c r="D17" s="47"/>
      <c r="E17" s="3"/>
      <c r="F17" s="3"/>
      <c r="G17" s="3"/>
      <c r="H17" s="3"/>
      <c r="I17" s="3"/>
      <c r="J17" s="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5"/>
      <c r="AD17" s="55"/>
      <c r="AE17" s="55"/>
      <c r="AF17" s="55"/>
      <c r="AG17" s="55"/>
      <c r="AH17" s="55"/>
      <c r="AI17" s="55"/>
      <c r="AJ17" s="52"/>
      <c r="AK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2:100" s="55" customFormat="1" x14ac:dyDescent="0.25">
      <c r="B18" s="9"/>
      <c r="C18" s="54"/>
      <c r="D18" s="20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25"/>
      <c r="V18" s="25"/>
      <c r="W18" s="25"/>
      <c r="X18" s="25"/>
      <c r="Y18" s="25"/>
      <c r="Z18" s="25"/>
      <c r="AA18" s="25"/>
      <c r="AB18" s="25"/>
      <c r="AC18" s="5"/>
      <c r="AJ18" s="52"/>
      <c r="AK18" s="2"/>
      <c r="AL18" s="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3"/>
      <c r="BK18" s="6"/>
    </row>
    <row r="19" spans="2:100" s="55" customFormat="1" x14ac:dyDescent="0.25">
      <c r="B19" s="20"/>
      <c r="C19" s="54"/>
      <c r="D19" s="20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J19" s="52"/>
      <c r="AK19" s="2"/>
      <c r="AL19" s="2"/>
      <c r="AM19" s="2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3"/>
      <c r="BK19" s="6"/>
    </row>
    <row r="20" spans="2:100" s="55" customFormat="1" x14ac:dyDescent="0.25">
      <c r="B20" s="6"/>
      <c r="C20" s="6"/>
      <c r="D20" s="48"/>
      <c r="E20" s="3"/>
      <c r="F20" s="3"/>
      <c r="G20" s="3"/>
      <c r="H20" s="3"/>
      <c r="I20" s="3"/>
      <c r="J20" s="3"/>
      <c r="K20" s="3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1"/>
      <c r="AK20" s="5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</row>
    <row r="21" spans="2:100" x14ac:dyDescent="0.25">
      <c r="D21" s="48"/>
      <c r="E21" s="3"/>
      <c r="F21" s="3"/>
      <c r="G21" s="3"/>
      <c r="H21" s="3"/>
      <c r="I21" s="3"/>
      <c r="J21" s="3"/>
      <c r="K21" s="3"/>
      <c r="L21" s="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1"/>
      <c r="AK21" s="5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</row>
    <row r="22" spans="2:100" s="43" customFormat="1" x14ac:dyDescent="0.25">
      <c r="B22" s="44"/>
      <c r="C22" s="44"/>
      <c r="D22" s="48"/>
      <c r="E22" s="38"/>
      <c r="F22" s="38"/>
      <c r="G22" s="38"/>
      <c r="H22" s="38"/>
      <c r="I22" s="38"/>
      <c r="J22" s="38"/>
      <c r="K22" s="38"/>
      <c r="L22" s="3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6"/>
      <c r="AD22" s="6"/>
      <c r="AE22" s="6"/>
      <c r="AF22" s="6"/>
      <c r="AG22" s="6"/>
      <c r="AH22" s="6"/>
      <c r="AI22" s="6"/>
      <c r="AJ22" s="51"/>
      <c r="AK22" s="45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</row>
    <row r="23" spans="2:100" x14ac:dyDescent="0.25">
      <c r="D23" s="48"/>
      <c r="E23" s="3"/>
      <c r="F23" s="3"/>
      <c r="G23" s="3"/>
      <c r="H23" s="3"/>
      <c r="I23" s="3"/>
      <c r="J23" s="3"/>
      <c r="K23" s="3"/>
      <c r="L23" s="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K23" s="5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</row>
    <row r="24" spans="2:100" x14ac:dyDescent="0.25">
      <c r="D24" s="49"/>
      <c r="AK24" s="2"/>
    </row>
    <row r="25" spans="2:100" x14ac:dyDescent="0.25">
      <c r="D25" s="49"/>
      <c r="AK25" s="2"/>
      <c r="AL25" s="2"/>
    </row>
    <row r="26" spans="2:100" x14ac:dyDescent="0.25">
      <c r="D26" s="49"/>
      <c r="AK26" s="2"/>
      <c r="AL26" s="2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60"/>
      <c r="BN26" s="57"/>
      <c r="BO26" s="57"/>
      <c r="BP26" s="57"/>
      <c r="BQ26" s="57"/>
      <c r="BR26" s="57"/>
      <c r="BS26" s="57"/>
      <c r="BT26" s="57"/>
      <c r="BU26" s="13"/>
      <c r="BV26" s="13"/>
      <c r="BW26" s="13"/>
      <c r="BX26" s="13"/>
    </row>
    <row r="27" spans="2:100" x14ac:dyDescent="0.25">
      <c r="D27" s="48"/>
      <c r="E27" s="3"/>
      <c r="F27" s="3"/>
      <c r="G27" s="3"/>
      <c r="H27" s="3"/>
      <c r="I27" s="3"/>
      <c r="J27" s="3"/>
      <c r="K27" s="3"/>
      <c r="L27" s="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1"/>
      <c r="AK27" s="57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13"/>
      <c r="CR27" s="13"/>
      <c r="CS27" s="13"/>
      <c r="CT27" s="13"/>
      <c r="CU27" s="13"/>
      <c r="CV27" s="13"/>
    </row>
    <row r="28" spans="2:100" x14ac:dyDescent="0.25">
      <c r="D28" s="48"/>
      <c r="E28" s="3"/>
      <c r="F28" s="3"/>
      <c r="G28" s="3"/>
      <c r="H28" s="3"/>
      <c r="I28" s="3"/>
      <c r="J28" s="3"/>
      <c r="K28" s="3"/>
      <c r="L28" s="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1"/>
      <c r="AK28" s="57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13"/>
      <c r="CR28" s="13"/>
      <c r="CS28" s="13"/>
      <c r="CT28" s="13"/>
      <c r="CU28" s="13"/>
      <c r="CV28" s="13"/>
    </row>
    <row r="29" spans="2:100" x14ac:dyDescent="0.25">
      <c r="D29" s="48"/>
      <c r="E29" s="3"/>
      <c r="F29" s="3"/>
      <c r="G29" s="3"/>
      <c r="H29" s="3"/>
      <c r="I29" s="3"/>
      <c r="J29" s="3"/>
      <c r="K29" s="3"/>
      <c r="L29" s="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1"/>
      <c r="AK29" s="43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13"/>
      <c r="CR29" s="13"/>
      <c r="CS29" s="13"/>
      <c r="CT29" s="13"/>
      <c r="CU29" s="13"/>
      <c r="CV29" s="13"/>
    </row>
    <row r="30" spans="2:100" x14ac:dyDescent="0.25">
      <c r="D30" s="48"/>
      <c r="E30" s="3"/>
      <c r="F30" s="3"/>
      <c r="G30" s="3"/>
      <c r="H30" s="3"/>
      <c r="I30" s="3"/>
      <c r="J30" s="3"/>
      <c r="K30" s="3"/>
      <c r="L30" s="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1"/>
      <c r="AK30" s="57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13"/>
      <c r="CR30" s="13"/>
      <c r="CS30" s="13"/>
      <c r="CT30" s="13"/>
      <c r="CU30" s="13"/>
    </row>
    <row r="31" spans="2:100" x14ac:dyDescent="0.25">
      <c r="D31" s="48"/>
      <c r="E31" s="3"/>
      <c r="F31" s="3"/>
      <c r="G31" s="3"/>
      <c r="H31" s="3"/>
      <c r="I31" s="3"/>
      <c r="J31" s="3"/>
      <c r="K31" s="3"/>
      <c r="L31" s="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51"/>
      <c r="AK31" s="57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13"/>
      <c r="CR31" s="13"/>
      <c r="CS31" s="13"/>
      <c r="CT31" s="13"/>
      <c r="CU31" s="13"/>
    </row>
    <row r="32" spans="2:100" x14ac:dyDescent="0.25">
      <c r="D32" s="48"/>
      <c r="E32" s="3"/>
      <c r="F32" s="3"/>
      <c r="G32" s="3"/>
      <c r="H32" s="3"/>
      <c r="I32" s="3"/>
      <c r="J32" s="3"/>
      <c r="K32" s="3"/>
      <c r="L32" s="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51"/>
      <c r="AK32" s="57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13"/>
      <c r="CR32" s="13"/>
      <c r="CS32" s="13"/>
      <c r="CT32" s="13"/>
      <c r="CU32" s="13"/>
    </row>
    <row r="33" spans="4:100" x14ac:dyDescent="0.25">
      <c r="AK33" s="2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13"/>
      <c r="CR33" s="13"/>
      <c r="CS33" s="13"/>
      <c r="CT33" s="13"/>
      <c r="CU33" s="13"/>
    </row>
    <row r="34" spans="4:100" x14ac:dyDescent="0.25">
      <c r="AK34" s="2"/>
      <c r="AL34" s="2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13"/>
      <c r="CR34" s="13"/>
      <c r="CS34" s="13"/>
      <c r="CT34" s="13"/>
      <c r="CU34" s="13"/>
      <c r="CV34" s="13"/>
    </row>
    <row r="35" spans="4:100" x14ac:dyDescent="0.25">
      <c r="AK35" s="2"/>
      <c r="AL35" s="2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13"/>
      <c r="CR35" s="13"/>
      <c r="CS35" s="13"/>
      <c r="CT35" s="13"/>
      <c r="CU35" s="13"/>
      <c r="CV35" s="13"/>
    </row>
    <row r="36" spans="4:100" x14ac:dyDescent="0.25">
      <c r="D36" s="48"/>
      <c r="E36" s="3"/>
      <c r="F36" s="3"/>
      <c r="G36" s="3"/>
      <c r="H36" s="3"/>
      <c r="I36" s="3"/>
      <c r="J36" s="3"/>
      <c r="K36" s="3"/>
      <c r="L36" s="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51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13"/>
      <c r="CR36" s="13"/>
      <c r="CS36" s="13"/>
      <c r="CT36" s="13"/>
      <c r="CU36" s="13"/>
      <c r="CV36" s="13"/>
    </row>
    <row r="37" spans="4:100" x14ac:dyDescent="0.25"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13"/>
      <c r="CR37" s="13"/>
      <c r="CS37" s="13"/>
      <c r="CT37" s="13"/>
      <c r="CU37" s="13"/>
      <c r="CV37" s="13"/>
    </row>
  </sheetData>
  <mergeCells count="12">
    <mergeCell ref="CI1:CP1"/>
    <mergeCell ref="A1:C1"/>
    <mergeCell ref="E1:L1"/>
    <mergeCell ref="M1:T1"/>
    <mergeCell ref="U1:AB1"/>
    <mergeCell ref="AC1:AJ1"/>
    <mergeCell ref="AL1:AT1"/>
    <mergeCell ref="AU1:BB1"/>
    <mergeCell ref="BC1:BJ1"/>
    <mergeCell ref="BK1:BR1"/>
    <mergeCell ref="BS1:BZ1"/>
    <mergeCell ref="CA1:CH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SRI-9042016-9232016</vt:lpstr>
      <vt:lpstr>SRI-9282016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2016-10-07T16:07:12Z</dcterms:modified>
</cp:coreProperties>
</file>