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300"/>
  </bookViews>
  <sheets>
    <sheet name="SRI-LENR" sheetId="7" r:id="rId1"/>
  </sheets>
  <calcPr calcId="145621"/>
</workbook>
</file>

<file path=xl/calcChain.xml><?xml version="1.0" encoding="utf-8"?>
<calcChain xmlns="http://schemas.openxmlformats.org/spreadsheetml/2006/main">
  <c r="D21" i="7" l="1"/>
  <c r="D22" i="7"/>
  <c r="D23" i="7"/>
  <c r="D24" i="7"/>
  <c r="D25" i="7"/>
  <c r="D20" i="7"/>
  <c r="D14" i="7"/>
  <c r="D15" i="7"/>
  <c r="D16" i="7"/>
  <c r="D13" i="7"/>
  <c r="Q20" i="7"/>
  <c r="E22" i="7" l="1"/>
  <c r="K22" i="7" s="1"/>
  <c r="F22" i="7"/>
  <c r="L22" i="7" s="1"/>
  <c r="G22" i="7"/>
  <c r="H22" i="7"/>
  <c r="I22" i="7"/>
  <c r="J22" i="7"/>
  <c r="P22" i="7" s="1"/>
  <c r="Q22" i="7"/>
  <c r="R22" i="7"/>
  <c r="S22" i="7"/>
  <c r="T22" i="7"/>
  <c r="U22" i="7"/>
  <c r="V22" i="7"/>
  <c r="W22" i="7"/>
  <c r="X22" i="7"/>
  <c r="Y22" i="7"/>
  <c r="Z22" i="7"/>
  <c r="N22" i="7" s="1"/>
  <c r="AA22" i="7"/>
  <c r="O22" i="7" s="1"/>
  <c r="AB22" i="7"/>
  <c r="E23" i="7"/>
  <c r="F23" i="7"/>
  <c r="G23" i="7"/>
  <c r="M23" i="7" s="1"/>
  <c r="H23" i="7"/>
  <c r="I23" i="7"/>
  <c r="J23" i="7"/>
  <c r="K23" i="7"/>
  <c r="Q23" i="7"/>
  <c r="R23" i="7"/>
  <c r="S23" i="7"/>
  <c r="T23" i="7"/>
  <c r="U23" i="7"/>
  <c r="V23" i="7"/>
  <c r="W23" i="7"/>
  <c r="X23" i="7"/>
  <c r="Y23" i="7"/>
  <c r="Z23" i="7"/>
  <c r="AA23" i="7"/>
  <c r="O23" i="7" s="1"/>
  <c r="AB23" i="7"/>
  <c r="E24" i="7"/>
  <c r="F24" i="7"/>
  <c r="G24" i="7"/>
  <c r="H24" i="7"/>
  <c r="I24" i="7"/>
  <c r="J24" i="7"/>
  <c r="Q24" i="7"/>
  <c r="K24" i="7" s="1"/>
  <c r="R24" i="7"/>
  <c r="S24" i="7"/>
  <c r="T24" i="7"/>
  <c r="U24" i="7"/>
  <c r="V24" i="7"/>
  <c r="W24" i="7"/>
  <c r="X24" i="7"/>
  <c r="Y24" i="7"/>
  <c r="Z24" i="7"/>
  <c r="AA24" i="7"/>
  <c r="AB24" i="7"/>
  <c r="E25" i="7"/>
  <c r="K25" i="7" s="1"/>
  <c r="F25" i="7"/>
  <c r="G25" i="7"/>
  <c r="H25" i="7"/>
  <c r="Q25" i="7"/>
  <c r="R25" i="7"/>
  <c r="S25" i="7"/>
  <c r="T25" i="7"/>
  <c r="W25" i="7"/>
  <c r="X25" i="7"/>
  <c r="Y25" i="7"/>
  <c r="Z25" i="7"/>
  <c r="N25" i="7" s="1"/>
  <c r="M24" i="7" l="1"/>
  <c r="P23" i="7"/>
  <c r="O24" i="7"/>
  <c r="L24" i="7"/>
  <c r="N24" i="7"/>
  <c r="L23" i="7"/>
  <c r="M25" i="7"/>
  <c r="P24" i="7"/>
  <c r="N23" i="7"/>
  <c r="L25" i="7"/>
  <c r="M22" i="7"/>
  <c r="AB21" i="7"/>
  <c r="AA21" i="7"/>
  <c r="Z21" i="7"/>
  <c r="Y21" i="7"/>
  <c r="X21" i="7"/>
  <c r="W21" i="7"/>
  <c r="AB20" i="7"/>
  <c r="AA20" i="7"/>
  <c r="Z20" i="7"/>
  <c r="Y20" i="7"/>
  <c r="X20" i="7"/>
  <c r="W20" i="7"/>
  <c r="K20" i="7" s="1"/>
  <c r="X16" i="7"/>
  <c r="W16" i="7"/>
  <c r="AB15" i="7"/>
  <c r="AA15" i="7"/>
  <c r="Z15" i="7"/>
  <c r="Y15" i="7"/>
  <c r="X15" i="7"/>
  <c r="W15" i="7"/>
  <c r="AB14" i="7"/>
  <c r="AA14" i="7"/>
  <c r="Z14" i="7"/>
  <c r="Y14" i="7"/>
  <c r="X14" i="7"/>
  <c r="W14" i="7"/>
  <c r="AB13" i="7"/>
  <c r="AA13" i="7"/>
  <c r="Z13" i="7"/>
  <c r="Y13" i="7"/>
  <c r="X13" i="7"/>
  <c r="W13" i="7"/>
  <c r="AB8" i="7"/>
  <c r="AA8" i="7"/>
  <c r="Z8" i="7"/>
  <c r="Y8" i="7"/>
  <c r="AB7" i="7"/>
  <c r="AA7" i="7"/>
  <c r="Z7" i="7"/>
  <c r="Y7" i="7"/>
  <c r="AB6" i="7"/>
  <c r="AA6" i="7"/>
  <c r="Z6" i="7"/>
  <c r="Y6" i="7"/>
  <c r="X9" i="7"/>
  <c r="X8" i="7"/>
  <c r="X7" i="7"/>
  <c r="X6" i="7"/>
  <c r="W7" i="7"/>
  <c r="W8" i="7"/>
  <c r="W9" i="7"/>
  <c r="W6" i="7"/>
  <c r="K6" i="7" s="1"/>
  <c r="Q6" i="7"/>
  <c r="J13" i="7"/>
  <c r="I13" i="7"/>
  <c r="H13" i="7"/>
  <c r="G13" i="7"/>
  <c r="F13" i="7"/>
  <c r="E13" i="7"/>
  <c r="F6" i="7"/>
  <c r="E6" i="7"/>
  <c r="V21" i="7"/>
  <c r="U21" i="7"/>
  <c r="T21" i="7"/>
  <c r="S21" i="7"/>
  <c r="R21" i="7"/>
  <c r="Q21" i="7"/>
  <c r="J21" i="7"/>
  <c r="I21" i="7"/>
  <c r="H21" i="7"/>
  <c r="G21" i="7"/>
  <c r="F21" i="7"/>
  <c r="E21" i="7"/>
  <c r="V20" i="7"/>
  <c r="U20" i="7"/>
  <c r="T20" i="7"/>
  <c r="S20" i="7"/>
  <c r="R20" i="7"/>
  <c r="J20" i="7"/>
  <c r="I20" i="7"/>
  <c r="H20" i="7"/>
  <c r="G20" i="7"/>
  <c r="F20" i="7"/>
  <c r="E20" i="7"/>
  <c r="Q13" i="7"/>
  <c r="P21" i="7" l="1"/>
  <c r="O21" i="7"/>
  <c r="O20" i="7"/>
  <c r="L21" i="7"/>
  <c r="N20" i="7"/>
  <c r="M21" i="7"/>
  <c r="K21" i="7"/>
  <c r="N21" i="7"/>
  <c r="L20" i="7"/>
  <c r="M20" i="7"/>
  <c r="P20" i="7"/>
  <c r="K13" i="7"/>
  <c r="R16" i="7"/>
  <c r="Q16" i="7"/>
  <c r="F16" i="7"/>
  <c r="L16" i="7" s="1"/>
  <c r="E16" i="7"/>
  <c r="V15" i="7"/>
  <c r="U15" i="7"/>
  <c r="T15" i="7"/>
  <c r="S15" i="7"/>
  <c r="R15" i="7"/>
  <c r="Q15" i="7"/>
  <c r="J15" i="7"/>
  <c r="I15" i="7"/>
  <c r="H15" i="7"/>
  <c r="N15" i="7" s="1"/>
  <c r="G15" i="7"/>
  <c r="F15" i="7"/>
  <c r="E15" i="7"/>
  <c r="V14" i="7"/>
  <c r="U14" i="7"/>
  <c r="T14" i="7"/>
  <c r="S14" i="7"/>
  <c r="R14" i="7"/>
  <c r="Q14" i="7"/>
  <c r="J14" i="7"/>
  <c r="I14" i="7"/>
  <c r="H14" i="7"/>
  <c r="G14" i="7"/>
  <c r="F14" i="7"/>
  <c r="E14" i="7"/>
  <c r="K14" i="7" s="1"/>
  <c r="O13" i="7"/>
  <c r="V13" i="7"/>
  <c r="U13" i="7"/>
  <c r="T13" i="7"/>
  <c r="S13" i="7"/>
  <c r="R13" i="7"/>
  <c r="P13" i="7"/>
  <c r="L13" i="7"/>
  <c r="M14" i="7" l="1"/>
  <c r="L15" i="7"/>
  <c r="N13" i="7"/>
  <c r="P14" i="7"/>
  <c r="M15" i="7"/>
  <c r="M13" i="7"/>
  <c r="K15" i="7"/>
  <c r="N14" i="7"/>
  <c r="P15" i="7"/>
  <c r="L14" i="7"/>
  <c r="O14" i="7"/>
  <c r="K16" i="7"/>
  <c r="O15" i="7"/>
  <c r="P2" i="7"/>
  <c r="O2" i="7"/>
  <c r="N2" i="7"/>
  <c r="M2" i="7"/>
  <c r="L2" i="7"/>
  <c r="K2" i="7"/>
  <c r="D7" i="7"/>
  <c r="D8" i="7"/>
  <c r="D9" i="7"/>
  <c r="D6" i="7"/>
  <c r="S8" i="7" l="1"/>
  <c r="V2" i="7"/>
  <c r="AB2" i="7" s="1"/>
  <c r="U2" i="7"/>
  <c r="AA2" i="7" s="1"/>
  <c r="T2" i="7"/>
  <c r="Z2" i="7" s="1"/>
  <c r="S2" i="7"/>
  <c r="Y2" i="7" s="1"/>
  <c r="R2" i="7"/>
  <c r="X2" i="7" s="1"/>
  <c r="Q2" i="7"/>
  <c r="W2" i="7" s="1"/>
  <c r="R9" i="7"/>
  <c r="V8" i="7"/>
  <c r="U8" i="7"/>
  <c r="T8" i="7"/>
  <c r="R8" i="7"/>
  <c r="V7" i="7"/>
  <c r="U7" i="7"/>
  <c r="T7" i="7"/>
  <c r="S7" i="7"/>
  <c r="R7" i="7"/>
  <c r="V6" i="7"/>
  <c r="U6" i="7"/>
  <c r="T6" i="7"/>
  <c r="S6" i="7"/>
  <c r="R6" i="7"/>
  <c r="Q7" i="7"/>
  <c r="Q8" i="7"/>
  <c r="Q9" i="7"/>
  <c r="J8" i="7"/>
  <c r="J7" i="7"/>
  <c r="J6" i="7"/>
  <c r="H8" i="7"/>
  <c r="H7" i="7"/>
  <c r="H6" i="7"/>
  <c r="F7" i="7"/>
  <c r="F8" i="7"/>
  <c r="F9" i="7"/>
  <c r="I8" i="7"/>
  <c r="I7" i="7"/>
  <c r="I6" i="7"/>
  <c r="G8" i="7"/>
  <c r="G7" i="7"/>
  <c r="G6" i="7"/>
  <c r="E7" i="7"/>
  <c r="E8" i="7"/>
  <c r="E9" i="7"/>
  <c r="M6" i="7" l="1"/>
  <c r="P7" i="7"/>
  <c r="K9" i="7"/>
  <c r="N7" i="7"/>
  <c r="O6" i="7"/>
  <c r="M8" i="7"/>
  <c r="L9" i="7"/>
  <c r="O8" i="7"/>
  <c r="P8" i="7"/>
  <c r="L6" i="7"/>
  <c r="L8" i="7"/>
  <c r="N6" i="7"/>
  <c r="P6" i="7"/>
  <c r="N8" i="7"/>
  <c r="L7" i="7"/>
  <c r="O7" i="7"/>
  <c r="K7" i="7"/>
  <c r="K8" i="7"/>
  <c r="M7" i="7"/>
</calcChain>
</file>

<file path=xl/sharedStrings.xml><?xml version="1.0" encoding="utf-8"?>
<sst xmlns="http://schemas.openxmlformats.org/spreadsheetml/2006/main" count="42" uniqueCount="37">
  <si>
    <t>NQ</t>
  </si>
  <si>
    <t>Temp</t>
  </si>
  <si>
    <t>Term</t>
  </si>
  <si>
    <t>Heat Power</t>
  </si>
  <si>
    <t>He</t>
  </si>
  <si>
    <t>/SRIdata/300-100ns steps 275-350C in 25C steps He 30sccm 100psi.csv</t>
  </si>
  <si>
    <t>/SRIdata/2016-08-12/2016-08-12_day-23.csv : 2016-08-12_day-24.csv</t>
  </si>
  <si>
    <t>CoreIn</t>
  </si>
  <si>
    <t>CoreOut</t>
  </si>
  <si>
    <t>H2MakeupLPM</t>
  </si>
  <si>
    <t>PowOut</t>
  </si>
  <si>
    <t>He(9/4/2016-9/5/2016)</t>
  </si>
  <si>
    <t>Term Std</t>
  </si>
  <si>
    <t>P-Pi Std</t>
  </si>
  <si>
    <t>CoreIn Std</t>
  </si>
  <si>
    <t>CoreOut Std</t>
  </si>
  <si>
    <t>H2MakeupLPM Std</t>
  </si>
  <si>
    <t>PowOut Std</t>
  </si>
  <si>
    <t xml:space="preserve">Data </t>
  </si>
  <si>
    <t>Seq</t>
  </si>
  <si>
    <t>L_pulseOther</t>
  </si>
  <si>
    <t>GasCap</t>
  </si>
  <si>
    <t>Gas Den</t>
  </si>
  <si>
    <t>/SRIdata/2016-07-11.csv</t>
  </si>
  <si>
    <t>QPow</t>
  </si>
  <si>
    <t>Step2 (QPow-Term-LPulseOther)</t>
  </si>
  <si>
    <t>L_He(Q)</t>
  </si>
  <si>
    <t>H2</t>
  </si>
  <si>
    <t>Q pulse Length</t>
  </si>
  <si>
    <t>/SRIdata/100-600C&amp;300-100ns steps in 100C steps He 30sccm 100psiQV200V-000.csv</t>
  </si>
  <si>
    <t>/SRIdata/2016-09-19_day-01.csv</t>
  </si>
  <si>
    <t>Step1</t>
  </si>
  <si>
    <t>Step3 L_Jacket(Q)</t>
  </si>
  <si>
    <t>L_Argon(Q) (PowOut - Term)</t>
  </si>
  <si>
    <t>He (9/22/2016-9/23/2016)</t>
  </si>
  <si>
    <t>He(9/19/2016-9/22/2016)</t>
  </si>
  <si>
    <t>/SRIdata/2016-09-19_day-04.csv : 06.csv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</si>
</sst>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 style="double">
        <color auto="1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ont="1" applyFill="1"/>
    <xf numFmtId="0" fontId="1" fillId="0" borderId="0" xfId="0" applyFont="1" applyFill="1"/>
    <xf numFmtId="2" fontId="0" fillId="0" borderId="0" xfId="0" applyNumberFormat="1" applyFont="1" applyFill="1"/>
    <xf numFmtId="2" fontId="0" fillId="0" borderId="0" xfId="0" applyNumberFormat="1"/>
    <xf numFmtId="0" fontId="0" fillId="0" borderId="0" xfId="0" applyFont="1" applyFill="1" applyAlignment="1"/>
    <xf numFmtId="2" fontId="0" fillId="0" borderId="0" xfId="0" applyNumberFormat="1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Border="1"/>
    <xf numFmtId="22" fontId="0" fillId="0" borderId="0" xfId="0" applyNumberFormat="1" applyFill="1"/>
    <xf numFmtId="22" fontId="0" fillId="0" borderId="0" xfId="0" applyNumberFormat="1"/>
    <xf numFmtId="0" fontId="0" fillId="0" borderId="0" xfId="0" applyFont="1" applyFill="1" applyAlignment="1">
      <alignment horizontal="center"/>
    </xf>
    <xf numFmtId="1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2" fontId="0" fillId="3" borderId="0" xfId="0" applyNumberFormat="1" applyFill="1"/>
    <xf numFmtId="1" fontId="0" fillId="0" borderId="0" xfId="0" applyNumberFormat="1" applyFont="1" applyFill="1" applyBorder="1" applyAlignment="1">
      <alignment horizontal="center"/>
    </xf>
    <xf numFmtId="2" fontId="0" fillId="4" borderId="0" xfId="0" applyNumberFormat="1" applyFont="1" applyFill="1"/>
    <xf numFmtId="2" fontId="0" fillId="4" borderId="0" xfId="0" applyNumberFormat="1" applyFont="1" applyFill="1" applyAlignment="1">
      <alignment horizontal="center"/>
    </xf>
    <xf numFmtId="0" fontId="2" fillId="0" borderId="0" xfId="0" applyFont="1" applyFill="1" applyAlignment="1">
      <alignment wrapText="1"/>
    </xf>
    <xf numFmtId="0" fontId="0" fillId="2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164" fontId="2" fillId="2" borderId="0" xfId="0" applyNumberFormat="1" applyFont="1" applyFill="1" applyAlignment="1">
      <alignment wrapText="1"/>
    </xf>
    <xf numFmtId="2" fontId="0" fillId="0" borderId="0" xfId="0" applyNumberFormat="1" applyFont="1" applyFill="1" applyBorder="1" applyAlignment="1"/>
    <xf numFmtId="0" fontId="0" fillId="0" borderId="0" xfId="0" applyFill="1" applyBorder="1" applyAlignment="1"/>
    <xf numFmtId="1" fontId="2" fillId="0" borderId="0" xfId="0" applyNumberFormat="1" applyFont="1" applyFill="1" applyAlignment="1">
      <alignment wrapText="1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wrapText="1"/>
    </xf>
    <xf numFmtId="164" fontId="3" fillId="2" borderId="0" xfId="0" applyNumberFormat="1" applyFont="1" applyFill="1" applyAlignment="1">
      <alignment wrapText="1"/>
    </xf>
    <xf numFmtId="1" fontId="3" fillId="0" borderId="0" xfId="0" applyNumberFormat="1" applyFont="1" applyFill="1" applyAlignment="1">
      <alignment wrapText="1"/>
    </xf>
    <xf numFmtId="2" fontId="3" fillId="4" borderId="0" xfId="0" applyNumberFormat="1" applyFont="1" applyFill="1"/>
    <xf numFmtId="2" fontId="3" fillId="0" borderId="0" xfId="0" applyNumberFormat="1" applyFont="1" applyFill="1" applyAlignment="1">
      <alignment horizontal="center"/>
    </xf>
    <xf numFmtId="2" fontId="3" fillId="4" borderId="0" xfId="0" applyNumberFormat="1" applyFont="1" applyFill="1" applyAlignment="1">
      <alignment horizontal="center"/>
    </xf>
    <xf numFmtId="0" fontId="3" fillId="0" borderId="0" xfId="0" applyFont="1"/>
    <xf numFmtId="2" fontId="3" fillId="0" borderId="0" xfId="0" applyNumberFormat="1" applyFont="1" applyFill="1"/>
    <xf numFmtId="2" fontId="3" fillId="2" borderId="0" xfId="0" applyNumberFormat="1" applyFont="1" applyFill="1"/>
    <xf numFmtId="2" fontId="3" fillId="3" borderId="0" xfId="0" applyNumberFormat="1" applyFont="1" applyFill="1"/>
    <xf numFmtId="2" fontId="3" fillId="0" borderId="0" xfId="0" applyNumberFormat="1" applyFont="1"/>
    <xf numFmtId="22" fontId="3" fillId="3" borderId="0" xfId="0" applyNumberFormat="1" applyFont="1" applyFill="1"/>
    <xf numFmtId="0" fontId="3" fillId="0" borderId="0" xfId="0" applyFont="1" applyFill="1"/>
    <xf numFmtId="0" fontId="3" fillId="0" borderId="0" xfId="0" applyFont="1" applyFill="1" applyBorder="1"/>
    <xf numFmtId="0" fontId="3" fillId="0" borderId="0" xfId="0" applyFont="1" applyFill="1" applyAlignment="1"/>
    <xf numFmtId="22" fontId="3" fillId="0" borderId="0" xfId="0" applyNumberFormat="1" applyFont="1"/>
    <xf numFmtId="0" fontId="1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1" fontId="0" fillId="0" borderId="0" xfId="0" applyNumberFormat="1" applyFont="1" applyFill="1"/>
    <xf numFmtId="1" fontId="0" fillId="0" borderId="0" xfId="0" applyNumberFormat="1" applyFont="1" applyFill="1" applyAlignment="1">
      <alignment horizontal="center"/>
    </xf>
    <xf numFmtId="1" fontId="0" fillId="0" borderId="0" xfId="0" applyNumberFormat="1" applyFont="1" applyFill="1" applyBorder="1"/>
    <xf numFmtId="0" fontId="0" fillId="0" borderId="1" xfId="0" applyFont="1" applyFill="1" applyBorder="1"/>
    <xf numFmtId="2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152400</xdr:colOff>
      <xdr:row>13</xdr:row>
      <xdr:rowOff>152400</xdr:rowOff>
    </xdr:to>
    <xdr:pic>
      <xdr:nvPicPr>
        <xdr:cNvPr id="2" name="Picture 1" descr="More 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0" y="504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31</xdr:col>
      <xdr:colOff>0</xdr:colOff>
      <xdr:row>5</xdr:row>
      <xdr:rowOff>0</xdr:rowOff>
    </xdr:from>
    <xdr:ext cx="152400" cy="152400"/>
    <xdr:pic>
      <xdr:nvPicPr>
        <xdr:cNvPr id="3" name="Picture 2" descr="More 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2147" y="524435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31</xdr:col>
      <xdr:colOff>0</xdr:colOff>
      <xdr:row>13</xdr:row>
      <xdr:rowOff>0</xdr:rowOff>
    </xdr:from>
    <xdr:ext cx="152400" cy="152400"/>
    <xdr:pic>
      <xdr:nvPicPr>
        <xdr:cNvPr id="4" name="Picture 3" descr="More 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6676" y="112058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"/>
  <sheetViews>
    <sheetView tabSelected="1" zoomScale="85" zoomScaleNormal="85" workbookViewId="0">
      <selection activeCell="W32" sqref="W32"/>
    </sheetView>
  </sheetViews>
  <sheetFormatPr defaultColWidth="9.125" defaultRowHeight="15" x14ac:dyDescent="0.25"/>
  <cols>
    <col min="1" max="1" width="5.625" style="1" customWidth="1"/>
    <col min="2" max="22" width="5.625" style="7" customWidth="1"/>
    <col min="23" max="27" width="5.625" style="1" customWidth="1"/>
    <col min="28" max="28" width="5.625" style="55" customWidth="1"/>
    <col min="29" max="108" width="5.625" style="1" customWidth="1"/>
    <col min="109" max="115" width="15.25" style="1" bestFit="1" customWidth="1"/>
    <col min="116" max="16384" width="9.125" style="1"/>
  </cols>
  <sheetData>
    <row r="1" spans="1:115" ht="19.5" customHeight="1" x14ac:dyDescent="0.25">
      <c r="A1" s="47" t="s">
        <v>23</v>
      </c>
      <c r="B1" s="47"/>
      <c r="C1" s="47"/>
      <c r="D1" s="30" t="s">
        <v>1</v>
      </c>
      <c r="E1" s="48" t="s">
        <v>25</v>
      </c>
      <c r="F1" s="48"/>
      <c r="G1" s="48"/>
      <c r="H1" s="48"/>
      <c r="I1" s="48"/>
      <c r="J1" s="48"/>
      <c r="K1" s="51" t="s">
        <v>32</v>
      </c>
      <c r="L1" s="51"/>
      <c r="M1" s="51"/>
      <c r="N1" s="51"/>
      <c r="O1" s="51"/>
      <c r="P1" s="51"/>
      <c r="Q1" s="49" t="s">
        <v>33</v>
      </c>
      <c r="R1" s="49"/>
      <c r="S1" s="49"/>
      <c r="T1" s="49"/>
      <c r="U1" s="49"/>
      <c r="V1" s="49"/>
      <c r="W1" s="49" t="s">
        <v>26</v>
      </c>
      <c r="X1" s="49"/>
      <c r="Y1" s="49"/>
      <c r="Z1" s="49"/>
      <c r="AA1" s="49"/>
      <c r="AB1" s="49"/>
      <c r="AD1" s="50" t="s">
        <v>3</v>
      </c>
      <c r="AE1" s="50"/>
      <c r="AF1" s="50"/>
      <c r="AG1" s="50"/>
      <c r="AH1" s="50"/>
      <c r="AI1" s="50"/>
      <c r="AJ1" s="50"/>
      <c r="AK1" s="50" t="s">
        <v>2</v>
      </c>
      <c r="AL1" s="50"/>
      <c r="AM1" s="50"/>
      <c r="AN1" s="50"/>
      <c r="AO1" s="50"/>
      <c r="AP1" s="50"/>
      <c r="AQ1" s="50" t="s">
        <v>24</v>
      </c>
      <c r="AR1" s="50"/>
      <c r="AS1" s="50"/>
      <c r="AT1" s="50"/>
      <c r="AU1" s="50"/>
      <c r="AV1" s="50"/>
      <c r="AW1" s="50" t="s">
        <v>7</v>
      </c>
      <c r="AX1" s="50"/>
      <c r="AY1" s="50"/>
      <c r="AZ1" s="50"/>
      <c r="BA1" s="50"/>
      <c r="BB1" s="50"/>
      <c r="BC1" s="50" t="s">
        <v>8</v>
      </c>
      <c r="BD1" s="50"/>
      <c r="BE1" s="50"/>
      <c r="BF1" s="50"/>
      <c r="BG1" s="50"/>
      <c r="BH1" s="50"/>
      <c r="BI1" s="50" t="s">
        <v>9</v>
      </c>
      <c r="BJ1" s="50"/>
      <c r="BK1" s="50"/>
      <c r="BL1" s="50"/>
      <c r="BM1" s="50"/>
      <c r="BN1" s="50"/>
      <c r="BO1" s="50" t="s">
        <v>10</v>
      </c>
      <c r="BP1" s="50"/>
      <c r="BQ1" s="50"/>
      <c r="BR1" s="50"/>
      <c r="BS1" s="50"/>
      <c r="BT1" s="50"/>
      <c r="BU1" s="50" t="s">
        <v>12</v>
      </c>
      <c r="BV1" s="50"/>
      <c r="BW1" s="50"/>
      <c r="BX1" s="50"/>
      <c r="BY1" s="50"/>
      <c r="BZ1" s="50"/>
      <c r="CA1" s="50" t="s">
        <v>13</v>
      </c>
      <c r="CB1" s="50"/>
      <c r="CC1" s="50"/>
      <c r="CD1" s="50"/>
      <c r="CE1" s="50"/>
      <c r="CF1" s="50"/>
      <c r="CG1" s="50" t="s">
        <v>14</v>
      </c>
      <c r="CH1" s="50"/>
      <c r="CI1" s="50"/>
      <c r="CJ1" s="50"/>
      <c r="CK1" s="50"/>
      <c r="CL1" s="50"/>
      <c r="CM1" s="50" t="s">
        <v>15</v>
      </c>
      <c r="CN1" s="50"/>
      <c r="CO1" s="50"/>
      <c r="CP1" s="50"/>
      <c r="CQ1" s="50"/>
      <c r="CR1" s="50"/>
      <c r="CS1" s="50" t="s">
        <v>16</v>
      </c>
      <c r="CT1" s="50"/>
      <c r="CU1" s="50"/>
      <c r="CV1" s="50"/>
      <c r="CW1" s="50"/>
      <c r="CX1" s="50"/>
      <c r="CY1" s="50" t="s">
        <v>17</v>
      </c>
      <c r="CZ1" s="50"/>
      <c r="DA1" s="50"/>
      <c r="DB1" s="50"/>
      <c r="DC1" s="50"/>
      <c r="DD1" s="50"/>
    </row>
    <row r="2" spans="1:115" ht="17.25" customHeight="1" x14ac:dyDescent="0.25">
      <c r="A2" s="1" t="s">
        <v>28</v>
      </c>
      <c r="B2" s="20">
        <v>300</v>
      </c>
      <c r="C2" s="7">
        <v>100</v>
      </c>
      <c r="E2" s="1">
        <v>300</v>
      </c>
      <c r="F2" s="1">
        <v>100</v>
      </c>
      <c r="G2" s="1">
        <v>300</v>
      </c>
      <c r="H2" s="1">
        <v>100</v>
      </c>
      <c r="I2" s="1">
        <v>300</v>
      </c>
      <c r="J2" s="1">
        <v>100</v>
      </c>
      <c r="K2" s="7">
        <f>E2</f>
        <v>300</v>
      </c>
      <c r="L2" s="7">
        <f t="shared" ref="L2:P2" si="0">F2</f>
        <v>100</v>
      </c>
      <c r="M2" s="7">
        <f t="shared" si="0"/>
        <v>300</v>
      </c>
      <c r="N2" s="7">
        <f t="shared" si="0"/>
        <v>100</v>
      </c>
      <c r="O2" s="7">
        <f t="shared" si="0"/>
        <v>300</v>
      </c>
      <c r="P2" s="7">
        <f t="shared" si="0"/>
        <v>100</v>
      </c>
      <c r="Q2" s="1">
        <f t="shared" ref="Q2:V2" si="1">E2</f>
        <v>300</v>
      </c>
      <c r="R2" s="1">
        <f t="shared" si="1"/>
        <v>100</v>
      </c>
      <c r="S2" s="1">
        <f t="shared" si="1"/>
        <v>300</v>
      </c>
      <c r="T2" s="1">
        <f t="shared" si="1"/>
        <v>100</v>
      </c>
      <c r="U2" s="1">
        <f t="shared" si="1"/>
        <v>300</v>
      </c>
      <c r="V2" s="1">
        <f t="shared" si="1"/>
        <v>100</v>
      </c>
      <c r="W2" s="1">
        <f t="shared" ref="W2:AB2" si="2">Q2</f>
        <v>300</v>
      </c>
      <c r="X2" s="1">
        <f t="shared" si="2"/>
        <v>100</v>
      </c>
      <c r="Y2" s="1">
        <f t="shared" si="2"/>
        <v>300</v>
      </c>
      <c r="Z2" s="1">
        <f t="shared" si="2"/>
        <v>100</v>
      </c>
      <c r="AA2" s="1">
        <f t="shared" si="2"/>
        <v>300</v>
      </c>
      <c r="AB2" s="55">
        <f t="shared" si="2"/>
        <v>100</v>
      </c>
      <c r="AD2" s="1" t="s">
        <v>0</v>
      </c>
      <c r="AE2" s="1">
        <v>300</v>
      </c>
      <c r="AF2" s="1">
        <v>100</v>
      </c>
      <c r="AG2" s="1">
        <v>300</v>
      </c>
      <c r="AH2" s="1">
        <v>100</v>
      </c>
      <c r="AI2" s="1">
        <v>300</v>
      </c>
      <c r="AJ2" s="1">
        <v>100</v>
      </c>
      <c r="AK2" s="1">
        <v>300</v>
      </c>
      <c r="AL2" s="1">
        <v>100</v>
      </c>
      <c r="AM2" s="1">
        <v>300</v>
      </c>
      <c r="AN2" s="1">
        <v>100</v>
      </c>
      <c r="AO2" s="1">
        <v>300</v>
      </c>
      <c r="AP2" s="1">
        <v>100</v>
      </c>
      <c r="AQ2" s="1">
        <v>300</v>
      </c>
      <c r="AR2" s="1">
        <v>100</v>
      </c>
      <c r="AS2" s="1">
        <v>300</v>
      </c>
      <c r="AT2" s="1">
        <v>100</v>
      </c>
      <c r="AU2" s="1">
        <v>300</v>
      </c>
      <c r="AV2" s="1">
        <v>100</v>
      </c>
      <c r="AW2" s="1">
        <v>300</v>
      </c>
      <c r="AX2" s="1">
        <v>100</v>
      </c>
      <c r="AY2" s="1">
        <v>300</v>
      </c>
      <c r="AZ2" s="1">
        <v>100</v>
      </c>
      <c r="BA2" s="1">
        <v>300</v>
      </c>
      <c r="BB2" s="1">
        <v>100</v>
      </c>
      <c r="BC2" s="1">
        <v>300</v>
      </c>
      <c r="BD2" s="1">
        <v>100</v>
      </c>
      <c r="BE2" s="1">
        <v>300</v>
      </c>
      <c r="BF2" s="1">
        <v>100</v>
      </c>
      <c r="BG2" s="1">
        <v>300</v>
      </c>
      <c r="BH2" s="1">
        <v>100</v>
      </c>
      <c r="BI2" s="1">
        <v>300</v>
      </c>
      <c r="BJ2" s="1">
        <v>100</v>
      </c>
      <c r="BK2" s="1">
        <v>300</v>
      </c>
      <c r="BL2" s="1">
        <v>100</v>
      </c>
      <c r="BM2" s="1">
        <v>300</v>
      </c>
      <c r="BN2" s="1">
        <v>100</v>
      </c>
      <c r="BO2" s="1">
        <v>300</v>
      </c>
      <c r="BP2" s="1">
        <v>100</v>
      </c>
      <c r="BQ2" s="1">
        <v>300</v>
      </c>
      <c r="BR2" s="1">
        <v>100</v>
      </c>
      <c r="BS2" s="1">
        <v>300</v>
      </c>
      <c r="BT2" s="1">
        <v>100</v>
      </c>
      <c r="BU2" s="1">
        <v>300</v>
      </c>
      <c r="BV2" s="1">
        <v>100</v>
      </c>
      <c r="BW2" s="1">
        <v>300</v>
      </c>
      <c r="BX2" s="1">
        <v>100</v>
      </c>
      <c r="BY2" s="1">
        <v>300</v>
      </c>
      <c r="BZ2" s="1">
        <v>100</v>
      </c>
      <c r="CA2" s="1">
        <v>300</v>
      </c>
      <c r="CB2" s="1">
        <v>100</v>
      </c>
      <c r="CC2" s="1">
        <v>300</v>
      </c>
      <c r="CD2" s="1">
        <v>100</v>
      </c>
      <c r="CE2" s="1">
        <v>300</v>
      </c>
      <c r="CF2" s="1">
        <v>100</v>
      </c>
      <c r="CG2" s="1">
        <v>300</v>
      </c>
      <c r="CH2" s="1">
        <v>100</v>
      </c>
      <c r="CI2" s="1">
        <v>300</v>
      </c>
      <c r="CJ2" s="1">
        <v>100</v>
      </c>
      <c r="CK2" s="1">
        <v>300</v>
      </c>
      <c r="CL2" s="1">
        <v>100</v>
      </c>
      <c r="CM2" s="1">
        <v>300</v>
      </c>
      <c r="CN2" s="1">
        <v>100</v>
      </c>
      <c r="CO2" s="1">
        <v>300</v>
      </c>
      <c r="CP2" s="1">
        <v>100</v>
      </c>
      <c r="CQ2" s="1">
        <v>300</v>
      </c>
      <c r="CR2" s="1">
        <v>100</v>
      </c>
      <c r="CS2" s="1">
        <v>300</v>
      </c>
      <c r="CT2" s="1">
        <v>100</v>
      </c>
      <c r="CU2" s="1">
        <v>300</v>
      </c>
      <c r="CV2" s="1">
        <v>100</v>
      </c>
      <c r="CW2" s="1">
        <v>300</v>
      </c>
      <c r="CX2" s="1">
        <v>100</v>
      </c>
      <c r="CY2" s="1">
        <v>300</v>
      </c>
      <c r="CZ2" s="1">
        <v>100</v>
      </c>
      <c r="DA2" s="1">
        <v>300</v>
      </c>
      <c r="DB2" s="1">
        <v>100</v>
      </c>
      <c r="DC2" s="1">
        <v>300</v>
      </c>
      <c r="DD2" s="1">
        <v>100</v>
      </c>
    </row>
    <row r="3" spans="1:115" x14ac:dyDescent="0.25">
      <c r="A3" s="1" t="s">
        <v>31</v>
      </c>
      <c r="AC3" s="2" t="s">
        <v>11</v>
      </c>
      <c r="AT3" s="1">
        <v>100</v>
      </c>
      <c r="AU3" s="1">
        <v>300</v>
      </c>
      <c r="CD3" s="1">
        <v>100</v>
      </c>
      <c r="CE3" s="1">
        <v>300</v>
      </c>
    </row>
    <row r="4" spans="1:115" x14ac:dyDescent="0.25">
      <c r="A4" s="8" t="s">
        <v>20</v>
      </c>
      <c r="B4" s="24">
        <v>2.2999999999999998</v>
      </c>
      <c r="C4" s="24">
        <v>2.42</v>
      </c>
      <c r="D4" s="8"/>
      <c r="Q4" s="12"/>
      <c r="R4" s="12"/>
      <c r="S4" s="12"/>
      <c r="T4" s="12"/>
      <c r="U4" s="12"/>
      <c r="V4" s="12"/>
      <c r="AC4" s="2" t="s">
        <v>19</v>
      </c>
      <c r="AD4" s="2" t="s">
        <v>5</v>
      </c>
      <c r="AV4" s="3"/>
      <c r="CF4" s="3"/>
    </row>
    <row r="5" spans="1:115" x14ac:dyDescent="0.25">
      <c r="B5" s="27" t="s">
        <v>4</v>
      </c>
      <c r="C5" s="28" t="s">
        <v>27</v>
      </c>
      <c r="D5" s="28"/>
      <c r="Q5" s="12"/>
      <c r="R5" s="12"/>
      <c r="S5" s="12"/>
      <c r="T5" s="12"/>
      <c r="U5" s="12"/>
      <c r="V5" s="12"/>
      <c r="AC5" s="2" t="s">
        <v>18</v>
      </c>
      <c r="AD5" s="2" t="s">
        <v>6</v>
      </c>
      <c r="AN5" s="3"/>
      <c r="AO5" s="3"/>
      <c r="AP5" s="3"/>
      <c r="AQ5" s="4"/>
      <c r="AR5" s="4"/>
      <c r="AS5" s="3"/>
      <c r="AT5" s="13"/>
      <c r="AU5" s="13"/>
      <c r="AV5" s="3"/>
      <c r="BX5" s="3"/>
      <c r="BY5" s="3"/>
      <c r="BZ5" s="3"/>
      <c r="CA5" s="4"/>
      <c r="CB5" s="4"/>
      <c r="CC5" s="3"/>
      <c r="CD5" s="13"/>
      <c r="CE5" s="13"/>
      <c r="CF5" s="3"/>
    </row>
    <row r="6" spans="1:115" ht="15" customHeight="1" x14ac:dyDescent="0.25">
      <c r="A6" s="23" t="s">
        <v>21</v>
      </c>
      <c r="B6" s="26">
        <v>5.19</v>
      </c>
      <c r="C6" s="26">
        <v>14.53</v>
      </c>
      <c r="D6" s="29">
        <f>AC6</f>
        <v>277</v>
      </c>
      <c r="E6" s="21">
        <f>AQ6-AK6-$B$4</f>
        <v>4.8065900341033982</v>
      </c>
      <c r="F6" s="21">
        <f>AR6-AL6-$C$4</f>
        <v>5.1293440092592011</v>
      </c>
      <c r="G6" s="21">
        <f>AS6-AM6-$B$4</f>
        <v>4.7410550308640973</v>
      </c>
      <c r="H6" s="21">
        <f>AT6-AN6-$C$4</f>
        <v>5.1770175555554996</v>
      </c>
      <c r="I6" s="21">
        <f>AU6-AO6-$B$4</f>
        <v>4.8063008699690046</v>
      </c>
      <c r="J6" s="21">
        <f>AV6-AP6-$C$4</f>
        <v>5.3306487037036963</v>
      </c>
      <c r="K6" s="6">
        <f>E6+AE6-Q6-W6</f>
        <v>31.178109824233822</v>
      </c>
      <c r="L6" s="6">
        <f>F6+AF6-R6-X6</f>
        <v>31.227175117404162</v>
      </c>
      <c r="M6" s="6">
        <f>G6+AG6-S6-Y6</f>
        <v>31.217669293168711</v>
      </c>
      <c r="N6" s="6">
        <f>H6+AH6-T6-Z6</f>
        <v>31.26387441346218</v>
      </c>
      <c r="O6" s="6">
        <f>I6+AI6-U6-AA6</f>
        <v>31.334689526494341</v>
      </c>
      <c r="P6" s="6">
        <f>J6+AJ6-V6-AB6</f>
        <v>31.483130911115008</v>
      </c>
      <c r="Q6" s="22">
        <f>BO6-AK6</f>
        <v>6.4229201210120976</v>
      </c>
      <c r="R6" s="22">
        <f t="shared" ref="Q6:V8" si="3">BP6-AL6</f>
        <v>6.396805533950598</v>
      </c>
      <c r="S6" s="22">
        <f t="shared" si="3"/>
        <v>6.4181253024691038</v>
      </c>
      <c r="T6" s="22">
        <f t="shared" si="3"/>
        <v>6.4077234660493012</v>
      </c>
      <c r="U6" s="22">
        <f t="shared" si="3"/>
        <v>6.3661304953560034</v>
      </c>
      <c r="V6" s="22">
        <f t="shared" si="3"/>
        <v>6.3421354413579998</v>
      </c>
      <c r="W6" s="6">
        <f>$B$6*BI6/60*$B$7*ABS(AW6-BC6)</f>
        <v>5.5600888574792737E-3</v>
      </c>
      <c r="X6" s="6">
        <f>$B$6*BJ6/60*$B$7*ABS(AX6-BD6)</f>
        <v>5.3633579044404236E-3</v>
      </c>
      <c r="Y6" s="6">
        <f t="shared" ref="Y6:AB8" si="4">$B$6*BK6/60*$B$7*ABS(AY6-BE6)</f>
        <v>5.2604352262787604E-3</v>
      </c>
      <c r="Z6" s="6">
        <f t="shared" si="4"/>
        <v>5.419676044019499E-3</v>
      </c>
      <c r="AA6" s="6">
        <f t="shared" si="4"/>
        <v>5.4808481186620324E-3</v>
      </c>
      <c r="AB6" s="56">
        <f t="shared" si="4"/>
        <v>5.3823512306850532E-3</v>
      </c>
      <c r="AC6">
        <v>277</v>
      </c>
      <c r="AD6" s="3"/>
      <c r="AE6" s="17">
        <v>32.799999999999997</v>
      </c>
      <c r="AF6" s="17">
        <v>32.5</v>
      </c>
      <c r="AG6" s="17">
        <v>32.9</v>
      </c>
      <c r="AH6" s="17">
        <v>32.5</v>
      </c>
      <c r="AI6" s="17">
        <v>32.9</v>
      </c>
      <c r="AJ6" s="17">
        <v>32.5</v>
      </c>
      <c r="AK6" s="18">
        <v>25.9004854510451</v>
      </c>
      <c r="AL6" s="18">
        <v>25.438552589506202</v>
      </c>
      <c r="AM6" s="18">
        <v>25.9791627592593</v>
      </c>
      <c r="AN6" s="18">
        <v>25.385660774691399</v>
      </c>
      <c r="AO6" s="18">
        <v>25.924574606811198</v>
      </c>
      <c r="AP6" s="18">
        <v>25.225196098765402</v>
      </c>
      <c r="AQ6" s="17">
        <v>33.007075485148498</v>
      </c>
      <c r="AR6" s="17">
        <v>32.987896598765403</v>
      </c>
      <c r="AS6" s="17">
        <v>33.020217790123397</v>
      </c>
      <c r="AT6" s="17">
        <v>32.982678330246898</v>
      </c>
      <c r="AU6" s="17">
        <v>33.030875476780203</v>
      </c>
      <c r="AV6" s="17">
        <v>32.975844802469098</v>
      </c>
      <c r="AW6" s="18">
        <v>48.183541979097903</v>
      </c>
      <c r="AX6" s="18">
        <v>47.924408398148103</v>
      </c>
      <c r="AY6" s="18">
        <v>47.801399182098798</v>
      </c>
      <c r="AZ6" s="18">
        <v>47.850185873456802</v>
      </c>
      <c r="BA6" s="18">
        <v>47.693302213622303</v>
      </c>
      <c r="BB6" s="18">
        <v>47.694512592592602</v>
      </c>
      <c r="BC6" s="17">
        <v>44.668091526952601</v>
      </c>
      <c r="BD6" s="17">
        <v>44.533325922839502</v>
      </c>
      <c r="BE6" s="17">
        <v>44.475408601851797</v>
      </c>
      <c r="BF6" s="17">
        <v>44.423530493827201</v>
      </c>
      <c r="BG6" s="17">
        <v>44.227817876160998</v>
      </c>
      <c r="BH6" s="17">
        <v>44.291351151234601</v>
      </c>
      <c r="BI6" s="18">
        <v>2.9974697469747302E-2</v>
      </c>
      <c r="BJ6" s="18">
        <v>2.9974537037037001E-2</v>
      </c>
      <c r="BK6" s="18">
        <v>2.9974691358024701E-2</v>
      </c>
      <c r="BL6" s="18">
        <v>2.9974845679012301E-2</v>
      </c>
      <c r="BM6" s="18">
        <v>2.9973529411764701E-2</v>
      </c>
      <c r="BN6" s="18">
        <v>2.99739197530864E-2</v>
      </c>
      <c r="BO6" s="4">
        <v>32.323405572057197</v>
      </c>
      <c r="BP6" s="4">
        <v>31.8353581234568</v>
      </c>
      <c r="BQ6" s="4">
        <v>32.397288061728403</v>
      </c>
      <c r="BR6" s="4">
        <v>31.7933842407407</v>
      </c>
      <c r="BS6" s="4">
        <v>32.290705102167202</v>
      </c>
      <c r="BT6" s="4">
        <v>31.567331540123401</v>
      </c>
      <c r="BU6" s="18">
        <v>0.22766062163106501</v>
      </c>
      <c r="BV6" s="18">
        <v>0.57352254907297995</v>
      </c>
      <c r="BW6" s="18">
        <v>0.59617858642466504</v>
      </c>
      <c r="BX6" s="18">
        <v>0.57259020289763995</v>
      </c>
      <c r="BY6" s="18">
        <v>0.614750636350062</v>
      </c>
      <c r="BZ6" s="18">
        <v>0.55378897401155303</v>
      </c>
      <c r="CA6" s="4">
        <v>0.25935216675017603</v>
      </c>
      <c r="CB6" s="4">
        <v>0.95144873479895498</v>
      </c>
      <c r="CC6" s="4">
        <v>0.98043813382336498</v>
      </c>
      <c r="CD6" s="4">
        <v>0.92257448011911602</v>
      </c>
      <c r="CE6" s="4">
        <v>1.0304503454632801</v>
      </c>
      <c r="CF6" s="4">
        <v>0.97235375211882802</v>
      </c>
      <c r="CG6" s="18">
        <v>0.450164934457713</v>
      </c>
      <c r="CH6" s="18">
        <v>8.00352435313222E-2</v>
      </c>
      <c r="CI6" s="18">
        <v>0.100013763452447</v>
      </c>
      <c r="CJ6" s="18">
        <v>9.0112665564195005E-2</v>
      </c>
      <c r="CK6" s="18">
        <v>0.105326645182883</v>
      </c>
      <c r="CL6" s="18">
        <v>7.2071070238740306E-2</v>
      </c>
      <c r="CM6" s="4">
        <v>0.25206269213558902</v>
      </c>
      <c r="CN6" s="4">
        <v>8.3988989798361793E-2</v>
      </c>
      <c r="CO6" s="4">
        <v>9.0320412270166794E-2</v>
      </c>
      <c r="CP6" s="4">
        <v>3.9044489254398303E-2</v>
      </c>
      <c r="CQ6" s="4">
        <v>0.100254276076317</v>
      </c>
      <c r="CR6" s="4">
        <v>7.5850275506325102E-2</v>
      </c>
      <c r="CS6" s="18">
        <v>3.1328361711313803E-5</v>
      </c>
      <c r="CT6" s="18">
        <v>3.2100881199993801E-5</v>
      </c>
      <c r="CU6" s="18">
        <v>3.03183230382861E-5</v>
      </c>
      <c r="CV6" s="18">
        <v>3.2079180415901303E-5</v>
      </c>
      <c r="CW6" s="18">
        <v>3.23288076304114E-5</v>
      </c>
      <c r="CX6" s="18">
        <v>3.2936061127017603E-5</v>
      </c>
      <c r="CY6" s="4">
        <v>0.27614108497270701</v>
      </c>
      <c r="CZ6" s="4">
        <v>0.58574845471474801</v>
      </c>
      <c r="DA6" s="4">
        <v>0.605761735875331</v>
      </c>
      <c r="DB6" s="4">
        <v>0.58444361497152797</v>
      </c>
      <c r="DC6" s="4">
        <v>0.63717232416694902</v>
      </c>
      <c r="DD6" s="4">
        <v>0.56420344143128298</v>
      </c>
      <c r="DE6" s="19">
        <v>42617.702372685184</v>
      </c>
      <c r="DF6" s="19">
        <v>42617.744050925925</v>
      </c>
      <c r="DG6" s="19">
        <v>42617.785729166666</v>
      </c>
      <c r="DH6" s="19">
        <v>42617.827407407407</v>
      </c>
      <c r="DI6" s="19">
        <v>42617.868981481479</v>
      </c>
      <c r="DJ6" s="19">
        <v>42617.91065972222</v>
      </c>
    </row>
    <row r="7" spans="1:115" s="43" customFormat="1" ht="30" x14ac:dyDescent="0.25">
      <c r="A7" s="31" t="s">
        <v>22</v>
      </c>
      <c r="B7" s="32">
        <v>0.61</v>
      </c>
      <c r="C7" s="32">
        <v>0.30499999999999999</v>
      </c>
      <c r="D7" s="33">
        <f t="shared" ref="D7:D9" si="5">AC7</f>
        <v>302</v>
      </c>
      <c r="E7" s="34">
        <f>AQ7-AK7-$B$4</f>
        <v>5.2612966930693021</v>
      </c>
      <c r="F7" s="34">
        <f>AR7-AL7-$C$4</f>
        <v>5.9098996388888008</v>
      </c>
      <c r="G7" s="34">
        <f>AS7-AM7-$B$4</f>
        <v>5.4758059999999995</v>
      </c>
      <c r="H7" s="34">
        <f>AT7-AN7-$C$4</f>
        <v>5.9430509876543045</v>
      </c>
      <c r="I7" s="34">
        <f>AU7-AO7-$B$4</f>
        <v>5.4528492407407017</v>
      </c>
      <c r="J7" s="34">
        <f>AV7-AP7-$C$4</f>
        <v>5.931963453703597</v>
      </c>
      <c r="K7" s="35">
        <f>E7+AE7-Q7-W7</f>
        <v>36.087123809530425</v>
      </c>
      <c r="L7" s="35">
        <f>F7+AF7-R7-X7</f>
        <v>35.889685687499536</v>
      </c>
      <c r="M7" s="35">
        <f>G7+AG7-S7-Y7</f>
        <v>35.980218301575398</v>
      </c>
      <c r="N7" s="35">
        <f>H7+AH7-T7-Z7</f>
        <v>35.996505940342054</v>
      </c>
      <c r="O7" s="35">
        <f>I7+AI7-U7-AA7</f>
        <v>36.10531660137152</v>
      </c>
      <c r="P7" s="35">
        <f>J7+AJ7-V7-AB7</f>
        <v>36.106763555531955</v>
      </c>
      <c r="Q7" s="36">
        <f t="shared" si="3"/>
        <v>6.6682125742572964</v>
      </c>
      <c r="R7" s="36">
        <f t="shared" si="3"/>
        <v>6.7142537993826998</v>
      </c>
      <c r="S7" s="36">
        <f t="shared" si="3"/>
        <v>6.6895869783950985</v>
      </c>
      <c r="T7" s="36">
        <f t="shared" si="3"/>
        <v>6.6406541604938027</v>
      </c>
      <c r="U7" s="36">
        <f t="shared" si="3"/>
        <v>6.6417394783949995</v>
      </c>
      <c r="V7" s="36">
        <f t="shared" si="3"/>
        <v>6.6195881203702989</v>
      </c>
      <c r="W7" s="6">
        <f t="shared" ref="W7:X9" si="6">$B$6*BI7/60*$B$7*ABS(AW7-BC7)</f>
        <v>5.9603092815866425E-3</v>
      </c>
      <c r="X7" s="6">
        <f t="shared" si="6"/>
        <v>5.960152006566086E-3</v>
      </c>
      <c r="Y7" s="6">
        <f t="shared" si="4"/>
        <v>6.0007200295043141E-3</v>
      </c>
      <c r="Z7" s="6">
        <f t="shared" si="4"/>
        <v>5.8908868184470728E-3</v>
      </c>
      <c r="AA7" s="6">
        <f t="shared" si="4"/>
        <v>5.7931609741878097E-3</v>
      </c>
      <c r="AB7" s="56">
        <f t="shared" si="4"/>
        <v>5.6117778013374834E-3</v>
      </c>
      <c r="AC7" s="37">
        <v>302</v>
      </c>
      <c r="AD7" s="38"/>
      <c r="AE7" s="39">
        <v>37.5</v>
      </c>
      <c r="AF7" s="39">
        <v>36.700000000000003</v>
      </c>
      <c r="AG7" s="39">
        <v>37.200000000000003</v>
      </c>
      <c r="AH7" s="39">
        <v>36.700000000000003</v>
      </c>
      <c r="AI7" s="39">
        <v>37.299999999999997</v>
      </c>
      <c r="AJ7" s="39">
        <v>36.799999999999997</v>
      </c>
      <c r="AK7" s="40">
        <v>25.444871344334501</v>
      </c>
      <c r="AL7" s="40">
        <v>24.657573256172899</v>
      </c>
      <c r="AM7" s="40">
        <v>25.2484502530864</v>
      </c>
      <c r="AN7" s="40">
        <v>24.615415808641998</v>
      </c>
      <c r="AO7" s="40">
        <v>25.277343638888901</v>
      </c>
      <c r="AP7" s="40">
        <v>24.6261776790124</v>
      </c>
      <c r="AQ7" s="39">
        <v>33.006168037403803</v>
      </c>
      <c r="AR7" s="39">
        <v>32.9874728950617</v>
      </c>
      <c r="AS7" s="39">
        <v>33.024256253086399</v>
      </c>
      <c r="AT7" s="39">
        <v>32.978466796296303</v>
      </c>
      <c r="AU7" s="39">
        <v>33.030192879629602</v>
      </c>
      <c r="AV7" s="39">
        <v>32.978141132715997</v>
      </c>
      <c r="AW7" s="40">
        <v>49.129796700770001</v>
      </c>
      <c r="AX7" s="40">
        <v>49.735341719135803</v>
      </c>
      <c r="AY7" s="40">
        <v>49.613498197530902</v>
      </c>
      <c r="AZ7" s="40">
        <v>49.593941916666701</v>
      </c>
      <c r="BA7" s="40">
        <v>49.551229191357997</v>
      </c>
      <c r="BB7" s="40">
        <v>49.561813046296301</v>
      </c>
      <c r="BC7" s="39">
        <v>45.361266242024101</v>
      </c>
      <c r="BD7" s="39">
        <v>45.967196706790098</v>
      </c>
      <c r="BE7" s="39">
        <v>45.8196074938271</v>
      </c>
      <c r="BF7" s="39">
        <v>45.869607120370397</v>
      </c>
      <c r="BG7" s="39">
        <v>45.888584324074102</v>
      </c>
      <c r="BH7" s="39">
        <v>46.013790351851803</v>
      </c>
      <c r="BI7" s="40">
        <v>2.9974422442244599E-2</v>
      </c>
      <c r="BJ7" s="40">
        <v>2.99766975308642E-2</v>
      </c>
      <c r="BK7" s="40">
        <v>2.9975925925925899E-2</v>
      </c>
      <c r="BL7" s="40">
        <v>2.99768518518518E-2</v>
      </c>
      <c r="BM7" s="40">
        <v>2.9976080246913599E-2</v>
      </c>
      <c r="BN7" s="40">
        <v>2.9975617283950599E-2</v>
      </c>
      <c r="BO7" s="41">
        <v>32.113083918591798</v>
      </c>
      <c r="BP7" s="41">
        <v>31.371827055555599</v>
      </c>
      <c r="BQ7" s="41">
        <v>31.938037231481498</v>
      </c>
      <c r="BR7" s="41">
        <v>31.256069969135801</v>
      </c>
      <c r="BS7" s="41">
        <v>31.9190831172839</v>
      </c>
      <c r="BT7" s="41">
        <v>31.245765799382699</v>
      </c>
      <c r="BU7" s="40">
        <v>0.202237378004261</v>
      </c>
      <c r="BV7" s="40">
        <v>0.55996436168115604</v>
      </c>
      <c r="BW7" s="40">
        <v>0.59636110723971703</v>
      </c>
      <c r="BX7" s="40">
        <v>0.58548509385731895</v>
      </c>
      <c r="BY7" s="40">
        <v>0.59250011122982804</v>
      </c>
      <c r="BZ7" s="40">
        <v>0.55780633197029095</v>
      </c>
      <c r="CA7" s="41">
        <v>0.26020902929336198</v>
      </c>
      <c r="CB7" s="41">
        <v>0.94421500335536201</v>
      </c>
      <c r="CC7" s="41">
        <v>0.98764872830594197</v>
      </c>
      <c r="CD7" s="41">
        <v>0.92261509576220002</v>
      </c>
      <c r="CE7" s="41">
        <v>1.04791623811504</v>
      </c>
      <c r="CF7" s="41">
        <v>0.98270121478886696</v>
      </c>
      <c r="CG7" s="40">
        <v>0.59930397548530501</v>
      </c>
      <c r="CH7" s="40">
        <v>8.2331067557817994E-2</v>
      </c>
      <c r="CI7" s="40">
        <v>0.11834353258725901</v>
      </c>
      <c r="CJ7" s="40">
        <v>8.5225553407935903E-2</v>
      </c>
      <c r="CK7" s="40">
        <v>7.94142370636957E-2</v>
      </c>
      <c r="CL7" s="40">
        <v>4.8574548522695001E-2</v>
      </c>
      <c r="CM7" s="41">
        <v>0.518126367758454</v>
      </c>
      <c r="CN7" s="41">
        <v>6.9112897412995797E-2</v>
      </c>
      <c r="CO7" s="41">
        <v>0.118097822777775</v>
      </c>
      <c r="CP7" s="41">
        <v>9.22852701352435E-2</v>
      </c>
      <c r="CQ7" s="41">
        <v>6.3800729393874003E-2</v>
      </c>
      <c r="CR7" s="41">
        <v>8.9349784831710105E-2</v>
      </c>
      <c r="CS7" s="40">
        <v>3.1020105843409901E-5</v>
      </c>
      <c r="CT7" s="40">
        <v>3.2060180180455999E-5</v>
      </c>
      <c r="CU7" s="40">
        <v>3.4991266540924102E-5</v>
      </c>
      <c r="CV7" s="40">
        <v>2.8786654267959101E-5</v>
      </c>
      <c r="CW7" s="40">
        <v>3.0763270796251799E-5</v>
      </c>
      <c r="CX7" s="40">
        <v>3.0974762842475303E-5</v>
      </c>
      <c r="CY7" s="41">
        <v>0.23461710497031901</v>
      </c>
      <c r="CZ7" s="41">
        <v>0.589108442869828</v>
      </c>
      <c r="DA7" s="41">
        <v>0.62364194879763402</v>
      </c>
      <c r="DB7" s="41">
        <v>0.58340384163221404</v>
      </c>
      <c r="DC7" s="41">
        <v>0.62553876803150599</v>
      </c>
      <c r="DD7" s="41">
        <v>0.58947519589537001</v>
      </c>
      <c r="DE7" s="42">
        <v>42618.03570601852</v>
      </c>
      <c r="DF7" s="42">
        <v>42618.077384259261</v>
      </c>
      <c r="DG7" s="42">
        <v>42618.119062500002</v>
      </c>
      <c r="DH7" s="42">
        <v>42618.160740740743</v>
      </c>
      <c r="DI7" s="42">
        <v>42618.202430555553</v>
      </c>
      <c r="DJ7" s="42">
        <v>42618.244108796294</v>
      </c>
    </row>
    <row r="8" spans="1:115" x14ac:dyDescent="0.25">
      <c r="D8" s="29">
        <f t="shared" si="5"/>
        <v>327</v>
      </c>
      <c r="E8" s="21">
        <f>AQ8-AK8-$B$4</f>
        <v>5.7961352120878979</v>
      </c>
      <c r="F8" s="21">
        <f>AR8-AL8-$C$4</f>
        <v>6.3328020185185014</v>
      </c>
      <c r="G8" s="21">
        <f>AS8-AM8-$B$4</f>
        <v>5.7513969907407985</v>
      </c>
      <c r="H8" s="21">
        <f>AT8-AN8-$C$4</f>
        <v>6.2295736851851995</v>
      </c>
      <c r="I8" s="21">
        <f>AU8-AO8-$B$4</f>
        <v>5.4688391578947</v>
      </c>
      <c r="J8" s="21">
        <f>AV8-AP8-$C$4</f>
        <v>5.7970784907407964</v>
      </c>
      <c r="K8" s="6">
        <f>E8+AE8-Q8-W8</f>
        <v>40.71709025391943</v>
      </c>
      <c r="L8" s="6">
        <f>F8+AF8-R8-X8</f>
        <v>40.6737953374505</v>
      </c>
      <c r="M8" s="6">
        <f>G8+AG8-S8-Y8</f>
        <v>40.502143669317917</v>
      </c>
      <c r="N8" s="6">
        <f>H8+AH8-T8-Z8</f>
        <v>40.342421145032162</v>
      </c>
      <c r="O8" s="6">
        <f>I8+AI8-U8-AA8</f>
        <v>40.029394739678189</v>
      </c>
      <c r="P8" s="6">
        <f>J8+AJ8-V8-AB8</f>
        <v>39.911864770664089</v>
      </c>
      <c r="Q8" s="22">
        <f t="shared" si="3"/>
        <v>6.972813239560498</v>
      </c>
      <c r="R8" s="22">
        <f t="shared" si="3"/>
        <v>7.0526559197531</v>
      </c>
      <c r="S8" s="22">
        <f t="shared" si="3"/>
        <v>7.0428166697531012</v>
      </c>
      <c r="T8" s="22">
        <f t="shared" si="3"/>
        <v>7.0807483456789981</v>
      </c>
      <c r="U8" s="22">
        <f t="shared" si="3"/>
        <v>7.1329430712073965</v>
      </c>
      <c r="V8" s="22">
        <f t="shared" si="3"/>
        <v>7.1785984506172973</v>
      </c>
      <c r="W8" s="6">
        <f t="shared" si="6"/>
        <v>6.2317186079717205E-3</v>
      </c>
      <c r="X8" s="6">
        <f t="shared" si="6"/>
        <v>6.3507613148983053E-3</v>
      </c>
      <c r="Y8" s="6">
        <f t="shared" si="4"/>
        <v>6.4366516697787436E-3</v>
      </c>
      <c r="Z8" s="6">
        <f t="shared" si="4"/>
        <v>6.4041944740427419E-3</v>
      </c>
      <c r="AA8" s="6">
        <f t="shared" si="4"/>
        <v>6.5013470091152209E-3</v>
      </c>
      <c r="AB8" s="56">
        <f t="shared" si="4"/>
        <v>6.6152694594067895E-3</v>
      </c>
      <c r="AC8">
        <v>327</v>
      </c>
      <c r="AD8" s="3"/>
      <c r="AE8" s="17">
        <v>41.9</v>
      </c>
      <c r="AF8" s="17">
        <v>41.4</v>
      </c>
      <c r="AG8" s="17">
        <v>41.8</v>
      </c>
      <c r="AH8" s="17">
        <v>41.2</v>
      </c>
      <c r="AI8" s="17">
        <v>41.7</v>
      </c>
      <c r="AJ8" s="17">
        <v>41.3</v>
      </c>
      <c r="AK8" s="18">
        <v>24.911108837362601</v>
      </c>
      <c r="AL8" s="18">
        <v>24.223518462963</v>
      </c>
      <c r="AM8" s="18">
        <v>24.974374521604901</v>
      </c>
      <c r="AN8" s="18">
        <v>24.337779604938302</v>
      </c>
      <c r="AO8" s="18">
        <v>25.251140659442701</v>
      </c>
      <c r="AP8" s="18">
        <v>24.768414836419701</v>
      </c>
      <c r="AQ8" s="17">
        <v>33.007244049450499</v>
      </c>
      <c r="AR8" s="17">
        <v>32.976320481481501</v>
      </c>
      <c r="AS8" s="17">
        <v>33.025771512345699</v>
      </c>
      <c r="AT8" s="17">
        <v>32.987353290123501</v>
      </c>
      <c r="AU8" s="17">
        <v>33.019979817337401</v>
      </c>
      <c r="AV8" s="17">
        <v>32.985493327160498</v>
      </c>
      <c r="AW8" s="18">
        <v>51.1748267351648</v>
      </c>
      <c r="AX8" s="18">
        <v>51.958077959876498</v>
      </c>
      <c r="AY8" s="18">
        <v>51.969401913580299</v>
      </c>
      <c r="AZ8" s="18">
        <v>52.1252684475309</v>
      </c>
      <c r="BA8" s="18">
        <v>52.240976120743099</v>
      </c>
      <c r="BB8" s="18">
        <v>52.480777438271602</v>
      </c>
      <c r="BC8" s="17">
        <v>47.234970172527497</v>
      </c>
      <c r="BD8" s="17">
        <v>47.942815404321003</v>
      </c>
      <c r="BE8" s="17">
        <v>47.899709555555603</v>
      </c>
      <c r="BF8" s="17">
        <v>48.075868425925897</v>
      </c>
      <c r="BG8" s="17">
        <v>48.130198287925701</v>
      </c>
      <c r="BH8" s="17">
        <v>48.298215271605002</v>
      </c>
      <c r="BI8" s="18">
        <v>2.9976538461538801E-2</v>
      </c>
      <c r="BJ8" s="18">
        <v>2.9975462962962902E-2</v>
      </c>
      <c r="BK8" s="18">
        <v>2.9974537037037001E-2</v>
      </c>
      <c r="BL8" s="18">
        <v>2.9972839506172799E-2</v>
      </c>
      <c r="BM8" s="18">
        <v>2.9973219814241499E-2</v>
      </c>
      <c r="BN8" s="18">
        <v>2.9975000000000002E-2</v>
      </c>
      <c r="BO8" s="4">
        <v>31.883922076923099</v>
      </c>
      <c r="BP8" s="4">
        <v>31.2761743827161</v>
      </c>
      <c r="BQ8" s="4">
        <v>32.017191191358002</v>
      </c>
      <c r="BR8" s="4">
        <v>31.4185279506173</v>
      </c>
      <c r="BS8" s="4">
        <v>32.384083730650097</v>
      </c>
      <c r="BT8" s="4">
        <v>31.947013287036999</v>
      </c>
      <c r="BU8" s="18">
        <v>0.17567278930437299</v>
      </c>
      <c r="BV8" s="18">
        <v>0.554677909076702</v>
      </c>
      <c r="BW8" s="18">
        <v>0.59099430202126202</v>
      </c>
      <c r="BX8" s="18">
        <v>0.54355398284812695</v>
      </c>
      <c r="BY8" s="18">
        <v>0.56788805296034495</v>
      </c>
      <c r="BZ8" s="18">
        <v>0.56726054366117196</v>
      </c>
      <c r="CA8" s="4">
        <v>0.25880256400213703</v>
      </c>
      <c r="CB8" s="4">
        <v>0.97528094144437305</v>
      </c>
      <c r="CC8" s="4">
        <v>1.0736437384181701</v>
      </c>
      <c r="CD8" s="4">
        <v>0.97191901477915899</v>
      </c>
      <c r="CE8" s="4">
        <v>0.98213055568697205</v>
      </c>
      <c r="CF8" s="4">
        <v>0.93411075701385904</v>
      </c>
      <c r="CG8" s="18">
        <v>0.690912131924178</v>
      </c>
      <c r="CH8" s="18">
        <v>9.1123643144354005E-2</v>
      </c>
      <c r="CI8" s="18">
        <v>9.3807032523455305E-2</v>
      </c>
      <c r="CJ8" s="18">
        <v>0.10847438547786099</v>
      </c>
      <c r="CK8" s="18">
        <v>4.9661780968559797E-2</v>
      </c>
      <c r="CL8" s="18">
        <v>0.13815948781061199</v>
      </c>
      <c r="CM8" s="4">
        <v>0.59872723487583901</v>
      </c>
      <c r="CN8" s="4">
        <v>5.5484751273548003E-2</v>
      </c>
      <c r="CO8" s="4">
        <v>6.3294460754803994E-2</v>
      </c>
      <c r="CP8" s="4">
        <v>0.115445701950515</v>
      </c>
      <c r="CQ8" s="4">
        <v>9.6075257561197502E-2</v>
      </c>
      <c r="CR8" s="4">
        <v>0.130009757683273</v>
      </c>
      <c r="CS8" s="18">
        <v>3.2547461527159303E-5</v>
      </c>
      <c r="CT8" s="18">
        <v>3.1431037045497703E-5</v>
      </c>
      <c r="CU8" s="18">
        <v>3.1655791515774901E-5</v>
      </c>
      <c r="CV8" s="18">
        <v>3.1171481363368602E-5</v>
      </c>
      <c r="CW8" s="18">
        <v>3.0519434187426603E-5</v>
      </c>
      <c r="CX8" s="18">
        <v>3.2314992548707899E-5</v>
      </c>
      <c r="CY8" s="4">
        <v>0.26006724980044599</v>
      </c>
      <c r="CZ8" s="4">
        <v>0.58435004284157699</v>
      </c>
      <c r="DA8" s="4">
        <v>0.63804810831314995</v>
      </c>
      <c r="DB8" s="4">
        <v>0.58390219940510901</v>
      </c>
      <c r="DC8" s="4">
        <v>0.57607042782933304</v>
      </c>
      <c r="DD8" s="4">
        <v>0.59560788963844202</v>
      </c>
      <c r="DE8" s="19">
        <v>42618.369085648148</v>
      </c>
      <c r="DF8" s="19">
        <v>42618.410763888889</v>
      </c>
      <c r="DG8" s="19">
        <v>42618.45244212963</v>
      </c>
      <c r="DH8" s="19">
        <v>42618.494131944448</v>
      </c>
      <c r="DI8" s="19">
        <v>42618.535694444443</v>
      </c>
      <c r="DJ8" s="19">
        <v>42618.577384259261</v>
      </c>
    </row>
    <row r="9" spans="1:115" x14ac:dyDescent="0.25">
      <c r="A9" s="8"/>
      <c r="D9" s="29">
        <f t="shared" si="5"/>
        <v>352</v>
      </c>
      <c r="E9" s="21">
        <f>AQ9-AK9-$B$4</f>
        <v>5.0352602354235971</v>
      </c>
      <c r="F9" s="21">
        <f>AR9-AL9-$C$4</f>
        <v>5.4717381913581011</v>
      </c>
      <c r="G9" s="21"/>
      <c r="H9" s="21"/>
      <c r="I9" s="21"/>
      <c r="J9" s="21"/>
      <c r="K9" s="6">
        <f>E9+AE9-Q9-W9</f>
        <v>44.24022448329962</v>
      </c>
      <c r="L9" s="6">
        <f>F9+AF9-R9-X9</f>
        <v>43.96070910482532</v>
      </c>
      <c r="M9" s="6"/>
      <c r="N9" s="6"/>
      <c r="O9" s="6"/>
      <c r="P9" s="6"/>
      <c r="Q9" s="22">
        <f>BO9-AK9</f>
        <v>7.6878751089109016</v>
      </c>
      <c r="R9" s="22">
        <f>BP9-AL9</f>
        <v>7.8038547932099007</v>
      </c>
      <c r="S9" s="22"/>
      <c r="T9" s="22"/>
      <c r="U9" s="22"/>
      <c r="V9" s="22"/>
      <c r="W9" s="6">
        <f t="shared" si="6"/>
        <v>7.1606432130729607E-3</v>
      </c>
      <c r="X9" s="6">
        <f t="shared" si="6"/>
        <v>7.1742933228760497E-3</v>
      </c>
      <c r="AC9">
        <v>352</v>
      </c>
      <c r="AD9" s="3"/>
      <c r="AE9" s="17">
        <v>46.9</v>
      </c>
      <c r="AF9" s="17">
        <v>46.3</v>
      </c>
      <c r="AG9" s="17"/>
      <c r="AH9" s="17"/>
      <c r="AI9" s="17"/>
      <c r="AJ9" s="17"/>
      <c r="AK9" s="18">
        <v>25.6707872959296</v>
      </c>
      <c r="AL9" s="18">
        <v>25.088306290123398</v>
      </c>
      <c r="AM9" s="18"/>
      <c r="AN9" s="18"/>
      <c r="AO9" s="18"/>
      <c r="AP9" s="18"/>
      <c r="AQ9" s="17">
        <v>33.006047531353197</v>
      </c>
      <c r="AR9" s="17">
        <v>32.980044481481499</v>
      </c>
      <c r="AS9" s="17"/>
      <c r="AT9" s="17"/>
      <c r="AU9" s="17"/>
      <c r="AV9" s="17"/>
      <c r="AW9" s="18">
        <v>54.535247243124402</v>
      </c>
      <c r="AX9" s="18">
        <v>55.343842574074102</v>
      </c>
      <c r="AY9" s="18"/>
      <c r="AZ9" s="18"/>
      <c r="BA9" s="18"/>
      <c r="BB9" s="18"/>
      <c r="BC9" s="17">
        <v>50.007822040703999</v>
      </c>
      <c r="BD9" s="17">
        <v>50.807388916666604</v>
      </c>
      <c r="BE9" s="17"/>
      <c r="BF9" s="17"/>
      <c r="BG9" s="17"/>
      <c r="BH9" s="17"/>
      <c r="BI9" s="18">
        <v>2.9974697469747302E-2</v>
      </c>
      <c r="BJ9" s="18">
        <v>2.9972067901234599E-2</v>
      </c>
      <c r="BK9" s="18"/>
      <c r="BL9" s="18"/>
      <c r="BM9" s="18"/>
      <c r="BN9" s="18"/>
      <c r="BO9" s="4">
        <v>33.358662404840501</v>
      </c>
      <c r="BP9" s="4">
        <v>32.892161083333299</v>
      </c>
      <c r="BQ9" s="4"/>
      <c r="BR9" s="4"/>
      <c r="BS9" s="4"/>
      <c r="BT9" s="4"/>
      <c r="BU9" s="18">
        <v>0.21406480520589799</v>
      </c>
      <c r="BV9" s="18">
        <v>0.54696763442220198</v>
      </c>
      <c r="BW9" s="18"/>
      <c r="BX9" s="18"/>
      <c r="BY9" s="18"/>
      <c r="BZ9" s="18"/>
      <c r="CA9" s="4">
        <v>0.25810077307210899</v>
      </c>
      <c r="CB9" s="4">
        <v>0.98278731216903004</v>
      </c>
      <c r="CC9" s="4"/>
      <c r="CD9" s="4"/>
      <c r="CE9" s="4"/>
      <c r="CF9" s="4"/>
      <c r="CG9" s="18">
        <v>0.79580136879184604</v>
      </c>
      <c r="CH9" s="18">
        <v>9.2420586802035895E-2</v>
      </c>
      <c r="CI9" s="18"/>
      <c r="CJ9" s="18"/>
      <c r="CK9" s="18"/>
      <c r="CL9" s="18"/>
      <c r="CM9" s="4">
        <v>0.64025665779593199</v>
      </c>
      <c r="CN9" s="4">
        <v>0.115899205425346</v>
      </c>
      <c r="CO9" s="4"/>
      <c r="CP9" s="4"/>
      <c r="CQ9" s="4"/>
      <c r="CR9" s="4"/>
      <c r="CS9" s="18">
        <v>3.30426319374104E-5</v>
      </c>
      <c r="CT9" s="18">
        <v>3.0672590360822999E-5</v>
      </c>
      <c r="CU9" s="18">
        <v>3.1223565111315499E-5</v>
      </c>
      <c r="CV9" s="18">
        <v>3.2199855629626898E-5</v>
      </c>
      <c r="CW9" s="18">
        <v>3.7930190074612202E-5</v>
      </c>
      <c r="CX9" s="18">
        <v>3.2515947740986598E-5</v>
      </c>
      <c r="CY9" s="4">
        <v>0.32773044983460597</v>
      </c>
      <c r="CZ9" s="4">
        <v>0.57592675309252905</v>
      </c>
      <c r="DA9" s="4"/>
      <c r="DB9" s="4"/>
      <c r="DC9" s="4"/>
      <c r="DD9" s="4"/>
      <c r="DE9" s="19">
        <v>42618.702418981484</v>
      </c>
      <c r="DF9" s="19">
        <v>42618.744108796294</v>
      </c>
      <c r="DG9" s="19"/>
      <c r="DH9" s="19"/>
      <c r="DI9" s="19"/>
      <c r="DJ9" s="19"/>
    </row>
    <row r="10" spans="1:115" x14ac:dyDescent="0.25">
      <c r="B10" s="3"/>
      <c r="C10" s="3"/>
      <c r="D10" s="52"/>
      <c r="E10" s="3"/>
      <c r="F10" s="3"/>
      <c r="G10" s="3"/>
      <c r="H10" s="3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15"/>
      <c r="X10" s="15"/>
      <c r="Y10" s="15"/>
      <c r="Z10" s="15"/>
      <c r="AA10" s="15"/>
      <c r="AB10" s="57"/>
      <c r="AC10" s="2" t="s">
        <v>35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</row>
    <row r="11" spans="1:115" s="10" customFormat="1" x14ac:dyDescent="0.25">
      <c r="A11" s="15"/>
      <c r="B11" s="9"/>
      <c r="C11" s="8"/>
      <c r="D11" s="20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25"/>
      <c r="R11" s="25"/>
      <c r="S11" s="25"/>
      <c r="T11" s="25"/>
      <c r="U11" s="25"/>
      <c r="V11" s="25"/>
      <c r="W11" s="5"/>
      <c r="X11" s="15"/>
      <c r="Y11" s="15"/>
      <c r="Z11" s="15"/>
      <c r="AA11" s="15"/>
      <c r="AB11" s="57"/>
      <c r="AC11" s="2" t="s">
        <v>19</v>
      </c>
      <c r="AD11" s="2" t="s">
        <v>29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>
        <v>100</v>
      </c>
      <c r="AU11" s="1">
        <v>300</v>
      </c>
      <c r="AV11" s="13"/>
      <c r="AW11" s="6"/>
      <c r="BU11" s="1"/>
      <c r="BV11" s="1"/>
      <c r="BW11" s="1"/>
      <c r="BX11" s="1"/>
      <c r="BY11" s="1"/>
      <c r="BZ11" s="1"/>
      <c r="CA11" s="1"/>
      <c r="CB11" s="1"/>
      <c r="CC11" s="1"/>
      <c r="CD11" s="1">
        <v>100</v>
      </c>
      <c r="CE11" s="1">
        <v>300</v>
      </c>
      <c r="CF11" s="13"/>
      <c r="CG11" s="6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</row>
    <row r="12" spans="1:115" s="11" customFormat="1" x14ac:dyDescent="0.25">
      <c r="A12" s="15"/>
      <c r="B12" s="20"/>
      <c r="C12" s="8"/>
      <c r="D12" s="20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15"/>
      <c r="X12" s="15"/>
      <c r="Y12" s="15"/>
      <c r="Z12" s="15"/>
      <c r="AA12" s="15"/>
      <c r="AB12" s="57"/>
      <c r="AC12" s="2" t="s">
        <v>18</v>
      </c>
      <c r="AD12" s="2" t="s">
        <v>30</v>
      </c>
      <c r="AE12" s="2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3"/>
      <c r="AW12" s="6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3"/>
      <c r="CG12" s="6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</row>
    <row r="13" spans="1:115" s="10" customFormat="1" x14ac:dyDescent="0.25">
      <c r="B13" s="6"/>
      <c r="C13" s="6"/>
      <c r="D13" s="53">
        <f>AC13</f>
        <v>100</v>
      </c>
      <c r="E13" s="21">
        <f>AQ13-AK13-$B$4</f>
        <v>7.1393998425925007</v>
      </c>
      <c r="F13" s="21">
        <f>AR13-AL13-$C$4</f>
        <v>8.8048425771605014</v>
      </c>
      <c r="G13" s="21">
        <f>AS13-AM13-$B$4</f>
        <v>6.4671965617284046</v>
      </c>
      <c r="H13" s="21">
        <f>AT13-AN13-$C$4</f>
        <v>8.1812026975307983</v>
      </c>
      <c r="I13" s="21">
        <f>AU13-AO13-$B$4</f>
        <v>6.5283920925926049</v>
      </c>
      <c r="J13" s="21">
        <f>AV13-AP13-$C$4</f>
        <v>8.107392043209904</v>
      </c>
      <c r="K13" s="6">
        <f>E13+AE13-Q13-W13</f>
        <v>13.229249889805633</v>
      </c>
      <c r="L13" s="6">
        <f>F13+AF13-R13-X13</f>
        <v>14.692362667277985</v>
      </c>
      <c r="M13" s="6">
        <f>G13+AG13-S13-Y13</f>
        <v>12.355430263467715</v>
      </c>
      <c r="N13" s="6">
        <f>H13+AH13-T13-Z13</f>
        <v>13.970053344751943</v>
      </c>
      <c r="O13" s="6">
        <f>I13+AI13-U13-AA13</f>
        <v>12.416877591109776</v>
      </c>
      <c r="P13" s="6">
        <f>J13+AJ13-V13-AB13</f>
        <v>13.797668351872584</v>
      </c>
      <c r="Q13" s="22">
        <f>BO13-AK13</f>
        <v>8.9433703703001299E-3</v>
      </c>
      <c r="R13" s="22">
        <f t="shared" ref="R13:R15" si="7">BP13-AL13</f>
        <v>9.3784969136017082E-3</v>
      </c>
      <c r="S13" s="22">
        <f t="shared" ref="S13:S15" si="8">BQ13-AM13</f>
        <v>9.4062006173025736E-3</v>
      </c>
      <c r="T13" s="22">
        <f t="shared" ref="T13:T15" si="9">BR13-AN13</f>
        <v>9.6018765432006603E-3</v>
      </c>
      <c r="U13" s="22">
        <f t="shared" ref="U13:U15" si="10">BS13-AO13</f>
        <v>9.3864475309004547E-3</v>
      </c>
      <c r="V13" s="22">
        <f t="shared" ref="V13:V15" si="11">BT13-AP13</f>
        <v>8.1601358025018556E-3</v>
      </c>
      <c r="W13" s="6">
        <f>$B$6*BI13/60*$B$7*ABS(AW13-BC13)</f>
        <v>1.2065824165686738E-3</v>
      </c>
      <c r="X13" s="6">
        <f>$B$6*BJ13/60*$B$7*ABS(AX13-BD13)</f>
        <v>3.1014129689156569E-3</v>
      </c>
      <c r="Y13" s="6">
        <f t="shared" ref="Y13:Y15" si="12">$B$6*BK13/60*$B$7*ABS(AY13-BE13)</f>
        <v>2.3600976433885332E-3</v>
      </c>
      <c r="Z13" s="6">
        <f t="shared" ref="Z13:Z15" si="13">$B$6*BL13/60*$B$7*ABS(AZ13-BF13)</f>
        <v>1.547476235653916E-3</v>
      </c>
      <c r="AA13" s="6">
        <f t="shared" ref="AA13:AA15" si="14">$B$6*BM13/60*$B$7*ABS(BA13-BG13)</f>
        <v>2.1280539519306033E-3</v>
      </c>
      <c r="AB13" s="56">
        <f t="shared" ref="AB13:AB15" si="15">$B$6*BN13/60*$B$7*ABS(BB13-BH13)</f>
        <v>1.5635555348193272E-3</v>
      </c>
      <c r="AC13" s="5">
        <v>100</v>
      </c>
      <c r="AD13" s="17">
        <v>6.7</v>
      </c>
      <c r="AE13" s="17">
        <v>6.1</v>
      </c>
      <c r="AF13" s="17">
        <v>5.9</v>
      </c>
      <c r="AG13" s="17">
        <v>5.9</v>
      </c>
      <c r="AH13" s="17">
        <v>5.8</v>
      </c>
      <c r="AI13" s="17">
        <v>5.9</v>
      </c>
      <c r="AJ13" s="17">
        <v>5.7</v>
      </c>
      <c r="AK13" s="18">
        <v>23.513763851851898</v>
      </c>
      <c r="AL13" s="18">
        <v>21.7567567839506</v>
      </c>
      <c r="AM13" s="18">
        <v>24.250498206790098</v>
      </c>
      <c r="AN13" s="18">
        <v>22.373080138888898</v>
      </c>
      <c r="AO13" s="18">
        <v>24.195102194444399</v>
      </c>
      <c r="AP13" s="18">
        <v>22.454493413580199</v>
      </c>
      <c r="AQ13" s="17">
        <v>32.953163694444399</v>
      </c>
      <c r="AR13" s="17">
        <v>32.981599361111101</v>
      </c>
      <c r="AS13" s="17">
        <v>33.017694768518503</v>
      </c>
      <c r="AT13" s="17">
        <v>32.974282836419697</v>
      </c>
      <c r="AU13" s="17">
        <v>33.023494287037003</v>
      </c>
      <c r="AV13" s="17">
        <v>32.981885456790103</v>
      </c>
      <c r="AW13" s="18">
        <v>42.066123827160503</v>
      </c>
      <c r="AX13" s="18">
        <v>44.997046901234597</v>
      </c>
      <c r="AY13" s="18">
        <v>44.8792639814815</v>
      </c>
      <c r="AZ13" s="18">
        <v>44.6111088271605</v>
      </c>
      <c r="BA13" s="18">
        <v>44.896366040123397</v>
      </c>
      <c r="BB13" s="18">
        <v>44.658481395061699</v>
      </c>
      <c r="BC13" s="17">
        <v>41.303259361111103</v>
      </c>
      <c r="BD13" s="17">
        <v>43.036272472222201</v>
      </c>
      <c r="BE13" s="17">
        <v>43.387033123456803</v>
      </c>
      <c r="BF13" s="17">
        <v>43.632663098765498</v>
      </c>
      <c r="BG13" s="17">
        <v>43.550989151234603</v>
      </c>
      <c r="BH13" s="17">
        <v>43.669980935185201</v>
      </c>
      <c r="BI13" s="18">
        <v>2.9975308641975298E-2</v>
      </c>
      <c r="BJ13" s="18">
        <v>2.99768518518518E-2</v>
      </c>
      <c r="BK13" s="18">
        <v>2.9974228395061701E-2</v>
      </c>
      <c r="BL13" s="18">
        <v>2.99737654320987E-2</v>
      </c>
      <c r="BM13" s="18">
        <v>2.99773148148148E-2</v>
      </c>
      <c r="BN13" s="18">
        <v>2.99771604938271E-2</v>
      </c>
      <c r="BO13" s="17">
        <v>23.522707222222198</v>
      </c>
      <c r="BP13" s="17">
        <v>21.766135280864201</v>
      </c>
      <c r="BQ13" s="17">
        <v>24.259904407407401</v>
      </c>
      <c r="BR13" s="17">
        <v>22.382682015432099</v>
      </c>
      <c r="BS13" s="17">
        <v>24.204488641975299</v>
      </c>
      <c r="BT13" s="17">
        <v>22.462653549382701</v>
      </c>
      <c r="BU13" s="18">
        <v>2.8688162495172</v>
      </c>
      <c r="BV13" s="18">
        <v>0.33167867861108302</v>
      </c>
      <c r="BW13" s="18">
        <v>0.50909377680367196</v>
      </c>
      <c r="BX13" s="18">
        <v>0.40945653356189299</v>
      </c>
      <c r="BY13" s="18">
        <v>0.35214508872629102</v>
      </c>
      <c r="BZ13" s="18">
        <v>0.384227140636205</v>
      </c>
      <c r="CA13" s="4">
        <v>2.79147798551982</v>
      </c>
      <c r="CB13" s="4">
        <v>0.74599067926617102</v>
      </c>
      <c r="CC13" s="4">
        <v>0.86748141559965897</v>
      </c>
      <c r="CD13" s="4">
        <v>0.77384830709075803</v>
      </c>
      <c r="CE13" s="4">
        <v>0.83257805267005003</v>
      </c>
      <c r="CF13" s="4">
        <v>0.79189015425033504</v>
      </c>
      <c r="CG13" s="18">
        <v>2.4437914695488101</v>
      </c>
      <c r="CH13" s="18">
        <v>0.64531200721403603</v>
      </c>
      <c r="CI13" s="18">
        <v>0.39672358532327701</v>
      </c>
      <c r="CJ13" s="18">
        <v>0.17490795579417501</v>
      </c>
      <c r="CK13" s="18">
        <v>0.24051613311092199</v>
      </c>
      <c r="CL13" s="18">
        <v>9.6771484423219895E-2</v>
      </c>
      <c r="CM13" s="4">
        <v>1.0422817912959199</v>
      </c>
      <c r="CN13" s="4">
        <v>0.20969457629169999</v>
      </c>
      <c r="CO13" s="4">
        <v>1.6519982175019099E-2</v>
      </c>
      <c r="CP13" s="4">
        <v>0.12788982137587401</v>
      </c>
      <c r="CQ13" s="4">
        <v>9.3836902730132593E-2</v>
      </c>
      <c r="CR13" s="4">
        <v>0.122728266836166</v>
      </c>
      <c r="CS13" s="18">
        <v>2.9621568592923101E-5</v>
      </c>
      <c r="CT13" s="18">
        <v>4.2550741642900099E-5</v>
      </c>
      <c r="CU13" s="18">
        <v>3.0992244015325901E-5</v>
      </c>
      <c r="CV13" s="18">
        <v>3.3135146670999497E-5</v>
      </c>
      <c r="CW13" s="18">
        <v>3.0163846392940498E-5</v>
      </c>
      <c r="CX13" s="18">
        <v>3.4518171711041298E-5</v>
      </c>
      <c r="CY13" s="4">
        <v>2.8694904296933199</v>
      </c>
      <c r="CZ13" s="4">
        <v>0.33151036483690099</v>
      </c>
      <c r="DA13" s="4">
        <v>0.50886296505466599</v>
      </c>
      <c r="DB13" s="4">
        <v>0.409912154631699</v>
      </c>
      <c r="DC13" s="4">
        <v>0.35169438114375501</v>
      </c>
      <c r="DD13" s="4">
        <v>0.38362860469072502</v>
      </c>
      <c r="DE13" s="14">
        <v>42632.887997685182</v>
      </c>
      <c r="DF13" s="14">
        <v>42632.929675925923</v>
      </c>
      <c r="DG13" s="14">
        <v>42632.971354166664</v>
      </c>
      <c r="DH13" s="14">
        <v>42633.013032407405</v>
      </c>
      <c r="DI13" s="14">
        <v>42633.054710648146</v>
      </c>
      <c r="DJ13" s="14">
        <v>42633.096388888887</v>
      </c>
      <c r="DK13" s="14">
        <v>42633.138067129628</v>
      </c>
    </row>
    <row r="14" spans="1:115" x14ac:dyDescent="0.25">
      <c r="D14" s="53">
        <f t="shared" ref="D14:D16" si="16">AC14</f>
        <v>200</v>
      </c>
      <c r="E14" s="21">
        <f>AQ14-AK14-$B$4</f>
        <v>7.3462047345679027</v>
      </c>
      <c r="F14" s="21">
        <f>AR14-AL14-$C$4</f>
        <v>9.2726322191358026</v>
      </c>
      <c r="G14" s="21">
        <f>AS14-AM14-$B$4</f>
        <v>7.0956196172838988</v>
      </c>
      <c r="H14" s="21">
        <f>AT14-AN14-$C$4</f>
        <v>9.2362616388887968</v>
      </c>
      <c r="I14" s="21">
        <f>AU14-AO14-$B$4</f>
        <v>7.1720667962963036</v>
      </c>
      <c r="J14" s="21">
        <f>AV14-AP14-$C$4</f>
        <v>8.9753478580246995</v>
      </c>
      <c r="K14" s="6">
        <f>E14+AE14-Q14-W14</f>
        <v>24.032755212737218</v>
      </c>
      <c r="L14" s="6">
        <f>F14+AF14-R14-X14</f>
        <v>25.554563727700817</v>
      </c>
      <c r="M14" s="6">
        <f>G14+AG14-S14-Y14</f>
        <v>23.47951625875152</v>
      </c>
      <c r="N14" s="6">
        <f>H14+AH14-T14-Z14</f>
        <v>25.418037318844817</v>
      </c>
      <c r="O14" s="6">
        <f>I14+AI14-U14-AA14</f>
        <v>23.554118967062188</v>
      </c>
      <c r="P14" s="6">
        <f>J14+AJ14-V14-AB14</f>
        <v>25.056263724605017</v>
      </c>
      <c r="Q14" s="22">
        <f t="shared" ref="Q14:Q15" si="17">BO14-AK14</f>
        <v>1.3219351851898153E-2</v>
      </c>
      <c r="R14" s="22">
        <f t="shared" si="7"/>
        <v>1.4322388888899695E-2</v>
      </c>
      <c r="S14" s="22">
        <f t="shared" si="8"/>
        <v>1.3940990740699988E-2</v>
      </c>
      <c r="T14" s="22">
        <f t="shared" si="9"/>
        <v>1.5090503086398144E-2</v>
      </c>
      <c r="U14" s="22">
        <f t="shared" si="10"/>
        <v>1.5490648148102082E-2</v>
      </c>
      <c r="V14" s="22">
        <f t="shared" si="11"/>
        <v>1.6548388888899979E-2</v>
      </c>
      <c r="W14" s="6">
        <f t="shared" ref="W14:W16" si="18">$B$6*BI14/60*$B$7*ABS(AW14-BC14)</f>
        <v>2.3016997878359596E-4</v>
      </c>
      <c r="X14" s="6">
        <f t="shared" ref="X14:X16" si="19">$B$6*BJ14/60*$B$7*ABS(AX14-BD14)</f>
        <v>3.7461025460873761E-3</v>
      </c>
      <c r="Y14" s="6">
        <f t="shared" si="12"/>
        <v>2.1623677916756587E-3</v>
      </c>
      <c r="Z14" s="6">
        <f t="shared" si="13"/>
        <v>3.1338169575788285E-3</v>
      </c>
      <c r="AA14" s="6">
        <f t="shared" si="14"/>
        <v>2.4571810860112087E-3</v>
      </c>
      <c r="AB14" s="56">
        <f t="shared" si="15"/>
        <v>2.5357445307815276E-3</v>
      </c>
      <c r="AC14" s="5">
        <v>200</v>
      </c>
      <c r="AD14" s="17">
        <v>17.7</v>
      </c>
      <c r="AE14" s="17">
        <v>16.7</v>
      </c>
      <c r="AF14" s="17">
        <v>16.3</v>
      </c>
      <c r="AG14" s="17">
        <v>16.399999999999999</v>
      </c>
      <c r="AH14" s="17">
        <v>16.2</v>
      </c>
      <c r="AI14" s="17">
        <v>16.399999999999999</v>
      </c>
      <c r="AJ14" s="17">
        <v>16.100000000000001</v>
      </c>
      <c r="AK14" s="18">
        <v>23.337501595679001</v>
      </c>
      <c r="AL14" s="18">
        <v>21.2965650030864</v>
      </c>
      <c r="AM14" s="18">
        <v>23.608784682098801</v>
      </c>
      <c r="AN14" s="18">
        <v>21.3286987901235</v>
      </c>
      <c r="AO14" s="18">
        <v>23.5418528518519</v>
      </c>
      <c r="AP14" s="18">
        <v>21.586950456790099</v>
      </c>
      <c r="AQ14" s="17">
        <v>32.983706330246903</v>
      </c>
      <c r="AR14" s="17">
        <v>32.989197222222202</v>
      </c>
      <c r="AS14" s="17">
        <v>33.004404299382699</v>
      </c>
      <c r="AT14" s="17">
        <v>32.984960429012297</v>
      </c>
      <c r="AU14" s="17">
        <v>33.013919648148203</v>
      </c>
      <c r="AV14" s="17">
        <v>32.982298314814798</v>
      </c>
      <c r="AW14" s="18">
        <v>56.527496499999998</v>
      </c>
      <c r="AX14" s="18">
        <v>61.299513580247002</v>
      </c>
      <c r="AY14" s="18">
        <v>61.0094848549383</v>
      </c>
      <c r="AZ14" s="18">
        <v>61.849976611111103</v>
      </c>
      <c r="BA14" s="18">
        <v>61.575516672839399</v>
      </c>
      <c r="BB14" s="18">
        <v>61.7374406358025</v>
      </c>
      <c r="BC14" s="17">
        <v>56.3819620185186</v>
      </c>
      <c r="BD14" s="17">
        <v>58.931141496913597</v>
      </c>
      <c r="BE14" s="17">
        <v>59.642372188271601</v>
      </c>
      <c r="BF14" s="17">
        <v>59.868593339506198</v>
      </c>
      <c r="BG14" s="17">
        <v>60.021934370370303</v>
      </c>
      <c r="BH14" s="17">
        <v>60.134226919752997</v>
      </c>
      <c r="BI14" s="18">
        <v>2.99734567901234E-2</v>
      </c>
      <c r="BJ14" s="18">
        <v>2.99766975308642E-2</v>
      </c>
      <c r="BK14" s="18">
        <v>2.99763888888889E-2</v>
      </c>
      <c r="BL14" s="18">
        <v>2.9975000000000002E-2</v>
      </c>
      <c r="BM14" s="18">
        <v>2.9974845679012301E-2</v>
      </c>
      <c r="BN14" s="18">
        <v>2.9975617283950599E-2</v>
      </c>
      <c r="BO14" s="17">
        <v>23.350720947530899</v>
      </c>
      <c r="BP14" s="17">
        <v>21.310887391975299</v>
      </c>
      <c r="BQ14" s="17">
        <v>23.622725672839501</v>
      </c>
      <c r="BR14" s="17">
        <v>21.343789293209898</v>
      </c>
      <c r="BS14" s="17">
        <v>23.557343500000002</v>
      </c>
      <c r="BT14" s="17">
        <v>21.603498845678999</v>
      </c>
      <c r="BU14" s="18">
        <v>1.87713994295555</v>
      </c>
      <c r="BV14" s="18">
        <v>0.43766999933950201</v>
      </c>
      <c r="BW14" s="18">
        <v>0.636692323143635</v>
      </c>
      <c r="BX14" s="18">
        <v>0.35320898520173899</v>
      </c>
      <c r="BY14" s="18">
        <v>0.57888705295545195</v>
      </c>
      <c r="BZ14" s="18">
        <v>0.36041394239204</v>
      </c>
      <c r="CA14" s="4">
        <v>1.88968344473689</v>
      </c>
      <c r="CB14" s="4">
        <v>0.78692546804979602</v>
      </c>
      <c r="CC14" s="4">
        <v>0.84104631224977</v>
      </c>
      <c r="CD14" s="4">
        <v>0.75186509051447203</v>
      </c>
      <c r="CE14" s="4">
        <v>0.86014823125893003</v>
      </c>
      <c r="CF14" s="4">
        <v>0.74811647315197805</v>
      </c>
      <c r="CG14" s="18">
        <v>3.15435331048129</v>
      </c>
      <c r="CH14" s="18">
        <v>0.55969192079754204</v>
      </c>
      <c r="CI14" s="18">
        <v>0.27043578187787398</v>
      </c>
      <c r="CJ14" s="18">
        <v>0.359472111765612</v>
      </c>
      <c r="CK14" s="18">
        <v>0.29472175373413201</v>
      </c>
      <c r="CL14" s="18">
        <v>0.18793021765357201</v>
      </c>
      <c r="CM14" s="4">
        <v>1.4856162986127599</v>
      </c>
      <c r="CN14" s="4">
        <v>0.38642283603031002</v>
      </c>
      <c r="CO14" s="4">
        <v>4.4690294261492902E-2</v>
      </c>
      <c r="CP14" s="4">
        <v>0.11568694070999599</v>
      </c>
      <c r="CQ14" s="4">
        <v>4.2983456631779798E-2</v>
      </c>
      <c r="CR14" s="4">
        <v>0.111520377499379</v>
      </c>
      <c r="CS14" s="18">
        <v>3.2098772045381703E-5</v>
      </c>
      <c r="CT14" s="18">
        <v>3.3711584163903403E-5</v>
      </c>
      <c r="CU14" s="18">
        <v>3.0493909565384E-5</v>
      </c>
      <c r="CV14" s="18">
        <v>3.00867928447521E-5</v>
      </c>
      <c r="CW14" s="18">
        <v>3.1445804089929502E-5</v>
      </c>
      <c r="CX14" s="18">
        <v>2.9621568592922999E-5</v>
      </c>
      <c r="CY14" s="4">
        <v>1.87825776744503</v>
      </c>
      <c r="CZ14" s="4">
        <v>0.43785017951898603</v>
      </c>
      <c r="DA14" s="4">
        <v>0.63700558504006999</v>
      </c>
      <c r="DB14" s="4">
        <v>0.35105423643106198</v>
      </c>
      <c r="DC14" s="4">
        <v>0.57929388605420995</v>
      </c>
      <c r="DD14" s="4">
        <v>0.361492824258</v>
      </c>
      <c r="DE14" s="14">
        <v>42633.314849537041</v>
      </c>
      <c r="DF14" s="14">
        <v>42633.356527777774</v>
      </c>
      <c r="DG14" s="14">
        <v>42633.398206018515</v>
      </c>
      <c r="DH14" s="14">
        <v>42633.439895833333</v>
      </c>
      <c r="DI14" s="14">
        <v>42633.481574074074</v>
      </c>
      <c r="DJ14" s="14">
        <v>42633.523252314815</v>
      </c>
      <c r="DK14" s="14">
        <v>42633.564930555556</v>
      </c>
    </row>
    <row r="15" spans="1:115" s="43" customFormat="1" x14ac:dyDescent="0.25">
      <c r="B15" s="44"/>
      <c r="C15" s="44"/>
      <c r="D15" s="53">
        <f t="shared" si="16"/>
        <v>300</v>
      </c>
      <c r="E15" s="34">
        <f>AQ15-AK15-$B$4</f>
        <v>7.8426871052631038</v>
      </c>
      <c r="F15" s="34">
        <f>AR15-AL15-$C$4</f>
        <v>9.2665164228394996</v>
      </c>
      <c r="G15" s="34">
        <f>AS15-AM15-$B$4</f>
        <v>7.2274690740740022</v>
      </c>
      <c r="H15" s="34">
        <f>AT15-AN15-$C$4</f>
        <v>9.0554563518518041</v>
      </c>
      <c r="I15" s="34">
        <f>AU15-AO15-$B$4</f>
        <v>7.5988694999999966</v>
      </c>
      <c r="J15" s="34">
        <f>AV15-AP15-$C$4</f>
        <v>9.294773540123499</v>
      </c>
      <c r="K15" s="35">
        <f>E15+AE15-Q15-W15</f>
        <v>38.118261112344257</v>
      </c>
      <c r="L15" s="35">
        <f>F15+AF15-R15-X15</f>
        <v>38.942886951683228</v>
      </c>
      <c r="M15" s="35">
        <f>G15+AG15-S15-Y15</f>
        <v>37.302203585976464</v>
      </c>
      <c r="N15" s="35">
        <f>H15+AH15-T15-Z15</f>
        <v>38.629369773414254</v>
      </c>
      <c r="O15" s="35">
        <f>I15+AI15-U15-AA15</f>
        <v>37.573653178741296</v>
      </c>
      <c r="P15" s="35">
        <f>J15+AJ15-V15-AB15</f>
        <v>38.769744543253879</v>
      </c>
      <c r="Q15" s="36">
        <f t="shared" si="17"/>
        <v>1.971442414850344E-2</v>
      </c>
      <c r="R15" s="36">
        <f t="shared" si="7"/>
        <v>2.0185064814800313E-2</v>
      </c>
      <c r="S15" s="36">
        <f t="shared" si="8"/>
        <v>2.0559336419697871E-2</v>
      </c>
      <c r="T15" s="36">
        <f t="shared" si="9"/>
        <v>2.0999222222201297E-2</v>
      </c>
      <c r="U15" s="36">
        <f t="shared" si="10"/>
        <v>2.0756200617299214E-2</v>
      </c>
      <c r="V15" s="36">
        <f t="shared" si="11"/>
        <v>2.0795932098803149E-2</v>
      </c>
      <c r="W15" s="6">
        <f t="shared" si="18"/>
        <v>4.7115687703447231E-3</v>
      </c>
      <c r="X15" s="6">
        <f t="shared" si="19"/>
        <v>3.4444063414671459E-3</v>
      </c>
      <c r="Y15" s="6">
        <f t="shared" si="12"/>
        <v>4.7061516778414466E-3</v>
      </c>
      <c r="Z15" s="6">
        <f t="shared" si="13"/>
        <v>5.0873562153456783E-3</v>
      </c>
      <c r="AA15" s="6">
        <f t="shared" si="14"/>
        <v>4.4601206414075787E-3</v>
      </c>
      <c r="AB15" s="56">
        <f t="shared" si="15"/>
        <v>4.2330647708125526E-3</v>
      </c>
      <c r="AC15" s="45">
        <v>300</v>
      </c>
      <c r="AD15" s="39">
        <v>31.6</v>
      </c>
      <c r="AE15" s="39">
        <v>30.3</v>
      </c>
      <c r="AF15" s="39">
        <v>29.7</v>
      </c>
      <c r="AG15" s="39">
        <v>30.1</v>
      </c>
      <c r="AH15" s="39">
        <v>29.6</v>
      </c>
      <c r="AI15" s="39">
        <v>30</v>
      </c>
      <c r="AJ15" s="39">
        <v>29.5</v>
      </c>
      <c r="AK15" s="40">
        <v>22.843527755417998</v>
      </c>
      <c r="AL15" s="40">
        <v>21.298193280864201</v>
      </c>
      <c r="AM15" s="40">
        <v>23.483955148148201</v>
      </c>
      <c r="AN15" s="40">
        <v>21.510025901234599</v>
      </c>
      <c r="AO15" s="40">
        <v>23.1168267685185</v>
      </c>
      <c r="AP15" s="40">
        <v>21.273593271604899</v>
      </c>
      <c r="AQ15" s="39">
        <v>32.986214860681102</v>
      </c>
      <c r="AR15" s="39">
        <v>32.9847097037037</v>
      </c>
      <c r="AS15" s="39">
        <v>33.011424222222203</v>
      </c>
      <c r="AT15" s="39">
        <v>32.985482253086403</v>
      </c>
      <c r="AU15" s="39">
        <v>33.015696268518496</v>
      </c>
      <c r="AV15" s="39">
        <v>32.988366811728397</v>
      </c>
      <c r="AW15" s="40">
        <v>72.159108575851405</v>
      </c>
      <c r="AX15" s="40">
        <v>75.3159283117283</v>
      </c>
      <c r="AY15" s="40">
        <v>75.136408172839495</v>
      </c>
      <c r="AZ15" s="40">
        <v>75.141368824074107</v>
      </c>
      <c r="BA15" s="40">
        <v>75.528875249999899</v>
      </c>
      <c r="BB15" s="40">
        <v>75.679568234567896</v>
      </c>
      <c r="BC15" s="39">
        <v>75.138139275541903</v>
      </c>
      <c r="BD15" s="39">
        <v>77.493886277777904</v>
      </c>
      <c r="BE15" s="39">
        <v>78.111760688271602</v>
      </c>
      <c r="BF15" s="39">
        <v>78.357944114197494</v>
      </c>
      <c r="BG15" s="39">
        <v>78.348869219135807</v>
      </c>
      <c r="BH15" s="39">
        <v>78.356001919753098</v>
      </c>
      <c r="BI15" s="40">
        <v>2.99739938080495E-2</v>
      </c>
      <c r="BJ15" s="40">
        <v>2.9972222222222199E-2</v>
      </c>
      <c r="BK15" s="40">
        <v>2.9976543209876499E-2</v>
      </c>
      <c r="BL15" s="40">
        <v>2.9974537037037001E-2</v>
      </c>
      <c r="BM15" s="40">
        <v>2.9974537037037001E-2</v>
      </c>
      <c r="BN15" s="40">
        <v>2.9974537037037001E-2</v>
      </c>
      <c r="BO15" s="39">
        <v>22.863242179566502</v>
      </c>
      <c r="BP15" s="39">
        <v>21.318378345679001</v>
      </c>
      <c r="BQ15" s="39">
        <v>23.504514484567899</v>
      </c>
      <c r="BR15" s="39">
        <v>21.5310251234568</v>
      </c>
      <c r="BS15" s="39">
        <v>23.137582969135799</v>
      </c>
      <c r="BT15" s="39">
        <v>21.294389203703702</v>
      </c>
      <c r="BU15" s="40">
        <v>2.4641560072208999</v>
      </c>
      <c r="BV15" s="40">
        <v>0.40379838273241297</v>
      </c>
      <c r="BW15" s="40">
        <v>0.54253956124964597</v>
      </c>
      <c r="BX15" s="40">
        <v>0.36449227367424197</v>
      </c>
      <c r="BY15" s="40">
        <v>0.401025340912745</v>
      </c>
      <c r="BZ15" s="40">
        <v>0.373063108434184</v>
      </c>
      <c r="CA15" s="41">
        <v>2.95027347441681</v>
      </c>
      <c r="CB15" s="41">
        <v>0.78541770855596005</v>
      </c>
      <c r="CC15" s="41">
        <v>0.89585646566553201</v>
      </c>
      <c r="CD15" s="41">
        <v>0.7828177836868</v>
      </c>
      <c r="CE15" s="41">
        <v>0.78012176339190198</v>
      </c>
      <c r="CF15" s="41">
        <v>0.75512234541321399</v>
      </c>
      <c r="CG15" s="40">
        <v>2.73585782022043</v>
      </c>
      <c r="CH15" s="40">
        <v>0.137195857351357</v>
      </c>
      <c r="CI15" s="40">
        <v>0.113948065687845</v>
      </c>
      <c r="CJ15" s="40">
        <v>8.1700807548593393E-2</v>
      </c>
      <c r="CK15" s="40">
        <v>0.13379424241308099</v>
      </c>
      <c r="CL15" s="40">
        <v>4.6329774177167403E-2</v>
      </c>
      <c r="CM15" s="41">
        <v>1.34423325328036</v>
      </c>
      <c r="CN15" s="41">
        <v>0.35899104934637599</v>
      </c>
      <c r="CO15" s="41">
        <v>3.8900432129366502E-2</v>
      </c>
      <c r="CP15" s="41">
        <v>0.12395717882957299</v>
      </c>
      <c r="CQ15" s="41">
        <v>0.11048380353036601</v>
      </c>
      <c r="CR15" s="41">
        <v>0.107430940225449</v>
      </c>
      <c r="CS15" s="40">
        <v>3.0747395720086503E-5</v>
      </c>
      <c r="CT15" s="40">
        <v>2.9738556964817402E-5</v>
      </c>
      <c r="CU15" s="40">
        <v>3.1192883426798297E-5</v>
      </c>
      <c r="CV15" s="40">
        <v>2.9855410877268499E-5</v>
      </c>
      <c r="CW15" s="40">
        <v>3.1221086903076001E-5</v>
      </c>
      <c r="CX15" s="40">
        <v>3.1216129896371898E-5</v>
      </c>
      <c r="CY15" s="41">
        <v>2.4661834343181499</v>
      </c>
      <c r="CZ15" s="41">
        <v>0.403952083110028</v>
      </c>
      <c r="DA15" s="41">
        <v>0.54241508228019097</v>
      </c>
      <c r="DB15" s="41">
        <v>0.36443185772240799</v>
      </c>
      <c r="DC15" s="41">
        <v>0.40078583053177003</v>
      </c>
      <c r="DD15" s="41">
        <v>0.37297810038107698</v>
      </c>
      <c r="DE15" s="46">
        <v>42633.744606481479</v>
      </c>
      <c r="DF15" s="46">
        <v>42633.786168981482</v>
      </c>
      <c r="DG15" s="46">
        <v>42633.827847222223</v>
      </c>
      <c r="DH15" s="46">
        <v>42633.869525462964</v>
      </c>
      <c r="DI15" s="46">
        <v>42633.911203703705</v>
      </c>
      <c r="DJ15" s="46">
        <v>42633.952881944446</v>
      </c>
      <c r="DK15" s="46">
        <v>42633.994560185187</v>
      </c>
    </row>
    <row r="16" spans="1:115" x14ac:dyDescent="0.25">
      <c r="D16" s="53">
        <f t="shared" si="16"/>
        <v>400</v>
      </c>
      <c r="E16" s="21">
        <f>AQ16-AK16-$B$4</f>
        <v>7.7893657832817995</v>
      </c>
      <c r="F16" s="21">
        <f>AR16-AL16-$C$4</f>
        <v>9.3243568055554977</v>
      </c>
      <c r="G16" s="21"/>
      <c r="H16" s="21"/>
      <c r="I16" s="21"/>
      <c r="J16" s="21"/>
      <c r="K16" s="6">
        <f>E16+AE16-Q16-W16</f>
        <v>56.751924559355992</v>
      </c>
      <c r="L16" s="6">
        <f>F16+AF16-R16-X16</f>
        <v>57.887738684144665</v>
      </c>
      <c r="M16" s="6"/>
      <c r="N16" s="6"/>
      <c r="O16" s="6"/>
      <c r="P16" s="6"/>
      <c r="Q16" s="22">
        <f>BO16-AK16</f>
        <v>2.7493962848300413E-2</v>
      </c>
      <c r="R16" s="22">
        <f>BP16-AL16</f>
        <v>2.7873040123399306E-2</v>
      </c>
      <c r="S16" s="22"/>
      <c r="T16" s="22"/>
      <c r="U16" s="22"/>
      <c r="V16" s="22"/>
      <c r="W16" s="6">
        <f t="shared" si="18"/>
        <v>9.9472610775036031E-3</v>
      </c>
      <c r="X16" s="6">
        <f t="shared" si="19"/>
        <v>8.74508128743034E-3</v>
      </c>
      <c r="AC16" s="5">
        <v>400</v>
      </c>
      <c r="AD16" s="17">
        <v>50.3</v>
      </c>
      <c r="AE16" s="17">
        <v>49</v>
      </c>
      <c r="AF16" s="17">
        <v>48.6</v>
      </c>
      <c r="AG16" s="17">
        <v>48.7</v>
      </c>
      <c r="AH16" s="17">
        <v>29.6</v>
      </c>
      <c r="AI16" s="17">
        <v>30</v>
      </c>
      <c r="AJ16" s="17">
        <v>29.5</v>
      </c>
      <c r="AK16" s="18">
        <v>22.8832006965944</v>
      </c>
      <c r="AL16" s="18">
        <v>21.243961666666699</v>
      </c>
      <c r="AM16" s="18">
        <v>22.838354867284</v>
      </c>
      <c r="AN16" s="18">
        <v>0</v>
      </c>
      <c r="AO16" s="18">
        <v>0</v>
      </c>
      <c r="AP16" s="18">
        <v>0</v>
      </c>
      <c r="AQ16" s="17">
        <v>32.9725664798762</v>
      </c>
      <c r="AR16" s="17">
        <v>32.988318472222197</v>
      </c>
      <c r="AS16" s="17">
        <v>33.019100388888901</v>
      </c>
      <c r="AT16" s="17">
        <v>0</v>
      </c>
      <c r="AU16" s="17">
        <v>0</v>
      </c>
      <c r="AV16" s="17">
        <v>0</v>
      </c>
      <c r="AW16" s="18">
        <v>89.882631105263201</v>
      </c>
      <c r="AX16" s="18">
        <v>93.301102780864198</v>
      </c>
      <c r="AY16" s="18">
        <v>93.733700450617306</v>
      </c>
      <c r="AZ16" s="18">
        <v>0</v>
      </c>
      <c r="BA16" s="18">
        <v>0</v>
      </c>
      <c r="BB16" s="18">
        <v>0</v>
      </c>
      <c r="BC16" s="17">
        <v>96.172182780185807</v>
      </c>
      <c r="BD16" s="17">
        <v>98.830427966049299</v>
      </c>
      <c r="BE16" s="17">
        <v>99.309383311728396</v>
      </c>
      <c r="BF16" s="17">
        <v>0</v>
      </c>
      <c r="BG16" s="17">
        <v>0</v>
      </c>
      <c r="BH16" s="17">
        <v>0</v>
      </c>
      <c r="BI16" s="18">
        <v>2.9973529411764701E-2</v>
      </c>
      <c r="BJ16" s="18">
        <v>2.9974074074074101E-2</v>
      </c>
      <c r="BK16" s="18">
        <v>2.99729938271605E-2</v>
      </c>
      <c r="BL16" s="18">
        <v>0</v>
      </c>
      <c r="BM16" s="18">
        <v>0</v>
      </c>
      <c r="BN16" s="18">
        <v>0</v>
      </c>
      <c r="BO16" s="17">
        <v>22.910694659442701</v>
      </c>
      <c r="BP16" s="17">
        <v>21.271834706790099</v>
      </c>
      <c r="BQ16" s="17">
        <v>22.8662609104938</v>
      </c>
      <c r="BR16" s="17">
        <v>0</v>
      </c>
      <c r="BS16" s="17">
        <v>0</v>
      </c>
      <c r="BT16" s="17">
        <v>0</v>
      </c>
      <c r="BU16" s="18">
        <v>2.49549486929229</v>
      </c>
      <c r="BV16" s="18">
        <v>0.39243084079738899</v>
      </c>
      <c r="BW16" s="18">
        <v>0.426313472463904</v>
      </c>
      <c r="BX16" s="18">
        <v>0</v>
      </c>
      <c r="BY16" s="18">
        <v>0</v>
      </c>
      <c r="BZ16" s="18">
        <v>0</v>
      </c>
      <c r="CA16" s="4">
        <v>2.9959516478009798</v>
      </c>
      <c r="CB16" s="4">
        <v>0.72966171423872705</v>
      </c>
      <c r="CC16" s="4">
        <v>0.77499885969726101</v>
      </c>
      <c r="CD16" s="4">
        <v>0</v>
      </c>
      <c r="CE16" s="4">
        <v>0</v>
      </c>
      <c r="CF16" s="4">
        <v>0</v>
      </c>
      <c r="CG16" s="18">
        <v>2.8742886824333098</v>
      </c>
      <c r="CH16" s="18">
        <v>0.22434670644558799</v>
      </c>
      <c r="CI16" s="18">
        <v>7.5550980144297106E-2</v>
      </c>
      <c r="CJ16" s="18">
        <v>0</v>
      </c>
      <c r="CK16" s="18">
        <v>0</v>
      </c>
      <c r="CL16" s="18">
        <v>0</v>
      </c>
      <c r="CM16" s="4">
        <v>1.5647879559384299</v>
      </c>
      <c r="CN16" s="4">
        <v>0.40541482244147198</v>
      </c>
      <c r="CO16" s="4">
        <v>5.42183711752455E-2</v>
      </c>
      <c r="CP16" s="4">
        <v>0</v>
      </c>
      <c r="CQ16" s="4">
        <v>0</v>
      </c>
      <c r="CR16" s="4">
        <v>0</v>
      </c>
      <c r="CS16" s="18">
        <v>3.2117525698044203E-5</v>
      </c>
      <c r="CT16" s="18">
        <v>2.9855410877268601E-5</v>
      </c>
      <c r="CU16" s="18">
        <v>2.9566335825988601E-5</v>
      </c>
      <c r="CV16" s="18">
        <v>0</v>
      </c>
      <c r="CW16" s="18">
        <v>0</v>
      </c>
      <c r="CX16" s="18">
        <v>0</v>
      </c>
      <c r="CY16" s="4">
        <v>2.4950078116083998</v>
      </c>
      <c r="CZ16" s="4">
        <v>0.39272044612296297</v>
      </c>
      <c r="DA16" s="4">
        <v>0.42616792825727901</v>
      </c>
      <c r="DB16" s="4">
        <v>0</v>
      </c>
      <c r="DC16" s="4">
        <v>0</v>
      </c>
      <c r="DD16" s="4">
        <v>0</v>
      </c>
      <c r="DE16" s="14">
        <v>42634.165902777779</v>
      </c>
      <c r="DF16" s="14">
        <v>42634.207465277781</v>
      </c>
      <c r="DG16" s="14">
        <v>42634.249155092592</v>
      </c>
      <c r="DH16" s="14">
        <v>42634.290821759256</v>
      </c>
      <c r="DI16" s="14"/>
      <c r="DJ16" s="14"/>
      <c r="DK16" s="14"/>
    </row>
    <row r="17" spans="4:121" x14ac:dyDescent="0.25">
      <c r="D17" s="54"/>
      <c r="AC17" s="2" t="s">
        <v>34</v>
      </c>
    </row>
    <row r="18" spans="4:121" x14ac:dyDescent="0.25">
      <c r="D18" s="54"/>
      <c r="AC18" s="2" t="s">
        <v>19</v>
      </c>
      <c r="AD18" s="2" t="s">
        <v>29</v>
      </c>
    </row>
    <row r="19" spans="4:121" x14ac:dyDescent="0.25">
      <c r="D19" s="54"/>
      <c r="AC19" s="2" t="s">
        <v>18</v>
      </c>
      <c r="AD19" s="2" t="s">
        <v>36</v>
      </c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 s="16"/>
      <c r="AZ19"/>
      <c r="BA19"/>
      <c r="BB19"/>
      <c r="BC19"/>
      <c r="BD19"/>
      <c r="BE19" s="14"/>
      <c r="BF19" s="14"/>
    </row>
    <row r="20" spans="4:121" x14ac:dyDescent="0.25">
      <c r="D20" s="53">
        <f>AC20</f>
        <v>100</v>
      </c>
      <c r="E20" s="21">
        <f>AQ20-AK20-$B$4</f>
        <v>6.9103697253086986</v>
      </c>
      <c r="F20" s="21">
        <f>AR20-AL20-$C$4</f>
        <v>7.5618026697531011</v>
      </c>
      <c r="G20" s="21">
        <f>AS20-AM20-$B$4</f>
        <v>5.1619645370370977</v>
      </c>
      <c r="H20" s="21">
        <f>AT20-AN20-$C$4</f>
        <v>7.2272351296295962</v>
      </c>
      <c r="I20" s="21">
        <f>AU20-AO20-$B$4</f>
        <v>5.148743274691399</v>
      </c>
      <c r="J20" s="21">
        <f>AV20-AP20-$C$4</f>
        <v>7.2550105510835987</v>
      </c>
      <c r="K20" s="6">
        <f>E20+AE20-Q20-W20</f>
        <v>13.880989116918599</v>
      </c>
      <c r="L20" s="6">
        <f>F20+AF20-R20-X20</f>
        <v>14.232313030484791</v>
      </c>
      <c r="M20" s="6">
        <f>G20+AG20-S20-Y20</f>
        <v>12.032005353356425</v>
      </c>
      <c r="N20" s="6">
        <f>H20+AH20-T20-Z20</f>
        <v>13.894201075550829</v>
      </c>
      <c r="O20" s="6">
        <f>I20+AI20-U20-AA20</f>
        <v>11.914267497826659</v>
      </c>
      <c r="P20" s="6">
        <f>J20+AJ20-V20-AB20</f>
        <v>13.819820357876271</v>
      </c>
      <c r="Q20" s="22">
        <f>BO20-AK20</f>
        <v>2.3108629629700062E-2</v>
      </c>
      <c r="R20" s="22">
        <f t="shared" ref="R20:R21" si="20">BP20-AL20</f>
        <v>2.3953185185199288E-2</v>
      </c>
      <c r="S20" s="22">
        <f t="shared" ref="S20:S21" si="21">BQ20-AM20</f>
        <v>2.6519601851902053E-2</v>
      </c>
      <c r="T20" s="22">
        <f t="shared" ref="T20:T21" si="22">BR20-AN20</f>
        <v>2.9203540123397431E-2</v>
      </c>
      <c r="U20" s="22">
        <f t="shared" ref="U20:U21" si="23">BS20-AO20</f>
        <v>3.1032274691398243E-2</v>
      </c>
      <c r="V20" s="22">
        <f t="shared" ref="V20:V21" si="24">BT20-AP20</f>
        <v>3.1574820433398543E-2</v>
      </c>
      <c r="W20" s="6">
        <f>$B$6*BI20/60*$B$7*ABS(AW20-BC20)</f>
        <v>6.2719787603991786E-3</v>
      </c>
      <c r="X20" s="6">
        <f>$B$6*BJ20/60*$B$7*ABS(AX20-BD20)</f>
        <v>5.536454083111742E-3</v>
      </c>
      <c r="Y20" s="6">
        <f t="shared" ref="Y20:Y21" si="25">$B$6*BK20/60*$B$7*ABS(AY20-BE20)</f>
        <v>3.4395818287725091E-3</v>
      </c>
      <c r="Z20" s="6">
        <f t="shared" ref="Z20:Z21" si="26">$B$6*BL20/60*$B$7*ABS(AZ20-BF20)</f>
        <v>3.8305139553721432E-3</v>
      </c>
      <c r="AA20" s="6">
        <f t="shared" ref="AA20:AA21" si="27">$B$6*BM20/60*$B$7*ABS(BA20-BG20)</f>
        <v>3.4435021733410713E-3</v>
      </c>
      <c r="AB20" s="56">
        <f t="shared" ref="AB20:AB21" si="28">$B$6*BN20/60*$B$7*ABS(BB20-BH20)</f>
        <v>3.6153727739294023E-3</v>
      </c>
      <c r="AC20">
        <v>100</v>
      </c>
      <c r="AD20" s="4">
        <v>7.7</v>
      </c>
      <c r="AE20" s="4">
        <v>7</v>
      </c>
      <c r="AF20" s="4">
        <v>6.7</v>
      </c>
      <c r="AG20" s="4">
        <v>6.9</v>
      </c>
      <c r="AH20" s="4">
        <v>6.7</v>
      </c>
      <c r="AI20" s="4">
        <v>6.8</v>
      </c>
      <c r="AJ20" s="4">
        <v>6.6</v>
      </c>
      <c r="AK20" s="4">
        <v>23.784906725308598</v>
      </c>
      <c r="AL20" s="4">
        <v>22.9998115462963</v>
      </c>
      <c r="AM20" s="4">
        <v>25.553535709876499</v>
      </c>
      <c r="AN20" s="4">
        <v>23.338497712963001</v>
      </c>
      <c r="AO20" s="4">
        <v>25.5651691419753</v>
      </c>
      <c r="AP20" s="4">
        <v>23.310550368421101</v>
      </c>
      <c r="AQ20" s="4">
        <v>32.995276450617297</v>
      </c>
      <c r="AR20" s="4">
        <v>32.981614216049401</v>
      </c>
      <c r="AS20" s="4">
        <v>33.015500246913597</v>
      </c>
      <c r="AT20" s="4">
        <v>32.985732842592597</v>
      </c>
      <c r="AU20" s="4">
        <v>33.013912416666699</v>
      </c>
      <c r="AV20" s="4">
        <v>32.985560919504699</v>
      </c>
      <c r="AW20" s="4">
        <v>42.541453216049398</v>
      </c>
      <c r="AX20" s="4">
        <v>44.556411111111103</v>
      </c>
      <c r="AY20" s="4">
        <v>43.8835156111111</v>
      </c>
      <c r="AZ20" s="4">
        <v>44.445387354938298</v>
      </c>
      <c r="BA20" s="4">
        <v>44.328773021604903</v>
      </c>
      <c r="BB20" s="4">
        <v>44.600339600619201</v>
      </c>
      <c r="BC20" s="4">
        <v>38.576123339506204</v>
      </c>
      <c r="BD20" s="4">
        <v>41.0557772314815</v>
      </c>
      <c r="BE20" s="4">
        <v>41.708798620370402</v>
      </c>
      <c r="BF20" s="4">
        <v>42.023261895061701</v>
      </c>
      <c r="BG20" s="4">
        <v>42.151610972222201</v>
      </c>
      <c r="BH20" s="4">
        <v>42.314435315789503</v>
      </c>
      <c r="BI20" s="4">
        <v>2.99763888888889E-2</v>
      </c>
      <c r="BJ20" s="4">
        <v>2.99736111111111E-2</v>
      </c>
      <c r="BK20" s="4">
        <v>2.9974845679012301E-2</v>
      </c>
      <c r="BL20" s="4">
        <v>2.9971913580246898E-2</v>
      </c>
      <c r="BM20" s="4">
        <v>2.9975308641975298E-2</v>
      </c>
      <c r="BN20" s="4">
        <v>2.9974303405572701E-2</v>
      </c>
      <c r="BO20" s="4">
        <v>23.808015354938298</v>
      </c>
      <c r="BP20" s="4">
        <v>23.023764731481499</v>
      </c>
      <c r="BQ20" s="4">
        <v>25.580055311728401</v>
      </c>
      <c r="BR20" s="4">
        <v>23.367701253086398</v>
      </c>
      <c r="BS20" s="4">
        <v>25.596201416666698</v>
      </c>
      <c r="BT20" s="4">
        <v>23.342125188854499</v>
      </c>
      <c r="BU20" s="4">
        <v>2.13032546399671</v>
      </c>
      <c r="BV20" s="4">
        <v>0.43788300679522801</v>
      </c>
      <c r="BW20" s="4">
        <v>0.56728024684615297</v>
      </c>
      <c r="BX20" s="4">
        <v>0.41156235960737497</v>
      </c>
      <c r="BY20" s="4">
        <v>0.44885964561421099</v>
      </c>
      <c r="BZ20" s="4">
        <v>0.47603360166076297</v>
      </c>
      <c r="CA20" s="4">
        <v>1.9171795951044699</v>
      </c>
      <c r="CB20" s="4">
        <v>0.80327271110982401</v>
      </c>
      <c r="CC20" s="4">
        <v>0.86937332436671999</v>
      </c>
      <c r="CD20" s="4">
        <v>0.77847268873907105</v>
      </c>
      <c r="CE20" s="4">
        <v>0.80565817416449304</v>
      </c>
      <c r="CF20" s="4">
        <v>0.77173219838496598</v>
      </c>
      <c r="CG20" s="4">
        <v>2.8299232420666298</v>
      </c>
      <c r="CH20" s="4">
        <v>0.10419101297727699</v>
      </c>
      <c r="CI20" s="4">
        <v>0.319250615363668</v>
      </c>
      <c r="CJ20" s="4">
        <v>0.22355539980160499</v>
      </c>
      <c r="CK20" s="4">
        <v>0.147688817376564</v>
      </c>
      <c r="CL20" s="4">
        <v>0.16040389434475699</v>
      </c>
      <c r="CM20" s="4">
        <v>1.25654268089135</v>
      </c>
      <c r="CN20" s="4">
        <v>0.40750906127847297</v>
      </c>
      <c r="CO20" s="4">
        <v>1.7793881718184398E-2</v>
      </c>
      <c r="CP20" s="4">
        <v>0.185196266573497</v>
      </c>
      <c r="CQ20" s="4">
        <v>7.7203268814989207E-2</v>
      </c>
      <c r="CR20" s="4">
        <v>0.140500134674476</v>
      </c>
      <c r="CS20" s="4">
        <v>3.0712925830355699E-5</v>
      </c>
      <c r="CT20" s="4">
        <v>3.1798155880882403E-5</v>
      </c>
      <c r="CU20" s="4">
        <v>3.1885938780628203E-5</v>
      </c>
      <c r="CV20" s="4">
        <v>3.36003695577377E-5</v>
      </c>
      <c r="CW20" s="4">
        <v>3.2712119951255202E-5</v>
      </c>
      <c r="CX20" s="4">
        <v>3.1439925258595302E-5</v>
      </c>
      <c r="CY20" s="4">
        <v>2.1307246332169099</v>
      </c>
      <c r="CZ20" s="4">
        <v>0.43813209360667499</v>
      </c>
      <c r="DA20" s="4">
        <v>0.56617702372474699</v>
      </c>
      <c r="DB20" s="4">
        <v>0.41219682736531799</v>
      </c>
      <c r="DC20" s="4">
        <v>0.448354617639321</v>
      </c>
      <c r="DD20" s="4">
        <v>0.47598024243274301</v>
      </c>
      <c r="DE20" s="14">
        <v>42635.392256944448</v>
      </c>
      <c r="DF20" s="14">
        <v>42635.433935185189</v>
      </c>
      <c r="DG20" s="14">
        <v>42635.475613425922</v>
      </c>
      <c r="DH20" s="14">
        <v>42635.51730324074</v>
      </c>
      <c r="DI20" s="14">
        <v>42635.558981481481</v>
      </c>
      <c r="DJ20" s="14">
        <v>42635.600659722222</v>
      </c>
      <c r="DK20" s="14">
        <v>42635.642222222225</v>
      </c>
      <c r="DL20" s="14"/>
      <c r="DM20" s="14"/>
      <c r="DN20" s="14"/>
      <c r="DO20" s="14"/>
      <c r="DP20" s="14"/>
      <c r="DQ20" s="14"/>
    </row>
    <row r="21" spans="4:121" x14ac:dyDescent="0.25">
      <c r="D21" s="53">
        <f t="shared" ref="D21:D25" si="29">AC21</f>
        <v>200</v>
      </c>
      <c r="E21" s="21">
        <f>AQ21-AK21-$B$4</f>
        <v>5.7246756790124005</v>
      </c>
      <c r="F21" s="21">
        <f>AR21-AL21-$C$4</f>
        <v>7.5610386327160963</v>
      </c>
      <c r="G21" s="21">
        <f>AS21-AM21-$B$4</f>
        <v>5.9135478055555959</v>
      </c>
      <c r="H21" s="21">
        <f>AT21-AN21-$C$4</f>
        <v>8.057072203703699</v>
      </c>
      <c r="I21" s="21">
        <f>AU21-AO21-$B$4</f>
        <v>6.034740173374602</v>
      </c>
      <c r="J21" s="21">
        <f>AV21-AP21-$C$4</f>
        <v>8.2186455370370961</v>
      </c>
      <c r="K21" s="6">
        <f>E21+AE21-Q21-W21</f>
        <v>24.367055250102865</v>
      </c>
      <c r="L21" s="6">
        <f>F21+AF21-R21-X21</f>
        <v>25.702954102443872</v>
      </c>
      <c r="M21" s="6">
        <f>G21+AG21-S21-Y21</f>
        <v>24.257176831363736</v>
      </c>
      <c r="N21" s="6">
        <f>H21+AH21-T21-Z21</f>
        <v>26.202536647934938</v>
      </c>
      <c r="O21" s="6">
        <f>I21+AI21-U21-AA21</f>
        <v>24.381367543589672</v>
      </c>
      <c r="P21" s="6">
        <f>J21+AJ21-V21-AB21</f>
        <v>26.265926471806694</v>
      </c>
      <c r="Q21" s="22">
        <f t="shared" ref="Q21:Q22" si="30">BO21-AK21</f>
        <v>5.3261388888902417E-2</v>
      </c>
      <c r="R21" s="22">
        <f t="shared" si="20"/>
        <v>5.3686845678999617E-2</v>
      </c>
      <c r="S21" s="22">
        <f t="shared" si="21"/>
        <v>5.2065243827197349E-2</v>
      </c>
      <c r="T21" s="22">
        <f t="shared" si="22"/>
        <v>4.9764067901200804E-2</v>
      </c>
      <c r="U21" s="22">
        <f t="shared" si="23"/>
        <v>4.8747136222900167E-2</v>
      </c>
      <c r="V21" s="22">
        <f t="shared" si="24"/>
        <v>4.7667333333297535E-2</v>
      </c>
      <c r="W21" s="6">
        <f t="shared" ref="W21:W22" si="31">$B$6*BI21/60*$B$7*ABS(AW21-BC21)</f>
        <v>4.3590400206323793E-3</v>
      </c>
      <c r="X21" s="6">
        <f t="shared" ref="X21:X22" si="32">$B$6*BJ21/60*$B$7*ABS(AX21-BD21)</f>
        <v>4.3976845932214414E-3</v>
      </c>
      <c r="Y21" s="6">
        <f t="shared" si="25"/>
        <v>4.305730364659875E-3</v>
      </c>
      <c r="Z21" s="6">
        <f t="shared" si="26"/>
        <v>4.7714878675622109E-3</v>
      </c>
      <c r="AA21" s="6">
        <f t="shared" si="27"/>
        <v>4.6254935620284347E-3</v>
      </c>
      <c r="AB21" s="56">
        <f t="shared" si="28"/>
        <v>5.0517318971081459E-3</v>
      </c>
      <c r="AC21">
        <v>200</v>
      </c>
      <c r="AD21" s="4">
        <v>19.7</v>
      </c>
      <c r="AE21" s="4">
        <v>18.7</v>
      </c>
      <c r="AF21" s="4">
        <v>18.2</v>
      </c>
      <c r="AG21" s="4">
        <v>18.399999999999999</v>
      </c>
      <c r="AH21" s="4">
        <v>18.2</v>
      </c>
      <c r="AI21" s="4">
        <v>18.399999999999999</v>
      </c>
      <c r="AJ21" s="4">
        <v>18.100000000000001</v>
      </c>
      <c r="AK21" s="4">
        <v>24.956210163580199</v>
      </c>
      <c r="AL21" s="4">
        <v>23.006062672839501</v>
      </c>
      <c r="AM21" s="4">
        <v>24.799584959876501</v>
      </c>
      <c r="AN21" s="4">
        <v>22.509581197530899</v>
      </c>
      <c r="AO21" s="4">
        <v>24.683877377708999</v>
      </c>
      <c r="AP21" s="4">
        <v>22.340491861111101</v>
      </c>
      <c r="AQ21" s="4">
        <v>32.980885842592599</v>
      </c>
      <c r="AR21" s="4">
        <v>32.987101305555598</v>
      </c>
      <c r="AS21" s="4">
        <v>33.013132765432097</v>
      </c>
      <c r="AT21" s="4">
        <v>32.986653401234598</v>
      </c>
      <c r="AU21" s="4">
        <v>33.018617551083601</v>
      </c>
      <c r="AV21" s="4">
        <v>32.979137398148197</v>
      </c>
      <c r="AW21" s="4">
        <v>55.836601620370402</v>
      </c>
      <c r="AX21" s="4">
        <v>58.452148472222198</v>
      </c>
      <c r="AY21" s="4">
        <v>58.743096604938302</v>
      </c>
      <c r="AZ21" s="4">
        <v>59.105512611111102</v>
      </c>
      <c r="BA21" s="4">
        <v>58.921287003095998</v>
      </c>
      <c r="BB21" s="4">
        <v>59.136432861111103</v>
      </c>
      <c r="BC21" s="4">
        <v>53.080390037036999</v>
      </c>
      <c r="BD21" s="4">
        <v>55.671530641975302</v>
      </c>
      <c r="BE21" s="4">
        <v>56.020592601851803</v>
      </c>
      <c r="BF21" s="4">
        <v>56.088666472222101</v>
      </c>
      <c r="BG21" s="4">
        <v>55.996589309597603</v>
      </c>
      <c r="BH21" s="4">
        <v>55.942365262345703</v>
      </c>
      <c r="BI21" s="4">
        <v>2.9973148148148099E-2</v>
      </c>
      <c r="BJ21" s="4">
        <v>2.99734567901234E-2</v>
      </c>
      <c r="BK21" s="4">
        <v>2.9973148148148099E-2</v>
      </c>
      <c r="BL21" s="4">
        <v>2.9974691358024701E-2</v>
      </c>
      <c r="BM21" s="4">
        <v>2.9973065015479899E-2</v>
      </c>
      <c r="BN21" s="4">
        <v>2.9974382716049401E-2</v>
      </c>
      <c r="BO21" s="4">
        <v>25.009471552469101</v>
      </c>
      <c r="BP21" s="4">
        <v>23.059749518518501</v>
      </c>
      <c r="BQ21" s="4">
        <v>24.851650203703699</v>
      </c>
      <c r="BR21" s="4">
        <v>22.5593452654321</v>
      </c>
      <c r="BS21" s="4">
        <v>24.732624513931899</v>
      </c>
      <c r="BT21" s="4">
        <v>22.388159194444398</v>
      </c>
      <c r="BU21" s="4">
        <v>2.6727822423802099</v>
      </c>
      <c r="BV21" s="4">
        <v>0.36513823475358498</v>
      </c>
      <c r="BW21" s="4">
        <v>0.45076793817611899</v>
      </c>
      <c r="BX21" s="4">
        <v>0.384442946105024</v>
      </c>
      <c r="BY21" s="4">
        <v>0.42964965411966799</v>
      </c>
      <c r="BZ21" s="4">
        <v>0.36594147888662498</v>
      </c>
      <c r="CA21" s="4">
        <v>2.8113195858452902</v>
      </c>
      <c r="CB21" s="4">
        <v>0.77521981338949797</v>
      </c>
      <c r="CC21" s="4">
        <v>0.77766045172440901</v>
      </c>
      <c r="CD21" s="4">
        <v>0.74209976098623898</v>
      </c>
      <c r="CE21" s="4">
        <v>0.79829347479613799</v>
      </c>
      <c r="CF21" s="4">
        <v>0.74412304880943902</v>
      </c>
      <c r="CG21" s="4">
        <v>2.1581415153307799</v>
      </c>
      <c r="CH21" s="4">
        <v>0.24228007729267101</v>
      </c>
      <c r="CI21" s="4">
        <v>4.32311839977534E-2</v>
      </c>
      <c r="CJ21" s="4">
        <v>0.144671078083565</v>
      </c>
      <c r="CK21" s="4">
        <v>0.18346307106033699</v>
      </c>
      <c r="CL21" s="4">
        <v>0.23950451375103801</v>
      </c>
      <c r="CM21" s="4">
        <v>1.48283771515087</v>
      </c>
      <c r="CN21" s="4">
        <v>0.37710805332780201</v>
      </c>
      <c r="CO21" s="4">
        <v>8.7256752960141903E-2</v>
      </c>
      <c r="CP21" s="4">
        <v>9.8430325672969804E-2</v>
      </c>
      <c r="CQ21" s="4">
        <v>0.13359664873200999</v>
      </c>
      <c r="CR21" s="4">
        <v>7.6805488922920301E-2</v>
      </c>
      <c r="CS21" s="4">
        <v>3.2728968690131502E-5</v>
      </c>
      <c r="CT21" s="4">
        <v>3.18665198148924E-5</v>
      </c>
      <c r="CU21" s="4">
        <v>4.03268812414918E-5</v>
      </c>
      <c r="CV21" s="4">
        <v>3.1443343397468098E-5</v>
      </c>
      <c r="CW21" s="4">
        <v>3.1627451197083602E-5</v>
      </c>
      <c r="CX21" s="4">
        <v>3.6368065397391497E-5</v>
      </c>
      <c r="CY21" s="4">
        <v>2.6728975942724</v>
      </c>
      <c r="CZ21" s="4">
        <v>0.36521065767226302</v>
      </c>
      <c r="DA21" s="4">
        <v>0.45079554615282702</v>
      </c>
      <c r="DB21" s="4">
        <v>0.38387333327164103</v>
      </c>
      <c r="DC21" s="4">
        <v>0.43123933022093502</v>
      </c>
      <c r="DD21" s="4">
        <v>0.36511481268246598</v>
      </c>
      <c r="DE21" s="14">
        <v>42635.825949074075</v>
      </c>
      <c r="DF21" s="14">
        <v>42635.867627314816</v>
      </c>
      <c r="DG21" s="14">
        <v>42635.909305555557</v>
      </c>
      <c r="DH21" s="14">
        <v>42635.950983796298</v>
      </c>
      <c r="DI21" s="14">
        <v>42635.992662037039</v>
      </c>
      <c r="DJ21" s="14">
        <v>42636.034224537034</v>
      </c>
      <c r="DK21" s="14">
        <v>42636.075902777775</v>
      </c>
      <c r="DL21" s="14"/>
      <c r="DM21" s="14"/>
      <c r="DN21" s="14"/>
      <c r="DO21" s="14"/>
      <c r="DP21" s="14"/>
      <c r="DQ21" s="14"/>
    </row>
    <row r="22" spans="4:121" x14ac:dyDescent="0.25">
      <c r="D22" s="53">
        <f t="shared" si="29"/>
        <v>300</v>
      </c>
      <c r="E22" s="21">
        <f t="shared" ref="E22:E25" si="33">AQ22-AK22-$B$4</f>
        <v>6.5769674643963016</v>
      </c>
      <c r="F22" s="21">
        <f t="shared" ref="F22:F25" si="34">AR22-AL22-$C$4</f>
        <v>8.4896319043210031</v>
      </c>
      <c r="G22" s="21">
        <f t="shared" ref="G22:G25" si="35">AS22-AM22-$B$4</f>
        <v>6.2286952623456999</v>
      </c>
      <c r="H22" s="21">
        <f t="shared" ref="H22:H25" si="36">AT22-AN22-$C$4</f>
        <v>8.4477090339505967</v>
      </c>
      <c r="I22" s="21">
        <f>AU22-AO22-$B$4</f>
        <v>6.0347111728395015</v>
      </c>
      <c r="J22" s="21">
        <f>AV22-AP22-$C$4</f>
        <v>8.2559617716050031</v>
      </c>
      <c r="K22" s="6">
        <f>E22+AE22-Q22-W22</f>
        <v>39.900102405203633</v>
      </c>
      <c r="L22" s="6">
        <f>F22+AF22-R22-X22</f>
        <v>41.005822494553264</v>
      </c>
      <c r="M22" s="6">
        <f>G22+AG22-S22-Y22</f>
        <v>39.244350604498194</v>
      </c>
      <c r="N22" s="6">
        <f>H22+AH22-T22-Z22</f>
        <v>40.962190910167926</v>
      </c>
      <c r="O22" s="6">
        <f>I22+AI22-U22-AA22</f>
        <v>38.950317340429827</v>
      </c>
      <c r="P22" s="6">
        <f>J22+AJ22-V22-AB22</f>
        <v>40.671225997228383</v>
      </c>
      <c r="Q22" s="22">
        <f t="shared" si="30"/>
        <v>7.1903804953599604E-2</v>
      </c>
      <c r="R22" s="22">
        <f t="shared" ref="R22:R25" si="37">BP22-AL22</f>
        <v>7.7709669753101451E-2</v>
      </c>
      <c r="S22" s="22">
        <f t="shared" ref="S22:S25" si="38">BQ22-AM22</f>
        <v>7.8877354938303057E-2</v>
      </c>
      <c r="T22" s="22">
        <f t="shared" ref="T22:T25" si="39">BR22-AN22</f>
        <v>7.9936617284001699E-2</v>
      </c>
      <c r="U22" s="22">
        <f>BS22-AO22</f>
        <v>7.9411765432102044E-2</v>
      </c>
      <c r="V22" s="22">
        <f>BT22-AP22</f>
        <v>7.9850827160498739E-2</v>
      </c>
      <c r="W22" s="6">
        <f t="shared" si="31"/>
        <v>4.9612542390688177E-3</v>
      </c>
      <c r="X22" s="6">
        <f t="shared" si="32"/>
        <v>6.0997400146422737E-3</v>
      </c>
      <c r="Y22" s="6">
        <f t="shared" ref="Y22:Y25" si="40">$B$6*BK22/60*$B$7*ABS(AY22-BE22)</f>
        <v>5.4673029092082281E-3</v>
      </c>
      <c r="Z22" s="6">
        <f t="shared" ref="Z22:Z25" si="41">$B$6*BL22/60*$B$7*ABS(AZ22-BF22)</f>
        <v>5.581506498666497E-3</v>
      </c>
      <c r="AA22" s="6">
        <f>$B$6*BM22/60*$B$7*ABS(BA22-BG22)</f>
        <v>4.9820669775693617E-3</v>
      </c>
      <c r="AB22" s="56">
        <f>$B$6*BN22/60*$B$7*ABS(BB22-BH22)</f>
        <v>4.8849472161163676E-3</v>
      </c>
      <c r="AC22" s="37">
        <v>300</v>
      </c>
      <c r="AD22" s="41">
        <v>34.799999999999997</v>
      </c>
      <c r="AE22" s="41">
        <v>33.4</v>
      </c>
      <c r="AF22" s="41">
        <v>32.6</v>
      </c>
      <c r="AG22" s="41">
        <v>33.1</v>
      </c>
      <c r="AH22" s="41">
        <v>32.6</v>
      </c>
      <c r="AI22" s="41">
        <v>33</v>
      </c>
      <c r="AJ22" s="41">
        <v>32.5</v>
      </c>
      <c r="AK22" s="41">
        <v>24.106479489164101</v>
      </c>
      <c r="AL22" s="41">
        <v>22.070109317901199</v>
      </c>
      <c r="AM22" s="41">
        <v>24.490009734567899</v>
      </c>
      <c r="AN22" s="41">
        <v>22.1145054691358</v>
      </c>
      <c r="AO22" s="41">
        <v>24.6840886512346</v>
      </c>
      <c r="AP22" s="41">
        <v>22.3113621141975</v>
      </c>
      <c r="AQ22" s="41">
        <v>32.983446953560403</v>
      </c>
      <c r="AR22" s="41">
        <v>32.979741222222202</v>
      </c>
      <c r="AS22" s="41">
        <v>33.018704996913598</v>
      </c>
      <c r="AT22" s="41">
        <v>32.982214503086396</v>
      </c>
      <c r="AU22" s="41">
        <v>33.018799824074101</v>
      </c>
      <c r="AV22" s="41">
        <v>32.987323885802503</v>
      </c>
      <c r="AW22" s="41">
        <v>72.920721244582097</v>
      </c>
      <c r="AX22" s="41">
        <v>76.701657231481406</v>
      </c>
      <c r="AY22" s="41">
        <v>77.129366219135804</v>
      </c>
      <c r="AZ22" s="41">
        <v>77.434612956790204</v>
      </c>
      <c r="BA22" s="41">
        <v>77.188978830246896</v>
      </c>
      <c r="BB22" s="41">
        <v>77.255055577160505</v>
      </c>
      <c r="BC22" s="41">
        <v>69.783981411764699</v>
      </c>
      <c r="BD22" s="41">
        <v>72.845062935185197</v>
      </c>
      <c r="BE22" s="41">
        <v>73.672722753086404</v>
      </c>
      <c r="BF22" s="41">
        <v>73.905511141975296</v>
      </c>
      <c r="BG22" s="41">
        <v>74.038990830246902</v>
      </c>
      <c r="BH22" s="41">
        <v>74.166473030864196</v>
      </c>
      <c r="BI22" s="41">
        <v>2.9975541795665601E-2</v>
      </c>
      <c r="BJ22" s="41">
        <v>2.9975154320987601E-2</v>
      </c>
      <c r="BK22" s="41">
        <v>2.9975925925925899E-2</v>
      </c>
      <c r="BL22" s="41">
        <v>2.99737654320987E-2</v>
      </c>
      <c r="BM22" s="41">
        <v>2.9974691358024701E-2</v>
      </c>
      <c r="BN22" s="41">
        <v>2.9974691358024701E-2</v>
      </c>
      <c r="BO22" s="41">
        <v>24.178383294117701</v>
      </c>
      <c r="BP22" s="41">
        <v>22.147818987654301</v>
      </c>
      <c r="BQ22" s="41">
        <v>24.568887089506202</v>
      </c>
      <c r="BR22" s="41">
        <v>22.194442086419802</v>
      </c>
      <c r="BS22" s="41">
        <v>24.763500416666702</v>
      </c>
      <c r="BT22" s="41">
        <v>22.391212941357999</v>
      </c>
      <c r="BU22" s="41">
        <v>1.6080142481740001</v>
      </c>
      <c r="BV22" s="41">
        <v>0.40249401878518498</v>
      </c>
      <c r="BW22" s="41">
        <v>0.44092653468229898</v>
      </c>
      <c r="BX22" s="41">
        <v>0.377250131864587</v>
      </c>
      <c r="BY22" s="41">
        <v>0.39547211323787301</v>
      </c>
      <c r="BZ22" s="41">
        <v>0.36543246683068098</v>
      </c>
      <c r="CA22" s="41">
        <v>1.4206816919890799</v>
      </c>
      <c r="CB22" s="41">
        <v>0.76066235910824598</v>
      </c>
      <c r="CC22" s="41">
        <v>0.84498660469810705</v>
      </c>
      <c r="CD22" s="41">
        <v>0.79650188060421201</v>
      </c>
      <c r="CE22" s="41">
        <v>0.85321209148999899</v>
      </c>
      <c r="CF22" s="41">
        <v>0.78050110630761604</v>
      </c>
      <c r="CG22" s="41">
        <v>2.2701667656798601</v>
      </c>
      <c r="CH22" s="41">
        <v>0.45571059465867603</v>
      </c>
      <c r="CI22" s="41">
        <v>8.8590694430666694E-2</v>
      </c>
      <c r="CJ22" s="41">
        <v>0.128377167939912</v>
      </c>
      <c r="CK22" s="41">
        <v>0.21194478774217199</v>
      </c>
      <c r="CL22" s="41">
        <v>0.12377201572919599</v>
      </c>
      <c r="CM22" s="41">
        <v>1.50458131611131</v>
      </c>
      <c r="CN22" s="41">
        <v>0.50268578121734198</v>
      </c>
      <c r="CO22" s="41">
        <v>3.5468862048299202E-2</v>
      </c>
      <c r="CP22" s="41">
        <v>0.124052305087909</v>
      </c>
      <c r="CQ22" s="41">
        <v>4.9880518957931302E-2</v>
      </c>
      <c r="CR22" s="41">
        <v>9.0788012606070195E-2</v>
      </c>
      <c r="CS22" s="41">
        <v>2.9360371305278899E-5</v>
      </c>
      <c r="CT22" s="41">
        <v>3.1431037045497703E-5</v>
      </c>
      <c r="CU22" s="41">
        <v>3.3337975535616002E-5</v>
      </c>
      <c r="CV22" s="41">
        <v>3.1218918309491198E-5</v>
      </c>
      <c r="CW22" s="41">
        <v>2.86644316893428E-5</v>
      </c>
      <c r="CX22" s="41">
        <v>3.23185839680475E-5</v>
      </c>
      <c r="CY22" s="41">
        <v>1.6079602100338699</v>
      </c>
      <c r="CZ22" s="41">
        <v>0.40309799084186199</v>
      </c>
      <c r="DA22" s="41">
        <v>0.44044887691606299</v>
      </c>
      <c r="DB22" s="41">
        <v>0.37740887048486799</v>
      </c>
      <c r="DC22" s="41">
        <v>0.39597655633906098</v>
      </c>
      <c r="DD22" s="41">
        <v>0.36599199103337798</v>
      </c>
      <c r="DE22" s="46">
        <v>42636.274687500001</v>
      </c>
      <c r="DF22" s="46">
        <v>42636.316296296296</v>
      </c>
      <c r="DG22" s="46">
        <v>42636.357974537037</v>
      </c>
      <c r="DH22" s="14">
        <v>42636.399652777778</v>
      </c>
      <c r="DI22" s="14">
        <v>42636.441331018519</v>
      </c>
      <c r="DJ22" s="14">
        <v>42636.483020833337</v>
      </c>
      <c r="DK22" s="14">
        <v>42636.524699074071</v>
      </c>
      <c r="DL22" s="14"/>
      <c r="DM22" s="14"/>
      <c r="DN22" s="14"/>
      <c r="DO22" s="14"/>
      <c r="DP22" s="14"/>
      <c r="DQ22" s="14"/>
    </row>
    <row r="23" spans="4:121" x14ac:dyDescent="0.25">
      <c r="D23" s="53">
        <f t="shared" si="29"/>
        <v>400</v>
      </c>
      <c r="E23" s="21">
        <f t="shared" si="33"/>
        <v>6.2669100277778016</v>
      </c>
      <c r="F23" s="21">
        <f t="shared" si="34"/>
        <v>7.969158290123401</v>
      </c>
      <c r="G23" s="21">
        <f t="shared" si="35"/>
        <v>5.8510039382715968</v>
      </c>
      <c r="H23" s="21">
        <f t="shared" si="36"/>
        <v>8.0103683209876007</v>
      </c>
      <c r="I23" s="21">
        <f>AU23-AO23-$B$4</f>
        <v>5.752468947692301</v>
      </c>
      <c r="J23" s="21">
        <f>AV23-AP23-$C$4</f>
        <v>-2.42</v>
      </c>
      <c r="K23" s="6">
        <f>E23+AE23-Q23-W23</f>
        <v>58.958689318840534</v>
      </c>
      <c r="L23" s="6">
        <f>F23+AF23-R23-X23</f>
        <v>60.261767752150227</v>
      </c>
      <c r="M23" s="6">
        <f>G23+AG23-S23-Y23</f>
        <v>58.142018124209692</v>
      </c>
      <c r="N23" s="6">
        <f>H23+AH23-T23-Z23</f>
        <v>60.300028385607554</v>
      </c>
      <c r="O23" s="6">
        <f>I23+AI23-U23-AA23</f>
        <v>58.140755974437006</v>
      </c>
      <c r="P23" s="6">
        <f>J23+AJ23-V23-AB23</f>
        <v>30.08</v>
      </c>
      <c r="Q23" s="22">
        <f t="shared" ref="Q23:Q25" si="42">BO23-AK23</f>
        <v>0.10491808641970124</v>
      </c>
      <c r="R23" s="22">
        <f t="shared" si="37"/>
        <v>0.10550046913580147</v>
      </c>
      <c r="S23" s="22">
        <f t="shared" si="38"/>
        <v>0.10753313888889693</v>
      </c>
      <c r="T23" s="22">
        <f t="shared" si="39"/>
        <v>0.10890621296289993</v>
      </c>
      <c r="U23" s="22">
        <f>BS23-AO23</f>
        <v>0.1104352738461003</v>
      </c>
      <c r="V23" s="22">
        <f>BT23-AP23</f>
        <v>0</v>
      </c>
      <c r="W23" s="6">
        <f t="shared" ref="W23:W25" si="43">$B$6*BI23/60*$B$7*ABS(AW23-BC23)</f>
        <v>3.3026225175650497E-3</v>
      </c>
      <c r="X23" s="6">
        <f t="shared" ref="X23:X25" si="44">$B$6*BJ23/60*$B$7*ABS(AX23-BD23)</f>
        <v>1.8900688373794773E-3</v>
      </c>
      <c r="Y23" s="6">
        <f t="shared" si="40"/>
        <v>1.452675173004329E-3</v>
      </c>
      <c r="Z23" s="6">
        <f t="shared" si="41"/>
        <v>1.4337224171466943E-3</v>
      </c>
      <c r="AA23" s="6">
        <f>$B$6*BM23/60*$B$7*ABS(BA23-BG23)</f>
        <v>1.2776994091950272E-3</v>
      </c>
      <c r="AB23" s="56">
        <f>$B$6*BN23/60*$B$7*ABS(BB23-BH23)</f>
        <v>0</v>
      </c>
      <c r="AC23">
        <v>400</v>
      </c>
      <c r="AD23" s="4">
        <v>54.1</v>
      </c>
      <c r="AE23" s="4">
        <v>52.8</v>
      </c>
      <c r="AF23" s="4">
        <v>52.4</v>
      </c>
      <c r="AG23" s="4">
        <v>52.4</v>
      </c>
      <c r="AH23" s="4">
        <v>52.4</v>
      </c>
      <c r="AI23" s="4">
        <v>52.5</v>
      </c>
      <c r="AJ23" s="4">
        <v>32.5</v>
      </c>
      <c r="AK23" s="4">
        <v>24.415597308641999</v>
      </c>
      <c r="AL23" s="4">
        <v>22.598642052469199</v>
      </c>
      <c r="AM23" s="4">
        <v>24.865060283950601</v>
      </c>
      <c r="AN23" s="4">
        <v>22.556580759259301</v>
      </c>
      <c r="AO23" s="4">
        <v>24.964451049230799</v>
      </c>
      <c r="AP23" s="4">
        <v>0</v>
      </c>
      <c r="AQ23" s="4">
        <v>32.9825073364198</v>
      </c>
      <c r="AR23" s="4">
        <v>32.9878003425926</v>
      </c>
      <c r="AS23" s="4">
        <v>33.016064222222198</v>
      </c>
      <c r="AT23" s="4">
        <v>32.986949080246902</v>
      </c>
      <c r="AU23" s="4">
        <v>33.0169199969231</v>
      </c>
      <c r="AV23" s="4">
        <v>0</v>
      </c>
      <c r="AW23" s="4">
        <v>92.9553045555556</v>
      </c>
      <c r="AX23" s="4">
        <v>94.320530398148193</v>
      </c>
      <c r="AY23" s="4">
        <v>94.2644087222222</v>
      </c>
      <c r="AZ23" s="4">
        <v>94.408923552469204</v>
      </c>
      <c r="BA23" s="4">
        <v>94.312842083076902</v>
      </c>
      <c r="BB23" s="4">
        <v>0</v>
      </c>
      <c r="BC23" s="4">
        <v>90.867138734567803</v>
      </c>
      <c r="BD23" s="4">
        <v>93.125431651234607</v>
      </c>
      <c r="BE23" s="4">
        <v>93.3459893796296</v>
      </c>
      <c r="BF23" s="4">
        <v>93.502491305555395</v>
      </c>
      <c r="BG23" s="4">
        <v>93.505024076922993</v>
      </c>
      <c r="BH23" s="4">
        <v>0</v>
      </c>
      <c r="BI23" s="4">
        <v>2.9974228395061701E-2</v>
      </c>
      <c r="BJ23" s="4">
        <v>2.9972839506172799E-2</v>
      </c>
      <c r="BK23" s="4">
        <v>2.9976543209876499E-2</v>
      </c>
      <c r="BL23" s="4">
        <v>2.99766975308642E-2</v>
      </c>
      <c r="BM23" s="4">
        <v>2.99756923076923E-2</v>
      </c>
      <c r="BN23" s="4">
        <v>0</v>
      </c>
      <c r="BO23" s="4">
        <v>24.5205153950617</v>
      </c>
      <c r="BP23" s="4">
        <v>22.704142521605</v>
      </c>
      <c r="BQ23" s="4">
        <v>24.972593422839498</v>
      </c>
      <c r="BR23" s="4">
        <v>22.665486972222201</v>
      </c>
      <c r="BS23" s="4">
        <v>25.0748863230769</v>
      </c>
      <c r="BT23" s="4">
        <v>0</v>
      </c>
      <c r="BU23" s="4">
        <v>2.9949991535331102</v>
      </c>
      <c r="BV23" s="4">
        <v>0.41467438533143097</v>
      </c>
      <c r="BW23" s="4">
        <v>0.39205175632456402</v>
      </c>
      <c r="BX23" s="4">
        <v>0.37704275544129401</v>
      </c>
      <c r="BY23" s="4">
        <v>0.38659746419746199</v>
      </c>
      <c r="BZ23" s="4">
        <v>0</v>
      </c>
      <c r="CA23" s="4">
        <v>3.39390784087374</v>
      </c>
      <c r="CB23" s="4">
        <v>0.75957404970129505</v>
      </c>
      <c r="CC23" s="4">
        <v>0.749480634048179</v>
      </c>
      <c r="CD23" s="4">
        <v>0.73321322171951997</v>
      </c>
      <c r="CE23" s="4">
        <v>0.77735112258436501</v>
      </c>
      <c r="CF23" s="4">
        <v>0</v>
      </c>
      <c r="CG23" s="4">
        <v>2.2424160567339801</v>
      </c>
      <c r="CH23" s="4">
        <v>6.0621976737791898E-2</v>
      </c>
      <c r="CI23" s="4">
        <v>8.5638161580938205E-2</v>
      </c>
      <c r="CJ23" s="4">
        <v>0.153861523530991</v>
      </c>
      <c r="CK23" s="4">
        <v>0.19737723084397299</v>
      </c>
      <c r="CL23" s="4">
        <v>0</v>
      </c>
      <c r="CM23" s="4">
        <v>1.7097523223262601</v>
      </c>
      <c r="CN23" s="4">
        <v>0.16401552883269499</v>
      </c>
      <c r="CO23" s="4">
        <v>4.4935156940289697E-2</v>
      </c>
      <c r="CP23" s="4">
        <v>0.110425972975444</v>
      </c>
      <c r="CQ23" s="4">
        <v>7.7171988942349307E-2</v>
      </c>
      <c r="CR23" s="4">
        <v>0</v>
      </c>
      <c r="CS23" s="4">
        <v>3.55615516454457E-5</v>
      </c>
      <c r="CT23" s="4">
        <v>3.0444707632709901E-5</v>
      </c>
      <c r="CU23" s="4">
        <v>3.17875082768564E-5</v>
      </c>
      <c r="CV23" s="4">
        <v>3.3263622556438201E-5</v>
      </c>
      <c r="CW23" s="4">
        <v>3.1649531253441901E-5</v>
      </c>
      <c r="CX23" s="4">
        <v>0</v>
      </c>
      <c r="CY23" s="4">
        <v>2.9952874498017601</v>
      </c>
      <c r="CZ23" s="4">
        <v>0.41425156884848002</v>
      </c>
      <c r="DA23" s="4">
        <v>0.39172239492320199</v>
      </c>
      <c r="DB23" s="4">
        <v>0.37738801123902199</v>
      </c>
      <c r="DC23" s="4">
        <v>0.386047133955917</v>
      </c>
      <c r="DD23" s="4">
        <v>0</v>
      </c>
      <c r="DE23" s="14">
        <v>42636.702175925922</v>
      </c>
      <c r="DF23" s="14">
        <v>42636.743854166663</v>
      </c>
      <c r="DG23" s="14">
        <v>42636.785532407404</v>
      </c>
      <c r="DH23" s="14">
        <v>42636.827210648145</v>
      </c>
      <c r="DI23" s="14">
        <v>42636.868900462963</v>
      </c>
      <c r="DJ23" s="14">
        <v>42636.910694444443</v>
      </c>
      <c r="DK23" s="14">
        <v>42636.529444444444</v>
      </c>
      <c r="DL23" s="14"/>
      <c r="DM23" s="14"/>
      <c r="DN23" s="14"/>
      <c r="DO23" s="14"/>
      <c r="DP23" s="14"/>
    </row>
    <row r="24" spans="4:121" x14ac:dyDescent="0.25">
      <c r="D24" s="53">
        <f t="shared" si="29"/>
        <v>500</v>
      </c>
      <c r="E24" s="21">
        <f t="shared" si="33"/>
        <v>6.5651112136223988</v>
      </c>
      <c r="F24" s="21">
        <f t="shared" si="34"/>
        <v>8.740658672839503</v>
      </c>
      <c r="G24" s="21">
        <f t="shared" si="35"/>
        <v>6.4480641759260005</v>
      </c>
      <c r="H24" s="21">
        <f t="shared" si="36"/>
        <v>8.6572569876542982</v>
      </c>
      <c r="I24" s="21">
        <f>AU24-AO24-$B$4</f>
        <v>6.3968902222222015</v>
      </c>
      <c r="J24" s="21">
        <f>AV24-AP24-$C$4</f>
        <v>8.6222281049383032</v>
      </c>
      <c r="K24" s="6">
        <f>E24+AE24-Q24-W24</f>
        <v>84.139558160406949</v>
      </c>
      <c r="L24" s="6">
        <f>F24+AF24-R24-X24</f>
        <v>86.014454935587068</v>
      </c>
      <c r="M24" s="6">
        <f>G24+AG24-S24-Y24</f>
        <v>83.822603008684624</v>
      </c>
      <c r="N24" s="6">
        <f>H24+AH24-T24-Z24</f>
        <v>86.032268597369125</v>
      </c>
      <c r="O24" s="6">
        <f>I24+AI24-U24-AA24</f>
        <v>83.772280563791867</v>
      </c>
      <c r="P24" s="6">
        <f>J24+AJ24-V24-AB24</f>
        <v>85.997521210592438</v>
      </c>
      <c r="Q24" s="22">
        <f t="shared" si="42"/>
        <v>0.12354493808049938</v>
      </c>
      <c r="R24" s="22">
        <f t="shared" si="37"/>
        <v>0.12403464506170181</v>
      </c>
      <c r="S24" s="22">
        <f t="shared" si="38"/>
        <v>0.1226064135803</v>
      </c>
      <c r="T24" s="22">
        <f t="shared" si="39"/>
        <v>0.12202842283949877</v>
      </c>
      <c r="U24" s="22">
        <f>BS24-AO24</f>
        <v>0.12139644444440023</v>
      </c>
      <c r="V24" s="22">
        <f>BT24-AP24</f>
        <v>0.1216718024692014</v>
      </c>
      <c r="W24" s="6">
        <f t="shared" si="43"/>
        <v>2.0081151349528059E-3</v>
      </c>
      <c r="X24" s="6">
        <f t="shared" si="44"/>
        <v>2.1690921907392868E-3</v>
      </c>
      <c r="Y24" s="6">
        <f t="shared" si="40"/>
        <v>2.8547536610887287E-3</v>
      </c>
      <c r="Z24" s="6">
        <f t="shared" si="41"/>
        <v>2.9599674456669911E-3</v>
      </c>
      <c r="AA24" s="6">
        <f>$B$6*BM24/60*$B$7*ABS(BA24-BG24)</f>
        <v>3.2132139859232982E-3</v>
      </c>
      <c r="AB24" s="56">
        <f>$B$6*BN24/60*$B$7*ABS(BB24-BH24)</f>
        <v>3.0350918766687864E-3</v>
      </c>
      <c r="AC24">
        <v>500</v>
      </c>
      <c r="AD24" s="4">
        <v>79.2</v>
      </c>
      <c r="AE24" s="4">
        <v>77.7</v>
      </c>
      <c r="AF24" s="4">
        <v>77.400000000000006</v>
      </c>
      <c r="AG24" s="4">
        <v>77.5</v>
      </c>
      <c r="AH24" s="4">
        <v>77.5</v>
      </c>
      <c r="AI24" s="4">
        <v>77.5</v>
      </c>
      <c r="AJ24" s="4">
        <v>77.5</v>
      </c>
      <c r="AK24" s="4">
        <v>24.1213632941176</v>
      </c>
      <c r="AL24" s="4">
        <v>21.826071015432099</v>
      </c>
      <c r="AM24" s="4">
        <v>24.2667225555555</v>
      </c>
      <c r="AN24" s="4">
        <v>21.9109120925926</v>
      </c>
      <c r="AO24" s="4">
        <v>24.320270077160501</v>
      </c>
      <c r="AP24" s="4">
        <v>21.9380681265432</v>
      </c>
      <c r="AQ24" s="4">
        <v>32.986474507739999</v>
      </c>
      <c r="AR24" s="4">
        <v>32.986729688271602</v>
      </c>
      <c r="AS24" s="4">
        <v>33.0147867314815</v>
      </c>
      <c r="AT24" s="4">
        <v>32.988169080246898</v>
      </c>
      <c r="AU24" s="4">
        <v>33.017160299382702</v>
      </c>
      <c r="AV24" s="4">
        <v>32.980296231481503</v>
      </c>
      <c r="AW24" s="4">
        <v>111.655369965944</v>
      </c>
      <c r="AX24" s="4">
        <v>114.170192074074</v>
      </c>
      <c r="AY24" s="4">
        <v>114.14087562963</v>
      </c>
      <c r="AZ24" s="4">
        <v>114.08469686728399</v>
      </c>
      <c r="BA24" s="4">
        <v>113.855046811728</v>
      </c>
      <c r="BB24" s="4">
        <v>113.98759609259299</v>
      </c>
      <c r="BC24" s="4">
        <v>112.925093789474</v>
      </c>
      <c r="BD24" s="4">
        <v>115.541647888889</v>
      </c>
      <c r="BE24" s="4">
        <v>115.945716472222</v>
      </c>
      <c r="BF24" s="4">
        <v>115.956210435185</v>
      </c>
      <c r="BG24" s="4">
        <v>115.886692308642</v>
      </c>
      <c r="BH24" s="4">
        <v>115.906648484568</v>
      </c>
      <c r="BI24" s="4">
        <v>2.9973219814241499E-2</v>
      </c>
      <c r="BJ24" s="4">
        <v>2.9974382716049401E-2</v>
      </c>
      <c r="BK24" s="4">
        <v>2.99766975308642E-2</v>
      </c>
      <c r="BL24" s="4">
        <v>2.9974228395061701E-2</v>
      </c>
      <c r="BM24" s="4">
        <v>2.9974074074074101E-2</v>
      </c>
      <c r="BN24" s="4">
        <v>2.99736111111111E-2</v>
      </c>
      <c r="BO24" s="4">
        <v>24.2449082321981</v>
      </c>
      <c r="BP24" s="4">
        <v>21.950105660493801</v>
      </c>
      <c r="BQ24" s="4">
        <v>24.3893289691358</v>
      </c>
      <c r="BR24" s="4">
        <v>22.032940515432099</v>
      </c>
      <c r="BS24" s="4">
        <v>24.441666521604901</v>
      </c>
      <c r="BT24" s="4">
        <v>22.059739929012402</v>
      </c>
      <c r="BU24" s="4">
        <v>1.91885841114077</v>
      </c>
      <c r="BV24" s="4">
        <v>0.336049547504569</v>
      </c>
      <c r="BW24" s="4">
        <v>0.35286682403059699</v>
      </c>
      <c r="BX24" s="4">
        <v>0.35141510718761398</v>
      </c>
      <c r="BY24" s="4">
        <v>0.382346088182347</v>
      </c>
      <c r="BZ24" s="4">
        <v>0.37858894249754099</v>
      </c>
      <c r="CA24" s="4">
        <v>1.7403096745662601</v>
      </c>
      <c r="CB24" s="4">
        <v>0.76230563578155397</v>
      </c>
      <c r="CC24" s="4">
        <v>0.76824539563745498</v>
      </c>
      <c r="CD24" s="4">
        <v>0.72930943020987704</v>
      </c>
      <c r="CE24" s="4">
        <v>0.75183185871563196</v>
      </c>
      <c r="CF24" s="4">
        <v>0.71427708531076695</v>
      </c>
      <c r="CG24" s="4">
        <v>1.9911211303190399</v>
      </c>
      <c r="CH24" s="4">
        <v>0.28237953141980399</v>
      </c>
      <c r="CI24" s="4">
        <v>0.20994506301565399</v>
      </c>
      <c r="CJ24" s="4">
        <v>0.13210126976327499</v>
      </c>
      <c r="CK24" s="4">
        <v>0.19234183350744</v>
      </c>
      <c r="CL24" s="4">
        <v>0.14289768458659999</v>
      </c>
      <c r="CM24" s="4">
        <v>1.66541456521866</v>
      </c>
      <c r="CN24" s="4">
        <v>0.33663582747339299</v>
      </c>
      <c r="CO24" s="4">
        <v>5.54574632264076E-2</v>
      </c>
      <c r="CP24" s="4">
        <v>7.6848943460473398E-2</v>
      </c>
      <c r="CQ24" s="4">
        <v>0.11757191693649401</v>
      </c>
      <c r="CR24" s="4">
        <v>0.12050729234471901</v>
      </c>
      <c r="CS24" s="4">
        <v>3.0939748162690298E-5</v>
      </c>
      <c r="CT24" s="4">
        <v>3.2936061127017501E-5</v>
      </c>
      <c r="CU24" s="4">
        <v>2.8608703356993299E-5</v>
      </c>
      <c r="CV24" s="4">
        <v>3.2498541738109402E-5</v>
      </c>
      <c r="CW24" s="4">
        <v>3.0769558125058298E-5</v>
      </c>
      <c r="CX24" s="4">
        <v>3.2917555492624098E-5</v>
      </c>
      <c r="CY24" s="4">
        <v>1.91871108479934</v>
      </c>
      <c r="CZ24" s="4">
        <v>0.33633663667222602</v>
      </c>
      <c r="DA24" s="4">
        <v>0.35272619993319299</v>
      </c>
      <c r="DB24" s="4">
        <v>0.35140997545521402</v>
      </c>
      <c r="DC24" s="4">
        <v>0.38223866232084602</v>
      </c>
      <c r="DD24" s="4">
        <v>0.37850705050071298</v>
      </c>
      <c r="DE24" s="14">
        <v>42637.09951388889</v>
      </c>
      <c r="DF24" s="14">
        <v>42637.141076388885</v>
      </c>
      <c r="DG24" s="14">
        <v>42637.182766203703</v>
      </c>
      <c r="DH24" s="14">
        <v>42637.224444444444</v>
      </c>
      <c r="DI24" s="14">
        <v>42637.266122685185</v>
      </c>
      <c r="DJ24" s="14">
        <v>42637.307800925926</v>
      </c>
      <c r="DK24" s="14">
        <v>42637.34952546296</v>
      </c>
      <c r="DL24" s="14"/>
      <c r="DM24" s="14"/>
      <c r="DN24" s="14"/>
      <c r="DO24" s="14"/>
      <c r="DP24" s="14"/>
    </row>
    <row r="25" spans="4:121" x14ac:dyDescent="0.25">
      <c r="D25" s="53">
        <f t="shared" si="29"/>
        <v>600</v>
      </c>
      <c r="E25" s="21">
        <f t="shared" si="33"/>
        <v>6.2598237272727042</v>
      </c>
      <c r="F25" s="21">
        <f t="shared" si="34"/>
        <v>7.8994877024607977</v>
      </c>
      <c r="G25" s="21">
        <f t="shared" si="35"/>
        <v>6.2358025524690968</v>
      </c>
      <c r="H25" s="21">
        <f t="shared" si="36"/>
        <v>8.5129544598764948</v>
      </c>
      <c r="I25" s="21"/>
      <c r="J25" s="21"/>
      <c r="K25" s="6">
        <f>E25+AE25-Q25-W25</f>
        <v>116.40186975918884</v>
      </c>
      <c r="L25" s="6">
        <f>F25+AF25-R25-X25</f>
        <v>117.63658272356398</v>
      </c>
      <c r="M25" s="6">
        <f>G25+AG25-S25-Y25</f>
        <v>115.77102916516823</v>
      </c>
      <c r="N25" s="6">
        <f>H25+AH25-T25-Z25</f>
        <v>118.24633498347805</v>
      </c>
      <c r="O25" s="6"/>
      <c r="P25" s="6"/>
      <c r="Q25" s="22">
        <f t="shared" si="42"/>
        <v>0.15104312626259997</v>
      </c>
      <c r="R25" s="22">
        <f t="shared" si="37"/>
        <v>0.15575172706930118</v>
      </c>
      <c r="S25" s="22">
        <f t="shared" si="38"/>
        <v>0.15733750617279796</v>
      </c>
      <c r="T25" s="22">
        <f t="shared" si="39"/>
        <v>0.15913273765429992</v>
      </c>
      <c r="U25" s="22"/>
      <c r="V25" s="22"/>
      <c r="W25" s="6">
        <f t="shared" si="43"/>
        <v>6.9108418212636795E-3</v>
      </c>
      <c r="X25" s="6">
        <f t="shared" si="44"/>
        <v>7.1532518275255327E-3</v>
      </c>
      <c r="Y25" s="6">
        <f t="shared" si="40"/>
        <v>7.4358811280709558E-3</v>
      </c>
      <c r="Z25" s="6">
        <f t="shared" si="41"/>
        <v>7.4867387441443205E-3</v>
      </c>
      <c r="AA25" s="6"/>
      <c r="AB25" s="56"/>
      <c r="AC25">
        <v>600</v>
      </c>
      <c r="AD25" s="4">
        <v>110.4</v>
      </c>
      <c r="AE25" s="4">
        <v>110.3</v>
      </c>
      <c r="AF25" s="4">
        <v>109.9</v>
      </c>
      <c r="AG25" s="4">
        <v>109.7</v>
      </c>
      <c r="AH25" s="4">
        <v>109.9</v>
      </c>
      <c r="AI25" s="4"/>
      <c r="AJ25" s="4"/>
      <c r="AK25" s="4">
        <v>24.418150191919199</v>
      </c>
      <c r="AL25" s="4">
        <v>22.6584018322148</v>
      </c>
      <c r="AM25" s="4">
        <v>24.489601006172901</v>
      </c>
      <c r="AN25" s="4">
        <v>22.046662635802502</v>
      </c>
      <c r="AO25" s="4"/>
      <c r="AP25" s="4"/>
      <c r="AQ25" s="4">
        <v>32.977973919191903</v>
      </c>
      <c r="AR25" s="4">
        <v>32.977889534675597</v>
      </c>
      <c r="AS25" s="4">
        <v>33.025403558641997</v>
      </c>
      <c r="AT25" s="4">
        <v>32.979617095678996</v>
      </c>
      <c r="AU25" s="4"/>
      <c r="AV25" s="4"/>
      <c r="AW25" s="4">
        <v>132.6563175</v>
      </c>
      <c r="AX25" s="4">
        <v>136.14467593512299</v>
      </c>
      <c r="AY25" s="4">
        <v>136.96177178703701</v>
      </c>
      <c r="AZ25" s="4">
        <v>137.25882056481501</v>
      </c>
      <c r="BA25" s="4">
        <v>137.023602304615</v>
      </c>
      <c r="BB25" s="4">
        <v>0</v>
      </c>
      <c r="BC25" s="4">
        <v>137.02619965656601</v>
      </c>
      <c r="BD25" s="4">
        <v>140.66754251454199</v>
      </c>
      <c r="BE25" s="4">
        <v>141.663439145062</v>
      </c>
      <c r="BF25" s="4">
        <v>141.99271803703701</v>
      </c>
      <c r="BG25" s="4">
        <v>142.068463455385</v>
      </c>
      <c r="BH25" s="4">
        <v>0</v>
      </c>
      <c r="BI25" s="4">
        <v>2.9971969696969698E-2</v>
      </c>
      <c r="BJ25" s="4">
        <v>2.9973937360178799E-2</v>
      </c>
      <c r="BK25" s="4">
        <v>2.99733024691358E-2</v>
      </c>
      <c r="BL25" s="4">
        <v>2.9972839506172799E-2</v>
      </c>
      <c r="BM25" s="4">
        <v>2.99756923076923E-2</v>
      </c>
      <c r="BN25" s="4">
        <v>0</v>
      </c>
      <c r="BO25" s="4">
        <v>24.569193318181799</v>
      </c>
      <c r="BP25" s="4">
        <v>22.814153559284101</v>
      </c>
      <c r="BQ25" s="4">
        <v>24.646938512345699</v>
      </c>
      <c r="BR25" s="4">
        <v>22.205795373456802</v>
      </c>
      <c r="BS25" s="4">
        <v>24.754699095384598</v>
      </c>
      <c r="BT25" s="4">
        <v>0</v>
      </c>
      <c r="BU25" s="4">
        <v>2.21978282316203</v>
      </c>
      <c r="BV25" s="4">
        <v>1.2928822009357801</v>
      </c>
      <c r="BW25" s="4">
        <v>0.36133619649468002</v>
      </c>
      <c r="BX25" s="4">
        <v>0.32173554969550899</v>
      </c>
      <c r="BY25" s="4">
        <v>0.35494441692601397</v>
      </c>
      <c r="BZ25" s="4">
        <v>0</v>
      </c>
      <c r="CA25" s="4">
        <v>2.07466521758113</v>
      </c>
      <c r="CB25" s="4">
        <v>0.98114646981020104</v>
      </c>
      <c r="CC25" s="4">
        <v>0.78554408191517</v>
      </c>
      <c r="CD25" s="4">
        <v>0.74748202084428905</v>
      </c>
      <c r="CE25" s="4">
        <v>0.85862258431863603</v>
      </c>
      <c r="CF25" s="4">
        <v>0</v>
      </c>
      <c r="CG25" s="4">
        <v>1.87996564796776</v>
      </c>
      <c r="CH25" s="4">
        <v>0.62602602081440495</v>
      </c>
      <c r="CI25" s="4">
        <v>9.1463793420767506E-2</v>
      </c>
      <c r="CJ25" s="4">
        <v>0.188732566725341</v>
      </c>
      <c r="CK25" s="4">
        <v>0.20040152169707401</v>
      </c>
      <c r="CL25" s="4">
        <v>0</v>
      </c>
      <c r="CM25" s="4">
        <v>1.55516201741143</v>
      </c>
      <c r="CN25" s="4">
        <v>0.72116095829763804</v>
      </c>
      <c r="CO25" s="4">
        <v>3.4168561623870698E-2</v>
      </c>
      <c r="CP25" s="4">
        <v>0.13136051359491499</v>
      </c>
      <c r="CQ25" s="4">
        <v>5.85365629459009E-2</v>
      </c>
      <c r="CR25" s="4">
        <v>0</v>
      </c>
      <c r="CS25" s="4">
        <v>3.0338993810845199E-5</v>
      </c>
      <c r="CT25" s="4">
        <v>3.1119632984410301E-5</v>
      </c>
      <c r="CU25" s="4">
        <v>3.1179237431287698E-5</v>
      </c>
      <c r="CV25" s="4">
        <v>3.3128432444226098E-5</v>
      </c>
      <c r="CW25" s="4">
        <v>3.1195281426144401E-5</v>
      </c>
      <c r="CX25" s="4">
        <v>0</v>
      </c>
      <c r="CY25" s="4">
        <v>2.21995679454901</v>
      </c>
      <c r="CZ25" s="4">
        <v>1.2918480438156199</v>
      </c>
      <c r="DA25" s="4">
        <v>0.36109459591153698</v>
      </c>
      <c r="DB25" s="4">
        <v>0.321222293756243</v>
      </c>
      <c r="DC25" s="4">
        <v>0.35509696013339798</v>
      </c>
      <c r="DD25" s="4">
        <v>0</v>
      </c>
      <c r="DE25" s="14">
        <v>42637.556643518517</v>
      </c>
      <c r="DF25" s="14">
        <v>42637.556296296294</v>
      </c>
      <c r="DG25" s="14">
        <v>42637.614189814813</v>
      </c>
      <c r="DH25" s="14">
        <v>42637.655868055554</v>
      </c>
      <c r="DI25" s="14">
        <v>42637.697546296295</v>
      </c>
      <c r="DJ25" s="14">
        <v>42637.739340277774</v>
      </c>
      <c r="DK25" s="14">
        <v>42637.358090277776</v>
      </c>
      <c r="DL25" s="14"/>
      <c r="DM25" s="14"/>
      <c r="DN25" s="14"/>
      <c r="DO25" s="14"/>
      <c r="DP25" s="14"/>
    </row>
    <row r="26" spans="4:121" x14ac:dyDescent="0.25"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 s="16"/>
      <c r="CS26" s="16"/>
      <c r="CT26" s="1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 s="14"/>
      <c r="DK26" s="14"/>
      <c r="DL26" s="14"/>
      <c r="DM26" s="14"/>
      <c r="DN26" s="14"/>
      <c r="DO26" s="14"/>
      <c r="DP26" s="14"/>
    </row>
    <row r="27" spans="4:121" x14ac:dyDescent="0.25"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 s="16"/>
      <c r="CT27" s="16"/>
      <c r="CU27" s="16"/>
      <c r="CV27" s="16"/>
      <c r="CW27" s="16"/>
      <c r="CX27" s="16"/>
      <c r="CY27"/>
      <c r="CZ27"/>
      <c r="DA27"/>
      <c r="DB27"/>
      <c r="DC27"/>
      <c r="DD27"/>
      <c r="DE27"/>
      <c r="DF27"/>
      <c r="DG27"/>
      <c r="DH27"/>
      <c r="DI27"/>
      <c r="DJ27"/>
      <c r="DK27" s="14"/>
      <c r="DL27" s="14"/>
      <c r="DM27" s="14"/>
      <c r="DN27" s="14"/>
      <c r="DO27" s="14"/>
      <c r="DP27" s="14"/>
      <c r="DQ27" s="14"/>
    </row>
    <row r="28" spans="4:121" x14ac:dyDescent="0.25"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 s="16"/>
      <c r="CT28" s="16"/>
      <c r="CU28" s="16"/>
      <c r="CV28" s="16"/>
      <c r="CW28" s="16"/>
      <c r="CX28" s="16"/>
      <c r="CY28"/>
      <c r="CZ28"/>
      <c r="DA28"/>
      <c r="DB28"/>
      <c r="DC28"/>
      <c r="DD28"/>
      <c r="DE28"/>
      <c r="DF28"/>
      <c r="DG28"/>
      <c r="DH28"/>
      <c r="DI28"/>
      <c r="DJ28"/>
      <c r="DK28" s="14"/>
      <c r="DL28" s="14"/>
      <c r="DM28" s="14"/>
      <c r="DN28" s="14"/>
      <c r="DO28" s="14"/>
      <c r="DP28" s="14"/>
      <c r="DQ28" s="14"/>
    </row>
    <row r="29" spans="4:121" x14ac:dyDescent="0.25"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 s="16"/>
      <c r="CT29" s="16"/>
      <c r="CU29" s="16"/>
      <c r="CV29" s="16"/>
      <c r="CW29" s="16"/>
      <c r="CX29" s="16"/>
      <c r="CY29"/>
      <c r="CZ29"/>
      <c r="DA29"/>
      <c r="DB29"/>
      <c r="DC29"/>
      <c r="DD29"/>
      <c r="DE29"/>
      <c r="DF29"/>
      <c r="DG29"/>
      <c r="DH29"/>
      <c r="DI29"/>
      <c r="DJ29"/>
      <c r="DK29" s="14"/>
      <c r="DL29" s="14"/>
      <c r="DM29" s="14"/>
      <c r="DN29" s="14"/>
      <c r="DO29" s="14"/>
      <c r="DP29" s="14"/>
      <c r="DQ29" s="14"/>
    </row>
    <row r="30" spans="4:121" x14ac:dyDescent="0.25"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 s="16"/>
      <c r="CT30" s="16"/>
      <c r="CU30" s="16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 s="14"/>
      <c r="DL30" s="14"/>
      <c r="DM30" s="14"/>
      <c r="DN30" s="14"/>
      <c r="DO30" s="14"/>
      <c r="DP30" s="14"/>
      <c r="DQ30" s="14"/>
    </row>
  </sheetData>
  <mergeCells count="18">
    <mergeCell ref="CM1:CR1"/>
    <mergeCell ref="CS1:CX1"/>
    <mergeCell ref="CY1:DD1"/>
    <mergeCell ref="AD1:AJ1"/>
    <mergeCell ref="AK1:AP1"/>
    <mergeCell ref="BU1:BZ1"/>
    <mergeCell ref="AW1:BB1"/>
    <mergeCell ref="BC1:BH1"/>
    <mergeCell ref="BI1:BN1"/>
    <mergeCell ref="BO1:BT1"/>
    <mergeCell ref="CA1:CF1"/>
    <mergeCell ref="CG1:CL1"/>
    <mergeCell ref="A1:C1"/>
    <mergeCell ref="E1:J1"/>
    <mergeCell ref="Q1:V1"/>
    <mergeCell ref="W1:AB1"/>
    <mergeCell ref="AQ1:AV1"/>
    <mergeCell ref="K1:P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SRI-LENR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2016-09-09T17:56:47Z</dcterms:created>
  <dcterms:modified xsi:type="dcterms:W3CDTF">2016-09-26T21:11:12Z</dcterms:modified>
</cp:coreProperties>
</file>