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55" yWindow="-330" windowWidth="20385" windowHeight="10245" tabRatio="500"/>
  </bookViews>
  <sheets>
    <sheet name="Sheet1" sheetId="1" r:id="rId1"/>
    <sheet name="Sheet2" sheetId="2" r:id="rId2"/>
    <sheet name="Sheet3" sheetId="3" r:id="rId3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Q89" i="1" l="1"/>
  <c r="N87" i="1"/>
  <c r="N86" i="1"/>
  <c r="N85" i="1" l="1"/>
  <c r="N84" i="1"/>
  <c r="N138" i="1" l="1"/>
  <c r="N137" i="1"/>
  <c r="N133" i="1"/>
  <c r="N132" i="1"/>
  <c r="N136" i="1"/>
  <c r="N131" i="1"/>
  <c r="N135" i="1"/>
  <c r="N130" i="1"/>
  <c r="N83" i="1" l="1"/>
  <c r="N80" i="1"/>
  <c r="N82" i="1"/>
  <c r="N81" i="1"/>
  <c r="N79" i="1"/>
  <c r="N78" i="1"/>
  <c r="N33" i="1" l="1"/>
  <c r="N32" i="1"/>
  <c r="N22" i="1"/>
  <c r="N21" i="1"/>
  <c r="N134" i="1" l="1"/>
  <c r="N129" i="1"/>
  <c r="N31" i="1" l="1"/>
  <c r="N30" i="1"/>
  <c r="N77" i="1" l="1"/>
  <c r="F88" i="1"/>
  <c r="N76" i="1" l="1"/>
  <c r="N75" i="1"/>
  <c r="N29" i="1" l="1"/>
  <c r="N28" i="1"/>
  <c r="N73" i="1" l="1"/>
  <c r="N74" i="1"/>
  <c r="N20" i="1" l="1"/>
  <c r="N19" i="1"/>
  <c r="N18" i="1"/>
  <c r="N17" i="1"/>
  <c r="N126" i="1" l="1"/>
  <c r="N127" i="1"/>
  <c r="N128" i="1"/>
  <c r="N125" i="1"/>
  <c r="N119" i="1" l="1"/>
  <c r="N124" i="1"/>
  <c r="N123" i="1"/>
  <c r="N72" i="1" l="1"/>
  <c r="Y100" i="1" l="1"/>
  <c r="Y101" i="1"/>
  <c r="Y102" i="1"/>
  <c r="Y103" i="1"/>
  <c r="Y99" i="1"/>
  <c r="J58" i="1" l="1"/>
  <c r="E40" i="1" l="1"/>
  <c r="F39" i="1"/>
  <c r="E24" i="1"/>
  <c r="E23" i="1"/>
</calcChain>
</file>

<file path=xl/sharedStrings.xml><?xml version="1.0" encoding="utf-8"?>
<sst xmlns="http://schemas.openxmlformats.org/spreadsheetml/2006/main" count="710" uniqueCount="205">
  <si>
    <t>folder</t>
  </si>
  <si>
    <t>date</t>
  </si>
  <si>
    <t>filename</t>
  </si>
  <si>
    <t>pulseWidth</t>
  </si>
  <si>
    <t>voltage</t>
  </si>
  <si>
    <t>zterm</t>
  </si>
  <si>
    <t>filterCount</t>
  </si>
  <si>
    <t>alignP</t>
  </si>
  <si>
    <t>mFactor</t>
  </si>
  <si>
    <t>delta</t>
  </si>
  <si>
    <t>panelDivision</t>
  </si>
  <si>
    <t>gas</t>
  </si>
  <si>
    <t>type</t>
  </si>
  <si>
    <t>rmsv1</t>
  </si>
  <si>
    <t>rmsv2</t>
  </si>
  <si>
    <t>rmsv3</t>
  </si>
  <si>
    <t>ipb3-37</t>
  </si>
  <si>
    <t>030617</t>
  </si>
  <si>
    <t>h2-100ns-300v.csv</t>
  </si>
  <si>
    <t>h2</t>
  </si>
  <si>
    <t>square</t>
  </si>
  <si>
    <t>040517</t>
  </si>
  <si>
    <t>h2-160c-narrowpulse.csv</t>
  </si>
  <si>
    <t>singleNarrow</t>
  </si>
  <si>
    <t>040717</t>
  </si>
  <si>
    <t>h2-350c-narrowpulse-5khz.csv</t>
  </si>
  <si>
    <t>h2-350c-narrowpulse-41khz.csv</t>
  </si>
  <si>
    <t>041117</t>
  </si>
  <si>
    <t>h2-300c-narrowpulse-41117.csv</t>
  </si>
  <si>
    <t>ipb1-40</t>
  </si>
  <si>
    <t>h2-200c.csv</t>
  </si>
  <si>
    <t>ipb1-41</t>
  </si>
  <si>
    <t>he-150c.csv</t>
  </si>
  <si>
    <t>he</t>
  </si>
  <si>
    <t>sri-ipb2-33</t>
  </si>
  <si>
    <t>IPB2-6v-10kHz-sq-wave2.csv</t>
  </si>
  <si>
    <t>Trapezoid</t>
  </si>
  <si>
    <t>IPB2-10v-10kHz-sq-wave.csv</t>
  </si>
  <si>
    <t>041417</t>
  </si>
  <si>
    <t>h2-350c-narrowpulse-87khz-300v.csv</t>
  </si>
  <si>
    <t>dualNarrow</t>
  </si>
  <si>
    <t>ipb4-37</t>
  </si>
  <si>
    <t>042117</t>
  </si>
  <si>
    <t>100divwoinf.csv</t>
  </si>
  <si>
    <t>042417</t>
  </si>
  <si>
    <t>tek0000ALL.csv</t>
  </si>
  <si>
    <t>tek0001ALL.csv</t>
  </si>
  <si>
    <t>042717</t>
  </si>
  <si>
    <t>sri-ipb1-41</t>
  </si>
  <si>
    <t>ipb3-42</t>
  </si>
  <si>
    <t>050117</t>
  </si>
  <si>
    <t>traperiod300c25v10kHz.csv</t>
  </si>
  <si>
    <t>traperiod300c25v20kHz.csv</t>
  </si>
  <si>
    <t>042517</t>
  </si>
  <si>
    <t>tek001ALL.csv</t>
  </si>
  <si>
    <t>tek0005ALL.csv</t>
  </si>
  <si>
    <t>tek0002ALL.csv</t>
  </si>
  <si>
    <t>tek002ALL.csv</t>
  </si>
  <si>
    <t>042817</t>
  </si>
  <si>
    <t>230v-100ns.csv</t>
  </si>
  <si>
    <t>300v-300ns.csv</t>
  </si>
  <si>
    <t>270v-400ns.csv</t>
  </si>
  <si>
    <t>042827</t>
  </si>
  <si>
    <t>270v-450ns.csv</t>
  </si>
  <si>
    <t>300v-500ns.csv</t>
  </si>
  <si>
    <t>270v-550ns.csv</t>
  </si>
  <si>
    <t>270v-600ns.csv</t>
  </si>
  <si>
    <t>300v-1000ns.csv</t>
  </si>
  <si>
    <t>050517</t>
  </si>
  <si>
    <t>sq-150v-5kHz-1500ns.csv</t>
  </si>
  <si>
    <t>sq-200v-5kHz-1500ns.csv</t>
  </si>
  <si>
    <t>ipb4-44</t>
  </si>
  <si>
    <t>coreQPow(log)</t>
  </si>
  <si>
    <t>coreQPow(j)</t>
  </si>
  <si>
    <t>050817</t>
  </si>
  <si>
    <t>2000ns-slow-square.csv</t>
  </si>
  <si>
    <t>7000ns-50v-30kHz-square-cal.csv</t>
  </si>
  <si>
    <t>050917</t>
  </si>
  <si>
    <t>6000ns-1.csv</t>
  </si>
  <si>
    <t>6000ns-2.csv</t>
  </si>
  <si>
    <t>6000ns-3.csv</t>
  </si>
  <si>
    <t>6000ns-4.csv</t>
  </si>
  <si>
    <t>6000ns-5.csv</t>
  </si>
  <si>
    <t>6000ns-6.csv</t>
  </si>
  <si>
    <t>4x</t>
  </si>
  <si>
    <t>050115</t>
  </si>
  <si>
    <t>NiTubeTerm_290V2nSppt.csv</t>
  </si>
  <si>
    <t>NiTubeTop_290V2nSppt.csv</t>
  </si>
  <si>
    <t>051117</t>
  </si>
  <si>
    <t>6000ns-40v-45kHz.csv</t>
  </si>
  <si>
    <t>6000ns-40v-66kHz.csv</t>
  </si>
  <si>
    <t>6000ns-40v-12kHz-wo-lpf.csv</t>
  </si>
  <si>
    <t>6000ns-40v-21kHz-wo-lpf.csv</t>
  </si>
  <si>
    <t>6000ns-40v-66kHz-wo-lpf.csv</t>
  </si>
  <si>
    <t>6000ns-40v-38kHz-w-lpf.csv</t>
  </si>
  <si>
    <t>6000ns-40v-66kHz-w-lpf.csv</t>
  </si>
  <si>
    <t>051517</t>
  </si>
  <si>
    <t>ipb3-43</t>
  </si>
  <si>
    <t>he-6000ns-40v-26kHz.csv</t>
  </si>
  <si>
    <t>40v-6000ns-25kHz.csv</t>
  </si>
  <si>
    <t>300v-100ns-33kHz.csv</t>
  </si>
  <si>
    <t>051617</t>
  </si>
  <si>
    <t>230v-100ns-33b-H2.csv</t>
  </si>
  <si>
    <t>coreTemp</t>
  </si>
  <si>
    <t>coreL</t>
  </si>
  <si>
    <t>100ns-300v-40kHz.csv</t>
  </si>
  <si>
    <t>100ns-300v-40kHz2.csv</t>
  </si>
  <si>
    <t>100ns-300v-40kHz-8.csv</t>
  </si>
  <si>
    <t>051917</t>
  </si>
  <si>
    <t>100ns-300v-58kHz-4-60c.csv</t>
  </si>
  <si>
    <t>100ns-300v-58kHz-8-60c.csv</t>
  </si>
  <si>
    <t>100ns-300v-58kHz-4-275c.csv</t>
  </si>
  <si>
    <t>100ns-300v-58kHz-8-275c.csv</t>
  </si>
  <si>
    <t>100ns-300v-dn-600c.csv</t>
  </si>
  <si>
    <t>230v-100ns-73kHz-He.csv</t>
  </si>
  <si>
    <t>052517</t>
  </si>
  <si>
    <t>300v-100ns-67kHz.csv</t>
  </si>
  <si>
    <t>060617</t>
  </si>
  <si>
    <t>300ns-300v-dualNarrow.csv</t>
  </si>
  <si>
    <t>100ns-300v-60kHz-150c.csv</t>
  </si>
  <si>
    <t>061417</t>
  </si>
  <si>
    <t>ipb41-44</t>
  </si>
  <si>
    <t>6000ns-40v-275c-68kHz.csv</t>
  </si>
  <si>
    <t>062017</t>
  </si>
  <si>
    <t>100ns-300v.csv</t>
  </si>
  <si>
    <t>062917</t>
  </si>
  <si>
    <t>sri-ipb1-48</t>
  </si>
  <si>
    <t>6000ns-40v.csv</t>
  </si>
  <si>
    <t>100ns-200v.csv</t>
  </si>
  <si>
    <t>070317</t>
  </si>
  <si>
    <t>100ns-300v-68kHz-275c.csv</t>
  </si>
  <si>
    <t>100ns-300v-275c.csv</t>
  </si>
  <si>
    <t>070517</t>
  </si>
  <si>
    <t>100ns-300v-250c.csv</t>
  </si>
  <si>
    <t>100ns-300v-250c-1.csv</t>
  </si>
  <si>
    <t>070617</t>
  </si>
  <si>
    <t>100ns-300v-210c.csv</t>
  </si>
  <si>
    <t>150ns-200v-210c.csv</t>
  </si>
  <si>
    <t>6us-40v-210c.csv</t>
  </si>
  <si>
    <t>10us-30v-210c.csv</t>
  </si>
  <si>
    <t>ipb41-50</t>
  </si>
  <si>
    <t>071317</t>
  </si>
  <si>
    <t>6us-40v-200c.csv</t>
  </si>
  <si>
    <t>300ns-200v-200c.csv</t>
  </si>
  <si>
    <t>100ns-300v-200c.csv</t>
  </si>
  <si>
    <t xml:space="preserve"> </t>
  </si>
  <si>
    <t>071417</t>
  </si>
  <si>
    <t>100ns-300v-188c-60kHz.csv</t>
  </si>
  <si>
    <t>071917</t>
  </si>
  <si>
    <t>10us-35v-100c-40kHz.csv</t>
  </si>
  <si>
    <t>072117</t>
  </si>
  <si>
    <t>10us-35v-nocore.csv</t>
  </si>
  <si>
    <t>10us-40v-200c.csv</t>
  </si>
  <si>
    <t>100ns-325v-nocore.csv</t>
  </si>
  <si>
    <t>072417</t>
  </si>
  <si>
    <t>10us-35v-200c.csv</t>
  </si>
  <si>
    <t>100ns-325v-200c.csv</t>
  </si>
  <si>
    <t>100ns-325v-200c-filter.csv</t>
  </si>
  <si>
    <t>10us-35v-200c-filter.csv</t>
  </si>
  <si>
    <t>072517</t>
  </si>
  <si>
    <t>100ns-325v_80c.csv</t>
  </si>
  <si>
    <t>10us-35v-80c.csv</t>
  </si>
  <si>
    <t>sri-ipb1-45</t>
  </si>
  <si>
    <t>10us-35v-300c.csv</t>
  </si>
  <si>
    <t>100ns-325v-300c.csv</t>
  </si>
  <si>
    <t>072617</t>
  </si>
  <si>
    <t>square-lpf</t>
  </si>
  <si>
    <t>10us-35v-25c.csv</t>
  </si>
  <si>
    <t>100ns-325v-25c.csv</t>
  </si>
  <si>
    <t>10us-35c-337c-lpf.csv</t>
  </si>
  <si>
    <t>072817</t>
  </si>
  <si>
    <t>100ns-325v-190c-lpf2.csv</t>
  </si>
  <si>
    <t>100ns-325v-337c-lpf.csv</t>
  </si>
  <si>
    <t>10us-35v-190c-lpf2.csv</t>
  </si>
  <si>
    <t>10us-35v-190c-lpf3.csv</t>
  </si>
  <si>
    <t>10us-35v-200c-new-cable.csv</t>
  </si>
  <si>
    <t>100ns-325v-200c-new-cable.csv</t>
  </si>
  <si>
    <t>073117</t>
  </si>
  <si>
    <t>ipb41-53</t>
  </si>
  <si>
    <t>100ns-325v-250c.csv</t>
  </si>
  <si>
    <t>10us-35v-250c.csv</t>
  </si>
  <si>
    <t>100ns-325v-80c.csv</t>
  </si>
  <si>
    <t>10us-35v-25c-new-cable.csv</t>
  </si>
  <si>
    <t>100ns-325v-25c-new-cable.csv</t>
  </si>
  <si>
    <t>080217</t>
  </si>
  <si>
    <t>10us-35v-325c.csv</t>
  </si>
  <si>
    <t>100ns-325v-325c.csv</t>
  </si>
  <si>
    <t>10us-35v-350c.csv</t>
  </si>
  <si>
    <t>100ns-325v-350c.csv</t>
  </si>
  <si>
    <t>83ns-350v-325c.csv</t>
  </si>
  <si>
    <t>83ns-350v-350c.csv</t>
  </si>
  <si>
    <t>080317</t>
  </si>
  <si>
    <t>100ns-380v-350c.csv</t>
  </si>
  <si>
    <t>10us-50v-350c.csv</t>
  </si>
  <si>
    <t>100ns-380v-400c.csv</t>
  </si>
  <si>
    <t>10us-50v-400c.csv</t>
  </si>
  <si>
    <t>10us-50v-500c.csv</t>
  </si>
  <si>
    <t>10us-50v-600c.csv</t>
  </si>
  <si>
    <t>100ns-380v-500c.csv</t>
  </si>
  <si>
    <t>100ns-380v-600c.csv</t>
  </si>
  <si>
    <t>ipb3-39</t>
  </si>
  <si>
    <t>080717</t>
  </si>
  <si>
    <t>100ns-325v-250c-1.csv</t>
  </si>
  <si>
    <t>10us-35v-250c-1.csv</t>
  </si>
  <si>
    <t>segDiv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</si>
</sst>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>
    <font>
      <sz val="11"/>
      <color rgb="FF000000"/>
      <name val="Calibri"/>
      <charset val="134"/>
    </font>
    <font>
      <sz val="9"/>
      <color rgb="FF000000"/>
      <name val="Calibri"/>
      <family val="2"/>
    </font>
    <font>
      <sz val="9"/>
      <color rgb="FFC00000"/>
      <name val="Calibri"/>
      <family val="2"/>
    </font>
    <font>
      <sz val="9"/>
      <color rgb="FFFF0000"/>
      <name val="Calibri"/>
      <family val="2"/>
    </font>
    <font>
      <sz val="11"/>
      <color rgb="FFFF0000"/>
      <name val="Calibri"/>
      <family val="2"/>
    </font>
    <font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2" fillId="3" borderId="0" xfId="0" applyFont="1" applyFill="1"/>
    <xf numFmtId="0" fontId="1" fillId="3" borderId="0" xfId="0" quotePrefix="1" applyFont="1" applyFill="1"/>
    <xf numFmtId="0" fontId="1" fillId="4" borderId="0" xfId="0" applyFont="1" applyFill="1"/>
    <xf numFmtId="0" fontId="1" fillId="4" borderId="0" xfId="0" quotePrefix="1" applyFont="1" applyFill="1"/>
    <xf numFmtId="0" fontId="1" fillId="5" borderId="0" xfId="0" applyFont="1" applyFill="1"/>
    <xf numFmtId="2" fontId="1" fillId="5" borderId="0" xfId="0" applyNumberFormat="1" applyFont="1" applyFill="1"/>
    <xf numFmtId="0" fontId="1" fillId="6" borderId="0" xfId="0" applyFont="1" applyFill="1"/>
    <xf numFmtId="2" fontId="1" fillId="6" borderId="0" xfId="0" applyNumberFormat="1" applyFont="1" applyFill="1"/>
    <xf numFmtId="2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5" borderId="0" xfId="0" quotePrefix="1" applyFont="1" applyFill="1"/>
    <xf numFmtId="0" fontId="1" fillId="0" borderId="0" xfId="0" applyFont="1" applyFill="1"/>
    <xf numFmtId="2" fontId="1" fillId="0" borderId="0" xfId="0" applyNumberFormat="1" applyFont="1" applyFill="1"/>
    <xf numFmtId="0" fontId="1" fillId="7" borderId="0" xfId="0" applyFont="1" applyFill="1"/>
    <xf numFmtId="2" fontId="1" fillId="7" borderId="0" xfId="0" applyNumberFormat="1" applyFont="1" applyFill="1"/>
    <xf numFmtId="0" fontId="1" fillId="7" borderId="0" xfId="0" quotePrefix="1" applyFont="1" applyFill="1"/>
    <xf numFmtId="0" fontId="5" fillId="4" borderId="0" xfId="0" applyFont="1" applyFill="1"/>
    <xf numFmtId="0" fontId="5" fillId="4" borderId="0" xfId="0" quotePrefix="1" applyFont="1" applyFill="1"/>
    <xf numFmtId="0" fontId="1" fillId="8" borderId="0" xfId="0" applyFont="1" applyFill="1"/>
    <xf numFmtId="0" fontId="1" fillId="9" borderId="0" xfId="0" applyFont="1" applyFill="1"/>
    <xf numFmtId="2" fontId="1" fillId="9" borderId="0" xfId="0" applyNumberFormat="1" applyFont="1" applyFill="1"/>
    <xf numFmtId="0" fontId="3" fillId="3" borderId="0" xfId="0" applyFont="1" applyFill="1"/>
    <xf numFmtId="0" fontId="3" fillId="3" borderId="0" xfId="0" quotePrefix="1" applyFont="1" applyFill="1"/>
    <xf numFmtId="0" fontId="3" fillId="9" borderId="0" xfId="0" applyFont="1" applyFill="1"/>
    <xf numFmtId="0" fontId="3" fillId="9" borderId="0" xfId="0" quotePrefix="1" applyFont="1" applyFill="1"/>
    <xf numFmtId="0" fontId="3" fillId="7" borderId="0" xfId="0" applyFont="1" applyFill="1"/>
    <xf numFmtId="0" fontId="3" fillId="7" borderId="0" xfId="0" quotePrefix="1" applyFont="1" applyFill="1"/>
    <xf numFmtId="0" fontId="3" fillId="2" borderId="0" xfId="0" applyFont="1" applyFill="1"/>
    <xf numFmtId="0" fontId="3" fillId="2" borderId="0" xfId="0" quotePrefix="1" applyFont="1" applyFill="1"/>
    <xf numFmtId="0" fontId="5" fillId="2" borderId="0" xfId="0" applyFont="1" applyFill="1"/>
    <xf numFmtId="0" fontId="5" fillId="2" borderId="0" xfId="0" quotePrefix="1" applyFont="1" applyFill="1"/>
    <xf numFmtId="0" fontId="3" fillId="10" borderId="0" xfId="0" applyFont="1" applyFill="1"/>
    <xf numFmtId="0" fontId="3" fillId="10" borderId="0" xfId="0" quotePrefix="1" applyFont="1" applyFill="1"/>
    <xf numFmtId="0" fontId="1" fillId="10" borderId="0" xfId="0" applyFont="1" applyFill="1"/>
    <xf numFmtId="0" fontId="3" fillId="0" borderId="0" xfId="0" applyFont="1" applyFill="1"/>
    <xf numFmtId="0" fontId="3" fillId="0" borderId="0" xfId="0" quotePrefix="1" applyFont="1" applyFill="1"/>
    <xf numFmtId="0" fontId="1" fillId="0" borderId="0" xfId="0" quotePrefix="1" applyFont="1" applyFill="1"/>
    <xf numFmtId="2" fontId="1" fillId="4" borderId="0" xfId="0" applyNumberFormat="1" applyFont="1" applyFill="1"/>
    <xf numFmtId="2" fontId="0" fillId="0" borderId="0" xfId="0" applyNumberFormat="1"/>
    <xf numFmtId="2" fontId="3" fillId="3" borderId="0" xfId="0" applyNumberFormat="1" applyFont="1" applyFill="1"/>
    <xf numFmtId="164" fontId="1" fillId="0" borderId="0" xfId="0" applyNumberFormat="1" applyFont="1"/>
    <xf numFmtId="164" fontId="1" fillId="5" borderId="0" xfId="0" applyNumberFormat="1" applyFont="1" applyFill="1"/>
    <xf numFmtId="164" fontId="3" fillId="9" borderId="0" xfId="0" applyNumberFormat="1" applyFont="1" applyFill="1"/>
    <xf numFmtId="164" fontId="1" fillId="0" borderId="0" xfId="0" applyNumberFormat="1" applyFont="1" applyFill="1"/>
    <xf numFmtId="164" fontId="1" fillId="7" borderId="0" xfId="0" applyNumberFormat="1" applyFont="1" applyFill="1"/>
    <xf numFmtId="164" fontId="3" fillId="7" borderId="0" xfId="0" applyNumberFormat="1" applyFont="1" applyFill="1"/>
    <xf numFmtId="164" fontId="1" fillId="6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164" fontId="5" fillId="4" borderId="0" xfId="0" applyNumberFormat="1" applyFont="1" applyFill="1"/>
    <xf numFmtId="164" fontId="3" fillId="3" borderId="0" xfId="0" applyNumberFormat="1" applyFont="1" applyFill="1"/>
    <xf numFmtId="164" fontId="1" fillId="8" borderId="0" xfId="0" applyNumberFormat="1" applyFont="1" applyFill="1"/>
    <xf numFmtId="164" fontId="1" fillId="2" borderId="0" xfId="0" applyNumberFormat="1" applyFont="1" applyFill="1"/>
    <xf numFmtId="164" fontId="3" fillId="2" borderId="0" xfId="0" applyNumberFormat="1" applyFont="1" applyFill="1"/>
    <xf numFmtId="164" fontId="5" fillId="2" borderId="0" xfId="0" applyNumberFormat="1" applyFont="1" applyFill="1"/>
    <xf numFmtId="164" fontId="3" fillId="0" borderId="0" xfId="0" applyNumberFormat="1" applyFont="1" applyFill="1"/>
    <xf numFmtId="164" fontId="3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"/>
  <sheetViews>
    <sheetView tabSelected="1" zoomScaleNormal="100" workbookViewId="0">
      <pane ySplit="1" topLeftCell="A65" activePane="bottomLeft" state="frozen"/>
      <selection pane="bottomLeft" activeCell="G83" sqref="G83"/>
    </sheetView>
  </sheetViews>
  <sheetFormatPr defaultColWidth="9.140625" defaultRowHeight="12"/>
  <cols>
    <col min="1" max="1" width="9.28515625" style="2" bestFit="1" customWidth="1"/>
    <col min="2" max="2" width="7" style="2" bestFit="1" customWidth="1"/>
    <col min="3" max="3" width="29.140625" style="2" bestFit="1" customWidth="1"/>
    <col min="4" max="4" width="8.5703125" style="2" bestFit="1" customWidth="1"/>
    <col min="5" max="5" width="10.140625" style="2" bestFit="1" customWidth="1"/>
    <col min="6" max="6" width="6.7109375" style="2" bestFit="1" customWidth="1"/>
    <col min="7" max="7" width="6.140625" style="2" bestFit="1" customWidth="1"/>
    <col min="8" max="8" width="5.140625" style="2"/>
    <col min="9" max="9" width="5.7109375" style="2"/>
    <col min="10" max="10" width="6.85546875" style="2"/>
    <col min="11" max="11" width="5.28515625" style="2" bestFit="1" customWidth="1"/>
    <col min="12" max="12" width="5.7109375" style="49" bestFit="1" customWidth="1"/>
    <col min="13" max="13" width="9.28515625" style="2" bestFit="1" customWidth="1"/>
    <col min="14" max="14" width="12" style="2" bestFit="1" customWidth="1"/>
    <col min="15" max="15" width="3.5703125" style="2"/>
    <col min="16" max="16" width="11.42578125" style="2" bestFit="1" customWidth="1"/>
    <col min="17" max="17" width="12.140625" style="3" bestFit="1" customWidth="1"/>
    <col min="18" max="20" width="5.42578125" style="3" bestFit="1" customWidth="1"/>
    <col min="21" max="21" width="10.140625" style="3" bestFit="1" customWidth="1"/>
    <col min="22" max="24" width="5.42578125" style="3" bestFit="1" customWidth="1"/>
    <col min="25" max="25" width="4.5703125" style="3" bestFit="1" customWidth="1"/>
    <col min="26" max="28" width="9" style="2" bestFit="1" customWidth="1"/>
    <col min="29" max="1025" width="8.85546875" style="2" customWidth="1"/>
    <col min="1026" max="16384" width="9.140625" style="2"/>
  </cols>
  <sheetData>
    <row r="1" spans="1:25">
      <c r="A1" s="2" t="s">
        <v>0</v>
      </c>
      <c r="B1" s="2" t="s">
        <v>1</v>
      </c>
      <c r="C1" s="2" t="s">
        <v>2</v>
      </c>
      <c r="D1" s="2" t="s">
        <v>103</v>
      </c>
      <c r="E1" s="2" t="s">
        <v>3</v>
      </c>
      <c r="F1" s="2" t="s">
        <v>4</v>
      </c>
      <c r="G1" s="2" t="s">
        <v>204</v>
      </c>
      <c r="H1" s="2" t="s">
        <v>5</v>
      </c>
      <c r="I1" s="2" t="s">
        <v>7</v>
      </c>
      <c r="J1" s="2" t="s">
        <v>8</v>
      </c>
      <c r="K1" s="2" t="s">
        <v>9</v>
      </c>
      <c r="L1" s="49" t="s">
        <v>104</v>
      </c>
      <c r="M1" s="2" t="s">
        <v>6</v>
      </c>
      <c r="N1" s="2" t="s">
        <v>10</v>
      </c>
      <c r="O1" s="2" t="s">
        <v>11</v>
      </c>
      <c r="P1" s="2" t="s">
        <v>12</v>
      </c>
      <c r="Q1" s="3" t="s">
        <v>72</v>
      </c>
      <c r="R1" s="3" t="s">
        <v>13</v>
      </c>
      <c r="S1" s="3" t="s">
        <v>14</v>
      </c>
      <c r="T1" s="3" t="s">
        <v>15</v>
      </c>
      <c r="U1" s="3" t="s">
        <v>73</v>
      </c>
      <c r="V1" s="3" t="s">
        <v>13</v>
      </c>
      <c r="W1" s="3" t="s">
        <v>14</v>
      </c>
      <c r="X1" s="3" t="s">
        <v>15</v>
      </c>
    </row>
    <row r="2" spans="1:25">
      <c r="A2" s="2" t="s">
        <v>84</v>
      </c>
      <c r="B2" s="4" t="s">
        <v>85</v>
      </c>
      <c r="C2" s="2" t="s">
        <v>86</v>
      </c>
      <c r="D2" s="2">
        <v>100</v>
      </c>
      <c r="E2" s="2">
        <v>100</v>
      </c>
      <c r="F2" s="2">
        <v>300</v>
      </c>
      <c r="G2" s="2">
        <v>320</v>
      </c>
      <c r="H2" s="2">
        <v>2.0299999999999998</v>
      </c>
      <c r="I2" s="2">
        <v>0.05</v>
      </c>
      <c r="J2" s="2">
        <v>0.95</v>
      </c>
      <c r="K2" s="2">
        <v>50</v>
      </c>
      <c r="L2" s="49">
        <v>16.5</v>
      </c>
      <c r="M2" s="2">
        <v>4</v>
      </c>
      <c r="N2" s="2">
        <v>50</v>
      </c>
      <c r="O2" s="2" t="s">
        <v>19</v>
      </c>
      <c r="P2" s="2" t="s">
        <v>20</v>
      </c>
    </row>
    <row r="3" spans="1:25">
      <c r="A3" s="2" t="s">
        <v>84</v>
      </c>
      <c r="B3" s="4" t="s">
        <v>85</v>
      </c>
      <c r="C3" s="2" t="s">
        <v>87</v>
      </c>
      <c r="D3" s="2">
        <v>100</v>
      </c>
      <c r="E3" s="2">
        <v>100</v>
      </c>
      <c r="F3" s="2">
        <v>300</v>
      </c>
      <c r="G3" s="2">
        <v>320</v>
      </c>
      <c r="H3" s="2">
        <v>2.0299999999999998</v>
      </c>
      <c r="I3" s="2">
        <v>0.05</v>
      </c>
      <c r="J3" s="2">
        <v>0.95</v>
      </c>
      <c r="K3" s="2">
        <v>50</v>
      </c>
      <c r="L3" s="49">
        <v>16.5</v>
      </c>
      <c r="M3" s="2">
        <v>4</v>
      </c>
      <c r="N3" s="2">
        <v>50</v>
      </c>
      <c r="O3" s="2" t="s">
        <v>19</v>
      </c>
      <c r="P3" s="2" t="s">
        <v>20</v>
      </c>
    </row>
    <row r="4" spans="1:25">
      <c r="A4" s="2" t="s">
        <v>29</v>
      </c>
      <c r="B4" s="2" t="s">
        <v>21</v>
      </c>
      <c r="C4" s="2" t="s">
        <v>30</v>
      </c>
      <c r="D4" s="2">
        <v>200</v>
      </c>
      <c r="E4" s="2">
        <v>100</v>
      </c>
      <c r="F4" s="2">
        <v>300</v>
      </c>
      <c r="G4" s="2">
        <v>320</v>
      </c>
      <c r="H4" s="2">
        <v>1.56</v>
      </c>
      <c r="I4" s="2">
        <v>0.05</v>
      </c>
      <c r="J4" s="2">
        <v>0.95</v>
      </c>
      <c r="K4" s="2">
        <v>50</v>
      </c>
      <c r="L4" s="49">
        <v>16.5</v>
      </c>
      <c r="M4" s="2">
        <v>4</v>
      </c>
      <c r="N4" s="2">
        <v>50</v>
      </c>
      <c r="O4" s="2" t="s">
        <v>19</v>
      </c>
      <c r="P4" s="2" t="s">
        <v>20</v>
      </c>
    </row>
    <row r="5" spans="1:25" s="20" customFormat="1">
      <c r="A5" s="20" t="s">
        <v>31</v>
      </c>
      <c r="B5" s="20" t="s">
        <v>21</v>
      </c>
      <c r="C5" s="20" t="s">
        <v>32</v>
      </c>
      <c r="D5" s="20">
        <v>150</v>
      </c>
      <c r="E5" s="20">
        <v>100</v>
      </c>
      <c r="F5" s="20">
        <v>300</v>
      </c>
      <c r="G5" s="2">
        <v>320</v>
      </c>
      <c r="H5" s="20">
        <v>1.56</v>
      </c>
      <c r="I5" s="20">
        <v>0.1</v>
      </c>
      <c r="J5" s="20">
        <v>0.9</v>
      </c>
      <c r="K5" s="20">
        <v>50</v>
      </c>
      <c r="L5" s="49">
        <v>16.5</v>
      </c>
      <c r="M5" s="20">
        <v>4</v>
      </c>
      <c r="N5" s="20">
        <v>50</v>
      </c>
      <c r="O5" s="20" t="s">
        <v>33</v>
      </c>
      <c r="P5" s="20" t="s">
        <v>20</v>
      </c>
      <c r="Q5" s="21"/>
      <c r="R5" s="21"/>
      <c r="S5" s="21"/>
      <c r="T5" s="21"/>
      <c r="U5" s="21"/>
      <c r="V5" s="21"/>
      <c r="W5" s="21"/>
      <c r="X5" s="21"/>
      <c r="Y5" s="21"/>
    </row>
    <row r="6" spans="1:25" s="12" customFormat="1">
      <c r="A6" s="12" t="s">
        <v>48</v>
      </c>
      <c r="B6" s="12" t="s">
        <v>47</v>
      </c>
      <c r="C6" s="12" t="s">
        <v>114</v>
      </c>
      <c r="D6" s="12">
        <v>300</v>
      </c>
      <c r="E6" s="12">
        <v>100</v>
      </c>
      <c r="F6" s="12">
        <v>230</v>
      </c>
      <c r="G6" s="2">
        <v>320</v>
      </c>
      <c r="H6" s="12">
        <v>1.56</v>
      </c>
      <c r="I6" s="12">
        <v>0.1</v>
      </c>
      <c r="J6" s="12">
        <v>0.9</v>
      </c>
      <c r="K6" s="12">
        <v>100</v>
      </c>
      <c r="L6" s="50">
        <v>16.5</v>
      </c>
      <c r="M6" s="12">
        <v>1</v>
      </c>
      <c r="N6" s="12">
        <v>28.1</v>
      </c>
      <c r="O6" s="12" t="s">
        <v>33</v>
      </c>
      <c r="P6" s="12" t="s">
        <v>20</v>
      </c>
      <c r="Q6" s="13">
        <v>4.5013779999999999</v>
      </c>
      <c r="R6" s="13">
        <v>7.4478359999999997</v>
      </c>
      <c r="S6" s="13">
        <v>6.1393500000000003</v>
      </c>
      <c r="T6" s="13">
        <v>5.6900320000000004</v>
      </c>
      <c r="U6" s="13"/>
      <c r="V6" s="13"/>
      <c r="W6" s="13"/>
      <c r="X6" s="13"/>
      <c r="Y6" s="13"/>
    </row>
    <row r="7" spans="1:25" s="12" customFormat="1">
      <c r="A7" s="12" t="s">
        <v>48</v>
      </c>
      <c r="B7" s="19" t="s">
        <v>96</v>
      </c>
      <c r="C7" s="12" t="s">
        <v>99</v>
      </c>
      <c r="D7" s="12">
        <v>200</v>
      </c>
      <c r="E7" s="12">
        <v>6000</v>
      </c>
      <c r="F7" s="12">
        <v>40</v>
      </c>
      <c r="G7" s="2">
        <v>320</v>
      </c>
      <c r="H7" s="12">
        <v>1.56</v>
      </c>
      <c r="I7" s="12">
        <v>0.1</v>
      </c>
      <c r="J7" s="12">
        <v>0.9</v>
      </c>
      <c r="K7" s="12">
        <v>200</v>
      </c>
      <c r="L7" s="50">
        <v>16.5</v>
      </c>
      <c r="M7" s="12">
        <v>1</v>
      </c>
      <c r="N7" s="12">
        <v>10</v>
      </c>
      <c r="O7" s="12" t="s">
        <v>33</v>
      </c>
      <c r="P7" s="12" t="s">
        <v>20</v>
      </c>
      <c r="Q7" s="13"/>
      <c r="R7" s="13"/>
      <c r="S7" s="13"/>
      <c r="T7" s="13"/>
      <c r="U7" s="13"/>
      <c r="V7" s="13"/>
      <c r="W7" s="13"/>
      <c r="X7" s="13"/>
      <c r="Y7" s="13"/>
    </row>
    <row r="8" spans="1:25" s="12" customFormat="1">
      <c r="A8" s="12" t="s">
        <v>48</v>
      </c>
      <c r="B8" s="19" t="s">
        <v>96</v>
      </c>
      <c r="C8" s="12" t="s">
        <v>100</v>
      </c>
      <c r="D8" s="12">
        <v>200</v>
      </c>
      <c r="E8" s="12">
        <v>100</v>
      </c>
      <c r="F8" s="12">
        <v>300</v>
      </c>
      <c r="G8" s="2">
        <v>320</v>
      </c>
      <c r="H8" s="12">
        <v>1.56</v>
      </c>
      <c r="I8" s="12">
        <v>0.1</v>
      </c>
      <c r="J8" s="12">
        <v>0.9</v>
      </c>
      <c r="K8" s="12">
        <v>100</v>
      </c>
      <c r="L8" s="50">
        <v>16.5</v>
      </c>
      <c r="M8" s="12">
        <v>2</v>
      </c>
      <c r="N8" s="12">
        <v>75</v>
      </c>
      <c r="O8" s="12" t="s">
        <v>33</v>
      </c>
      <c r="P8" s="12" t="s">
        <v>20</v>
      </c>
      <c r="Q8" s="13"/>
      <c r="R8" s="13"/>
      <c r="S8" s="13"/>
      <c r="T8" s="13"/>
      <c r="U8" s="13"/>
      <c r="V8" s="13"/>
      <c r="W8" s="13"/>
      <c r="X8" s="13"/>
      <c r="Y8" s="13"/>
    </row>
    <row r="9" spans="1:25" s="28" customFormat="1">
      <c r="A9" s="32" t="s">
        <v>48</v>
      </c>
      <c r="B9" s="33" t="s">
        <v>115</v>
      </c>
      <c r="C9" s="32" t="s">
        <v>116</v>
      </c>
      <c r="D9" s="32">
        <v>250</v>
      </c>
      <c r="E9" s="32">
        <v>100</v>
      </c>
      <c r="F9" s="32">
        <v>300</v>
      </c>
      <c r="G9" s="2">
        <v>320</v>
      </c>
      <c r="H9" s="32">
        <v>1.56</v>
      </c>
      <c r="I9" s="32">
        <v>0.1</v>
      </c>
      <c r="J9" s="32">
        <v>0.9</v>
      </c>
      <c r="K9" s="32">
        <v>100</v>
      </c>
      <c r="L9" s="51">
        <v>16.5</v>
      </c>
      <c r="M9" s="32">
        <v>2</v>
      </c>
      <c r="N9" s="32">
        <v>75</v>
      </c>
      <c r="O9" s="32" t="s">
        <v>19</v>
      </c>
      <c r="P9" s="32" t="s">
        <v>20</v>
      </c>
      <c r="Q9" s="29"/>
      <c r="R9" s="29"/>
      <c r="S9" s="29"/>
      <c r="T9" s="29"/>
      <c r="U9" s="29"/>
      <c r="V9" s="29"/>
      <c r="W9" s="29"/>
      <c r="X9" s="29"/>
      <c r="Y9" s="29"/>
    </row>
    <row r="10" spans="1:25" s="28" customFormat="1">
      <c r="A10" s="32" t="s">
        <v>48</v>
      </c>
      <c r="B10" s="33" t="s">
        <v>125</v>
      </c>
      <c r="C10" s="32" t="s">
        <v>124</v>
      </c>
      <c r="D10" s="32">
        <v>50</v>
      </c>
      <c r="E10" s="32">
        <v>100</v>
      </c>
      <c r="F10" s="32">
        <v>300</v>
      </c>
      <c r="G10" s="2">
        <v>320</v>
      </c>
      <c r="H10" s="32">
        <v>1.75</v>
      </c>
      <c r="I10" s="32">
        <v>0.1</v>
      </c>
      <c r="J10" s="32">
        <v>0.8</v>
      </c>
      <c r="K10" s="32">
        <v>100</v>
      </c>
      <c r="L10" s="51">
        <v>16.5</v>
      </c>
      <c r="M10" s="32">
        <v>2</v>
      </c>
      <c r="N10" s="32">
        <v>75</v>
      </c>
      <c r="O10" s="32" t="s">
        <v>19</v>
      </c>
      <c r="P10" s="32" t="s">
        <v>20</v>
      </c>
      <c r="Q10" s="29"/>
      <c r="R10" s="29"/>
      <c r="S10" s="29"/>
      <c r="T10" s="29"/>
      <c r="U10" s="29"/>
      <c r="V10" s="29"/>
      <c r="W10" s="29"/>
      <c r="X10" s="29"/>
      <c r="Y10" s="29"/>
    </row>
    <row r="11" spans="1:25" s="28" customFormat="1">
      <c r="A11" s="32" t="s">
        <v>48</v>
      </c>
      <c r="B11" s="33" t="s">
        <v>125</v>
      </c>
      <c r="C11" s="32" t="s">
        <v>127</v>
      </c>
      <c r="D11" s="32">
        <v>50</v>
      </c>
      <c r="E11" s="32">
        <v>6000</v>
      </c>
      <c r="F11" s="32">
        <v>40</v>
      </c>
      <c r="G11" s="2">
        <v>320</v>
      </c>
      <c r="H11" s="32">
        <v>1.75</v>
      </c>
      <c r="I11" s="32">
        <v>0.1</v>
      </c>
      <c r="J11" s="32">
        <v>0.8</v>
      </c>
      <c r="K11" s="32">
        <v>100</v>
      </c>
      <c r="L11" s="51">
        <v>16.5</v>
      </c>
      <c r="M11" s="32">
        <v>2</v>
      </c>
      <c r="N11" s="32">
        <v>10</v>
      </c>
      <c r="O11" s="32" t="s">
        <v>19</v>
      </c>
      <c r="P11" s="32" t="s">
        <v>20</v>
      </c>
      <c r="Q11" s="29"/>
      <c r="R11" s="29"/>
      <c r="S11" s="29"/>
      <c r="T11" s="29"/>
      <c r="U11" s="29"/>
      <c r="V11" s="29"/>
      <c r="W11" s="29"/>
      <c r="X11" s="29"/>
      <c r="Y11" s="29"/>
    </row>
    <row r="12" spans="1:25" s="28" customFormat="1">
      <c r="A12" s="32" t="s">
        <v>126</v>
      </c>
      <c r="B12" s="33" t="s">
        <v>129</v>
      </c>
      <c r="C12" s="32" t="s">
        <v>124</v>
      </c>
      <c r="D12" s="32">
        <v>50</v>
      </c>
      <c r="E12" s="32">
        <v>100</v>
      </c>
      <c r="F12" s="32">
        <v>300</v>
      </c>
      <c r="G12" s="2">
        <v>320</v>
      </c>
      <c r="H12" s="32">
        <v>2.02</v>
      </c>
      <c r="I12" s="32">
        <v>0.1</v>
      </c>
      <c r="J12" s="32">
        <v>0.8</v>
      </c>
      <c r="K12" s="32">
        <v>100</v>
      </c>
      <c r="L12" s="51">
        <v>16.5</v>
      </c>
      <c r="M12" s="32">
        <v>2</v>
      </c>
      <c r="N12" s="32">
        <v>75</v>
      </c>
      <c r="O12" s="32" t="s">
        <v>19</v>
      </c>
      <c r="P12" s="32" t="s">
        <v>20</v>
      </c>
      <c r="Q12" s="29"/>
      <c r="R12" s="29"/>
      <c r="S12" s="29"/>
      <c r="T12" s="29"/>
      <c r="U12" s="29"/>
      <c r="V12" s="29"/>
      <c r="W12" s="29"/>
      <c r="X12" s="29"/>
      <c r="Y12" s="29"/>
    </row>
    <row r="13" spans="1:25" s="28" customFormat="1">
      <c r="A13" s="32" t="s">
        <v>126</v>
      </c>
      <c r="B13" s="33" t="s">
        <v>125</v>
      </c>
      <c r="C13" s="32" t="s">
        <v>127</v>
      </c>
      <c r="D13" s="32">
        <v>50</v>
      </c>
      <c r="E13" s="32">
        <v>6000</v>
      </c>
      <c r="F13" s="32">
        <v>40</v>
      </c>
      <c r="G13" s="2">
        <v>320</v>
      </c>
      <c r="H13" s="32">
        <v>2.02</v>
      </c>
      <c r="I13" s="32">
        <v>0.1</v>
      </c>
      <c r="J13" s="32">
        <v>0.8</v>
      </c>
      <c r="K13" s="32">
        <v>100</v>
      </c>
      <c r="L13" s="51">
        <v>16.5</v>
      </c>
      <c r="M13" s="32">
        <v>2</v>
      </c>
      <c r="N13" s="32">
        <v>10</v>
      </c>
      <c r="O13" s="32" t="s">
        <v>19</v>
      </c>
      <c r="P13" s="32" t="s">
        <v>20</v>
      </c>
      <c r="Q13" s="29"/>
      <c r="R13" s="29"/>
      <c r="S13" s="29"/>
      <c r="T13" s="29"/>
      <c r="U13" s="29"/>
      <c r="V13" s="29"/>
      <c r="W13" s="29"/>
      <c r="X13" s="29"/>
      <c r="Y13" s="29"/>
    </row>
    <row r="14" spans="1:25" s="28" customFormat="1">
      <c r="A14" s="32" t="s">
        <v>126</v>
      </c>
      <c r="B14" s="33" t="s">
        <v>125</v>
      </c>
      <c r="C14" s="32" t="s">
        <v>128</v>
      </c>
      <c r="D14" s="32">
        <v>50</v>
      </c>
      <c r="E14" s="32">
        <v>100</v>
      </c>
      <c r="F14" s="32">
        <v>200</v>
      </c>
      <c r="G14" s="2">
        <v>320</v>
      </c>
      <c r="H14" s="32">
        <v>2.02</v>
      </c>
      <c r="I14" s="32">
        <v>0.1</v>
      </c>
      <c r="J14" s="32">
        <v>0.8</v>
      </c>
      <c r="K14" s="32">
        <v>100</v>
      </c>
      <c r="L14" s="51">
        <v>16.5</v>
      </c>
      <c r="M14" s="32">
        <v>2</v>
      </c>
      <c r="N14" s="32">
        <v>50</v>
      </c>
      <c r="O14" s="32" t="s">
        <v>19</v>
      </c>
      <c r="P14" s="32" t="s">
        <v>20</v>
      </c>
      <c r="Q14" s="29"/>
      <c r="R14" s="29"/>
      <c r="S14" s="29"/>
      <c r="T14" s="29"/>
      <c r="U14" s="29"/>
      <c r="V14" s="29"/>
      <c r="W14" s="29"/>
      <c r="X14" s="29"/>
      <c r="Y14" s="29"/>
    </row>
    <row r="15" spans="1:25" s="28" customFormat="1">
      <c r="A15" s="32" t="s">
        <v>126</v>
      </c>
      <c r="B15" s="33" t="s">
        <v>146</v>
      </c>
      <c r="C15" s="32" t="s">
        <v>124</v>
      </c>
      <c r="D15" s="32">
        <v>50</v>
      </c>
      <c r="E15" s="32">
        <v>100</v>
      </c>
      <c r="F15" s="32">
        <v>300</v>
      </c>
      <c r="G15" s="2">
        <v>320</v>
      </c>
      <c r="H15" s="32">
        <v>2.02</v>
      </c>
      <c r="I15" s="32">
        <v>0.1</v>
      </c>
      <c r="J15" s="32">
        <v>0.8</v>
      </c>
      <c r="K15" s="32">
        <v>100</v>
      </c>
      <c r="L15" s="51">
        <v>16.5</v>
      </c>
      <c r="M15" s="32">
        <v>2</v>
      </c>
      <c r="N15" s="32">
        <v>75</v>
      </c>
      <c r="O15" s="32" t="s">
        <v>19</v>
      </c>
      <c r="P15" s="32" t="s">
        <v>20</v>
      </c>
      <c r="Q15" s="29"/>
      <c r="R15" s="29"/>
      <c r="S15" s="29"/>
      <c r="T15" s="29"/>
      <c r="U15" s="29"/>
      <c r="V15" s="29"/>
      <c r="W15" s="29"/>
      <c r="X15" s="29"/>
      <c r="Y15" s="29"/>
    </row>
    <row r="16" spans="1:25" s="28" customFormat="1">
      <c r="A16" s="32" t="s">
        <v>126</v>
      </c>
      <c r="B16" s="33" t="s">
        <v>146</v>
      </c>
      <c r="C16" s="32" t="s">
        <v>127</v>
      </c>
      <c r="D16" s="32">
        <v>50</v>
      </c>
      <c r="E16" s="32">
        <v>6000</v>
      </c>
      <c r="F16" s="32">
        <v>40</v>
      </c>
      <c r="G16" s="2">
        <v>320</v>
      </c>
      <c r="H16" s="32">
        <v>2.02</v>
      </c>
      <c r="I16" s="32">
        <v>0.1</v>
      </c>
      <c r="J16" s="32">
        <v>0.8</v>
      </c>
      <c r="K16" s="32">
        <v>100</v>
      </c>
      <c r="L16" s="51">
        <v>16.5</v>
      </c>
      <c r="M16" s="32">
        <v>2</v>
      </c>
      <c r="N16" s="32">
        <v>10</v>
      </c>
      <c r="O16" s="32" t="s">
        <v>19</v>
      </c>
      <c r="P16" s="32" t="s">
        <v>20</v>
      </c>
      <c r="Q16" s="29"/>
      <c r="R16" s="29"/>
      <c r="S16" s="29"/>
      <c r="T16" s="29"/>
      <c r="U16" s="29"/>
      <c r="V16" s="29"/>
      <c r="W16" s="29"/>
      <c r="X16" s="29"/>
      <c r="Y16" s="29"/>
    </row>
    <row r="17" spans="1:25" s="28" customFormat="1">
      <c r="A17" s="32" t="s">
        <v>126</v>
      </c>
      <c r="B17" s="33" t="s">
        <v>159</v>
      </c>
      <c r="C17" s="32" t="s">
        <v>160</v>
      </c>
      <c r="D17" s="32">
        <v>80</v>
      </c>
      <c r="E17" s="32">
        <v>100</v>
      </c>
      <c r="F17" s="32">
        <v>325</v>
      </c>
      <c r="G17" s="2">
        <v>320</v>
      </c>
      <c r="H17" s="32">
        <v>2.02</v>
      </c>
      <c r="I17" s="32">
        <v>0.1</v>
      </c>
      <c r="J17" s="32">
        <v>0.8</v>
      </c>
      <c r="K17" s="32">
        <v>100</v>
      </c>
      <c r="L17" s="51">
        <v>16.5</v>
      </c>
      <c r="M17" s="32">
        <v>2</v>
      </c>
      <c r="N17" s="32">
        <f t="shared" ref="N17:N22" si="0">F17/4</f>
        <v>81.25</v>
      </c>
      <c r="O17" s="32" t="s">
        <v>19</v>
      </c>
      <c r="P17" s="32" t="s">
        <v>20</v>
      </c>
      <c r="Q17" s="29"/>
      <c r="R17" s="29"/>
      <c r="S17" s="29"/>
      <c r="T17" s="29"/>
      <c r="U17" s="29"/>
      <c r="V17" s="29"/>
      <c r="W17" s="29"/>
      <c r="X17" s="29"/>
      <c r="Y17" s="29"/>
    </row>
    <row r="18" spans="1:25" s="28" customFormat="1">
      <c r="A18" s="32" t="s">
        <v>126</v>
      </c>
      <c r="B18" s="33" t="s">
        <v>159</v>
      </c>
      <c r="C18" s="32" t="s">
        <v>161</v>
      </c>
      <c r="D18" s="32">
        <v>50</v>
      </c>
      <c r="E18" s="32">
        <v>10000</v>
      </c>
      <c r="F18" s="32">
        <v>35</v>
      </c>
      <c r="G18" s="2">
        <v>320</v>
      </c>
      <c r="H18" s="32">
        <v>2.02</v>
      </c>
      <c r="I18" s="32">
        <v>0.1</v>
      </c>
      <c r="J18" s="32">
        <v>0.8</v>
      </c>
      <c r="K18" s="32">
        <v>100</v>
      </c>
      <c r="L18" s="51">
        <v>16.5</v>
      </c>
      <c r="M18" s="32">
        <v>2</v>
      </c>
      <c r="N18" s="32">
        <f t="shared" si="0"/>
        <v>8.75</v>
      </c>
      <c r="O18" s="32" t="s">
        <v>19</v>
      </c>
      <c r="P18" s="32" t="s">
        <v>20</v>
      </c>
      <c r="Q18" s="29"/>
      <c r="R18" s="29"/>
      <c r="S18" s="29"/>
      <c r="T18" s="29"/>
      <c r="U18" s="29"/>
      <c r="V18" s="29"/>
      <c r="W18" s="29"/>
      <c r="X18" s="29"/>
      <c r="Y18" s="29"/>
    </row>
    <row r="19" spans="1:25" s="28" customFormat="1">
      <c r="A19" s="32" t="s">
        <v>162</v>
      </c>
      <c r="B19" s="33" t="s">
        <v>159</v>
      </c>
      <c r="C19" s="32" t="s">
        <v>164</v>
      </c>
      <c r="D19" s="32">
        <v>300</v>
      </c>
      <c r="E19" s="32">
        <v>100</v>
      </c>
      <c r="F19" s="32">
        <v>325</v>
      </c>
      <c r="G19" s="2">
        <v>320</v>
      </c>
      <c r="H19" s="32">
        <v>2.02</v>
      </c>
      <c r="I19" s="32">
        <v>0.1</v>
      </c>
      <c r="J19" s="32">
        <v>0.8</v>
      </c>
      <c r="K19" s="32">
        <v>100</v>
      </c>
      <c r="L19" s="51">
        <v>16.5</v>
      </c>
      <c r="M19" s="32">
        <v>2</v>
      </c>
      <c r="N19" s="32">
        <f t="shared" si="0"/>
        <v>81.25</v>
      </c>
      <c r="O19" s="32" t="s">
        <v>19</v>
      </c>
      <c r="P19" s="32" t="s">
        <v>20</v>
      </c>
      <c r="Q19" s="29"/>
      <c r="R19" s="29"/>
      <c r="S19" s="29"/>
      <c r="T19" s="29"/>
      <c r="U19" s="29"/>
      <c r="V19" s="29"/>
      <c r="W19" s="29"/>
      <c r="X19" s="29"/>
      <c r="Y19" s="29"/>
    </row>
    <row r="20" spans="1:25" s="28" customFormat="1">
      <c r="A20" s="32" t="s">
        <v>162</v>
      </c>
      <c r="B20" s="33" t="s">
        <v>159</v>
      </c>
      <c r="C20" s="32" t="s">
        <v>163</v>
      </c>
      <c r="D20" s="32">
        <v>300</v>
      </c>
      <c r="E20" s="32">
        <v>10000</v>
      </c>
      <c r="F20" s="32">
        <v>35</v>
      </c>
      <c r="G20" s="2">
        <v>320</v>
      </c>
      <c r="H20" s="32">
        <v>2.02</v>
      </c>
      <c r="I20" s="32">
        <v>0.1</v>
      </c>
      <c r="J20" s="32">
        <v>0.8</v>
      </c>
      <c r="K20" s="32">
        <v>100</v>
      </c>
      <c r="L20" s="51">
        <v>16.5</v>
      </c>
      <c r="M20" s="32">
        <v>2</v>
      </c>
      <c r="N20" s="32">
        <f t="shared" si="0"/>
        <v>8.75</v>
      </c>
      <c r="O20" s="32" t="s">
        <v>19</v>
      </c>
      <c r="P20" s="32" t="s">
        <v>20</v>
      </c>
      <c r="Q20" s="29"/>
      <c r="R20" s="29"/>
      <c r="S20" s="29"/>
      <c r="T20" s="29"/>
      <c r="U20" s="29"/>
      <c r="V20" s="29"/>
      <c r="W20" s="29"/>
      <c r="X20" s="29"/>
      <c r="Y20" s="29"/>
    </row>
    <row r="21" spans="1:25" s="28" customFormat="1">
      <c r="A21" s="32" t="s">
        <v>162</v>
      </c>
      <c r="B21" s="33" t="s">
        <v>177</v>
      </c>
      <c r="C21" s="32" t="s">
        <v>181</v>
      </c>
      <c r="D21" s="32">
        <v>80</v>
      </c>
      <c r="E21" s="32">
        <v>100</v>
      </c>
      <c r="F21" s="32">
        <v>325</v>
      </c>
      <c r="G21" s="2">
        <v>320</v>
      </c>
      <c r="H21" s="32">
        <v>2.02</v>
      </c>
      <c r="I21" s="32">
        <v>0.1</v>
      </c>
      <c r="J21" s="32">
        <v>0.8</v>
      </c>
      <c r="K21" s="32">
        <v>100</v>
      </c>
      <c r="L21" s="51">
        <v>16.5</v>
      </c>
      <c r="M21" s="32">
        <v>2</v>
      </c>
      <c r="N21" s="32">
        <f t="shared" si="0"/>
        <v>81.25</v>
      </c>
      <c r="O21" s="32" t="s">
        <v>19</v>
      </c>
      <c r="P21" s="32" t="s">
        <v>20</v>
      </c>
      <c r="Q21" s="29"/>
      <c r="R21" s="29"/>
      <c r="S21" s="29"/>
      <c r="T21" s="29"/>
      <c r="U21" s="29"/>
      <c r="V21" s="29"/>
      <c r="W21" s="29"/>
      <c r="X21" s="29"/>
      <c r="Y21" s="29"/>
    </row>
    <row r="22" spans="1:25" s="28" customFormat="1">
      <c r="A22" s="32" t="s">
        <v>162</v>
      </c>
      <c r="B22" s="33" t="s">
        <v>177</v>
      </c>
      <c r="C22" s="32" t="s">
        <v>161</v>
      </c>
      <c r="D22" s="32">
        <v>80</v>
      </c>
      <c r="E22" s="32">
        <v>10000</v>
      </c>
      <c r="F22" s="32">
        <v>35</v>
      </c>
      <c r="G22" s="2">
        <v>320</v>
      </c>
      <c r="H22" s="32">
        <v>2.02</v>
      </c>
      <c r="I22" s="32">
        <v>0.1</v>
      </c>
      <c r="J22" s="32">
        <v>0.8</v>
      </c>
      <c r="K22" s="32">
        <v>100</v>
      </c>
      <c r="L22" s="51">
        <v>16.5</v>
      </c>
      <c r="M22" s="32">
        <v>2</v>
      </c>
      <c r="N22" s="32">
        <f t="shared" si="0"/>
        <v>8.75</v>
      </c>
      <c r="O22" s="32" t="s">
        <v>19</v>
      </c>
      <c r="P22" s="32" t="s">
        <v>20</v>
      </c>
      <c r="Q22" s="29"/>
      <c r="R22" s="29"/>
      <c r="S22" s="29"/>
      <c r="T22" s="29"/>
      <c r="U22" s="29"/>
      <c r="V22" s="29"/>
      <c r="W22" s="29"/>
      <c r="X22" s="29"/>
      <c r="Y22" s="29"/>
    </row>
    <row r="23" spans="1:25" s="20" customFormat="1">
      <c r="A23" s="20" t="s">
        <v>34</v>
      </c>
      <c r="B23" s="20" t="s">
        <v>27</v>
      </c>
      <c r="C23" s="20" t="s">
        <v>35</v>
      </c>
      <c r="D23" s="20">
        <v>200</v>
      </c>
      <c r="E23" s="20">
        <f>1/(G23*1000*0.4*0.00000001)</f>
        <v>781.24999999999989</v>
      </c>
      <c r="F23" s="20">
        <v>6</v>
      </c>
      <c r="G23" s="2">
        <v>320</v>
      </c>
      <c r="H23" s="20">
        <v>1.56</v>
      </c>
      <c r="I23" s="20">
        <v>0</v>
      </c>
      <c r="J23" s="20">
        <v>0.97</v>
      </c>
      <c r="K23" s="20">
        <v>24999.999999999996</v>
      </c>
      <c r="L23" s="52">
        <v>16.5</v>
      </c>
      <c r="M23" s="20">
        <v>0</v>
      </c>
      <c r="N23" s="20">
        <v>50</v>
      </c>
      <c r="O23" s="20" t="s">
        <v>19</v>
      </c>
      <c r="P23" s="20" t="s">
        <v>36</v>
      </c>
      <c r="Q23" s="21"/>
      <c r="R23" s="21"/>
      <c r="S23" s="21"/>
      <c r="T23" s="21"/>
      <c r="U23" s="21"/>
      <c r="V23" s="21"/>
      <c r="W23" s="21"/>
      <c r="X23" s="21"/>
      <c r="Y23" s="21"/>
    </row>
    <row r="24" spans="1:25" s="20" customFormat="1">
      <c r="A24" s="20" t="s">
        <v>34</v>
      </c>
      <c r="B24" s="20" t="s">
        <v>27</v>
      </c>
      <c r="C24" s="20" t="s">
        <v>37</v>
      </c>
      <c r="D24" s="20">
        <v>200</v>
      </c>
      <c r="E24" s="20">
        <f>1/(G24*1000*0.4*0.00000001)</f>
        <v>781.24999999999989</v>
      </c>
      <c r="F24" s="20">
        <v>10</v>
      </c>
      <c r="G24" s="2">
        <v>320</v>
      </c>
      <c r="H24" s="20">
        <v>1.56</v>
      </c>
      <c r="I24" s="20">
        <v>0</v>
      </c>
      <c r="J24" s="20">
        <v>0.97</v>
      </c>
      <c r="K24" s="20">
        <v>24999.999999999996</v>
      </c>
      <c r="L24" s="52">
        <v>16.5</v>
      </c>
      <c r="M24" s="20">
        <v>0</v>
      </c>
      <c r="N24" s="20">
        <v>50</v>
      </c>
      <c r="O24" s="20" t="s">
        <v>19</v>
      </c>
      <c r="P24" s="20" t="s">
        <v>36</v>
      </c>
      <c r="Q24" s="21"/>
      <c r="R24" s="21"/>
      <c r="S24" s="21"/>
      <c r="T24" s="21"/>
      <c r="U24" s="21"/>
      <c r="V24" s="21"/>
      <c r="W24" s="21"/>
      <c r="X24" s="21"/>
      <c r="Y24" s="21"/>
    </row>
    <row r="25" spans="1:25" s="22" customFormat="1">
      <c r="A25" s="22" t="s">
        <v>34</v>
      </c>
      <c r="B25" s="22" t="s">
        <v>47</v>
      </c>
      <c r="C25" s="22" t="s">
        <v>102</v>
      </c>
      <c r="D25" s="22">
        <v>300</v>
      </c>
      <c r="E25" s="22">
        <v>100</v>
      </c>
      <c r="F25" s="22">
        <v>230</v>
      </c>
      <c r="G25" s="2">
        <v>320</v>
      </c>
      <c r="H25" s="22">
        <v>1.56</v>
      </c>
      <c r="I25" s="22">
        <v>0.1</v>
      </c>
      <c r="J25" s="22">
        <v>0.9</v>
      </c>
      <c r="K25" s="22">
        <v>100</v>
      </c>
      <c r="L25" s="53">
        <v>16.5</v>
      </c>
      <c r="M25" s="22">
        <v>1</v>
      </c>
      <c r="N25" s="22">
        <v>28.1</v>
      </c>
      <c r="O25" s="22" t="s">
        <v>19</v>
      </c>
      <c r="P25" s="22" t="s">
        <v>20</v>
      </c>
      <c r="Q25" s="23">
        <v>3.9368799999999999</v>
      </c>
      <c r="R25" s="23">
        <v>7.4237500000000001</v>
      </c>
      <c r="S25" s="23">
        <v>6.2778910000000003</v>
      </c>
      <c r="T25" s="23">
        <v>5.6827560000000004</v>
      </c>
      <c r="U25" s="23"/>
      <c r="V25" s="23"/>
      <c r="W25" s="23"/>
      <c r="X25" s="23"/>
      <c r="Y25" s="23"/>
    </row>
    <row r="26" spans="1:25" s="22" customFormat="1">
      <c r="A26" s="22" t="s">
        <v>34</v>
      </c>
      <c r="B26" s="24" t="s">
        <v>101</v>
      </c>
      <c r="C26" s="22" t="s">
        <v>99</v>
      </c>
      <c r="D26" s="22">
        <v>200</v>
      </c>
      <c r="E26" s="22">
        <v>6000</v>
      </c>
      <c r="F26" s="22">
        <v>40</v>
      </c>
      <c r="G26" s="2">
        <v>320</v>
      </c>
      <c r="H26" s="22">
        <v>1.56</v>
      </c>
      <c r="I26" s="22">
        <v>0.1</v>
      </c>
      <c r="J26" s="22">
        <v>0.9</v>
      </c>
      <c r="K26" s="22">
        <v>200</v>
      </c>
      <c r="L26" s="53">
        <v>16.5</v>
      </c>
      <c r="M26" s="22">
        <v>1</v>
      </c>
      <c r="N26" s="22">
        <v>10</v>
      </c>
      <c r="O26" s="22" t="s">
        <v>19</v>
      </c>
      <c r="P26" s="22" t="s">
        <v>20</v>
      </c>
      <c r="Q26" s="23"/>
      <c r="R26" s="23"/>
      <c r="S26" s="23"/>
      <c r="T26" s="23"/>
      <c r="U26" s="23"/>
      <c r="V26" s="23"/>
      <c r="W26" s="23"/>
      <c r="X26" s="23"/>
      <c r="Y26" s="23"/>
    </row>
    <row r="27" spans="1:25" s="22" customFormat="1">
      <c r="A27" s="34" t="s">
        <v>34</v>
      </c>
      <c r="B27" s="35" t="s">
        <v>101</v>
      </c>
      <c r="C27" s="34" t="s">
        <v>100</v>
      </c>
      <c r="D27" s="34">
        <v>200</v>
      </c>
      <c r="E27" s="34">
        <v>100</v>
      </c>
      <c r="F27" s="34">
        <v>300</v>
      </c>
      <c r="G27" s="2">
        <v>320</v>
      </c>
      <c r="H27" s="34">
        <v>1.56</v>
      </c>
      <c r="I27" s="34">
        <v>0.1</v>
      </c>
      <c r="J27" s="34">
        <v>0.9</v>
      </c>
      <c r="K27" s="34">
        <v>100</v>
      </c>
      <c r="L27" s="54">
        <v>16.5</v>
      </c>
      <c r="M27" s="34">
        <v>1</v>
      </c>
      <c r="N27" s="34">
        <v>75</v>
      </c>
      <c r="O27" s="34" t="s">
        <v>19</v>
      </c>
      <c r="P27" s="34" t="s">
        <v>20</v>
      </c>
      <c r="Q27" s="23"/>
      <c r="R27" s="23"/>
      <c r="S27" s="23"/>
      <c r="T27" s="23"/>
      <c r="U27" s="23"/>
      <c r="V27" s="23"/>
      <c r="W27" s="23"/>
      <c r="X27" s="23"/>
      <c r="Y27" s="23"/>
    </row>
    <row r="28" spans="1:25" s="22" customFormat="1">
      <c r="A28" s="22" t="s">
        <v>34</v>
      </c>
      <c r="B28" s="24" t="s">
        <v>159</v>
      </c>
      <c r="C28" s="22" t="s">
        <v>167</v>
      </c>
      <c r="D28" s="22">
        <v>25</v>
      </c>
      <c r="E28" s="22">
        <v>10000</v>
      </c>
      <c r="F28" s="22">
        <v>35</v>
      </c>
      <c r="G28" s="2">
        <v>320</v>
      </c>
      <c r="H28" s="22">
        <v>2.02</v>
      </c>
      <c r="I28" s="22">
        <v>0.13</v>
      </c>
      <c r="J28" s="22">
        <v>0.8</v>
      </c>
      <c r="K28" s="22">
        <v>100</v>
      </c>
      <c r="L28" s="53">
        <v>16.5</v>
      </c>
      <c r="M28" s="22">
        <v>2</v>
      </c>
      <c r="N28" s="22">
        <f t="shared" ref="N28:N33" si="1">F28/4</f>
        <v>8.75</v>
      </c>
      <c r="O28" s="22" t="s">
        <v>19</v>
      </c>
      <c r="P28" s="22" t="s">
        <v>20</v>
      </c>
      <c r="Q28" s="23"/>
      <c r="R28" s="23"/>
      <c r="S28" s="23"/>
      <c r="T28" s="23"/>
      <c r="U28" s="23"/>
      <c r="V28" s="23"/>
      <c r="W28" s="23"/>
      <c r="X28" s="23"/>
      <c r="Y28" s="23"/>
    </row>
    <row r="29" spans="1:25" s="22" customFormat="1">
      <c r="A29" s="34" t="s">
        <v>34</v>
      </c>
      <c r="B29" s="24" t="s">
        <v>159</v>
      </c>
      <c r="C29" s="34" t="s">
        <v>168</v>
      </c>
      <c r="D29" s="34">
        <v>25</v>
      </c>
      <c r="E29" s="34">
        <v>100</v>
      </c>
      <c r="F29" s="34">
        <v>325</v>
      </c>
      <c r="G29" s="2">
        <v>320</v>
      </c>
      <c r="H29" s="34">
        <v>2.02</v>
      </c>
      <c r="I29" s="34">
        <v>0.1</v>
      </c>
      <c r="J29" s="34">
        <v>0.8</v>
      </c>
      <c r="K29" s="34">
        <v>100</v>
      </c>
      <c r="L29" s="54">
        <v>16.5</v>
      </c>
      <c r="M29" s="34">
        <v>2</v>
      </c>
      <c r="N29" s="22">
        <f t="shared" si="1"/>
        <v>81.25</v>
      </c>
      <c r="O29" s="34" t="s">
        <v>19</v>
      </c>
      <c r="P29" s="34" t="s">
        <v>20</v>
      </c>
      <c r="Q29" s="23"/>
      <c r="R29" s="23"/>
      <c r="S29" s="23"/>
      <c r="T29" s="23"/>
      <c r="U29" s="23"/>
      <c r="V29" s="23"/>
      <c r="W29" s="23"/>
      <c r="X29" s="23"/>
      <c r="Y29" s="23"/>
    </row>
    <row r="30" spans="1:25" s="22" customFormat="1">
      <c r="A30" s="22" t="s">
        <v>34</v>
      </c>
      <c r="B30" s="24" t="s">
        <v>170</v>
      </c>
      <c r="C30" s="22" t="s">
        <v>175</v>
      </c>
      <c r="D30" s="22">
        <v>200</v>
      </c>
      <c r="E30" s="22">
        <v>10000</v>
      </c>
      <c r="F30" s="22">
        <v>35</v>
      </c>
      <c r="G30" s="2">
        <v>320</v>
      </c>
      <c r="H30" s="22">
        <v>2.04</v>
      </c>
      <c r="I30" s="22">
        <v>0.13</v>
      </c>
      <c r="J30" s="22">
        <v>0.8</v>
      </c>
      <c r="K30" s="22">
        <v>100</v>
      </c>
      <c r="L30" s="53">
        <v>16.5</v>
      </c>
      <c r="M30" s="22">
        <v>2</v>
      </c>
      <c r="N30" s="22">
        <f t="shared" si="1"/>
        <v>8.75</v>
      </c>
      <c r="O30" s="22" t="s">
        <v>19</v>
      </c>
      <c r="P30" s="22" t="s">
        <v>20</v>
      </c>
      <c r="Q30" s="23"/>
      <c r="R30" s="23"/>
      <c r="S30" s="23"/>
      <c r="T30" s="23"/>
      <c r="U30" s="23"/>
      <c r="V30" s="23"/>
      <c r="W30" s="23"/>
      <c r="X30" s="23"/>
      <c r="Y30" s="23"/>
    </row>
    <row r="31" spans="1:25" s="22" customFormat="1">
      <c r="A31" s="34" t="s">
        <v>34</v>
      </c>
      <c r="B31" s="24" t="s">
        <v>170</v>
      </c>
      <c r="C31" s="34" t="s">
        <v>176</v>
      </c>
      <c r="D31" s="34">
        <v>200</v>
      </c>
      <c r="E31" s="34">
        <v>100</v>
      </c>
      <c r="F31" s="34">
        <v>325</v>
      </c>
      <c r="G31" s="2">
        <v>320</v>
      </c>
      <c r="H31" s="34">
        <v>2.04</v>
      </c>
      <c r="I31" s="34">
        <v>0.1</v>
      </c>
      <c r="J31" s="34">
        <v>0.8</v>
      </c>
      <c r="K31" s="34">
        <v>100</v>
      </c>
      <c r="L31" s="54">
        <v>16.5</v>
      </c>
      <c r="M31" s="34">
        <v>2</v>
      </c>
      <c r="N31" s="22">
        <f t="shared" si="1"/>
        <v>81.25</v>
      </c>
      <c r="O31" s="34" t="s">
        <v>19</v>
      </c>
      <c r="P31" s="34" t="s">
        <v>20</v>
      </c>
      <c r="Q31" s="23"/>
      <c r="R31" s="23"/>
      <c r="S31" s="23"/>
      <c r="T31" s="23"/>
      <c r="U31" s="23"/>
      <c r="V31" s="23"/>
      <c r="W31" s="23"/>
      <c r="X31" s="23"/>
      <c r="Y31" s="23"/>
    </row>
    <row r="32" spans="1:25" s="22" customFormat="1">
      <c r="A32" s="22" t="s">
        <v>34</v>
      </c>
      <c r="B32" s="24" t="s">
        <v>177</v>
      </c>
      <c r="C32" s="22" t="s">
        <v>182</v>
      </c>
      <c r="D32" s="22">
        <v>25</v>
      </c>
      <c r="E32" s="22">
        <v>10000</v>
      </c>
      <c r="F32" s="22">
        <v>35</v>
      </c>
      <c r="G32" s="2">
        <v>320</v>
      </c>
      <c r="H32" s="22">
        <v>2.04</v>
      </c>
      <c r="I32" s="22">
        <v>0.13</v>
      </c>
      <c r="J32" s="22">
        <v>0.8</v>
      </c>
      <c r="K32" s="22">
        <v>100</v>
      </c>
      <c r="L32" s="53">
        <v>16.5</v>
      </c>
      <c r="M32" s="22">
        <v>2</v>
      </c>
      <c r="N32" s="22">
        <f t="shared" si="1"/>
        <v>8.75</v>
      </c>
      <c r="O32" s="22" t="s">
        <v>19</v>
      </c>
      <c r="P32" s="22" t="s">
        <v>20</v>
      </c>
      <c r="Q32" s="23"/>
      <c r="R32" s="23"/>
      <c r="S32" s="23"/>
      <c r="T32" s="23"/>
      <c r="U32" s="23"/>
      <c r="V32" s="23"/>
      <c r="W32" s="23"/>
      <c r="X32" s="23"/>
      <c r="Y32" s="23"/>
    </row>
    <row r="33" spans="1:25" s="22" customFormat="1">
      <c r="A33" s="34" t="s">
        <v>34</v>
      </c>
      <c r="B33" s="24" t="s">
        <v>177</v>
      </c>
      <c r="C33" s="34" t="s">
        <v>183</v>
      </c>
      <c r="D33" s="34">
        <v>25</v>
      </c>
      <c r="E33" s="34">
        <v>100</v>
      </c>
      <c r="F33" s="34">
        <v>325</v>
      </c>
      <c r="G33" s="2">
        <v>320</v>
      </c>
      <c r="H33" s="34">
        <v>2.04</v>
      </c>
      <c r="I33" s="34">
        <v>0.1</v>
      </c>
      <c r="J33" s="34">
        <v>0.8</v>
      </c>
      <c r="K33" s="34">
        <v>100</v>
      </c>
      <c r="L33" s="54">
        <v>16.5</v>
      </c>
      <c r="M33" s="34">
        <v>2</v>
      </c>
      <c r="N33" s="22">
        <f t="shared" si="1"/>
        <v>81.25</v>
      </c>
      <c r="O33" s="34" t="s">
        <v>19</v>
      </c>
      <c r="P33" s="34" t="s">
        <v>20</v>
      </c>
      <c r="Q33" s="23"/>
      <c r="R33" s="23"/>
      <c r="S33" s="23"/>
      <c r="T33" s="23"/>
      <c r="U33" s="23"/>
      <c r="V33" s="23"/>
      <c r="W33" s="23"/>
      <c r="X33" s="23"/>
      <c r="Y33" s="23"/>
    </row>
    <row r="34" spans="1:25" s="14" customFormat="1">
      <c r="A34" s="14" t="s">
        <v>16</v>
      </c>
      <c r="B34" s="14" t="s">
        <v>17</v>
      </c>
      <c r="C34" s="14" t="s">
        <v>18</v>
      </c>
      <c r="D34" s="14">
        <v>100</v>
      </c>
      <c r="E34" s="14">
        <v>100</v>
      </c>
      <c r="F34" s="14">
        <v>300</v>
      </c>
      <c r="G34" s="2">
        <v>320</v>
      </c>
      <c r="H34" s="14">
        <v>2.0299999999999998</v>
      </c>
      <c r="I34" s="22">
        <v>0.1</v>
      </c>
      <c r="J34" s="22">
        <v>0.9</v>
      </c>
      <c r="K34" s="22">
        <v>100</v>
      </c>
      <c r="L34" s="55">
        <v>16.5</v>
      </c>
      <c r="M34" s="14">
        <v>4</v>
      </c>
      <c r="N34" s="14">
        <v>50</v>
      </c>
      <c r="O34" s="14" t="s">
        <v>19</v>
      </c>
      <c r="P34" s="14" t="s">
        <v>20</v>
      </c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4" customFormat="1">
      <c r="A35" s="14" t="s">
        <v>16</v>
      </c>
      <c r="B35" s="14" t="s">
        <v>21</v>
      </c>
      <c r="C35" s="14" t="s">
        <v>22</v>
      </c>
      <c r="D35" s="14">
        <v>160</v>
      </c>
      <c r="E35" s="14">
        <v>100</v>
      </c>
      <c r="F35" s="14">
        <v>300</v>
      </c>
      <c r="G35" s="2">
        <v>320</v>
      </c>
      <c r="H35" s="14">
        <v>2.0299999999999998</v>
      </c>
      <c r="I35" s="22">
        <v>0.1</v>
      </c>
      <c r="J35" s="22">
        <v>0.9</v>
      </c>
      <c r="K35" s="22">
        <v>50</v>
      </c>
      <c r="L35" s="55">
        <v>16.5</v>
      </c>
      <c r="M35" s="14">
        <v>4</v>
      </c>
      <c r="N35" s="14">
        <v>50</v>
      </c>
      <c r="O35" s="14" t="s">
        <v>19</v>
      </c>
      <c r="P35" s="14" t="s">
        <v>23</v>
      </c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4" customFormat="1">
      <c r="A36" s="14" t="s">
        <v>16</v>
      </c>
      <c r="B36" s="14" t="s">
        <v>24</v>
      </c>
      <c r="C36" s="14" t="s">
        <v>25</v>
      </c>
      <c r="D36" s="14">
        <v>350</v>
      </c>
      <c r="E36" s="14">
        <v>100</v>
      </c>
      <c r="F36" s="14">
        <v>300</v>
      </c>
      <c r="G36" s="2">
        <v>320</v>
      </c>
      <c r="H36" s="14">
        <v>2.0299999999999998</v>
      </c>
      <c r="I36" s="22">
        <v>0.1</v>
      </c>
      <c r="J36" s="22">
        <v>0.9</v>
      </c>
      <c r="K36" s="22">
        <v>50</v>
      </c>
      <c r="L36" s="55">
        <v>16.5</v>
      </c>
      <c r="M36" s="14">
        <v>4</v>
      </c>
      <c r="N36" s="14">
        <v>50</v>
      </c>
      <c r="O36" s="14" t="s">
        <v>19</v>
      </c>
      <c r="P36" s="14" t="s">
        <v>23</v>
      </c>
      <c r="Q36" s="15"/>
      <c r="R36" s="15"/>
      <c r="S36" s="15"/>
      <c r="T36" s="15"/>
      <c r="U36" s="15"/>
      <c r="V36" s="15"/>
      <c r="W36" s="15"/>
      <c r="X36" s="15"/>
      <c r="Y36" s="15"/>
    </row>
    <row r="37" spans="1:25" s="14" customFormat="1">
      <c r="A37" s="14" t="s">
        <v>16</v>
      </c>
      <c r="B37" s="14" t="s">
        <v>24</v>
      </c>
      <c r="C37" s="14" t="s">
        <v>26</v>
      </c>
      <c r="D37" s="14">
        <v>350</v>
      </c>
      <c r="E37" s="14">
        <v>100</v>
      </c>
      <c r="F37" s="14">
        <v>300</v>
      </c>
      <c r="G37" s="2">
        <v>320</v>
      </c>
      <c r="H37" s="14">
        <v>2.0299999999999998</v>
      </c>
      <c r="I37" s="22">
        <v>0.1</v>
      </c>
      <c r="J37" s="22">
        <v>0.9</v>
      </c>
      <c r="K37" s="22">
        <v>50</v>
      </c>
      <c r="L37" s="55">
        <v>16.5</v>
      </c>
      <c r="M37" s="14">
        <v>4</v>
      </c>
      <c r="N37" s="14">
        <v>50</v>
      </c>
      <c r="O37" s="14" t="s">
        <v>19</v>
      </c>
      <c r="P37" s="14" t="s">
        <v>23</v>
      </c>
      <c r="Q37" s="15"/>
      <c r="R37" s="15"/>
      <c r="S37" s="15"/>
      <c r="T37" s="15"/>
      <c r="U37" s="15"/>
      <c r="V37" s="15"/>
      <c r="W37" s="15"/>
      <c r="X37" s="15"/>
      <c r="Y37" s="15"/>
    </row>
    <row r="38" spans="1:25" s="14" customFormat="1">
      <c r="A38" s="14" t="s">
        <v>16</v>
      </c>
      <c r="B38" s="14" t="s">
        <v>27</v>
      </c>
      <c r="C38" s="14" t="s">
        <v>28</v>
      </c>
      <c r="D38" s="14">
        <v>300</v>
      </c>
      <c r="E38" s="14">
        <v>100</v>
      </c>
      <c r="F38" s="14">
        <v>300</v>
      </c>
      <c r="G38" s="2">
        <v>320</v>
      </c>
      <c r="H38" s="14">
        <v>2.0299999999999998</v>
      </c>
      <c r="I38" s="22">
        <v>0.1</v>
      </c>
      <c r="J38" s="22">
        <v>0.9</v>
      </c>
      <c r="K38" s="22">
        <v>50</v>
      </c>
      <c r="L38" s="55">
        <v>16.5</v>
      </c>
      <c r="M38" s="14">
        <v>4</v>
      </c>
      <c r="N38" s="14">
        <v>50</v>
      </c>
      <c r="O38" s="14" t="s">
        <v>19</v>
      </c>
      <c r="P38" s="14" t="s">
        <v>23</v>
      </c>
      <c r="Q38" s="15"/>
      <c r="R38" s="15"/>
      <c r="S38" s="15"/>
      <c r="T38" s="15"/>
      <c r="U38" s="15"/>
      <c r="V38" s="15"/>
      <c r="W38" s="15"/>
      <c r="X38" s="15"/>
      <c r="Y38" s="15"/>
    </row>
    <row r="39" spans="1:25" s="14" customFormat="1">
      <c r="A39" s="14" t="s">
        <v>16</v>
      </c>
      <c r="B39" s="14" t="s">
        <v>38</v>
      </c>
      <c r="C39" s="14" t="s">
        <v>39</v>
      </c>
      <c r="D39" s="14">
        <v>350</v>
      </c>
      <c r="E39" s="14">
        <v>100</v>
      </c>
      <c r="F39" s="14">
        <f>37.5*8</f>
        <v>300</v>
      </c>
      <c r="G39" s="2">
        <v>320</v>
      </c>
      <c r="H39" s="14">
        <v>2.0299999999999998</v>
      </c>
      <c r="I39" s="22">
        <v>0.1</v>
      </c>
      <c r="J39" s="22">
        <v>0.9</v>
      </c>
      <c r="K39" s="22">
        <v>50</v>
      </c>
      <c r="L39" s="55">
        <v>16.5</v>
      </c>
      <c r="M39" s="14">
        <v>2</v>
      </c>
      <c r="N39" s="14">
        <v>50</v>
      </c>
      <c r="O39" s="14" t="s">
        <v>19</v>
      </c>
      <c r="P39" s="14" t="s">
        <v>40</v>
      </c>
      <c r="Q39" s="15"/>
      <c r="R39" s="15"/>
      <c r="S39" s="15"/>
      <c r="T39" s="15"/>
      <c r="U39" s="15"/>
      <c r="V39" s="15"/>
      <c r="W39" s="15"/>
      <c r="X39" s="15"/>
      <c r="Y39" s="15"/>
    </row>
    <row r="40" spans="1:25">
      <c r="A40" s="2" t="s">
        <v>49</v>
      </c>
      <c r="B40" s="2" t="s">
        <v>50</v>
      </c>
      <c r="C40" s="2" t="s">
        <v>51</v>
      </c>
      <c r="D40" s="2">
        <v>300</v>
      </c>
      <c r="E40" s="2">
        <f>1/(G40*1000*0.4*0.00000001)</f>
        <v>781.24999999999989</v>
      </c>
      <c r="F40" s="2">
        <v>7</v>
      </c>
      <c r="G40" s="2">
        <v>320</v>
      </c>
      <c r="H40" s="2">
        <v>2.0299999999999998</v>
      </c>
      <c r="I40" s="2">
        <v>0</v>
      </c>
      <c r="J40" s="2">
        <v>0.97</v>
      </c>
      <c r="K40" s="20">
        <v>24999.999999999996</v>
      </c>
      <c r="L40" s="49">
        <v>16.5</v>
      </c>
      <c r="M40" s="2">
        <v>0</v>
      </c>
      <c r="N40" s="2">
        <v>2</v>
      </c>
      <c r="O40" s="2" t="s">
        <v>19</v>
      </c>
      <c r="P40" s="2" t="s">
        <v>36</v>
      </c>
    </row>
    <row r="41" spans="1:25">
      <c r="A41" s="2" t="s">
        <v>49</v>
      </c>
      <c r="B41" s="2" t="s">
        <v>50</v>
      </c>
      <c r="C41" s="2" t="s">
        <v>52</v>
      </c>
      <c r="D41" s="2">
        <v>300</v>
      </c>
      <c r="E41" s="2">
        <v>25000</v>
      </c>
      <c r="F41" s="2">
        <v>25</v>
      </c>
      <c r="G41" s="2">
        <v>320</v>
      </c>
      <c r="H41" s="2">
        <v>2.0299999999999998</v>
      </c>
      <c r="I41" s="2">
        <v>0</v>
      </c>
      <c r="J41" s="2">
        <v>0.97</v>
      </c>
      <c r="K41" s="20">
        <v>24999.999999999996</v>
      </c>
      <c r="L41" s="49">
        <v>16.5</v>
      </c>
      <c r="M41" s="2">
        <v>0</v>
      </c>
      <c r="N41" s="2">
        <v>6.25</v>
      </c>
      <c r="O41" s="2" t="s">
        <v>19</v>
      </c>
      <c r="P41" s="2" t="s">
        <v>36</v>
      </c>
    </row>
    <row r="42" spans="1:25">
      <c r="A42" s="7" t="s">
        <v>49</v>
      </c>
      <c r="B42" s="7" t="s">
        <v>53</v>
      </c>
      <c r="C42" s="7" t="s">
        <v>55</v>
      </c>
      <c r="D42" s="7">
        <v>100</v>
      </c>
      <c r="E42" s="7">
        <v>100</v>
      </c>
      <c r="F42" s="7">
        <v>100</v>
      </c>
      <c r="G42" s="2">
        <v>320</v>
      </c>
      <c r="H42" s="7">
        <v>2.0299999999999998</v>
      </c>
      <c r="I42" s="7">
        <v>0.05</v>
      </c>
      <c r="J42" s="7">
        <v>0.95</v>
      </c>
      <c r="K42" s="7">
        <v>50</v>
      </c>
      <c r="L42" s="56">
        <v>16.5</v>
      </c>
      <c r="M42" s="7">
        <v>1</v>
      </c>
      <c r="N42" s="7">
        <v>50</v>
      </c>
      <c r="O42" s="7" t="s">
        <v>19</v>
      </c>
      <c r="P42" s="7" t="s">
        <v>23</v>
      </c>
    </row>
    <row r="43" spans="1:25">
      <c r="A43" s="7" t="s">
        <v>49</v>
      </c>
      <c r="B43" s="7" t="s">
        <v>53</v>
      </c>
      <c r="C43" s="7" t="s">
        <v>56</v>
      </c>
      <c r="D43" s="7">
        <v>100</v>
      </c>
      <c r="E43" s="7">
        <v>100</v>
      </c>
      <c r="F43" s="7">
        <v>300</v>
      </c>
      <c r="G43" s="2">
        <v>320</v>
      </c>
      <c r="H43" s="7">
        <v>2.0299999999999998</v>
      </c>
      <c r="I43" s="8">
        <v>0.05</v>
      </c>
      <c r="J43" s="7">
        <v>0.95</v>
      </c>
      <c r="K43" s="7">
        <v>50</v>
      </c>
      <c r="L43" s="56">
        <v>16.5</v>
      </c>
      <c r="M43" s="7">
        <v>1</v>
      </c>
      <c r="N43" s="7">
        <v>100</v>
      </c>
      <c r="O43" s="7" t="s">
        <v>19</v>
      </c>
      <c r="P43" s="7" t="s">
        <v>23</v>
      </c>
    </row>
    <row r="44" spans="1:25">
      <c r="A44" s="7" t="s">
        <v>49</v>
      </c>
      <c r="B44" s="7" t="s">
        <v>47</v>
      </c>
      <c r="C44" s="7" t="s">
        <v>57</v>
      </c>
      <c r="D44" s="7">
        <v>325</v>
      </c>
      <c r="E44" s="7">
        <v>150</v>
      </c>
      <c r="F44" s="7">
        <v>275</v>
      </c>
      <c r="G44" s="2">
        <v>320</v>
      </c>
      <c r="H44" s="7">
        <v>2.0299999999999998</v>
      </c>
      <c r="I44" s="8">
        <v>0.05</v>
      </c>
      <c r="J44" s="7">
        <v>0.95</v>
      </c>
      <c r="K44" s="7">
        <v>100</v>
      </c>
      <c r="L44" s="56">
        <v>16.5</v>
      </c>
      <c r="M44" s="7">
        <v>1</v>
      </c>
      <c r="N44" s="7">
        <v>75</v>
      </c>
      <c r="O44" s="7" t="s">
        <v>19</v>
      </c>
      <c r="P44" s="7" t="s">
        <v>40</v>
      </c>
    </row>
    <row r="45" spans="1:25">
      <c r="A45" s="7" t="s">
        <v>49</v>
      </c>
      <c r="B45" s="7" t="s">
        <v>58</v>
      </c>
      <c r="C45" s="7" t="s">
        <v>59</v>
      </c>
      <c r="D45" s="7">
        <v>250</v>
      </c>
      <c r="E45" s="7">
        <v>100</v>
      </c>
      <c r="F45" s="7">
        <v>300</v>
      </c>
      <c r="G45" s="2">
        <v>320</v>
      </c>
      <c r="H45" s="7">
        <v>2.0299999999999998</v>
      </c>
      <c r="I45" s="7">
        <v>0.05</v>
      </c>
      <c r="J45" s="7">
        <v>0.94</v>
      </c>
      <c r="K45" s="7">
        <v>55</v>
      </c>
      <c r="L45" s="56">
        <v>16.5</v>
      </c>
      <c r="M45" s="7">
        <v>1</v>
      </c>
      <c r="N45" s="7">
        <v>57.5</v>
      </c>
      <c r="O45" s="7" t="s">
        <v>19</v>
      </c>
      <c r="P45" s="7" t="s">
        <v>40</v>
      </c>
    </row>
    <row r="46" spans="1:25">
      <c r="A46" s="7" t="s">
        <v>49</v>
      </c>
      <c r="B46" s="7" t="s">
        <v>58</v>
      </c>
      <c r="C46" s="7" t="s">
        <v>60</v>
      </c>
      <c r="D46" s="7">
        <v>250</v>
      </c>
      <c r="E46" s="7">
        <v>300</v>
      </c>
      <c r="F46" s="7">
        <v>300</v>
      </c>
      <c r="G46" s="2">
        <v>320</v>
      </c>
      <c r="H46" s="7">
        <v>2.0299999999999998</v>
      </c>
      <c r="I46" s="7">
        <v>0.05</v>
      </c>
      <c r="J46" s="7">
        <v>0.91</v>
      </c>
      <c r="K46" s="7">
        <v>50</v>
      </c>
      <c r="L46" s="56">
        <v>16.5</v>
      </c>
      <c r="M46" s="7">
        <v>1</v>
      </c>
      <c r="N46" s="7">
        <v>75</v>
      </c>
      <c r="O46" s="7" t="s">
        <v>19</v>
      </c>
      <c r="P46" s="7" t="s">
        <v>40</v>
      </c>
    </row>
    <row r="47" spans="1:25">
      <c r="A47" s="7" t="s">
        <v>49</v>
      </c>
      <c r="B47" s="7" t="s">
        <v>58</v>
      </c>
      <c r="C47" s="7" t="s">
        <v>61</v>
      </c>
      <c r="D47" s="7">
        <v>250</v>
      </c>
      <c r="E47" s="7">
        <v>400</v>
      </c>
      <c r="F47" s="7">
        <v>300</v>
      </c>
      <c r="G47" s="2">
        <v>320</v>
      </c>
      <c r="H47" s="7">
        <v>2.0299999999999998</v>
      </c>
      <c r="I47" s="7">
        <v>0.05</v>
      </c>
      <c r="J47" s="7">
        <v>0.91</v>
      </c>
      <c r="K47" s="7">
        <v>50</v>
      </c>
      <c r="L47" s="56">
        <v>16.5</v>
      </c>
      <c r="M47" s="7">
        <v>1</v>
      </c>
      <c r="N47" s="7">
        <v>67.5</v>
      </c>
      <c r="O47" s="7" t="s">
        <v>19</v>
      </c>
      <c r="P47" s="7" t="s">
        <v>40</v>
      </c>
    </row>
    <row r="48" spans="1:25">
      <c r="A48" s="7" t="s">
        <v>49</v>
      </c>
      <c r="B48" s="7" t="s">
        <v>62</v>
      </c>
      <c r="C48" s="7" t="s">
        <v>63</v>
      </c>
      <c r="D48" s="7">
        <v>250</v>
      </c>
      <c r="E48" s="7">
        <v>450</v>
      </c>
      <c r="F48" s="7">
        <v>300</v>
      </c>
      <c r="G48" s="2">
        <v>320</v>
      </c>
      <c r="H48" s="7">
        <v>2.0299999999999998</v>
      </c>
      <c r="I48" s="7">
        <v>0.05</v>
      </c>
      <c r="J48" s="7">
        <v>0.91</v>
      </c>
      <c r="K48" s="7">
        <v>50</v>
      </c>
      <c r="L48" s="56">
        <v>16.5</v>
      </c>
      <c r="M48" s="7">
        <v>1</v>
      </c>
      <c r="N48" s="7">
        <v>67.5</v>
      </c>
      <c r="O48" s="7" t="s">
        <v>19</v>
      </c>
      <c r="P48" s="7" t="s">
        <v>40</v>
      </c>
    </row>
    <row r="49" spans="1:28">
      <c r="A49" s="7" t="s">
        <v>49</v>
      </c>
      <c r="B49" s="7" t="s">
        <v>58</v>
      </c>
      <c r="C49" s="7" t="s">
        <v>64</v>
      </c>
      <c r="D49" s="7">
        <v>250</v>
      </c>
      <c r="E49" s="7">
        <v>500</v>
      </c>
      <c r="F49" s="7">
        <v>300</v>
      </c>
      <c r="G49" s="2">
        <v>320</v>
      </c>
      <c r="H49" s="7">
        <v>2.0299999999999998</v>
      </c>
      <c r="I49" s="7">
        <v>0.05</v>
      </c>
      <c r="J49" s="7">
        <v>0.91</v>
      </c>
      <c r="K49" s="7">
        <v>50</v>
      </c>
      <c r="L49" s="56">
        <v>16.5</v>
      </c>
      <c r="M49" s="7">
        <v>1</v>
      </c>
      <c r="N49" s="7">
        <v>75</v>
      </c>
      <c r="O49" s="7" t="s">
        <v>19</v>
      </c>
      <c r="P49" s="7" t="s">
        <v>40</v>
      </c>
    </row>
    <row r="50" spans="1:28">
      <c r="A50" s="7" t="s">
        <v>49</v>
      </c>
      <c r="B50" s="7" t="s">
        <v>58</v>
      </c>
      <c r="C50" s="7" t="s">
        <v>65</v>
      </c>
      <c r="D50" s="7">
        <v>250</v>
      </c>
      <c r="E50" s="7">
        <v>550</v>
      </c>
      <c r="F50" s="7">
        <v>300</v>
      </c>
      <c r="G50" s="2">
        <v>320</v>
      </c>
      <c r="H50" s="7">
        <v>2.0299999999999998</v>
      </c>
      <c r="I50" s="7">
        <v>0.05</v>
      </c>
      <c r="J50" s="7">
        <v>0.91</v>
      </c>
      <c r="K50" s="7">
        <v>50</v>
      </c>
      <c r="L50" s="56">
        <v>16.5</v>
      </c>
      <c r="M50" s="7">
        <v>1</v>
      </c>
      <c r="N50" s="7">
        <v>67.5</v>
      </c>
      <c r="O50" s="7" t="s">
        <v>19</v>
      </c>
      <c r="P50" s="7" t="s">
        <v>40</v>
      </c>
    </row>
    <row r="51" spans="1:28">
      <c r="A51" s="7" t="s">
        <v>49</v>
      </c>
      <c r="B51" s="7" t="s">
        <v>58</v>
      </c>
      <c r="C51" s="7" t="s">
        <v>66</v>
      </c>
      <c r="D51" s="7">
        <v>250</v>
      </c>
      <c r="E51" s="7">
        <v>600</v>
      </c>
      <c r="F51" s="7">
        <v>300</v>
      </c>
      <c r="G51" s="2">
        <v>320</v>
      </c>
      <c r="H51" s="7">
        <v>2.0299999999999998</v>
      </c>
      <c r="I51" s="7">
        <v>0.05</v>
      </c>
      <c r="J51" s="7">
        <v>0.91</v>
      </c>
      <c r="K51" s="7">
        <v>50</v>
      </c>
      <c r="L51" s="56">
        <v>16.5</v>
      </c>
      <c r="M51" s="7">
        <v>1</v>
      </c>
      <c r="N51" s="7">
        <v>67.5</v>
      </c>
      <c r="O51" s="7" t="s">
        <v>19</v>
      </c>
      <c r="P51" s="7" t="s">
        <v>40</v>
      </c>
    </row>
    <row r="52" spans="1:28">
      <c r="A52" s="7" t="s">
        <v>49</v>
      </c>
      <c r="B52" s="9" t="s">
        <v>58</v>
      </c>
      <c r="C52" s="7" t="s">
        <v>67</v>
      </c>
      <c r="D52" s="7">
        <v>250</v>
      </c>
      <c r="E52" s="7">
        <v>1000</v>
      </c>
      <c r="F52" s="7">
        <v>300</v>
      </c>
      <c r="G52" s="2">
        <v>320</v>
      </c>
      <c r="H52" s="7">
        <v>2.0299999999999998</v>
      </c>
      <c r="I52" s="7">
        <v>0.05</v>
      </c>
      <c r="J52" s="7">
        <v>0.91</v>
      </c>
      <c r="K52" s="7">
        <v>50</v>
      </c>
      <c r="L52" s="56">
        <v>16.5</v>
      </c>
      <c r="M52" s="7">
        <v>1</v>
      </c>
      <c r="N52" s="7">
        <v>75</v>
      </c>
      <c r="O52" s="7" t="s">
        <v>19</v>
      </c>
      <c r="P52" s="7" t="s">
        <v>40</v>
      </c>
    </row>
    <row r="53" spans="1:28" s="10" customFormat="1">
      <c r="A53" s="10" t="s">
        <v>49</v>
      </c>
      <c r="B53" s="10" t="s">
        <v>68</v>
      </c>
      <c r="C53" s="10" t="s">
        <v>45</v>
      </c>
      <c r="D53" s="10">
        <v>300</v>
      </c>
      <c r="E53" s="10">
        <v>1500</v>
      </c>
      <c r="F53" s="10">
        <v>150</v>
      </c>
      <c r="G53" s="2">
        <v>320</v>
      </c>
      <c r="H53" s="10">
        <v>2.0299999999999998</v>
      </c>
      <c r="I53" s="10">
        <v>0.05</v>
      </c>
      <c r="J53" s="10" t="s">
        <v>145</v>
      </c>
      <c r="K53" s="10">
        <v>50</v>
      </c>
      <c r="L53" s="57">
        <v>16.5</v>
      </c>
      <c r="M53" s="10">
        <v>1</v>
      </c>
      <c r="N53" s="10">
        <v>37.5</v>
      </c>
      <c r="O53" s="10" t="s">
        <v>19</v>
      </c>
      <c r="P53" s="10" t="s">
        <v>20</v>
      </c>
      <c r="Q53" s="46">
        <v>0.32926800000000001</v>
      </c>
      <c r="R53" s="46">
        <v>5.8822999999999999</v>
      </c>
      <c r="S53" s="46">
        <v>5.7511340000000004</v>
      </c>
      <c r="T53" s="46">
        <v>5.3957240000000004</v>
      </c>
      <c r="U53" s="46">
        <v>0.31009503308842501</v>
      </c>
      <c r="V53" s="46">
        <v>5.7907683503593796</v>
      </c>
      <c r="W53" s="46">
        <v>5.6656691506201096</v>
      </c>
      <c r="X53" s="46">
        <v>5.35313828972133</v>
      </c>
    </row>
    <row r="54" spans="1:28" s="10" customFormat="1">
      <c r="A54" s="10" t="s">
        <v>49</v>
      </c>
      <c r="B54" s="10" t="s">
        <v>53</v>
      </c>
      <c r="C54" s="10" t="s">
        <v>54</v>
      </c>
      <c r="D54" s="10">
        <v>100</v>
      </c>
      <c r="E54" s="10">
        <v>100</v>
      </c>
      <c r="F54" s="10">
        <v>300</v>
      </c>
      <c r="G54" s="2">
        <v>320</v>
      </c>
      <c r="H54" s="10">
        <v>2.0299999999999998</v>
      </c>
      <c r="I54" s="10">
        <v>0.05</v>
      </c>
      <c r="J54" s="10">
        <v>0.91</v>
      </c>
      <c r="K54" s="10">
        <v>100</v>
      </c>
      <c r="L54" s="57">
        <v>16.5</v>
      </c>
      <c r="M54" s="10">
        <v>1</v>
      </c>
      <c r="N54" s="10">
        <v>50</v>
      </c>
      <c r="O54" s="10" t="s">
        <v>19</v>
      </c>
      <c r="P54" s="10" t="s">
        <v>20</v>
      </c>
      <c r="Q54" s="46"/>
      <c r="R54" s="46"/>
      <c r="S54" s="46"/>
      <c r="T54" s="46"/>
      <c r="U54" s="46"/>
      <c r="V54" s="46"/>
      <c r="W54" s="46"/>
      <c r="X54" s="46"/>
    </row>
    <row r="55" spans="1:28" s="10" customFormat="1">
      <c r="A55" s="10" t="s">
        <v>49</v>
      </c>
      <c r="B55" s="10" t="s">
        <v>68</v>
      </c>
      <c r="C55" s="10" t="s">
        <v>46</v>
      </c>
      <c r="D55" s="10">
        <v>300</v>
      </c>
      <c r="E55" s="10">
        <v>1500</v>
      </c>
      <c r="F55" s="10">
        <v>200</v>
      </c>
      <c r="G55" s="2">
        <v>320</v>
      </c>
      <c r="H55" s="10">
        <v>2.0299999999999998</v>
      </c>
      <c r="I55" s="10">
        <v>0.05</v>
      </c>
      <c r="J55" s="10">
        <v>0.91</v>
      </c>
      <c r="K55" s="10">
        <v>50</v>
      </c>
      <c r="L55" s="57">
        <v>16.5</v>
      </c>
      <c r="M55" s="10">
        <v>1</v>
      </c>
      <c r="N55" s="10">
        <v>50</v>
      </c>
      <c r="O55" s="10" t="s">
        <v>19</v>
      </c>
      <c r="P55" s="10" t="s">
        <v>20</v>
      </c>
      <c r="Q55" s="46">
        <v>0.75167600000000001</v>
      </c>
      <c r="R55" s="46">
        <v>7.8483010000000002</v>
      </c>
      <c r="S55" s="46">
        <v>7.6242330000000003</v>
      </c>
      <c r="T55" s="46">
        <v>7.2113100000000001</v>
      </c>
      <c r="U55" s="46">
        <v>0.69518119667081901</v>
      </c>
      <c r="V55" s="46">
        <v>7.7269948552311698</v>
      </c>
      <c r="W55" s="46">
        <v>7.51758250343185</v>
      </c>
      <c r="X55" s="46">
        <v>7.1690879268755898</v>
      </c>
    </row>
    <row r="56" spans="1:28" ht="15">
      <c r="A56" s="10" t="s">
        <v>49</v>
      </c>
      <c r="B56" s="11" t="s">
        <v>88</v>
      </c>
      <c r="C56" s="10" t="s">
        <v>89</v>
      </c>
      <c r="D56" s="10">
        <v>200</v>
      </c>
      <c r="E56" s="10">
        <v>6000</v>
      </c>
      <c r="F56" s="10">
        <v>40</v>
      </c>
      <c r="G56" s="2">
        <v>320</v>
      </c>
      <c r="H56" s="10">
        <v>2.0299999999999998</v>
      </c>
      <c r="I56" s="10">
        <v>0.1</v>
      </c>
      <c r="J56" s="10">
        <v>0.9</v>
      </c>
      <c r="K56" s="10">
        <v>200</v>
      </c>
      <c r="L56" s="57">
        <v>16.5</v>
      </c>
      <c r="M56" s="10">
        <v>1</v>
      </c>
      <c r="N56" s="10">
        <v>10</v>
      </c>
      <c r="O56" s="10" t="s">
        <v>19</v>
      </c>
      <c r="P56" s="10" t="s">
        <v>20</v>
      </c>
      <c r="Y56" s="1"/>
      <c r="Z56" s="1"/>
      <c r="AA56" s="1"/>
      <c r="AB56" s="1"/>
    </row>
    <row r="57" spans="1:28" ht="15">
      <c r="A57" s="10" t="s">
        <v>49</v>
      </c>
      <c r="B57" s="11" t="s">
        <v>88</v>
      </c>
      <c r="C57" s="10" t="s">
        <v>90</v>
      </c>
      <c r="D57" s="10">
        <v>200</v>
      </c>
      <c r="E57" s="10">
        <v>6000</v>
      </c>
      <c r="F57" s="10">
        <v>40</v>
      </c>
      <c r="G57" s="2">
        <v>320</v>
      </c>
      <c r="H57" s="10">
        <v>2.0299999999999998</v>
      </c>
      <c r="I57" s="10">
        <v>0.1</v>
      </c>
      <c r="J57" s="10">
        <v>0.9</v>
      </c>
      <c r="K57" s="10">
        <v>200</v>
      </c>
      <c r="L57" s="57">
        <v>16.5</v>
      </c>
      <c r="M57" s="10">
        <v>1</v>
      </c>
      <c r="N57" s="10">
        <v>10</v>
      </c>
      <c r="O57" s="10" t="s">
        <v>19</v>
      </c>
      <c r="P57" s="10" t="s">
        <v>20</v>
      </c>
      <c r="Y57" s="1"/>
      <c r="Z57" s="1"/>
      <c r="AA57" s="1"/>
      <c r="AB57" s="1"/>
    </row>
    <row r="58" spans="1:28" ht="15">
      <c r="A58" s="10" t="s">
        <v>49</v>
      </c>
      <c r="B58" s="11" t="s">
        <v>74</v>
      </c>
      <c r="C58" s="10" t="s">
        <v>75</v>
      </c>
      <c r="D58" s="10">
        <v>200</v>
      </c>
      <c r="E58" s="10">
        <v>2000</v>
      </c>
      <c r="F58" s="10">
        <v>125</v>
      </c>
      <c r="G58" s="2">
        <v>320</v>
      </c>
      <c r="H58" s="10">
        <v>2.0299999999999998</v>
      </c>
      <c r="I58" s="10">
        <v>0.05</v>
      </c>
      <c r="J58" s="10">
        <f>0.91*1</f>
        <v>0.91</v>
      </c>
      <c r="K58" s="10">
        <v>200</v>
      </c>
      <c r="L58" s="57">
        <v>16.5</v>
      </c>
      <c r="M58" s="10">
        <v>1</v>
      </c>
      <c r="N58" s="10">
        <v>31.3</v>
      </c>
      <c r="O58" s="10" t="s">
        <v>19</v>
      </c>
      <c r="P58" s="10" t="s">
        <v>166</v>
      </c>
      <c r="Y58" s="1"/>
      <c r="Z58" s="1"/>
      <c r="AA58" s="1"/>
      <c r="AB58" s="1"/>
    </row>
    <row r="59" spans="1:28" s="18" customFormat="1" ht="15">
      <c r="A59" s="25" t="s">
        <v>49</v>
      </c>
      <c r="B59" s="26" t="s">
        <v>77</v>
      </c>
      <c r="C59" s="25" t="s">
        <v>76</v>
      </c>
      <c r="D59" s="25">
        <v>300</v>
      </c>
      <c r="E59" s="25">
        <v>7000</v>
      </c>
      <c r="F59" s="25">
        <v>50</v>
      </c>
      <c r="G59" s="2">
        <v>320</v>
      </c>
      <c r="H59" s="25">
        <v>2.0299999999999998</v>
      </c>
      <c r="I59" s="25">
        <v>0.11</v>
      </c>
      <c r="J59" s="25">
        <v>0.9</v>
      </c>
      <c r="K59" s="25">
        <v>250</v>
      </c>
      <c r="L59" s="58">
        <v>16.5</v>
      </c>
      <c r="M59" s="25">
        <v>1</v>
      </c>
      <c r="N59" s="25">
        <v>10</v>
      </c>
      <c r="O59" s="25" t="s">
        <v>19</v>
      </c>
      <c r="P59" s="25" t="s">
        <v>166</v>
      </c>
      <c r="Q59" s="16"/>
      <c r="R59" s="16"/>
      <c r="S59" s="16"/>
      <c r="T59" s="16"/>
      <c r="U59" s="16"/>
      <c r="V59" s="16"/>
      <c r="W59" s="16"/>
      <c r="X59" s="16"/>
      <c r="Y59" s="17"/>
      <c r="Z59" s="17"/>
      <c r="AA59" s="17"/>
      <c r="AB59" s="17"/>
    </row>
    <row r="60" spans="1:28" ht="15">
      <c r="A60" s="10" t="s">
        <v>49</v>
      </c>
      <c r="B60" s="11" t="s">
        <v>77</v>
      </c>
      <c r="C60" s="10" t="s">
        <v>78</v>
      </c>
      <c r="D60" s="10">
        <v>300</v>
      </c>
      <c r="E60" s="10">
        <v>6000</v>
      </c>
      <c r="F60" s="10">
        <v>40</v>
      </c>
      <c r="G60" s="2">
        <v>320</v>
      </c>
      <c r="H60" s="10">
        <v>2.0299999999999998</v>
      </c>
      <c r="I60" s="10">
        <v>0.1</v>
      </c>
      <c r="J60" s="10">
        <v>0.9</v>
      </c>
      <c r="K60" s="10">
        <v>200</v>
      </c>
      <c r="L60" s="57">
        <v>16.5</v>
      </c>
      <c r="M60" s="10">
        <v>1</v>
      </c>
      <c r="N60" s="10">
        <v>10</v>
      </c>
      <c r="O60" s="10" t="s">
        <v>19</v>
      </c>
      <c r="P60" s="10" t="s">
        <v>166</v>
      </c>
      <c r="Y60" s="1"/>
      <c r="Z60" s="1"/>
      <c r="AA60" s="1"/>
      <c r="AB60" s="1"/>
    </row>
    <row r="61" spans="1:28" ht="15">
      <c r="A61" s="10" t="s">
        <v>49</v>
      </c>
      <c r="B61" s="11" t="s">
        <v>77</v>
      </c>
      <c r="C61" s="10" t="s">
        <v>79</v>
      </c>
      <c r="D61" s="10">
        <v>300</v>
      </c>
      <c r="E61" s="10">
        <v>6000</v>
      </c>
      <c r="F61" s="10">
        <v>40</v>
      </c>
      <c r="G61" s="2">
        <v>320</v>
      </c>
      <c r="H61" s="10">
        <v>2.0299999999999998</v>
      </c>
      <c r="I61" s="10">
        <v>0.1</v>
      </c>
      <c r="J61" s="10">
        <v>0.9</v>
      </c>
      <c r="K61" s="10">
        <v>200</v>
      </c>
      <c r="L61" s="57">
        <v>16.5</v>
      </c>
      <c r="M61" s="10">
        <v>1</v>
      </c>
      <c r="N61" s="10">
        <v>10</v>
      </c>
      <c r="O61" s="10" t="s">
        <v>19</v>
      </c>
      <c r="P61" s="25" t="s">
        <v>166</v>
      </c>
      <c r="Y61" s="1"/>
      <c r="Z61" s="1"/>
      <c r="AA61" s="1"/>
      <c r="AB61" s="1"/>
    </row>
    <row r="62" spans="1:28" ht="15">
      <c r="A62" s="10" t="s">
        <v>49</v>
      </c>
      <c r="B62" s="11" t="s">
        <v>77</v>
      </c>
      <c r="C62" s="10" t="s">
        <v>80</v>
      </c>
      <c r="D62" s="10">
        <v>300</v>
      </c>
      <c r="E62" s="10">
        <v>6000</v>
      </c>
      <c r="F62" s="10">
        <v>40</v>
      </c>
      <c r="G62" s="2">
        <v>320</v>
      </c>
      <c r="H62" s="10">
        <v>2.0299999999999998</v>
      </c>
      <c r="I62" s="10">
        <v>0.1</v>
      </c>
      <c r="J62" s="10">
        <v>0.9</v>
      </c>
      <c r="K62" s="10">
        <v>200</v>
      </c>
      <c r="L62" s="57">
        <v>16.5</v>
      </c>
      <c r="M62" s="10">
        <v>1</v>
      </c>
      <c r="N62" s="10">
        <v>10</v>
      </c>
      <c r="O62" s="10" t="s">
        <v>19</v>
      </c>
      <c r="P62" s="10" t="s">
        <v>166</v>
      </c>
      <c r="Y62" s="1"/>
      <c r="Z62" s="1"/>
      <c r="AA62" s="1"/>
      <c r="AB62" s="1"/>
    </row>
    <row r="63" spans="1:28" ht="15">
      <c r="A63" s="10" t="s">
        <v>49</v>
      </c>
      <c r="B63" s="11" t="s">
        <v>77</v>
      </c>
      <c r="C63" s="10" t="s">
        <v>81</v>
      </c>
      <c r="D63" s="10">
        <v>300</v>
      </c>
      <c r="E63" s="10">
        <v>6000</v>
      </c>
      <c r="F63" s="10">
        <v>40</v>
      </c>
      <c r="G63" s="2">
        <v>320</v>
      </c>
      <c r="H63" s="10">
        <v>2.0299999999999998</v>
      </c>
      <c r="I63" s="10">
        <v>0.1</v>
      </c>
      <c r="J63" s="10">
        <v>0.9</v>
      </c>
      <c r="K63" s="10">
        <v>200</v>
      </c>
      <c r="L63" s="57">
        <v>16.5</v>
      </c>
      <c r="M63" s="10">
        <v>1</v>
      </c>
      <c r="N63" s="10">
        <v>10</v>
      </c>
      <c r="O63" s="10" t="s">
        <v>19</v>
      </c>
      <c r="P63" s="25" t="s">
        <v>166</v>
      </c>
      <c r="Y63" s="1"/>
      <c r="Z63" s="1"/>
      <c r="AA63" s="1"/>
      <c r="AB63" s="1"/>
    </row>
    <row r="64" spans="1:28" ht="15">
      <c r="A64" s="10" t="s">
        <v>49</v>
      </c>
      <c r="B64" s="11" t="s">
        <v>77</v>
      </c>
      <c r="C64" s="10" t="s">
        <v>82</v>
      </c>
      <c r="D64" s="10">
        <v>300</v>
      </c>
      <c r="E64" s="10">
        <v>6000</v>
      </c>
      <c r="F64" s="10">
        <v>40</v>
      </c>
      <c r="G64" s="2">
        <v>320</v>
      </c>
      <c r="H64" s="10">
        <v>2.0299999999999998</v>
      </c>
      <c r="I64" s="10">
        <v>0.1</v>
      </c>
      <c r="J64" s="10">
        <v>0.9</v>
      </c>
      <c r="K64" s="10">
        <v>200</v>
      </c>
      <c r="L64" s="57">
        <v>16.5</v>
      </c>
      <c r="M64" s="10">
        <v>1</v>
      </c>
      <c r="N64" s="10">
        <v>10</v>
      </c>
      <c r="O64" s="10" t="s">
        <v>19</v>
      </c>
      <c r="P64" s="10" t="s">
        <v>166</v>
      </c>
      <c r="Y64" s="1"/>
      <c r="Z64" s="1"/>
      <c r="AA64" s="1"/>
      <c r="AB64" s="1"/>
    </row>
    <row r="65" spans="1:28" ht="15">
      <c r="A65" s="10" t="s">
        <v>49</v>
      </c>
      <c r="B65" s="11" t="s">
        <v>77</v>
      </c>
      <c r="C65" s="10" t="s">
        <v>83</v>
      </c>
      <c r="D65" s="10">
        <v>300</v>
      </c>
      <c r="E65" s="10">
        <v>6000</v>
      </c>
      <c r="F65" s="10">
        <v>40</v>
      </c>
      <c r="G65" s="2">
        <v>320</v>
      </c>
      <c r="H65" s="10">
        <v>2.0299999999999998</v>
      </c>
      <c r="I65" s="10">
        <v>0.1</v>
      </c>
      <c r="J65" s="10">
        <v>0.9</v>
      </c>
      <c r="K65" s="10">
        <v>200</v>
      </c>
      <c r="L65" s="57">
        <v>16.5</v>
      </c>
      <c r="M65" s="10">
        <v>1</v>
      </c>
      <c r="N65" s="10">
        <v>10</v>
      </c>
      <c r="O65" s="10" t="s">
        <v>19</v>
      </c>
      <c r="P65" s="25" t="s">
        <v>166</v>
      </c>
      <c r="Y65" s="1"/>
      <c r="Z65" s="1"/>
      <c r="AA65" s="1"/>
      <c r="AB65" s="1"/>
    </row>
    <row r="66" spans="1:28" ht="15">
      <c r="A66" s="7" t="s">
        <v>97</v>
      </c>
      <c r="B66" s="9" t="s">
        <v>96</v>
      </c>
      <c r="C66" s="7" t="s">
        <v>98</v>
      </c>
      <c r="D66" s="7">
        <v>200</v>
      </c>
      <c r="E66" s="7">
        <v>6000</v>
      </c>
      <c r="F66" s="7">
        <v>35</v>
      </c>
      <c r="G66" s="2">
        <v>320</v>
      </c>
      <c r="H66" s="7">
        <v>2.0299999999999998</v>
      </c>
      <c r="I66" s="7">
        <v>0.1</v>
      </c>
      <c r="J66" s="7">
        <v>0.8</v>
      </c>
      <c r="K66" s="7">
        <v>100</v>
      </c>
      <c r="L66" s="56">
        <v>16.25</v>
      </c>
      <c r="M66" s="7">
        <v>2</v>
      </c>
      <c r="N66" s="7">
        <v>10</v>
      </c>
      <c r="O66" s="7" t="s">
        <v>33</v>
      </c>
      <c r="P66" s="7" t="s">
        <v>20</v>
      </c>
      <c r="Y66" s="1"/>
      <c r="Z66" s="1"/>
      <c r="AA66" s="1"/>
      <c r="AB66" s="1"/>
    </row>
    <row r="67" spans="1:28" ht="15">
      <c r="A67" s="7" t="s">
        <v>97</v>
      </c>
      <c r="B67" s="9" t="s">
        <v>108</v>
      </c>
      <c r="C67" s="7" t="s">
        <v>113</v>
      </c>
      <c r="D67" s="7">
        <v>600</v>
      </c>
      <c r="E67" s="7">
        <v>100</v>
      </c>
      <c r="F67" s="7">
        <v>300</v>
      </c>
      <c r="G67" s="2">
        <v>320</v>
      </c>
      <c r="H67" s="7">
        <v>2.0299999999999998</v>
      </c>
      <c r="I67" s="7">
        <v>0.1</v>
      </c>
      <c r="J67" s="7">
        <v>0.9</v>
      </c>
      <c r="K67" s="7">
        <v>50</v>
      </c>
      <c r="L67" s="56">
        <v>16.25</v>
      </c>
      <c r="M67" s="7">
        <v>2</v>
      </c>
      <c r="N67" s="7">
        <v>75</v>
      </c>
      <c r="O67" s="7" t="s">
        <v>33</v>
      </c>
      <c r="P67" s="7" t="s">
        <v>40</v>
      </c>
      <c r="Y67" s="1"/>
      <c r="Z67" s="1"/>
      <c r="AA67" s="1"/>
      <c r="AB67" s="1"/>
    </row>
    <row r="68" spans="1:28" ht="15">
      <c r="A68" s="30" t="s">
        <v>97</v>
      </c>
      <c r="B68" s="31" t="s">
        <v>120</v>
      </c>
      <c r="C68" s="30" t="s">
        <v>119</v>
      </c>
      <c r="D68" s="30">
        <v>150</v>
      </c>
      <c r="E68" s="30">
        <v>100</v>
      </c>
      <c r="F68" s="30">
        <v>300</v>
      </c>
      <c r="G68" s="2">
        <v>320</v>
      </c>
      <c r="H68" s="30">
        <v>2.0299999999999998</v>
      </c>
      <c r="I68" s="30">
        <v>0.1</v>
      </c>
      <c r="J68" s="30">
        <v>0.9</v>
      </c>
      <c r="K68" s="30">
        <v>100</v>
      </c>
      <c r="L68" s="59">
        <v>16.25</v>
      </c>
      <c r="M68" s="30">
        <v>2</v>
      </c>
      <c r="N68" s="30">
        <v>75</v>
      </c>
      <c r="O68" s="30" t="s">
        <v>19</v>
      </c>
      <c r="P68" s="30" t="s">
        <v>20</v>
      </c>
      <c r="Y68" s="1"/>
      <c r="Z68" s="1"/>
      <c r="AA68" s="1"/>
      <c r="AB68" s="1"/>
    </row>
    <row r="69" spans="1:28" ht="15">
      <c r="A69" s="7" t="s">
        <v>97</v>
      </c>
      <c r="B69" s="9" t="s">
        <v>132</v>
      </c>
      <c r="C69" s="7" t="s">
        <v>133</v>
      </c>
      <c r="D69" s="7">
        <v>250</v>
      </c>
      <c r="E69" s="7">
        <v>100</v>
      </c>
      <c r="F69" s="7">
        <v>300</v>
      </c>
      <c r="G69" s="2">
        <v>320</v>
      </c>
      <c r="H69" s="7">
        <v>2.0299999999999998</v>
      </c>
      <c r="I69" s="7">
        <v>0.1</v>
      </c>
      <c r="J69" s="7">
        <v>0.8</v>
      </c>
      <c r="K69" s="7">
        <v>100</v>
      </c>
      <c r="L69" s="56">
        <v>16.25</v>
      </c>
      <c r="M69" s="7">
        <v>2</v>
      </c>
      <c r="N69" s="7">
        <v>75</v>
      </c>
      <c r="O69" s="7" t="s">
        <v>33</v>
      </c>
      <c r="P69" s="30" t="s">
        <v>20</v>
      </c>
      <c r="Y69" s="1"/>
      <c r="Z69" s="1"/>
      <c r="AA69" s="1"/>
      <c r="AB69" s="1"/>
    </row>
    <row r="70" spans="1:28" ht="15">
      <c r="A70" s="30" t="s">
        <v>97</v>
      </c>
      <c r="B70" s="31" t="s">
        <v>132</v>
      </c>
      <c r="C70" s="30" t="s">
        <v>134</v>
      </c>
      <c r="D70" s="30">
        <v>250</v>
      </c>
      <c r="E70" s="30">
        <v>100</v>
      </c>
      <c r="F70" s="30">
        <v>300</v>
      </c>
      <c r="G70" s="2">
        <v>320</v>
      </c>
      <c r="H70" s="30">
        <v>2.0299999999999998</v>
      </c>
      <c r="I70" s="30">
        <v>0.1</v>
      </c>
      <c r="J70" s="30">
        <v>0.8</v>
      </c>
      <c r="K70" s="30">
        <v>100</v>
      </c>
      <c r="L70" s="59">
        <v>16.25</v>
      </c>
      <c r="M70" s="30">
        <v>2</v>
      </c>
      <c r="N70" s="30">
        <v>75</v>
      </c>
      <c r="O70" s="30" t="s">
        <v>19</v>
      </c>
      <c r="P70" s="30" t="s">
        <v>20</v>
      </c>
      <c r="Y70" s="1"/>
      <c r="Z70" s="1"/>
      <c r="AA70" s="1"/>
      <c r="AB70" s="1"/>
    </row>
    <row r="71" spans="1:28" ht="15">
      <c r="A71" s="30" t="s">
        <v>97</v>
      </c>
      <c r="B71" s="31" t="s">
        <v>148</v>
      </c>
      <c r="C71" s="30" t="s">
        <v>147</v>
      </c>
      <c r="D71" s="30">
        <v>188</v>
      </c>
      <c r="E71" s="30">
        <v>100</v>
      </c>
      <c r="F71" s="30">
        <v>300</v>
      </c>
      <c r="G71" s="2">
        <v>320</v>
      </c>
      <c r="H71" s="30">
        <v>2.11</v>
      </c>
      <c r="I71" s="30">
        <v>0.1</v>
      </c>
      <c r="J71" s="30">
        <v>0.8</v>
      </c>
      <c r="K71" s="30">
        <v>100</v>
      </c>
      <c r="L71" s="59">
        <v>16.25</v>
      </c>
      <c r="M71" s="30">
        <v>2</v>
      </c>
      <c r="N71" s="30">
        <v>75</v>
      </c>
      <c r="O71" s="30" t="s">
        <v>19</v>
      </c>
      <c r="P71" s="30" t="s">
        <v>20</v>
      </c>
      <c r="Q71" s="48">
        <v>2.7502399999999998</v>
      </c>
      <c r="R71" s="48">
        <v>9.2295160000000003</v>
      </c>
      <c r="S71" s="48">
        <v>8.5305909999999994</v>
      </c>
      <c r="T71" s="48">
        <v>8.4578889999999998</v>
      </c>
      <c r="U71" s="48">
        <v>2.6748085278255398</v>
      </c>
      <c r="V71" s="48">
        <v>9.3459195373799293</v>
      </c>
      <c r="W71" s="48">
        <v>8.6430024996794792</v>
      </c>
      <c r="X71" s="48">
        <v>8.5416786912922706</v>
      </c>
      <c r="Y71" s="1"/>
      <c r="Z71" s="1"/>
      <c r="AA71" s="1"/>
      <c r="AB71" s="1"/>
    </row>
    <row r="72" spans="1:28" ht="15">
      <c r="A72" s="30" t="s">
        <v>97</v>
      </c>
      <c r="B72" s="31" t="s">
        <v>148</v>
      </c>
      <c r="C72" s="30" t="s">
        <v>149</v>
      </c>
      <c r="D72" s="30">
        <v>188</v>
      </c>
      <c r="E72" s="30">
        <v>10000</v>
      </c>
      <c r="F72" s="30">
        <v>35</v>
      </c>
      <c r="G72" s="2">
        <v>320</v>
      </c>
      <c r="H72" s="30">
        <v>2.11</v>
      </c>
      <c r="I72" s="30">
        <v>0.13</v>
      </c>
      <c r="J72" s="30">
        <v>0.8</v>
      </c>
      <c r="K72" s="30">
        <v>100</v>
      </c>
      <c r="L72" s="59">
        <v>16.25</v>
      </c>
      <c r="M72" s="30">
        <v>2</v>
      </c>
      <c r="N72" s="30">
        <f t="shared" ref="N72:N77" si="2">F72/4</f>
        <v>8.75</v>
      </c>
      <c r="O72" s="30" t="s">
        <v>19</v>
      </c>
      <c r="P72" s="30" t="s">
        <v>20</v>
      </c>
      <c r="Q72" s="48">
        <v>1.1705509999999999</v>
      </c>
      <c r="R72" s="48">
        <v>8.7810269999999999</v>
      </c>
      <c r="S72" s="48">
        <v>8.469735</v>
      </c>
      <c r="T72" s="48">
        <v>8.4064560000000004</v>
      </c>
      <c r="U72" s="48">
        <v>1.1923758219740199</v>
      </c>
      <c r="V72" s="48">
        <v>8.7855707455838594</v>
      </c>
      <c r="W72" s="48">
        <v>8.4671017533708994</v>
      </c>
      <c r="X72" s="48">
        <v>8.4042818619741997</v>
      </c>
      <c r="Y72" s="1"/>
      <c r="Z72" s="1"/>
      <c r="AA72" s="1"/>
      <c r="AB72" s="1"/>
    </row>
    <row r="73" spans="1:28" ht="15">
      <c r="A73" s="30" t="s">
        <v>97</v>
      </c>
      <c r="B73" s="31" t="s">
        <v>165</v>
      </c>
      <c r="C73" s="30" t="s">
        <v>172</v>
      </c>
      <c r="D73" s="30">
        <v>337</v>
      </c>
      <c r="E73" s="30">
        <v>100</v>
      </c>
      <c r="F73" s="30">
        <v>325</v>
      </c>
      <c r="G73" s="2">
        <v>320</v>
      </c>
      <c r="H73" s="30">
        <v>2.11</v>
      </c>
      <c r="I73" s="30">
        <v>0.1</v>
      </c>
      <c r="J73" s="30">
        <v>0.8</v>
      </c>
      <c r="K73" s="30">
        <v>100</v>
      </c>
      <c r="L73" s="59">
        <v>16.25</v>
      </c>
      <c r="M73" s="30">
        <v>2</v>
      </c>
      <c r="N73" s="30">
        <f t="shared" si="2"/>
        <v>81.25</v>
      </c>
      <c r="O73" s="30" t="s">
        <v>19</v>
      </c>
      <c r="P73" s="10" t="s">
        <v>166</v>
      </c>
      <c r="Q73" s="48">
        <v>2.7502399999999998</v>
      </c>
      <c r="R73" s="48">
        <v>9.2295160000000003</v>
      </c>
      <c r="S73" s="48">
        <v>8.5305909999999994</v>
      </c>
      <c r="T73" s="48">
        <v>8.4578889999999998</v>
      </c>
      <c r="U73" s="48">
        <v>2.6748085278255398</v>
      </c>
      <c r="V73" s="48">
        <v>9.3459195373799293</v>
      </c>
      <c r="W73" s="48">
        <v>8.6430024996794792</v>
      </c>
      <c r="X73" s="48">
        <v>8.5416786912922706</v>
      </c>
      <c r="Y73" s="1"/>
      <c r="Z73" s="1"/>
      <c r="AA73" s="1"/>
      <c r="AB73" s="1"/>
    </row>
    <row r="74" spans="1:28" ht="15">
      <c r="A74" s="30" t="s">
        <v>97</v>
      </c>
      <c r="B74" s="31" t="s">
        <v>165</v>
      </c>
      <c r="C74" s="30" t="s">
        <v>169</v>
      </c>
      <c r="D74" s="30">
        <v>337</v>
      </c>
      <c r="E74" s="30">
        <v>10000</v>
      </c>
      <c r="F74" s="30">
        <v>35</v>
      </c>
      <c r="G74" s="2">
        <v>320</v>
      </c>
      <c r="H74" s="30">
        <v>2.11</v>
      </c>
      <c r="I74" s="30">
        <v>0.13</v>
      </c>
      <c r="J74" s="30">
        <v>0.75</v>
      </c>
      <c r="K74" s="30">
        <v>100</v>
      </c>
      <c r="L74" s="59">
        <v>16.25</v>
      </c>
      <c r="M74" s="30">
        <v>2</v>
      </c>
      <c r="N74" s="30">
        <f t="shared" si="2"/>
        <v>8.75</v>
      </c>
      <c r="O74" s="30" t="s">
        <v>19</v>
      </c>
      <c r="P74" s="25" t="s">
        <v>166</v>
      </c>
      <c r="Q74" s="48">
        <v>1.1705509999999999</v>
      </c>
      <c r="R74" s="48">
        <v>8.7810269999999999</v>
      </c>
      <c r="S74" s="48">
        <v>8.469735</v>
      </c>
      <c r="T74" s="48">
        <v>8.4064560000000004</v>
      </c>
      <c r="U74" s="48">
        <v>1.1923758219740199</v>
      </c>
      <c r="V74" s="48">
        <v>8.7855707455838594</v>
      </c>
      <c r="W74" s="48">
        <v>8.4671017533708994</v>
      </c>
      <c r="X74" s="48">
        <v>8.4042818619741997</v>
      </c>
      <c r="Y74" s="1"/>
      <c r="Z74" s="1"/>
      <c r="AA74" s="1"/>
      <c r="AB74" s="1"/>
    </row>
    <row r="75" spans="1:28" ht="15">
      <c r="A75" s="30" t="s">
        <v>97</v>
      </c>
      <c r="B75" s="31" t="s">
        <v>170</v>
      </c>
      <c r="C75" s="30" t="s">
        <v>171</v>
      </c>
      <c r="D75" s="30">
        <v>190</v>
      </c>
      <c r="E75" s="30">
        <v>100</v>
      </c>
      <c r="F75" s="30">
        <v>325</v>
      </c>
      <c r="G75" s="2">
        <v>320</v>
      </c>
      <c r="H75" s="30">
        <v>2.11</v>
      </c>
      <c r="I75" s="30">
        <v>0.1</v>
      </c>
      <c r="J75" s="30">
        <v>0.8</v>
      </c>
      <c r="K75" s="30">
        <v>100</v>
      </c>
      <c r="L75" s="59">
        <v>16.25</v>
      </c>
      <c r="M75" s="30">
        <v>2</v>
      </c>
      <c r="N75" s="30">
        <f t="shared" si="2"/>
        <v>81.25</v>
      </c>
      <c r="O75" s="30" t="s">
        <v>19</v>
      </c>
      <c r="P75" s="10" t="s">
        <v>166</v>
      </c>
      <c r="Q75" s="48">
        <v>2.7502399999999998</v>
      </c>
      <c r="R75" s="48">
        <v>9.2295160000000003</v>
      </c>
      <c r="S75" s="48">
        <v>8.5305909999999994</v>
      </c>
      <c r="T75" s="48">
        <v>8.4578889999999998</v>
      </c>
      <c r="U75" s="48">
        <v>2.6748085278255398</v>
      </c>
      <c r="V75" s="48">
        <v>9.3459195373799293</v>
      </c>
      <c r="W75" s="48">
        <v>8.6430024996794792</v>
      </c>
      <c r="X75" s="48">
        <v>8.5416786912922706</v>
      </c>
      <c r="Y75" s="1"/>
      <c r="Z75" s="1"/>
      <c r="AA75" s="1"/>
      <c r="AB75" s="1"/>
    </row>
    <row r="76" spans="1:28" ht="15">
      <c r="A76" s="30" t="s">
        <v>97</v>
      </c>
      <c r="B76" s="31" t="s">
        <v>170</v>
      </c>
      <c r="C76" s="30" t="s">
        <v>173</v>
      </c>
      <c r="D76" s="30">
        <v>190</v>
      </c>
      <c r="E76" s="30">
        <v>10000</v>
      </c>
      <c r="F76" s="30">
        <v>35</v>
      </c>
      <c r="G76" s="2">
        <v>320</v>
      </c>
      <c r="H76" s="30">
        <v>2.11</v>
      </c>
      <c r="I76" s="30">
        <v>0.13</v>
      </c>
      <c r="J76" s="30">
        <v>0.75</v>
      </c>
      <c r="K76" s="30">
        <v>100</v>
      </c>
      <c r="L76" s="59">
        <v>16.25</v>
      </c>
      <c r="M76" s="30">
        <v>2</v>
      </c>
      <c r="N76" s="30">
        <f t="shared" si="2"/>
        <v>8.75</v>
      </c>
      <c r="O76" s="30" t="s">
        <v>19</v>
      </c>
      <c r="P76" s="25" t="s">
        <v>166</v>
      </c>
      <c r="Q76" s="48">
        <v>1.1705509999999999</v>
      </c>
      <c r="R76" s="48">
        <v>8.7810269999999999</v>
      </c>
      <c r="S76" s="48">
        <v>8.469735</v>
      </c>
      <c r="T76" s="48">
        <v>8.4064560000000004</v>
      </c>
      <c r="U76" s="48">
        <v>1.1923758219740199</v>
      </c>
      <c r="V76" s="48">
        <v>8.7855707455838594</v>
      </c>
      <c r="W76" s="48">
        <v>8.4671017533708994</v>
      </c>
      <c r="X76" s="48">
        <v>8.4042818619741997</v>
      </c>
      <c r="Y76" s="1"/>
      <c r="Z76" s="1"/>
      <c r="AA76" s="1"/>
      <c r="AB76" s="1"/>
    </row>
    <row r="77" spans="1:28" ht="15">
      <c r="A77" s="30" t="s">
        <v>97</v>
      </c>
      <c r="B77" s="31" t="s">
        <v>170</v>
      </c>
      <c r="C77" s="30" t="s">
        <v>174</v>
      </c>
      <c r="D77" s="30">
        <v>190</v>
      </c>
      <c r="E77" s="30">
        <v>10000</v>
      </c>
      <c r="F77" s="30">
        <v>35</v>
      </c>
      <c r="G77" s="2">
        <v>320</v>
      </c>
      <c r="H77" s="30">
        <v>2.11</v>
      </c>
      <c r="I77" s="30">
        <v>0.13</v>
      </c>
      <c r="J77" s="30">
        <v>0.75</v>
      </c>
      <c r="K77" s="30">
        <v>100</v>
      </c>
      <c r="L77" s="59">
        <v>16.25</v>
      </c>
      <c r="M77" s="30">
        <v>2</v>
      </c>
      <c r="N77" s="30">
        <f t="shared" si="2"/>
        <v>8.75</v>
      </c>
      <c r="O77" s="30" t="s">
        <v>19</v>
      </c>
      <c r="P77" s="25" t="s">
        <v>166</v>
      </c>
      <c r="Q77" s="48">
        <v>1.1705509999999999</v>
      </c>
      <c r="R77" s="48">
        <v>8.7810269999999999</v>
      </c>
      <c r="S77" s="48">
        <v>8.469735</v>
      </c>
      <c r="T77" s="48">
        <v>8.4064560000000004</v>
      </c>
      <c r="U77" s="48">
        <v>1.1923758219740199</v>
      </c>
      <c r="V77" s="48">
        <v>8.7855707455838594</v>
      </c>
      <c r="W77" s="48">
        <v>8.4671017533708994</v>
      </c>
      <c r="X77" s="48">
        <v>8.4042818619741997</v>
      </c>
      <c r="Y77" s="1"/>
      <c r="Z77" s="1"/>
      <c r="AA77" s="1"/>
      <c r="AB77" s="1"/>
    </row>
    <row r="78" spans="1:28" ht="15">
      <c r="A78" s="30" t="s">
        <v>97</v>
      </c>
      <c r="B78" s="31" t="s">
        <v>184</v>
      </c>
      <c r="C78" s="30" t="s">
        <v>185</v>
      </c>
      <c r="D78" s="30">
        <v>325</v>
      </c>
      <c r="E78" s="30">
        <v>10000</v>
      </c>
      <c r="F78" s="30">
        <v>35</v>
      </c>
      <c r="G78" s="2">
        <v>320</v>
      </c>
      <c r="H78" s="30">
        <v>2.11</v>
      </c>
      <c r="I78" s="30">
        <v>0.13</v>
      </c>
      <c r="J78" s="30">
        <v>0.8</v>
      </c>
      <c r="K78" s="30">
        <v>100</v>
      </c>
      <c r="L78" s="59">
        <v>16.25</v>
      </c>
      <c r="M78" s="30">
        <v>2</v>
      </c>
      <c r="N78" s="30">
        <f t="shared" ref="N78:N82" si="3">F78/4</f>
        <v>8.75</v>
      </c>
      <c r="O78" s="30" t="s">
        <v>19</v>
      </c>
      <c r="P78" s="30" t="s">
        <v>20</v>
      </c>
      <c r="Q78" s="48">
        <v>1.1705509999999999</v>
      </c>
      <c r="R78" s="48">
        <v>8.7810269999999999</v>
      </c>
      <c r="S78" s="48">
        <v>8.469735</v>
      </c>
      <c r="T78" s="48">
        <v>8.4064560000000004</v>
      </c>
      <c r="U78" s="48">
        <v>1.1923758219740199</v>
      </c>
      <c r="V78" s="48">
        <v>8.7855707455838594</v>
      </c>
      <c r="W78" s="48">
        <v>8.4671017533708994</v>
      </c>
      <c r="X78" s="48">
        <v>8.4042818619741997</v>
      </c>
      <c r="Y78" s="1"/>
      <c r="Z78" s="1"/>
      <c r="AA78" s="1"/>
      <c r="AB78" s="1"/>
    </row>
    <row r="79" spans="1:28" ht="15">
      <c r="A79" s="30" t="s">
        <v>97</v>
      </c>
      <c r="B79" s="31" t="s">
        <v>184</v>
      </c>
      <c r="C79" s="30" t="s">
        <v>186</v>
      </c>
      <c r="D79" s="30">
        <v>325</v>
      </c>
      <c r="E79" s="30">
        <v>100</v>
      </c>
      <c r="F79" s="30">
        <v>325</v>
      </c>
      <c r="G79" s="2">
        <v>320</v>
      </c>
      <c r="H79" s="30">
        <v>2.11</v>
      </c>
      <c r="I79" s="30">
        <v>0.1</v>
      </c>
      <c r="J79" s="30">
        <v>0.8</v>
      </c>
      <c r="K79" s="30">
        <v>100</v>
      </c>
      <c r="L79" s="59">
        <v>16.25</v>
      </c>
      <c r="M79" s="30">
        <v>2</v>
      </c>
      <c r="N79" s="30">
        <f t="shared" si="3"/>
        <v>81.25</v>
      </c>
      <c r="O79" s="30" t="s">
        <v>19</v>
      </c>
      <c r="P79" s="30" t="s">
        <v>20</v>
      </c>
      <c r="Q79" s="48">
        <v>1.1705509999999999</v>
      </c>
      <c r="R79" s="48">
        <v>8.7810269999999999</v>
      </c>
      <c r="S79" s="48">
        <v>8.469735</v>
      </c>
      <c r="T79" s="48">
        <v>8.4064560000000004</v>
      </c>
      <c r="U79" s="48">
        <v>1.1923758219740199</v>
      </c>
      <c r="V79" s="48">
        <v>8.7855707455838594</v>
      </c>
      <c r="W79" s="48">
        <v>8.4671017533708994</v>
      </c>
      <c r="X79" s="48">
        <v>8.4042818619741997</v>
      </c>
      <c r="Y79" s="1"/>
      <c r="Z79" s="1"/>
      <c r="AA79" s="1"/>
      <c r="AB79" s="1"/>
    </row>
    <row r="80" spans="1:28" ht="15">
      <c r="A80" s="30" t="s">
        <v>97</v>
      </c>
      <c r="B80" s="31" t="s">
        <v>184</v>
      </c>
      <c r="C80" s="30" t="s">
        <v>189</v>
      </c>
      <c r="D80" s="30">
        <v>325</v>
      </c>
      <c r="E80" s="30">
        <v>83.33</v>
      </c>
      <c r="F80" s="30">
        <v>350</v>
      </c>
      <c r="G80" s="2">
        <v>320</v>
      </c>
      <c r="H80" s="30">
        <v>2.11</v>
      </c>
      <c r="I80" s="30">
        <v>0.1</v>
      </c>
      <c r="J80" s="30">
        <v>0.8</v>
      </c>
      <c r="K80" s="30">
        <v>100</v>
      </c>
      <c r="L80" s="59">
        <v>16.25</v>
      </c>
      <c r="M80" s="30">
        <v>2</v>
      </c>
      <c r="N80" s="30">
        <f t="shared" ref="N80" si="4">F80/4</f>
        <v>87.5</v>
      </c>
      <c r="O80" s="30" t="s">
        <v>19</v>
      </c>
      <c r="P80" s="30" t="s">
        <v>20</v>
      </c>
      <c r="Q80" s="48">
        <v>1.1705509999999999</v>
      </c>
      <c r="R80" s="48">
        <v>8.7810269999999999</v>
      </c>
      <c r="S80" s="48">
        <v>8.469735</v>
      </c>
      <c r="T80" s="48">
        <v>8.4064560000000004</v>
      </c>
      <c r="U80" s="48">
        <v>1.1923758219740199</v>
      </c>
      <c r="V80" s="48">
        <v>8.7855707455838594</v>
      </c>
      <c r="W80" s="48">
        <v>8.4671017533708994</v>
      </c>
      <c r="X80" s="48">
        <v>8.4042818619741997</v>
      </c>
      <c r="Y80" s="1"/>
      <c r="Z80" s="1"/>
      <c r="AA80" s="1"/>
      <c r="AB80" s="1"/>
    </row>
    <row r="81" spans="1:28" ht="15">
      <c r="A81" s="30" t="s">
        <v>97</v>
      </c>
      <c r="B81" s="31" t="s">
        <v>184</v>
      </c>
      <c r="C81" s="30" t="s">
        <v>187</v>
      </c>
      <c r="D81" s="30">
        <v>350</v>
      </c>
      <c r="E81" s="30">
        <v>10000</v>
      </c>
      <c r="F81" s="30">
        <v>35</v>
      </c>
      <c r="G81" s="2">
        <v>320</v>
      </c>
      <c r="H81" s="30">
        <v>2.11</v>
      </c>
      <c r="I81" s="30">
        <v>0.13</v>
      </c>
      <c r="J81" s="30">
        <v>0.8</v>
      </c>
      <c r="K81" s="30">
        <v>100</v>
      </c>
      <c r="L81" s="59">
        <v>16.25</v>
      </c>
      <c r="M81" s="30">
        <v>2</v>
      </c>
      <c r="N81" s="30">
        <f t="shared" si="3"/>
        <v>8.75</v>
      </c>
      <c r="O81" s="30" t="s">
        <v>19</v>
      </c>
      <c r="P81" s="30" t="s">
        <v>20</v>
      </c>
      <c r="Q81" s="48">
        <v>1.1705509999999999</v>
      </c>
      <c r="R81" s="48">
        <v>8.7810269999999999</v>
      </c>
      <c r="S81" s="48">
        <v>8.469735</v>
      </c>
      <c r="T81" s="48">
        <v>8.4064560000000004</v>
      </c>
      <c r="U81" s="48">
        <v>1.1923758219740199</v>
      </c>
      <c r="V81" s="48">
        <v>8.7855707455838594</v>
      </c>
      <c r="W81" s="48">
        <v>8.4671017533708994</v>
      </c>
      <c r="X81" s="48">
        <v>8.4042818619741997</v>
      </c>
      <c r="Y81" s="1"/>
      <c r="Z81" s="1"/>
      <c r="AA81" s="1"/>
      <c r="AB81" s="1"/>
    </row>
    <row r="82" spans="1:28" ht="15">
      <c r="A82" s="30" t="s">
        <v>97</v>
      </c>
      <c r="B82" s="31" t="s">
        <v>184</v>
      </c>
      <c r="C82" s="30" t="s">
        <v>188</v>
      </c>
      <c r="D82" s="30">
        <v>350</v>
      </c>
      <c r="E82" s="30">
        <v>100</v>
      </c>
      <c r="F82" s="30">
        <v>325</v>
      </c>
      <c r="G82" s="2">
        <v>320</v>
      </c>
      <c r="H82" s="30">
        <v>2.11</v>
      </c>
      <c r="I82" s="30">
        <v>0.1</v>
      </c>
      <c r="J82" s="30">
        <v>0.8</v>
      </c>
      <c r="K82" s="30">
        <v>100</v>
      </c>
      <c r="L82" s="59">
        <v>16.25</v>
      </c>
      <c r="M82" s="30">
        <v>2</v>
      </c>
      <c r="N82" s="30">
        <f t="shared" si="3"/>
        <v>81.25</v>
      </c>
      <c r="O82" s="30" t="s">
        <v>19</v>
      </c>
      <c r="P82" s="30" t="s">
        <v>20</v>
      </c>
      <c r="Q82" s="48">
        <v>1.1705509999999999</v>
      </c>
      <c r="R82" s="48">
        <v>8.7810269999999999</v>
      </c>
      <c r="S82" s="48">
        <v>8.469735</v>
      </c>
      <c r="T82" s="48">
        <v>8.4064560000000004</v>
      </c>
      <c r="U82" s="48">
        <v>1.1923758219740199</v>
      </c>
      <c r="V82" s="48">
        <v>8.7855707455838594</v>
      </c>
      <c r="W82" s="48">
        <v>8.4671017533708994</v>
      </c>
      <c r="X82" s="48">
        <v>8.4042818619741997</v>
      </c>
      <c r="Y82" s="1"/>
      <c r="Z82" s="1"/>
      <c r="AA82" s="1"/>
      <c r="AB82" s="1"/>
    </row>
    <row r="83" spans="1:28" ht="15">
      <c r="A83" s="30" t="s">
        <v>97</v>
      </c>
      <c r="B83" s="31" t="s">
        <v>184</v>
      </c>
      <c r="C83" s="30" t="s">
        <v>190</v>
      </c>
      <c r="D83" s="30">
        <v>350</v>
      </c>
      <c r="E83" s="30">
        <v>83.33</v>
      </c>
      <c r="F83" s="30">
        <v>350</v>
      </c>
      <c r="G83" s="2">
        <v>320</v>
      </c>
      <c r="H83" s="30">
        <v>2.11</v>
      </c>
      <c r="I83" s="30">
        <v>0.1</v>
      </c>
      <c r="J83" s="30">
        <v>0.8</v>
      </c>
      <c r="K83" s="30">
        <v>100</v>
      </c>
      <c r="L83" s="59">
        <v>16.25</v>
      </c>
      <c r="M83" s="30">
        <v>2</v>
      </c>
      <c r="N83" s="30">
        <f t="shared" ref="N83:N84" si="5">F83/4</f>
        <v>87.5</v>
      </c>
      <c r="O83" s="30" t="s">
        <v>19</v>
      </c>
      <c r="P83" s="30" t="s">
        <v>20</v>
      </c>
      <c r="Q83" s="48">
        <v>1.1705509999999999</v>
      </c>
      <c r="R83" s="48">
        <v>8.7810269999999999</v>
      </c>
      <c r="S83" s="48">
        <v>8.469735</v>
      </c>
      <c r="T83" s="48">
        <v>8.4064560000000004</v>
      </c>
      <c r="U83" s="48">
        <v>1.1923758219740199</v>
      </c>
      <c r="V83" s="48">
        <v>8.7855707455838594</v>
      </c>
      <c r="W83" s="48">
        <v>8.4671017533708994</v>
      </c>
      <c r="X83" s="48">
        <v>8.4042818619741997</v>
      </c>
      <c r="Y83" s="1"/>
      <c r="Z83" s="1"/>
      <c r="AA83" s="1"/>
      <c r="AB83" s="1"/>
    </row>
    <row r="84" spans="1:28" ht="15">
      <c r="A84" s="30" t="s">
        <v>200</v>
      </c>
      <c r="B84" s="31" t="s">
        <v>191</v>
      </c>
      <c r="C84" s="30" t="s">
        <v>179</v>
      </c>
      <c r="D84" s="30">
        <v>250</v>
      </c>
      <c r="E84" s="30">
        <v>100</v>
      </c>
      <c r="F84" s="30">
        <v>325</v>
      </c>
      <c r="G84" s="2">
        <v>320</v>
      </c>
      <c r="H84" s="30">
        <v>1.97</v>
      </c>
      <c r="I84" s="30">
        <v>0.1</v>
      </c>
      <c r="J84" s="30">
        <v>0.8</v>
      </c>
      <c r="K84" s="30">
        <v>100</v>
      </c>
      <c r="L84" s="59">
        <v>18</v>
      </c>
      <c r="M84" s="30">
        <v>2</v>
      </c>
      <c r="N84" s="30">
        <f t="shared" si="5"/>
        <v>81.25</v>
      </c>
      <c r="O84" s="30" t="s">
        <v>19</v>
      </c>
      <c r="P84" s="30" t="s">
        <v>20</v>
      </c>
      <c r="Q84" s="48"/>
      <c r="R84" s="48"/>
      <c r="S84" s="48"/>
      <c r="T84" s="48"/>
      <c r="U84" s="48"/>
      <c r="V84" s="48"/>
      <c r="W84" s="48"/>
      <c r="X84" s="48"/>
      <c r="Y84" s="1"/>
      <c r="Z84" s="1"/>
      <c r="AA84" s="1"/>
      <c r="AB84" s="1"/>
    </row>
    <row r="85" spans="1:28" ht="15">
      <c r="A85" s="30" t="s">
        <v>200</v>
      </c>
      <c r="B85" s="31" t="s">
        <v>191</v>
      </c>
      <c r="C85" s="30" t="s">
        <v>180</v>
      </c>
      <c r="D85" s="30">
        <v>250</v>
      </c>
      <c r="E85" s="30">
        <v>10000</v>
      </c>
      <c r="F85" s="30">
        <v>35</v>
      </c>
      <c r="G85" s="2">
        <v>640</v>
      </c>
      <c r="H85" s="30">
        <v>1.97</v>
      </c>
      <c r="I85" s="30">
        <v>0.13</v>
      </c>
      <c r="J85" s="30">
        <v>0.8</v>
      </c>
      <c r="K85" s="30">
        <v>100</v>
      </c>
      <c r="L85" s="59">
        <v>18</v>
      </c>
      <c r="M85" s="30">
        <v>2</v>
      </c>
      <c r="N85" s="30">
        <f t="shared" ref="N85:N86" si="6">F85/4</f>
        <v>8.75</v>
      </c>
      <c r="O85" s="30" t="s">
        <v>19</v>
      </c>
      <c r="P85" s="30" t="s">
        <v>20</v>
      </c>
      <c r="Q85" s="48"/>
      <c r="R85" s="48"/>
      <c r="S85" s="48"/>
      <c r="T85" s="48"/>
      <c r="U85" s="48"/>
      <c r="V85" s="48"/>
      <c r="W85" s="48"/>
      <c r="X85" s="48"/>
      <c r="Y85" s="1"/>
      <c r="Z85" s="1"/>
      <c r="AA85" s="1"/>
      <c r="AB85" s="1"/>
    </row>
    <row r="86" spans="1:28" ht="15">
      <c r="A86" s="30" t="s">
        <v>200</v>
      </c>
      <c r="B86" s="31" t="s">
        <v>201</v>
      </c>
      <c r="C86" s="30" t="s">
        <v>202</v>
      </c>
      <c r="D86" s="30">
        <v>250</v>
      </c>
      <c r="E86" s="30">
        <v>100</v>
      </c>
      <c r="F86" s="30">
        <v>325</v>
      </c>
      <c r="G86" s="2">
        <v>320</v>
      </c>
      <c r="H86" s="30">
        <v>1.97</v>
      </c>
      <c r="I86" s="30">
        <v>0.1</v>
      </c>
      <c r="J86" s="30">
        <v>0.8</v>
      </c>
      <c r="K86" s="30">
        <v>100</v>
      </c>
      <c r="L86" s="59">
        <v>18</v>
      </c>
      <c r="M86" s="30">
        <v>2</v>
      </c>
      <c r="N86" s="30">
        <f t="shared" si="6"/>
        <v>81.25</v>
      </c>
      <c r="O86" s="30" t="s">
        <v>19</v>
      </c>
      <c r="P86" s="30" t="s">
        <v>20</v>
      </c>
      <c r="Q86" s="48"/>
      <c r="R86" s="48"/>
      <c r="S86" s="48"/>
      <c r="T86" s="48"/>
      <c r="U86" s="48"/>
      <c r="V86" s="48"/>
      <c r="W86" s="48"/>
      <c r="X86" s="48"/>
      <c r="Y86" s="1"/>
      <c r="Z86" s="1"/>
      <c r="AA86" s="1"/>
      <c r="AB86" s="1"/>
    </row>
    <row r="87" spans="1:28" ht="15">
      <c r="A87" s="30" t="s">
        <v>200</v>
      </c>
      <c r="B87" s="31" t="s">
        <v>201</v>
      </c>
      <c r="C87" s="30" t="s">
        <v>203</v>
      </c>
      <c r="D87" s="30">
        <v>250</v>
      </c>
      <c r="E87" s="30">
        <v>10000</v>
      </c>
      <c r="F87" s="30">
        <v>35</v>
      </c>
      <c r="G87" s="2">
        <v>640</v>
      </c>
      <c r="H87" s="30">
        <v>1.97</v>
      </c>
      <c r="I87" s="30">
        <v>0.13</v>
      </c>
      <c r="J87" s="30">
        <v>0.8</v>
      </c>
      <c r="K87" s="30">
        <v>100</v>
      </c>
      <c r="L87" s="59">
        <v>18</v>
      </c>
      <c r="M87" s="30">
        <v>2</v>
      </c>
      <c r="N87" s="30">
        <f t="shared" ref="N87" si="7">F87/4</f>
        <v>8.75</v>
      </c>
      <c r="O87" s="30" t="s">
        <v>19</v>
      </c>
      <c r="P87" s="30" t="s">
        <v>20</v>
      </c>
      <c r="Q87" s="48"/>
      <c r="R87" s="48"/>
      <c r="S87" s="48"/>
      <c r="T87" s="48"/>
      <c r="U87" s="48"/>
      <c r="V87" s="48"/>
      <c r="W87" s="48"/>
      <c r="X87" s="48"/>
      <c r="Y87" s="1"/>
      <c r="Z87" s="1"/>
      <c r="AA87" s="1"/>
      <c r="AB87" s="1"/>
    </row>
    <row r="88" spans="1:28" s="14" customFormat="1">
      <c r="A88" s="27" t="s">
        <v>41</v>
      </c>
      <c r="B88" s="27" t="s">
        <v>42</v>
      </c>
      <c r="C88" s="27" t="s">
        <v>43</v>
      </c>
      <c r="D88" s="27">
        <v>350</v>
      </c>
      <c r="E88" s="27">
        <v>100</v>
      </c>
      <c r="F88" s="27">
        <f>37.5*8</f>
        <v>300</v>
      </c>
      <c r="G88" s="2">
        <v>320</v>
      </c>
      <c r="H88" s="27">
        <v>2.0299999999999998</v>
      </c>
      <c r="I88" s="27">
        <v>0.1</v>
      </c>
      <c r="J88" s="27">
        <v>0.9</v>
      </c>
      <c r="K88" s="27">
        <v>50</v>
      </c>
      <c r="L88" s="60">
        <v>16.5</v>
      </c>
      <c r="M88" s="27">
        <v>2</v>
      </c>
      <c r="N88" s="27">
        <v>50</v>
      </c>
      <c r="O88" s="27" t="s">
        <v>19</v>
      </c>
      <c r="P88" s="27" t="s">
        <v>40</v>
      </c>
      <c r="Q88" s="15"/>
      <c r="R88" s="15"/>
      <c r="S88" s="15"/>
      <c r="T88" s="15"/>
      <c r="U88" s="15"/>
      <c r="V88" s="15"/>
      <c r="W88" s="15"/>
      <c r="X88" s="15"/>
      <c r="Y88" s="15"/>
    </row>
    <row r="89" spans="1:28" s="14" customFormat="1">
      <c r="A89" s="27" t="s">
        <v>41</v>
      </c>
      <c r="B89" s="27" t="s">
        <v>44</v>
      </c>
      <c r="C89" s="27" t="s">
        <v>45</v>
      </c>
      <c r="D89" s="27">
        <v>25</v>
      </c>
      <c r="E89" s="27">
        <v>100</v>
      </c>
      <c r="F89" s="27">
        <v>350</v>
      </c>
      <c r="G89" s="2">
        <v>320</v>
      </c>
      <c r="H89" s="27">
        <v>2.0299999999999998</v>
      </c>
      <c r="I89" s="27">
        <v>0.1</v>
      </c>
      <c r="J89" s="27">
        <v>0.9</v>
      </c>
      <c r="K89" s="27">
        <v>50</v>
      </c>
      <c r="L89" s="60">
        <v>16.5</v>
      </c>
      <c r="M89" s="27">
        <v>2</v>
      </c>
      <c r="N89" s="27">
        <v>75</v>
      </c>
      <c r="O89" s="27" t="s">
        <v>19</v>
      </c>
      <c r="P89" s="27" t="s">
        <v>40</v>
      </c>
      <c r="Q89" s="15">
        <f>18/3.8</f>
        <v>4.7368421052631584</v>
      </c>
      <c r="R89" s="15"/>
      <c r="S89" s="15"/>
      <c r="T89" s="15"/>
      <c r="U89" s="15"/>
      <c r="V89" s="15"/>
      <c r="W89" s="15"/>
      <c r="X89" s="15"/>
      <c r="Y89" s="15"/>
    </row>
    <row r="90" spans="1:28" s="14" customFormat="1">
      <c r="A90" s="27" t="s">
        <v>41</v>
      </c>
      <c r="B90" s="27" t="s">
        <v>44</v>
      </c>
      <c r="C90" s="27" t="s">
        <v>46</v>
      </c>
      <c r="D90" s="27">
        <v>275</v>
      </c>
      <c r="E90" s="27">
        <v>100</v>
      </c>
      <c r="F90" s="27">
        <v>200</v>
      </c>
      <c r="G90" s="2">
        <v>320</v>
      </c>
      <c r="H90" s="27">
        <v>2.0299999999999998</v>
      </c>
      <c r="I90" s="27">
        <v>0.1</v>
      </c>
      <c r="J90" s="27">
        <v>0.9</v>
      </c>
      <c r="K90" s="27">
        <v>50</v>
      </c>
      <c r="L90" s="60">
        <v>16.5</v>
      </c>
      <c r="M90" s="27">
        <v>2</v>
      </c>
      <c r="N90" s="27">
        <v>50</v>
      </c>
      <c r="O90" s="27" t="s">
        <v>19</v>
      </c>
      <c r="P90" s="27" t="s">
        <v>40</v>
      </c>
      <c r="Q90" s="15"/>
      <c r="R90" s="15"/>
      <c r="S90" s="15"/>
      <c r="T90" s="15"/>
      <c r="U90" s="15"/>
      <c r="V90" s="15"/>
      <c r="W90" s="15"/>
      <c r="X90" s="15"/>
      <c r="Y90" s="15"/>
    </row>
    <row r="91" spans="1:28">
      <c r="A91" s="5" t="s">
        <v>71</v>
      </c>
      <c r="B91" s="6" t="s">
        <v>88</v>
      </c>
      <c r="C91" s="5" t="s">
        <v>94</v>
      </c>
      <c r="D91" s="5">
        <v>200</v>
      </c>
      <c r="E91" s="5">
        <v>6000</v>
      </c>
      <c r="F91" s="5">
        <v>40</v>
      </c>
      <c r="G91" s="2">
        <v>320</v>
      </c>
      <c r="H91" s="5">
        <v>2.0299999999999998</v>
      </c>
      <c r="I91" s="5">
        <v>0.1</v>
      </c>
      <c r="J91" s="5">
        <v>0.9</v>
      </c>
      <c r="K91" s="5">
        <v>200</v>
      </c>
      <c r="L91" s="61">
        <v>16.5</v>
      </c>
      <c r="M91" s="5">
        <v>1</v>
      </c>
      <c r="N91" s="5">
        <v>10</v>
      </c>
      <c r="O91" s="5" t="s">
        <v>19</v>
      </c>
      <c r="P91" s="10" t="s">
        <v>166</v>
      </c>
    </row>
    <row r="92" spans="1:28">
      <c r="A92" s="5" t="s">
        <v>71</v>
      </c>
      <c r="B92" s="6" t="s">
        <v>77</v>
      </c>
      <c r="C92" s="5" t="s">
        <v>95</v>
      </c>
      <c r="D92" s="5">
        <v>200</v>
      </c>
      <c r="E92" s="5">
        <v>6000</v>
      </c>
      <c r="F92" s="5">
        <v>40</v>
      </c>
      <c r="G92" s="2">
        <v>320</v>
      </c>
      <c r="H92" s="5">
        <v>2.0299999999999998</v>
      </c>
      <c r="I92" s="5">
        <v>0.1</v>
      </c>
      <c r="J92" s="5">
        <v>0.9</v>
      </c>
      <c r="K92" s="5">
        <v>200</v>
      </c>
      <c r="L92" s="61">
        <v>16.5</v>
      </c>
      <c r="M92" s="5">
        <v>1</v>
      </c>
      <c r="N92" s="5">
        <v>10</v>
      </c>
      <c r="O92" s="5" t="s">
        <v>19</v>
      </c>
      <c r="P92" s="25" t="s">
        <v>166</v>
      </c>
    </row>
    <row r="93" spans="1:28" ht="15">
      <c r="A93" s="5" t="s">
        <v>71</v>
      </c>
      <c r="B93" s="6" t="s">
        <v>68</v>
      </c>
      <c r="C93" s="5" t="s">
        <v>69</v>
      </c>
      <c r="D93" s="5">
        <v>300</v>
      </c>
      <c r="E93" s="5">
        <v>1500</v>
      </c>
      <c r="F93" s="5">
        <v>150</v>
      </c>
      <c r="G93" s="2">
        <v>320</v>
      </c>
      <c r="H93" s="5">
        <v>2.0299999999999998</v>
      </c>
      <c r="I93" s="5">
        <v>0.1</v>
      </c>
      <c r="J93" s="5">
        <v>0.9</v>
      </c>
      <c r="K93" s="5">
        <v>100</v>
      </c>
      <c r="L93" s="61">
        <v>16.5</v>
      </c>
      <c r="M93" s="5">
        <v>1</v>
      </c>
      <c r="N93" s="5">
        <v>37.5</v>
      </c>
      <c r="O93" s="5" t="s">
        <v>19</v>
      </c>
      <c r="P93" s="5" t="s">
        <v>20</v>
      </c>
      <c r="Q93" s="3">
        <v>0.69364000000000003</v>
      </c>
      <c r="R93" s="3">
        <v>5.8062690000000003</v>
      </c>
      <c r="S93" s="3">
        <v>5.5236720000000004</v>
      </c>
      <c r="T93" s="3">
        <v>5.2942289999999996</v>
      </c>
      <c r="U93" s="3">
        <v>0.76099041541326395</v>
      </c>
      <c r="V93" s="3">
        <v>5.8699981936216297</v>
      </c>
      <c r="W93" s="3">
        <v>5.56921886208481</v>
      </c>
      <c r="X93" s="3">
        <v>5.4638577165093603</v>
      </c>
      <c r="Y93" s="1"/>
      <c r="Z93" s="1"/>
      <c r="AA93" s="1"/>
      <c r="AB93" s="1"/>
    </row>
    <row r="94" spans="1:28" ht="15">
      <c r="A94" s="5" t="s">
        <v>71</v>
      </c>
      <c r="B94" s="6" t="s">
        <v>68</v>
      </c>
      <c r="C94" s="5" t="s">
        <v>70</v>
      </c>
      <c r="D94" s="5">
        <v>300</v>
      </c>
      <c r="E94" s="5">
        <v>1500</v>
      </c>
      <c r="F94" s="5">
        <v>200</v>
      </c>
      <c r="G94" s="2">
        <v>320</v>
      </c>
      <c r="H94" s="5">
        <v>2.0299999999999998</v>
      </c>
      <c r="I94" s="5">
        <v>0.1</v>
      </c>
      <c r="J94" s="5">
        <v>0.9</v>
      </c>
      <c r="K94" s="5">
        <v>100</v>
      </c>
      <c r="L94" s="61">
        <v>16.5</v>
      </c>
      <c r="M94" s="5">
        <v>1</v>
      </c>
      <c r="N94" s="5">
        <v>50</v>
      </c>
      <c r="O94" s="5" t="s">
        <v>19</v>
      </c>
      <c r="P94" s="5" t="s">
        <v>20</v>
      </c>
      <c r="Q94" s="3">
        <v>1.243671</v>
      </c>
      <c r="R94" s="3">
        <v>7.7440819999999997</v>
      </c>
      <c r="S94" s="3">
        <v>7.364554</v>
      </c>
      <c r="T94" s="3">
        <v>7.0506279999999997</v>
      </c>
      <c r="U94" s="3">
        <v>1.13064213727628</v>
      </c>
      <c r="V94" s="3">
        <v>7.7568453051029804</v>
      </c>
      <c r="W94" s="3">
        <v>7.41349024884199</v>
      </c>
      <c r="X94" s="3">
        <v>7.1113147969694204</v>
      </c>
      <c r="Y94" s="1"/>
      <c r="Z94" s="1"/>
      <c r="AA94" s="1"/>
      <c r="AB94" s="1"/>
    </row>
    <row r="95" spans="1:28" ht="15">
      <c r="A95" s="5" t="s">
        <v>71</v>
      </c>
      <c r="B95" s="6" t="s">
        <v>77</v>
      </c>
      <c r="C95" s="5" t="s">
        <v>91</v>
      </c>
      <c r="D95" s="5">
        <v>200</v>
      </c>
      <c r="E95" s="5">
        <v>6000</v>
      </c>
      <c r="F95" s="5">
        <v>40</v>
      </c>
      <c r="G95" s="2">
        <v>320</v>
      </c>
      <c r="H95" s="5">
        <v>2.0299999999999998</v>
      </c>
      <c r="I95" s="5">
        <v>0.1</v>
      </c>
      <c r="J95" s="5">
        <v>0.9</v>
      </c>
      <c r="K95" s="5">
        <v>200</v>
      </c>
      <c r="L95" s="61">
        <v>16.5</v>
      </c>
      <c r="M95" s="5">
        <v>1</v>
      </c>
      <c r="N95" s="5">
        <v>10</v>
      </c>
      <c r="O95" s="5" t="s">
        <v>19</v>
      </c>
      <c r="P95" s="5" t="s">
        <v>20</v>
      </c>
      <c r="Y95" s="1"/>
      <c r="Z95" s="1"/>
      <c r="AA95" s="1"/>
      <c r="AB95" s="1"/>
    </row>
    <row r="96" spans="1:28" ht="15">
      <c r="A96" s="5" t="s">
        <v>71</v>
      </c>
      <c r="B96" s="6" t="s">
        <v>77</v>
      </c>
      <c r="C96" s="5" t="s">
        <v>92</v>
      </c>
      <c r="D96" s="5">
        <v>200</v>
      </c>
      <c r="E96" s="5">
        <v>6000</v>
      </c>
      <c r="F96" s="5">
        <v>40</v>
      </c>
      <c r="G96" s="2">
        <v>320</v>
      </c>
      <c r="H96" s="5">
        <v>2.0299999999999998</v>
      </c>
      <c r="I96" s="5">
        <v>0.1</v>
      </c>
      <c r="J96" s="5">
        <v>0.9</v>
      </c>
      <c r="K96" s="5">
        <v>200</v>
      </c>
      <c r="L96" s="61">
        <v>16.5</v>
      </c>
      <c r="M96" s="5">
        <v>1</v>
      </c>
      <c r="N96" s="5">
        <v>10</v>
      </c>
      <c r="O96" s="5" t="s">
        <v>19</v>
      </c>
      <c r="P96" s="5" t="s">
        <v>20</v>
      </c>
      <c r="Y96" s="1"/>
      <c r="Z96" s="1"/>
      <c r="AA96" s="1"/>
      <c r="AB96" s="1"/>
    </row>
    <row r="97" spans="1:28" ht="15">
      <c r="A97" s="36" t="s">
        <v>71</v>
      </c>
      <c r="B97" s="37" t="s">
        <v>77</v>
      </c>
      <c r="C97" s="36" t="s">
        <v>93</v>
      </c>
      <c r="D97" s="36">
        <v>200</v>
      </c>
      <c r="E97" s="36">
        <v>6000</v>
      </c>
      <c r="F97" s="36">
        <v>40</v>
      </c>
      <c r="G97" s="2">
        <v>320</v>
      </c>
      <c r="H97" s="36">
        <v>2.0299999999999998</v>
      </c>
      <c r="I97" s="36">
        <v>0.1</v>
      </c>
      <c r="J97" s="36">
        <v>0.8</v>
      </c>
      <c r="K97" s="36">
        <v>100</v>
      </c>
      <c r="L97" s="62">
        <v>16.5</v>
      </c>
      <c r="M97" s="36">
        <v>1</v>
      </c>
      <c r="N97" s="36">
        <v>10</v>
      </c>
      <c r="O97" s="36" t="s">
        <v>19</v>
      </c>
      <c r="P97" s="36" t="s">
        <v>20</v>
      </c>
      <c r="Y97" s="1"/>
      <c r="Z97" s="1"/>
      <c r="AA97" s="1"/>
      <c r="AB97" s="1"/>
    </row>
    <row r="98" spans="1:28" ht="15">
      <c r="A98" s="5" t="s">
        <v>71</v>
      </c>
      <c r="B98" s="6" t="s">
        <v>96</v>
      </c>
      <c r="C98" s="5" t="s">
        <v>105</v>
      </c>
      <c r="D98" s="5">
        <v>200</v>
      </c>
      <c r="E98" s="5">
        <v>100</v>
      </c>
      <c r="F98" s="5">
        <v>300</v>
      </c>
      <c r="G98" s="2">
        <v>320</v>
      </c>
      <c r="H98" s="5">
        <v>2.0299999999999998</v>
      </c>
      <c r="I98" s="5">
        <v>0.1</v>
      </c>
      <c r="J98" s="5">
        <v>0.9</v>
      </c>
      <c r="K98" s="5">
        <v>100</v>
      </c>
      <c r="L98" s="61">
        <v>16.5</v>
      </c>
      <c r="M98" s="5">
        <v>1</v>
      </c>
      <c r="N98" s="5">
        <v>75</v>
      </c>
      <c r="O98" s="5" t="s">
        <v>19</v>
      </c>
      <c r="P98" s="5" t="s">
        <v>20</v>
      </c>
      <c r="Y98" s="1"/>
      <c r="Z98" s="1"/>
      <c r="AA98" s="1"/>
      <c r="AB98" s="1"/>
    </row>
    <row r="99" spans="1:28">
      <c r="A99" s="5" t="s">
        <v>71</v>
      </c>
      <c r="B99" s="6" t="s">
        <v>101</v>
      </c>
      <c r="C99" s="5" t="s">
        <v>106</v>
      </c>
      <c r="D99" s="5">
        <v>200</v>
      </c>
      <c r="E99" s="5">
        <v>100</v>
      </c>
      <c r="F99" s="5">
        <v>300</v>
      </c>
      <c r="G99" s="2">
        <v>320</v>
      </c>
      <c r="H99" s="5">
        <v>2.0299999999999998</v>
      </c>
      <c r="I99" s="5">
        <v>0.1</v>
      </c>
      <c r="J99" s="5">
        <v>0.9</v>
      </c>
      <c r="K99" s="5">
        <v>100</v>
      </c>
      <c r="L99" s="61">
        <v>16.5</v>
      </c>
      <c r="M99" s="5">
        <v>0</v>
      </c>
      <c r="N99" s="5">
        <v>75</v>
      </c>
      <c r="O99" s="5" t="s">
        <v>19</v>
      </c>
      <c r="P99" s="5" t="s">
        <v>20</v>
      </c>
      <c r="Q99" s="3">
        <v>3.6480640000000002</v>
      </c>
      <c r="R99" s="3">
        <v>10.139953</v>
      </c>
      <c r="S99" s="3">
        <v>9.1929499999999997</v>
      </c>
      <c r="T99" s="3">
        <v>8.2893539999999994</v>
      </c>
      <c r="U99" s="3">
        <v>3.6800532662468899</v>
      </c>
      <c r="V99" s="3">
        <v>10.364583086283099</v>
      </c>
      <c r="W99" s="3">
        <v>9.4411964481115707</v>
      </c>
      <c r="X99" s="3">
        <v>8.6067403906957498</v>
      </c>
      <c r="Y99" s="3">
        <f>U99*0.94</f>
        <v>3.4592500702720761</v>
      </c>
    </row>
    <row r="100" spans="1:28">
      <c r="A100" s="5" t="s">
        <v>71</v>
      </c>
      <c r="B100" s="6" t="s">
        <v>101</v>
      </c>
      <c r="C100" s="5" t="s">
        <v>106</v>
      </c>
      <c r="D100" s="5">
        <v>200</v>
      </c>
      <c r="E100" s="5">
        <v>100</v>
      </c>
      <c r="F100" s="5">
        <v>300</v>
      </c>
      <c r="G100" s="2">
        <v>320</v>
      </c>
      <c r="H100" s="5">
        <v>2.0299999999999998</v>
      </c>
      <c r="I100" s="5">
        <v>0.1</v>
      </c>
      <c r="J100" s="5">
        <v>0.9</v>
      </c>
      <c r="K100" s="5">
        <v>100</v>
      </c>
      <c r="L100" s="61">
        <v>16.5</v>
      </c>
      <c r="M100" s="5">
        <v>1</v>
      </c>
      <c r="N100" s="5">
        <v>75</v>
      </c>
      <c r="O100" s="5" t="s">
        <v>19</v>
      </c>
      <c r="P100" s="5" t="s">
        <v>20</v>
      </c>
      <c r="Q100" s="3">
        <v>2.8103030000000002</v>
      </c>
      <c r="R100" s="3">
        <v>10.142716999999999</v>
      </c>
      <c r="S100" s="3">
        <v>9.4132099999999994</v>
      </c>
      <c r="T100" s="3">
        <v>8.2895990000000008</v>
      </c>
      <c r="U100" s="3">
        <v>4.0270495987323596</v>
      </c>
      <c r="V100" s="3">
        <v>10.364583086283099</v>
      </c>
      <c r="W100" s="3">
        <v>9.3541292907281708</v>
      </c>
      <c r="X100" s="3">
        <v>8.6067403906957498</v>
      </c>
      <c r="Y100" s="3">
        <f t="shared" ref="Y100:Y103" si="8">U100*0.94</f>
        <v>3.7854266228084179</v>
      </c>
    </row>
    <row r="101" spans="1:28">
      <c r="A101" s="5" t="s">
        <v>71</v>
      </c>
      <c r="B101" s="6" t="s">
        <v>101</v>
      </c>
      <c r="C101" s="5" t="s">
        <v>106</v>
      </c>
      <c r="D101" s="5">
        <v>200</v>
      </c>
      <c r="E101" s="5">
        <v>100</v>
      </c>
      <c r="F101" s="5">
        <v>300</v>
      </c>
      <c r="G101" s="2">
        <v>320</v>
      </c>
      <c r="H101" s="5">
        <v>2.0299999999999998</v>
      </c>
      <c r="I101" s="5">
        <v>0.1</v>
      </c>
      <c r="J101" s="5">
        <v>0.9</v>
      </c>
      <c r="K101" s="5">
        <v>100</v>
      </c>
      <c r="L101" s="61">
        <v>16.5</v>
      </c>
      <c r="M101" s="5">
        <v>2</v>
      </c>
      <c r="N101" s="5">
        <v>75</v>
      </c>
      <c r="O101" s="5" t="s">
        <v>19</v>
      </c>
      <c r="P101" s="5" t="s">
        <v>20</v>
      </c>
      <c r="Q101" s="3">
        <v>3.6703350000000001</v>
      </c>
      <c r="R101" s="3">
        <v>10.379286</v>
      </c>
      <c r="S101" s="3">
        <v>9.4624640000000007</v>
      </c>
      <c r="T101" s="3">
        <v>8.6136409999999994</v>
      </c>
      <c r="U101" s="3">
        <v>4.1055695144393098</v>
      </c>
      <c r="V101" s="3">
        <v>10.145061186029301</v>
      </c>
      <c r="W101" s="3">
        <v>9.0764348028003301</v>
      </c>
      <c r="X101" s="3">
        <v>8.2968970628830796</v>
      </c>
      <c r="Y101" s="3">
        <f t="shared" si="8"/>
        <v>3.8592353435729509</v>
      </c>
    </row>
    <row r="102" spans="1:28">
      <c r="A102" s="5" t="s">
        <v>71</v>
      </c>
      <c r="B102" s="6" t="s">
        <v>101</v>
      </c>
      <c r="C102" s="5" t="s">
        <v>106</v>
      </c>
      <c r="D102" s="5">
        <v>200</v>
      </c>
      <c r="E102" s="5">
        <v>100</v>
      </c>
      <c r="F102" s="5">
        <v>300</v>
      </c>
      <c r="G102" s="2">
        <v>320</v>
      </c>
      <c r="H102" s="5">
        <v>2.0299999999999998</v>
      </c>
      <c r="I102" s="5">
        <v>0.1</v>
      </c>
      <c r="J102" s="5">
        <v>0.9</v>
      </c>
      <c r="K102" s="5">
        <v>100</v>
      </c>
      <c r="L102" s="61">
        <v>16.5</v>
      </c>
      <c r="M102" s="5">
        <v>4</v>
      </c>
      <c r="N102" s="5">
        <v>75</v>
      </c>
      <c r="O102" s="5" t="s">
        <v>19</v>
      </c>
      <c r="P102" s="5" t="s">
        <v>20</v>
      </c>
      <c r="Q102" s="3">
        <v>3.7719779999999998</v>
      </c>
      <c r="R102" s="3">
        <v>10.134406999999999</v>
      </c>
      <c r="S102" s="3">
        <v>9.1545229999999993</v>
      </c>
      <c r="T102" s="3">
        <v>8.2824880000000007</v>
      </c>
      <c r="U102" s="3">
        <v>4.2188733325235601</v>
      </c>
      <c r="V102" s="3">
        <v>10.1362520628351</v>
      </c>
      <c r="W102" s="3">
        <v>9.0369948464475502</v>
      </c>
      <c r="X102" s="3">
        <v>8.2882977679640799</v>
      </c>
      <c r="Y102" s="3">
        <f t="shared" si="8"/>
        <v>3.9657409325721464</v>
      </c>
    </row>
    <row r="103" spans="1:28">
      <c r="A103" s="5" t="s">
        <v>71</v>
      </c>
      <c r="B103" s="6" t="s">
        <v>101</v>
      </c>
      <c r="C103" s="5" t="s">
        <v>107</v>
      </c>
      <c r="D103" s="5">
        <v>200</v>
      </c>
      <c r="E103" s="5">
        <v>100</v>
      </c>
      <c r="F103" s="5">
        <v>300</v>
      </c>
      <c r="G103" s="2">
        <v>320</v>
      </c>
      <c r="H103" s="5">
        <v>2.0299999999999998</v>
      </c>
      <c r="I103" s="5">
        <v>0.1</v>
      </c>
      <c r="J103" s="5">
        <v>0.9</v>
      </c>
      <c r="K103" s="5">
        <v>100</v>
      </c>
      <c r="L103" s="61">
        <v>16.5</v>
      </c>
      <c r="M103" s="5">
        <v>2</v>
      </c>
      <c r="N103" s="5">
        <v>37.5</v>
      </c>
      <c r="O103" s="5" t="s">
        <v>19</v>
      </c>
      <c r="P103" s="5" t="s">
        <v>20</v>
      </c>
      <c r="Q103" s="3">
        <v>2.0865710000000002</v>
      </c>
      <c r="R103" s="3">
        <v>7.4</v>
      </c>
      <c r="S103" s="3">
        <v>6.6669999999999998</v>
      </c>
      <c r="T103" s="3">
        <v>6.07</v>
      </c>
      <c r="U103" s="3">
        <v>2.2059475493857299</v>
      </c>
      <c r="V103" s="3">
        <v>7.4082583698262603</v>
      </c>
      <c r="W103" s="3">
        <v>6.6241820439092898</v>
      </c>
      <c r="X103" s="3">
        <v>6.0758217639296301</v>
      </c>
      <c r="Y103" s="3">
        <f t="shared" si="8"/>
        <v>2.0735906964225861</v>
      </c>
    </row>
    <row r="104" spans="1:28">
      <c r="A104" s="5" t="s">
        <v>71</v>
      </c>
      <c r="B104" s="6" t="s">
        <v>108</v>
      </c>
      <c r="C104" s="5" t="s">
        <v>109</v>
      </c>
      <c r="D104" s="5">
        <v>60</v>
      </c>
      <c r="E104" s="5">
        <v>100</v>
      </c>
      <c r="F104" s="5">
        <v>300</v>
      </c>
      <c r="G104" s="2">
        <v>320</v>
      </c>
      <c r="H104" s="5">
        <v>2.0299999999999998</v>
      </c>
      <c r="I104" s="5">
        <v>0.1</v>
      </c>
      <c r="J104" s="5">
        <v>0.9</v>
      </c>
      <c r="K104" s="5">
        <v>100</v>
      </c>
      <c r="L104" s="61">
        <v>16.5</v>
      </c>
      <c r="M104" s="5">
        <v>2</v>
      </c>
      <c r="N104" s="5">
        <v>75</v>
      </c>
      <c r="O104" s="5" t="s">
        <v>19</v>
      </c>
      <c r="P104" s="5" t="s">
        <v>20</v>
      </c>
    </row>
    <row r="105" spans="1:28">
      <c r="A105" s="5" t="s">
        <v>71</v>
      </c>
      <c r="B105" s="6" t="s">
        <v>108</v>
      </c>
      <c r="C105" s="5" t="s">
        <v>110</v>
      </c>
      <c r="D105" s="5">
        <v>60</v>
      </c>
      <c r="E105" s="5">
        <v>100</v>
      </c>
      <c r="F105" s="5">
        <v>300</v>
      </c>
      <c r="G105" s="2">
        <v>320</v>
      </c>
      <c r="H105" s="5">
        <v>2.0299999999999998</v>
      </c>
      <c r="I105" s="5">
        <v>0.1</v>
      </c>
      <c r="J105" s="5">
        <v>0.9</v>
      </c>
      <c r="K105" s="5">
        <v>100</v>
      </c>
      <c r="L105" s="61">
        <v>16.5</v>
      </c>
      <c r="M105" s="5">
        <v>2</v>
      </c>
      <c r="N105" s="5">
        <v>37.5</v>
      </c>
      <c r="O105" s="5" t="s">
        <v>19</v>
      </c>
      <c r="P105" s="5" t="s">
        <v>20</v>
      </c>
    </row>
    <row r="106" spans="1:28">
      <c r="A106" s="5" t="s">
        <v>71</v>
      </c>
      <c r="B106" s="6" t="s">
        <v>108</v>
      </c>
      <c r="C106" s="5" t="s">
        <v>111</v>
      </c>
      <c r="D106" s="5">
        <v>275</v>
      </c>
      <c r="E106" s="5">
        <v>100</v>
      </c>
      <c r="F106" s="5">
        <v>300</v>
      </c>
      <c r="G106" s="2">
        <v>320</v>
      </c>
      <c r="H106" s="5">
        <v>2.0299999999999998</v>
      </c>
      <c r="I106" s="5">
        <v>0.1</v>
      </c>
      <c r="J106" s="5">
        <v>0.9</v>
      </c>
      <c r="K106" s="5">
        <v>100</v>
      </c>
      <c r="L106" s="61">
        <v>16.5</v>
      </c>
      <c r="M106" s="5">
        <v>2</v>
      </c>
      <c r="N106" s="5">
        <v>75</v>
      </c>
      <c r="O106" s="5" t="s">
        <v>19</v>
      </c>
      <c r="P106" s="5" t="s">
        <v>20</v>
      </c>
    </row>
    <row r="107" spans="1:28">
      <c r="A107" s="5" t="s">
        <v>71</v>
      </c>
      <c r="B107" s="6" t="s">
        <v>108</v>
      </c>
      <c r="C107" s="5" t="s">
        <v>112</v>
      </c>
      <c r="D107" s="5">
        <v>275</v>
      </c>
      <c r="E107" s="5">
        <v>100</v>
      </c>
      <c r="F107" s="5">
        <v>300</v>
      </c>
      <c r="G107" s="2">
        <v>320</v>
      </c>
      <c r="H107" s="5">
        <v>2.0299999999999998</v>
      </c>
      <c r="I107" s="5">
        <v>0.1</v>
      </c>
      <c r="J107" s="5">
        <v>0.9</v>
      </c>
      <c r="K107" s="5">
        <v>100</v>
      </c>
      <c r="L107" s="61">
        <v>16.5</v>
      </c>
      <c r="M107" s="5">
        <v>2</v>
      </c>
      <c r="N107" s="5">
        <v>37.5</v>
      </c>
      <c r="O107" s="5" t="s">
        <v>19</v>
      </c>
      <c r="P107" s="5" t="s">
        <v>20</v>
      </c>
    </row>
    <row r="108" spans="1:28">
      <c r="A108" s="5" t="s">
        <v>71</v>
      </c>
      <c r="B108" s="6" t="s">
        <v>108</v>
      </c>
      <c r="C108" s="5" t="s">
        <v>45</v>
      </c>
      <c r="D108" s="5">
        <v>275</v>
      </c>
      <c r="E108" s="5">
        <v>100</v>
      </c>
      <c r="F108" s="5">
        <v>300</v>
      </c>
      <c r="G108" s="2">
        <v>320</v>
      </c>
      <c r="H108" s="5">
        <v>2.0299999999999998</v>
      </c>
      <c r="I108" s="5">
        <v>0.1</v>
      </c>
      <c r="J108" s="5">
        <v>0.9</v>
      </c>
      <c r="K108" s="5">
        <v>100</v>
      </c>
      <c r="L108" s="61">
        <v>16.5</v>
      </c>
      <c r="M108" s="5">
        <v>2</v>
      </c>
      <c r="N108" s="5">
        <v>37.5</v>
      </c>
      <c r="O108" s="5" t="s">
        <v>19</v>
      </c>
      <c r="P108" s="5" t="s">
        <v>20</v>
      </c>
    </row>
    <row r="109" spans="1:28" s="18" customFormat="1">
      <c r="A109" s="36" t="s">
        <v>71</v>
      </c>
      <c r="B109" s="37" t="s">
        <v>108</v>
      </c>
      <c r="C109" s="36" t="s">
        <v>46</v>
      </c>
      <c r="D109" s="36">
        <v>275</v>
      </c>
      <c r="E109" s="36">
        <v>100</v>
      </c>
      <c r="F109" s="36">
        <v>300</v>
      </c>
      <c r="G109" s="2">
        <v>320</v>
      </c>
      <c r="H109" s="36">
        <v>2.0299999999999998</v>
      </c>
      <c r="I109" s="36">
        <v>0.1</v>
      </c>
      <c r="J109" s="36">
        <v>0.8</v>
      </c>
      <c r="K109" s="36">
        <v>100</v>
      </c>
      <c r="L109" s="62">
        <v>16.5</v>
      </c>
      <c r="M109" s="36">
        <v>2</v>
      </c>
      <c r="N109" s="36">
        <v>75</v>
      </c>
      <c r="O109" s="36" t="s">
        <v>19</v>
      </c>
      <c r="P109" s="36" t="s">
        <v>20</v>
      </c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8" s="18" customFormat="1">
      <c r="A110" s="38" t="s">
        <v>71</v>
      </c>
      <c r="B110" s="39" t="s">
        <v>108</v>
      </c>
      <c r="C110" s="38" t="s">
        <v>56</v>
      </c>
      <c r="D110" s="38">
        <v>275</v>
      </c>
      <c r="E110" s="38">
        <v>100</v>
      </c>
      <c r="F110" s="38">
        <v>300</v>
      </c>
      <c r="G110" s="2">
        <v>320</v>
      </c>
      <c r="H110" s="38">
        <v>2.0299999999999998</v>
      </c>
      <c r="I110" s="38">
        <v>0.1</v>
      </c>
      <c r="J110" s="38">
        <v>0.9</v>
      </c>
      <c r="K110" s="38">
        <v>100</v>
      </c>
      <c r="L110" s="63">
        <v>16.5</v>
      </c>
      <c r="M110" s="38">
        <v>2</v>
      </c>
      <c r="N110" s="38">
        <v>37.5</v>
      </c>
      <c r="O110" s="38" t="s">
        <v>19</v>
      </c>
      <c r="P110" s="38" t="s">
        <v>20</v>
      </c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8">
      <c r="A111" s="5" t="s">
        <v>71</v>
      </c>
      <c r="B111" s="6" t="s">
        <v>117</v>
      </c>
      <c r="C111" s="5" t="s">
        <v>118</v>
      </c>
      <c r="D111" s="5">
        <v>325</v>
      </c>
      <c r="E111" s="5">
        <v>300</v>
      </c>
      <c r="F111" s="5">
        <v>300</v>
      </c>
      <c r="G111" s="2">
        <v>320</v>
      </c>
      <c r="H111" s="5">
        <v>2.0299999999999998</v>
      </c>
      <c r="I111" s="5">
        <v>0.1</v>
      </c>
      <c r="J111" s="5">
        <v>0.9</v>
      </c>
      <c r="K111" s="5">
        <v>100</v>
      </c>
      <c r="L111" s="61">
        <v>16.5</v>
      </c>
      <c r="M111" s="5">
        <v>2</v>
      </c>
      <c r="N111" s="5">
        <v>37.5</v>
      </c>
      <c r="O111" s="5" t="s">
        <v>19</v>
      </c>
      <c r="P111" s="5" t="s">
        <v>40</v>
      </c>
    </row>
    <row r="112" spans="1:28" s="20" customFormat="1">
      <c r="A112" s="43" t="s">
        <v>121</v>
      </c>
      <c r="B112" s="44" t="s">
        <v>120</v>
      </c>
      <c r="C112" s="43" t="s">
        <v>130</v>
      </c>
      <c r="D112" s="43">
        <v>275</v>
      </c>
      <c r="E112" s="43">
        <v>100</v>
      </c>
      <c r="F112" s="43">
        <v>300</v>
      </c>
      <c r="G112" s="2">
        <v>320</v>
      </c>
      <c r="H112" s="43">
        <v>2.0299999999999998</v>
      </c>
      <c r="I112" s="43">
        <v>0.1</v>
      </c>
      <c r="J112" s="43">
        <v>0.8</v>
      </c>
      <c r="K112" s="43">
        <v>100</v>
      </c>
      <c r="L112" s="64">
        <v>16.5</v>
      </c>
      <c r="M112" s="43">
        <v>2</v>
      </c>
      <c r="N112" s="43">
        <v>75</v>
      </c>
      <c r="O112" s="43" t="s">
        <v>19</v>
      </c>
      <c r="P112" s="43" t="s">
        <v>20</v>
      </c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s="20" customFormat="1">
      <c r="A113" s="43" t="s">
        <v>121</v>
      </c>
      <c r="B113" s="44" t="s">
        <v>129</v>
      </c>
      <c r="C113" s="43" t="s">
        <v>131</v>
      </c>
      <c r="D113" s="43">
        <v>275</v>
      </c>
      <c r="E113" s="43">
        <v>100</v>
      </c>
      <c r="F113" s="43">
        <v>300</v>
      </c>
      <c r="G113" s="2">
        <v>320</v>
      </c>
      <c r="H113" s="43">
        <v>2.0299999999999998</v>
      </c>
      <c r="I113" s="43">
        <v>0.1</v>
      </c>
      <c r="J113" s="43">
        <v>0.8</v>
      </c>
      <c r="K113" s="43">
        <v>100</v>
      </c>
      <c r="L113" s="64">
        <v>16.5</v>
      </c>
      <c r="M113" s="43">
        <v>2</v>
      </c>
      <c r="N113" s="43">
        <v>75</v>
      </c>
      <c r="O113" s="43" t="s">
        <v>19</v>
      </c>
      <c r="P113" s="43" t="s">
        <v>20</v>
      </c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s="20" customFormat="1">
      <c r="A114" s="20" t="s">
        <v>121</v>
      </c>
      <c r="B114" s="45" t="s">
        <v>123</v>
      </c>
      <c r="C114" s="20" t="s">
        <v>122</v>
      </c>
      <c r="D114" s="43">
        <v>275</v>
      </c>
      <c r="E114" s="43">
        <v>6000</v>
      </c>
      <c r="F114" s="43">
        <v>40</v>
      </c>
      <c r="G114" s="2">
        <v>320</v>
      </c>
      <c r="H114" s="43">
        <v>2.0299999999999998</v>
      </c>
      <c r="I114" s="43">
        <v>0.1</v>
      </c>
      <c r="J114" s="43">
        <v>0.8</v>
      </c>
      <c r="K114" s="43">
        <v>100</v>
      </c>
      <c r="L114" s="64">
        <v>16.5</v>
      </c>
      <c r="M114" s="43">
        <v>2</v>
      </c>
      <c r="N114" s="43">
        <v>10</v>
      </c>
      <c r="O114" s="43" t="s">
        <v>19</v>
      </c>
      <c r="P114" s="43" t="s">
        <v>20</v>
      </c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s="20" customFormat="1">
      <c r="A115" s="43" t="s">
        <v>121</v>
      </c>
      <c r="B115" s="44" t="s">
        <v>135</v>
      </c>
      <c r="C115" s="43" t="s">
        <v>136</v>
      </c>
      <c r="D115" s="43">
        <v>210</v>
      </c>
      <c r="E115" s="43">
        <v>100</v>
      </c>
      <c r="F115" s="43">
        <v>300</v>
      </c>
      <c r="G115" s="2">
        <v>320</v>
      </c>
      <c r="H115" s="43">
        <v>2.0299999999999998</v>
      </c>
      <c r="I115" s="43">
        <v>0.1</v>
      </c>
      <c r="J115" s="43">
        <v>0.8</v>
      </c>
      <c r="K115" s="43">
        <v>100</v>
      </c>
      <c r="L115" s="64">
        <v>16.5</v>
      </c>
      <c r="M115" s="43">
        <v>2</v>
      </c>
      <c r="N115" s="43">
        <v>75</v>
      </c>
      <c r="O115" s="43" t="s">
        <v>19</v>
      </c>
      <c r="P115" s="43" t="s">
        <v>20</v>
      </c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s="20" customFormat="1">
      <c r="A116" s="43" t="s">
        <v>121</v>
      </c>
      <c r="B116" s="44" t="s">
        <v>135</v>
      </c>
      <c r="C116" s="43" t="s">
        <v>137</v>
      </c>
      <c r="D116" s="43">
        <v>210</v>
      </c>
      <c r="E116" s="43">
        <v>150</v>
      </c>
      <c r="F116" s="43">
        <v>200</v>
      </c>
      <c r="G116" s="2">
        <v>320</v>
      </c>
      <c r="H116" s="43">
        <v>2.0299999999999998</v>
      </c>
      <c r="I116" s="43">
        <v>0.1</v>
      </c>
      <c r="J116" s="43">
        <v>0.8</v>
      </c>
      <c r="K116" s="43">
        <v>100</v>
      </c>
      <c r="L116" s="64">
        <v>16.5</v>
      </c>
      <c r="M116" s="43">
        <v>2</v>
      </c>
      <c r="N116" s="43">
        <v>50</v>
      </c>
      <c r="O116" s="43" t="s">
        <v>19</v>
      </c>
      <c r="P116" s="43" t="s">
        <v>20</v>
      </c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s="20" customFormat="1">
      <c r="A117" s="20" t="s">
        <v>121</v>
      </c>
      <c r="B117" s="44" t="s">
        <v>135</v>
      </c>
      <c r="C117" s="20" t="s">
        <v>138</v>
      </c>
      <c r="D117" s="43">
        <v>210</v>
      </c>
      <c r="E117" s="43">
        <v>6000</v>
      </c>
      <c r="F117" s="43">
        <v>40</v>
      </c>
      <c r="G117" s="2">
        <v>320</v>
      </c>
      <c r="H117" s="43">
        <v>2.0299999999999998</v>
      </c>
      <c r="I117" s="43">
        <v>0.1</v>
      </c>
      <c r="J117" s="43">
        <v>0.8</v>
      </c>
      <c r="K117" s="43">
        <v>100</v>
      </c>
      <c r="L117" s="64">
        <v>16.5</v>
      </c>
      <c r="M117" s="43">
        <v>2</v>
      </c>
      <c r="N117" s="43">
        <v>10</v>
      </c>
      <c r="O117" s="43" t="s">
        <v>19</v>
      </c>
      <c r="P117" s="43" t="s">
        <v>20</v>
      </c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s="20" customFormat="1">
      <c r="A118" s="20" t="s">
        <v>121</v>
      </c>
      <c r="B118" s="44" t="s">
        <v>135</v>
      </c>
      <c r="C118" s="20" t="s">
        <v>139</v>
      </c>
      <c r="D118" s="43">
        <v>210</v>
      </c>
      <c r="E118" s="43">
        <v>10000</v>
      </c>
      <c r="F118" s="43">
        <v>30</v>
      </c>
      <c r="G118" s="2">
        <v>320</v>
      </c>
      <c r="H118" s="43">
        <v>2.0299999999999998</v>
      </c>
      <c r="I118" s="43">
        <v>0.1</v>
      </c>
      <c r="J118" s="43">
        <v>0.8</v>
      </c>
      <c r="K118" s="43">
        <v>100</v>
      </c>
      <c r="L118" s="64">
        <v>16.5</v>
      </c>
      <c r="M118" s="43">
        <v>2</v>
      </c>
      <c r="N118" s="43">
        <v>7.5</v>
      </c>
      <c r="O118" s="43" t="s">
        <v>19</v>
      </c>
      <c r="P118" s="43" t="s">
        <v>20</v>
      </c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5">
      <c r="A119" s="40" t="s">
        <v>140</v>
      </c>
      <c r="B119" s="41" t="s">
        <v>141</v>
      </c>
      <c r="C119" s="40" t="s">
        <v>152</v>
      </c>
      <c r="D119" s="40">
        <v>200</v>
      </c>
      <c r="E119" s="40">
        <v>10000</v>
      </c>
      <c r="F119" s="40">
        <v>40</v>
      </c>
      <c r="G119" s="2">
        <v>320</v>
      </c>
      <c r="H119" s="40">
        <v>2.0299999999999998</v>
      </c>
      <c r="I119" s="40">
        <v>0.1</v>
      </c>
      <c r="J119" s="40">
        <v>0.8</v>
      </c>
      <c r="K119" s="40">
        <v>100</v>
      </c>
      <c r="L119" s="65">
        <v>16.5</v>
      </c>
      <c r="M119" s="40">
        <v>2</v>
      </c>
      <c r="N119" s="40">
        <f>F119/4</f>
        <v>10</v>
      </c>
      <c r="O119" s="40" t="s">
        <v>19</v>
      </c>
      <c r="P119" s="40" t="s">
        <v>20</v>
      </c>
      <c r="Q119" s="47">
        <v>3.9250240000000001</v>
      </c>
      <c r="R119" s="47">
        <v>10.210380000000001</v>
      </c>
      <c r="S119" s="47">
        <v>9.2975919999999999</v>
      </c>
      <c r="T119" s="47">
        <v>9.2529339999999998</v>
      </c>
    </row>
    <row r="120" spans="1:25" ht="15">
      <c r="A120" s="40" t="s">
        <v>140</v>
      </c>
      <c r="B120" s="41" t="s">
        <v>141</v>
      </c>
      <c r="C120" s="40" t="s">
        <v>142</v>
      </c>
      <c r="D120" s="40">
        <v>200</v>
      </c>
      <c r="E120" s="40">
        <v>6000</v>
      </c>
      <c r="F120" s="40">
        <v>40</v>
      </c>
      <c r="G120" s="2">
        <v>320</v>
      </c>
      <c r="H120" s="40">
        <v>2.0299999999999998</v>
      </c>
      <c r="I120" s="40">
        <v>0.1</v>
      </c>
      <c r="J120" s="40">
        <v>0.8</v>
      </c>
      <c r="K120" s="40">
        <v>100</v>
      </c>
      <c r="L120" s="65">
        <v>16.5</v>
      </c>
      <c r="M120" s="40">
        <v>2</v>
      </c>
      <c r="N120" s="40">
        <v>10</v>
      </c>
      <c r="O120" s="40" t="s">
        <v>19</v>
      </c>
      <c r="P120" s="40" t="s">
        <v>20</v>
      </c>
      <c r="Q120" s="47">
        <v>3.9199489999999999</v>
      </c>
      <c r="R120" s="47">
        <v>10.169115</v>
      </c>
      <c r="S120" s="47">
        <v>9.252936</v>
      </c>
      <c r="T120" s="47">
        <v>9.2059040000000003</v>
      </c>
    </row>
    <row r="121" spans="1:25">
      <c r="A121" s="40" t="s">
        <v>140</v>
      </c>
      <c r="B121" s="41" t="s">
        <v>141</v>
      </c>
      <c r="C121" s="42" t="s">
        <v>143</v>
      </c>
      <c r="D121" s="40">
        <v>200</v>
      </c>
      <c r="E121" s="40">
        <v>300</v>
      </c>
      <c r="F121" s="40">
        <v>200</v>
      </c>
      <c r="G121" s="2">
        <v>320</v>
      </c>
      <c r="H121" s="40">
        <v>2.0299999999999998</v>
      </c>
      <c r="I121" s="40">
        <v>0.1</v>
      </c>
      <c r="J121" s="40">
        <v>0.8</v>
      </c>
      <c r="K121" s="40">
        <v>100</v>
      </c>
      <c r="L121" s="65">
        <v>16.5</v>
      </c>
      <c r="M121" s="40">
        <v>2</v>
      </c>
      <c r="N121" s="40">
        <v>50</v>
      </c>
      <c r="O121" s="40" t="s">
        <v>19</v>
      </c>
      <c r="P121" s="40" t="s">
        <v>20</v>
      </c>
    </row>
    <row r="122" spans="1:25">
      <c r="A122" s="40" t="s">
        <v>140</v>
      </c>
      <c r="B122" s="41" t="s">
        <v>141</v>
      </c>
      <c r="C122" s="42" t="s">
        <v>144</v>
      </c>
      <c r="D122" s="40">
        <v>200</v>
      </c>
      <c r="E122" s="40">
        <v>100</v>
      </c>
      <c r="F122" s="40">
        <v>300</v>
      </c>
      <c r="G122" s="2">
        <v>320</v>
      </c>
      <c r="H122" s="40">
        <v>2.0299999999999998</v>
      </c>
      <c r="I122" s="40">
        <v>0.1</v>
      </c>
      <c r="J122" s="40">
        <v>0.8</v>
      </c>
      <c r="K122" s="40">
        <v>100</v>
      </c>
      <c r="L122" s="65">
        <v>16.5</v>
      </c>
      <c r="M122" s="40">
        <v>2</v>
      </c>
      <c r="N122" s="40">
        <v>75</v>
      </c>
      <c r="O122" s="40" t="s">
        <v>19</v>
      </c>
      <c r="P122" s="40" t="s">
        <v>20</v>
      </c>
    </row>
    <row r="123" spans="1:25">
      <c r="A123" s="40" t="s">
        <v>140</v>
      </c>
      <c r="B123" s="41" t="s">
        <v>150</v>
      </c>
      <c r="C123" s="42" t="s">
        <v>151</v>
      </c>
      <c r="D123" s="40">
        <v>25</v>
      </c>
      <c r="E123" s="40">
        <v>10000</v>
      </c>
      <c r="F123" s="40">
        <v>35</v>
      </c>
      <c r="G123" s="2">
        <v>320</v>
      </c>
      <c r="H123" s="40">
        <v>2.0299999999999998</v>
      </c>
      <c r="I123" s="40">
        <v>0.1</v>
      </c>
      <c r="J123" s="40">
        <v>0.8</v>
      </c>
      <c r="K123" s="40">
        <v>100</v>
      </c>
      <c r="L123" s="65">
        <v>42</v>
      </c>
      <c r="M123" s="40">
        <v>2</v>
      </c>
      <c r="N123" s="40">
        <f>F123/4</f>
        <v>8.75</v>
      </c>
      <c r="O123" s="40" t="s">
        <v>19</v>
      </c>
      <c r="P123" s="40" t="s">
        <v>20</v>
      </c>
    </row>
    <row r="124" spans="1:25">
      <c r="A124" s="40" t="s">
        <v>140</v>
      </c>
      <c r="B124" s="41" t="s">
        <v>150</v>
      </c>
      <c r="C124" s="42" t="s">
        <v>153</v>
      </c>
      <c r="D124" s="40">
        <v>25</v>
      </c>
      <c r="E124" s="40">
        <v>100</v>
      </c>
      <c r="F124" s="40">
        <v>325</v>
      </c>
      <c r="G124" s="2">
        <v>320</v>
      </c>
      <c r="H124" s="40">
        <v>2.0299999999999998</v>
      </c>
      <c r="I124" s="40">
        <v>0.1</v>
      </c>
      <c r="J124" s="40">
        <v>0.8</v>
      </c>
      <c r="K124" s="40">
        <v>100</v>
      </c>
      <c r="L124" s="65">
        <v>42</v>
      </c>
      <c r="M124" s="40">
        <v>2</v>
      </c>
      <c r="N124" s="40">
        <f>F124/4</f>
        <v>81.25</v>
      </c>
      <c r="O124" s="40" t="s">
        <v>19</v>
      </c>
      <c r="P124" s="40" t="s">
        <v>20</v>
      </c>
    </row>
    <row r="125" spans="1:25">
      <c r="A125" s="40" t="s">
        <v>140</v>
      </c>
      <c r="B125" s="41" t="s">
        <v>154</v>
      </c>
      <c r="C125" s="42" t="s">
        <v>155</v>
      </c>
      <c r="D125" s="40">
        <v>200</v>
      </c>
      <c r="E125" s="40">
        <v>10000</v>
      </c>
      <c r="F125" s="40">
        <v>35</v>
      </c>
      <c r="G125" s="2">
        <v>320</v>
      </c>
      <c r="H125" s="40">
        <v>2.0299999999999998</v>
      </c>
      <c r="I125" s="40">
        <v>0.1</v>
      </c>
      <c r="J125" s="40">
        <v>0.8</v>
      </c>
      <c r="K125" s="40">
        <v>100</v>
      </c>
      <c r="L125" s="65">
        <v>16.5</v>
      </c>
      <c r="M125" s="40">
        <v>2</v>
      </c>
      <c r="N125" s="40">
        <f>F125/4</f>
        <v>8.75</v>
      </c>
      <c r="O125" s="40" t="s">
        <v>19</v>
      </c>
      <c r="P125" s="40" t="s">
        <v>20</v>
      </c>
    </row>
    <row r="126" spans="1:25">
      <c r="A126" s="40" t="s">
        <v>140</v>
      </c>
      <c r="B126" s="41" t="s">
        <v>154</v>
      </c>
      <c r="C126" s="42" t="s">
        <v>156</v>
      </c>
      <c r="D126" s="40">
        <v>200</v>
      </c>
      <c r="E126" s="40">
        <v>100</v>
      </c>
      <c r="F126" s="40">
        <v>325</v>
      </c>
      <c r="G126" s="2">
        <v>320</v>
      </c>
      <c r="H126" s="40">
        <v>2.0299999999999998</v>
      </c>
      <c r="I126" s="40">
        <v>0.1</v>
      </c>
      <c r="J126" s="40">
        <v>0.8</v>
      </c>
      <c r="K126" s="40">
        <v>100</v>
      </c>
      <c r="L126" s="65">
        <v>16.5</v>
      </c>
      <c r="M126" s="40">
        <v>2</v>
      </c>
      <c r="N126" s="40">
        <f t="shared" ref="N126:N128" si="9">F126/4</f>
        <v>81.25</v>
      </c>
      <c r="O126" s="40" t="s">
        <v>19</v>
      </c>
      <c r="P126" s="40" t="s">
        <v>20</v>
      </c>
    </row>
    <row r="127" spans="1:25">
      <c r="A127" s="40" t="s">
        <v>140</v>
      </c>
      <c r="B127" s="41" t="s">
        <v>154</v>
      </c>
      <c r="C127" s="42" t="s">
        <v>158</v>
      </c>
      <c r="D127" s="40">
        <v>200</v>
      </c>
      <c r="E127" s="40">
        <v>10000</v>
      </c>
      <c r="F127" s="40">
        <v>35</v>
      </c>
      <c r="G127" s="2">
        <v>320</v>
      </c>
      <c r="H127" s="40">
        <v>2.0299999999999998</v>
      </c>
      <c r="I127" s="40">
        <v>0.1</v>
      </c>
      <c r="J127" s="40">
        <v>0.7</v>
      </c>
      <c r="K127" s="40">
        <v>100</v>
      </c>
      <c r="L127" s="65">
        <v>16.5</v>
      </c>
      <c r="M127" s="40">
        <v>2</v>
      </c>
      <c r="N127" s="40">
        <f t="shared" si="9"/>
        <v>8.75</v>
      </c>
      <c r="O127" s="40" t="s">
        <v>19</v>
      </c>
      <c r="P127" s="10" t="s">
        <v>166</v>
      </c>
    </row>
    <row r="128" spans="1:25">
      <c r="A128" s="40" t="s">
        <v>140</v>
      </c>
      <c r="B128" s="41" t="s">
        <v>154</v>
      </c>
      <c r="C128" s="42" t="s">
        <v>157</v>
      </c>
      <c r="D128" s="40">
        <v>200</v>
      </c>
      <c r="E128" s="40">
        <v>100</v>
      </c>
      <c r="F128" s="40">
        <v>325</v>
      </c>
      <c r="G128" s="2">
        <v>320</v>
      </c>
      <c r="H128" s="40">
        <v>2.0299999999999998</v>
      </c>
      <c r="I128" s="40">
        <v>0.1</v>
      </c>
      <c r="J128" s="40">
        <v>0.7</v>
      </c>
      <c r="K128" s="40">
        <v>100</v>
      </c>
      <c r="L128" s="65">
        <v>16.5</v>
      </c>
      <c r="M128" s="40">
        <v>2</v>
      </c>
      <c r="N128" s="40">
        <f t="shared" si="9"/>
        <v>81.25</v>
      </c>
      <c r="O128" s="40" t="s">
        <v>19</v>
      </c>
      <c r="P128" s="25" t="s">
        <v>166</v>
      </c>
    </row>
    <row r="129" spans="1:16">
      <c r="A129" s="40" t="s">
        <v>178</v>
      </c>
      <c r="B129" s="41" t="s">
        <v>177</v>
      </c>
      <c r="C129" s="42" t="s">
        <v>179</v>
      </c>
      <c r="D129" s="40">
        <v>250</v>
      </c>
      <c r="E129" s="40">
        <v>100</v>
      </c>
      <c r="F129" s="40">
        <v>325</v>
      </c>
      <c r="G129" s="2">
        <v>320</v>
      </c>
      <c r="H129" s="40">
        <v>2.0299999999999998</v>
      </c>
      <c r="I129" s="40">
        <v>0.1</v>
      </c>
      <c r="J129" s="40">
        <v>0.8</v>
      </c>
      <c r="K129" s="40">
        <v>100</v>
      </c>
      <c r="L129" s="49">
        <v>18.125</v>
      </c>
      <c r="M129" s="40">
        <v>2</v>
      </c>
      <c r="N129" s="40">
        <f t="shared" ref="N129:N134" si="10">F129/4</f>
        <v>81.25</v>
      </c>
      <c r="O129" s="40" t="s">
        <v>19</v>
      </c>
      <c r="P129" s="40" t="s">
        <v>20</v>
      </c>
    </row>
    <row r="130" spans="1:16">
      <c r="A130" s="40" t="s">
        <v>178</v>
      </c>
      <c r="B130" s="41" t="s">
        <v>191</v>
      </c>
      <c r="C130" s="42" t="s">
        <v>192</v>
      </c>
      <c r="D130" s="40">
        <v>350</v>
      </c>
      <c r="E130" s="40">
        <v>100</v>
      </c>
      <c r="F130" s="40">
        <v>380</v>
      </c>
      <c r="G130" s="2">
        <v>320</v>
      </c>
      <c r="H130" s="40">
        <v>2.0299999999999998</v>
      </c>
      <c r="I130" s="40">
        <v>0.1</v>
      </c>
      <c r="J130" s="40">
        <v>0.8</v>
      </c>
      <c r="K130" s="40">
        <v>100</v>
      </c>
      <c r="L130" s="49">
        <v>18.125</v>
      </c>
      <c r="M130" s="40">
        <v>2</v>
      </c>
      <c r="N130" s="40">
        <f>F130/4</f>
        <v>95</v>
      </c>
      <c r="O130" s="40" t="s">
        <v>19</v>
      </c>
      <c r="P130" s="40" t="s">
        <v>20</v>
      </c>
    </row>
    <row r="131" spans="1:16">
      <c r="A131" s="40" t="s">
        <v>178</v>
      </c>
      <c r="B131" s="41" t="s">
        <v>191</v>
      </c>
      <c r="C131" s="42" t="s">
        <v>194</v>
      </c>
      <c r="D131" s="40">
        <v>400</v>
      </c>
      <c r="E131" s="40">
        <v>100</v>
      </c>
      <c r="F131" s="40">
        <v>380</v>
      </c>
      <c r="G131" s="2">
        <v>320</v>
      </c>
      <c r="H131" s="40">
        <v>2.0299999999999998</v>
      </c>
      <c r="I131" s="40">
        <v>0.1</v>
      </c>
      <c r="J131" s="40">
        <v>0.8</v>
      </c>
      <c r="K131" s="40">
        <v>100</v>
      </c>
      <c r="L131" s="49">
        <v>18.125</v>
      </c>
      <c r="M131" s="40">
        <v>2</v>
      </c>
      <c r="N131" s="40">
        <f>F131/4</f>
        <v>95</v>
      </c>
      <c r="O131" s="40" t="s">
        <v>19</v>
      </c>
      <c r="P131" s="40" t="s">
        <v>20</v>
      </c>
    </row>
    <row r="132" spans="1:16">
      <c r="A132" s="40" t="s">
        <v>178</v>
      </c>
      <c r="B132" s="41" t="s">
        <v>191</v>
      </c>
      <c r="C132" s="42" t="s">
        <v>198</v>
      </c>
      <c r="D132" s="40">
        <v>500</v>
      </c>
      <c r="E132" s="40">
        <v>100</v>
      </c>
      <c r="F132" s="40">
        <v>380</v>
      </c>
      <c r="G132" s="2">
        <v>320</v>
      </c>
      <c r="H132" s="40">
        <v>2.0299999999999998</v>
      </c>
      <c r="I132" s="40">
        <v>0.1</v>
      </c>
      <c r="J132" s="40">
        <v>0.8</v>
      </c>
      <c r="K132" s="40">
        <v>100</v>
      </c>
      <c r="L132" s="49">
        <v>18.125</v>
      </c>
      <c r="M132" s="40">
        <v>2</v>
      </c>
      <c r="N132" s="40">
        <f>F132/4</f>
        <v>95</v>
      </c>
      <c r="O132" s="40" t="s">
        <v>19</v>
      </c>
      <c r="P132" s="40" t="s">
        <v>20</v>
      </c>
    </row>
    <row r="133" spans="1:16">
      <c r="A133" s="40" t="s">
        <v>178</v>
      </c>
      <c r="B133" s="41" t="s">
        <v>191</v>
      </c>
      <c r="C133" s="42" t="s">
        <v>199</v>
      </c>
      <c r="D133" s="40">
        <v>600</v>
      </c>
      <c r="E133" s="40">
        <v>100</v>
      </c>
      <c r="F133" s="40">
        <v>380</v>
      </c>
      <c r="G133" s="2">
        <v>320</v>
      </c>
      <c r="H133" s="40">
        <v>2.0299999999999998</v>
      </c>
      <c r="I133" s="40">
        <v>0.1</v>
      </c>
      <c r="J133" s="40">
        <v>0.8</v>
      </c>
      <c r="K133" s="40">
        <v>100</v>
      </c>
      <c r="L133" s="49">
        <v>18.125</v>
      </c>
      <c r="M133" s="40">
        <v>2</v>
      </c>
      <c r="N133" s="40">
        <f>F133/4</f>
        <v>95</v>
      </c>
      <c r="O133" s="40" t="s">
        <v>19</v>
      </c>
      <c r="P133" s="40" t="s">
        <v>20</v>
      </c>
    </row>
    <row r="134" spans="1:16">
      <c r="A134" s="40" t="s">
        <v>178</v>
      </c>
      <c r="B134" s="41" t="s">
        <v>177</v>
      </c>
      <c r="C134" s="42" t="s">
        <v>180</v>
      </c>
      <c r="D134" s="40">
        <v>250</v>
      </c>
      <c r="E134" s="40">
        <v>10000</v>
      </c>
      <c r="F134" s="40">
        <v>35</v>
      </c>
      <c r="G134" s="2">
        <v>320</v>
      </c>
      <c r="H134" s="40">
        <v>2.0299999999999998</v>
      </c>
      <c r="I134" s="40">
        <v>0.13</v>
      </c>
      <c r="J134" s="40">
        <v>0.8</v>
      </c>
      <c r="K134" s="40">
        <v>100</v>
      </c>
      <c r="L134" s="49">
        <v>18.125</v>
      </c>
      <c r="M134" s="40">
        <v>2</v>
      </c>
      <c r="N134" s="40">
        <f t="shared" si="10"/>
        <v>8.75</v>
      </c>
      <c r="O134" s="40" t="s">
        <v>19</v>
      </c>
      <c r="P134" s="40" t="s">
        <v>20</v>
      </c>
    </row>
    <row r="135" spans="1:16">
      <c r="A135" s="40" t="s">
        <v>178</v>
      </c>
      <c r="B135" s="41" t="s">
        <v>191</v>
      </c>
      <c r="C135" s="42" t="s">
        <v>193</v>
      </c>
      <c r="D135" s="40">
        <v>350</v>
      </c>
      <c r="E135" s="40">
        <v>10000</v>
      </c>
      <c r="F135" s="40">
        <v>50</v>
      </c>
      <c r="G135" s="2">
        <v>320</v>
      </c>
      <c r="H135" s="40">
        <v>2.0299999999999998</v>
      </c>
      <c r="I135" s="40">
        <v>0.13</v>
      </c>
      <c r="J135" s="40">
        <v>0.8</v>
      </c>
      <c r="K135" s="40">
        <v>100</v>
      </c>
      <c r="L135" s="49">
        <v>18.125</v>
      </c>
      <c r="M135" s="40">
        <v>2</v>
      </c>
      <c r="N135" s="40">
        <f t="shared" ref="N135" si="11">F135/4</f>
        <v>12.5</v>
      </c>
      <c r="O135" s="40" t="s">
        <v>19</v>
      </c>
      <c r="P135" s="40" t="s">
        <v>20</v>
      </c>
    </row>
    <row r="136" spans="1:16">
      <c r="A136" s="40" t="s">
        <v>178</v>
      </c>
      <c r="B136" s="41" t="s">
        <v>191</v>
      </c>
      <c r="C136" s="42" t="s">
        <v>195</v>
      </c>
      <c r="D136" s="40">
        <v>400</v>
      </c>
      <c r="E136" s="40">
        <v>10000</v>
      </c>
      <c r="F136" s="40">
        <v>50</v>
      </c>
      <c r="G136" s="2">
        <v>320</v>
      </c>
      <c r="H136" s="40">
        <v>2.0299999999999998</v>
      </c>
      <c r="I136" s="40">
        <v>0.13</v>
      </c>
      <c r="J136" s="40">
        <v>0.8</v>
      </c>
      <c r="K136" s="40">
        <v>100</v>
      </c>
      <c r="L136" s="49">
        <v>18.125</v>
      </c>
      <c r="M136" s="40">
        <v>2</v>
      </c>
      <c r="N136" s="40">
        <f t="shared" ref="N136:N137" si="12">F136/4</f>
        <v>12.5</v>
      </c>
      <c r="O136" s="40" t="s">
        <v>19</v>
      </c>
      <c r="P136" s="40" t="s">
        <v>20</v>
      </c>
    </row>
    <row r="137" spans="1:16">
      <c r="A137" s="40" t="s">
        <v>178</v>
      </c>
      <c r="B137" s="41" t="s">
        <v>191</v>
      </c>
      <c r="C137" s="42" t="s">
        <v>196</v>
      </c>
      <c r="D137" s="40">
        <v>350</v>
      </c>
      <c r="E137" s="40">
        <v>10000</v>
      </c>
      <c r="F137" s="40">
        <v>50</v>
      </c>
      <c r="G137" s="2">
        <v>320</v>
      </c>
      <c r="H137" s="40">
        <v>2.0299999999999998</v>
      </c>
      <c r="I137" s="40">
        <v>0.13</v>
      </c>
      <c r="J137" s="40">
        <v>0.8</v>
      </c>
      <c r="K137" s="40">
        <v>100</v>
      </c>
      <c r="L137" s="49">
        <v>18.125</v>
      </c>
      <c r="M137" s="40">
        <v>2</v>
      </c>
      <c r="N137" s="40">
        <f t="shared" si="12"/>
        <v>12.5</v>
      </c>
      <c r="O137" s="40" t="s">
        <v>19</v>
      </c>
      <c r="P137" s="40" t="s">
        <v>20</v>
      </c>
    </row>
    <row r="138" spans="1:16">
      <c r="A138" s="40" t="s">
        <v>178</v>
      </c>
      <c r="B138" s="41" t="s">
        <v>191</v>
      </c>
      <c r="C138" s="42" t="s">
        <v>197</v>
      </c>
      <c r="D138" s="40">
        <v>400</v>
      </c>
      <c r="E138" s="40">
        <v>10000</v>
      </c>
      <c r="F138" s="40">
        <v>50</v>
      </c>
      <c r="G138" s="2">
        <v>320</v>
      </c>
      <c r="H138" s="40">
        <v>2.0299999999999998</v>
      </c>
      <c r="I138" s="40">
        <v>0.13</v>
      </c>
      <c r="J138" s="40">
        <v>0.8</v>
      </c>
      <c r="K138" s="40">
        <v>100</v>
      </c>
      <c r="L138" s="49">
        <v>18.125</v>
      </c>
      <c r="M138" s="40">
        <v>2</v>
      </c>
      <c r="N138" s="40">
        <f t="shared" ref="N138" si="13">F138/4</f>
        <v>12.5</v>
      </c>
      <c r="O138" s="40" t="s">
        <v>19</v>
      </c>
      <c r="P138" s="40" t="s">
        <v>20</v>
      </c>
    </row>
  </sheetData>
  <pageMargins left="0.7" right="0.7" top="0.3" bottom="0.3" header="0.3" footer="0.3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5"/>
  <cols>
    <col min="1" max="1025" width="8.5703125" style="1"/>
  </cols>
  <sheetData/>
  <pageMargins left="0.7" right="0.7" top="0.3" bottom="0.3" header="0.3" footer="0.3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5"/>
  <cols>
    <col min="1" max="1025" width="8.5703125" style="1"/>
  </cols>
  <sheetData/>
  <pageMargins left="0.7" right="0.7" top="0.3" bottom="0.3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cp:revision>1</cp:revision>
  <dcterms:created xsi:type="dcterms:W3CDTF">2006-09-16T00:00:00Z</dcterms:created>
  <dcterms:modified xsi:type="dcterms:W3CDTF">2017-08-07T23:30:30Z</dcterms:modified>
  <dc:language>en-US</dc:language>
</cp:coreProperties>
</file>