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0" yWindow="-75" windowWidth="22005" windowHeight="12540"/>
  </bookViews>
  <sheets>
    <sheet name="sri-ipb2-0930-10262016" sheetId="1" r:id="rId1"/>
  </sheets>
  <calcPr calcId="0"/>
</workbook>
</file>

<file path=xl/calcChain.xml><?xml version="1.0" encoding="utf-8"?>
<calcChain xmlns="http://schemas.openxmlformats.org/spreadsheetml/2006/main">
  <c r="P15" i="1" l="1"/>
  <c r="P14" i="1"/>
  <c r="P13" i="1"/>
  <c r="O14" i="1"/>
  <c r="O15" i="1"/>
  <c r="O13" i="1"/>
  <c r="M12" i="1"/>
  <c r="J14" i="1"/>
  <c r="J15" i="1"/>
  <c r="J13" i="1"/>
  <c r="P9" i="1"/>
  <c r="P8" i="1"/>
  <c r="O9" i="1"/>
  <c r="O10" i="1"/>
  <c r="P10" i="1" s="1"/>
  <c r="O8" i="1"/>
  <c r="J9" i="1"/>
  <c r="J10" i="1"/>
  <c r="J8" i="1"/>
  <c r="N43" i="1"/>
  <c r="L43" i="1"/>
  <c r="O43" i="1" s="1"/>
  <c r="I43" i="1"/>
  <c r="N42" i="1"/>
  <c r="L42" i="1"/>
  <c r="J42" i="1"/>
  <c r="I42" i="1"/>
  <c r="N41" i="1"/>
  <c r="L41" i="1"/>
  <c r="J41" i="1"/>
  <c r="N40" i="1"/>
  <c r="L40" i="1"/>
  <c r="J40" i="1"/>
  <c r="I40" i="1"/>
  <c r="N39" i="1"/>
  <c r="L39" i="1"/>
  <c r="J39" i="1"/>
  <c r="I39" i="1"/>
  <c r="N38" i="1"/>
  <c r="L38" i="1"/>
  <c r="O38" i="1" s="1"/>
  <c r="P38" i="1" s="1"/>
  <c r="J38" i="1"/>
  <c r="I38" i="1"/>
  <c r="N37" i="1"/>
  <c r="L37" i="1"/>
  <c r="I37" i="1"/>
  <c r="N36" i="1"/>
  <c r="L36" i="1"/>
  <c r="I36" i="1"/>
  <c r="N35" i="1"/>
  <c r="O35" i="1" s="1"/>
  <c r="L35" i="1"/>
  <c r="J35" i="1"/>
  <c r="I35" i="1"/>
  <c r="N34" i="1"/>
  <c r="L34" i="1"/>
  <c r="J34" i="1"/>
  <c r="I34" i="1"/>
  <c r="N33" i="1"/>
  <c r="L33" i="1"/>
  <c r="J33" i="1"/>
  <c r="I33" i="1"/>
  <c r="N32" i="1"/>
  <c r="L32" i="1"/>
  <c r="J32" i="1"/>
  <c r="I32" i="1"/>
  <c r="N31" i="1"/>
  <c r="O31" i="1" s="1"/>
  <c r="L31" i="1"/>
  <c r="J31" i="1"/>
  <c r="I31" i="1"/>
  <c r="N30" i="1"/>
  <c r="L30" i="1"/>
  <c r="I30" i="1"/>
  <c r="N29" i="1"/>
  <c r="L29" i="1"/>
  <c r="I29" i="1"/>
  <c r="N28" i="1"/>
  <c r="L28" i="1"/>
  <c r="O28" i="1" s="1"/>
  <c r="J28" i="1"/>
  <c r="I28" i="1"/>
  <c r="N27" i="1"/>
  <c r="L27" i="1"/>
  <c r="O27" i="1" s="1"/>
  <c r="P27" i="1" s="1"/>
  <c r="J27" i="1"/>
  <c r="I27" i="1"/>
  <c r="N26" i="1"/>
  <c r="L26" i="1"/>
  <c r="J26" i="1"/>
  <c r="I26" i="1"/>
  <c r="N25" i="1"/>
  <c r="L25" i="1"/>
  <c r="J25" i="1"/>
  <c r="I25" i="1"/>
  <c r="N24" i="1"/>
  <c r="L24" i="1"/>
  <c r="O24" i="1" s="1"/>
  <c r="J24" i="1"/>
  <c r="I24" i="1"/>
  <c r="N23" i="1"/>
  <c r="L23" i="1"/>
  <c r="I23" i="1"/>
  <c r="N22" i="1"/>
  <c r="L22" i="1"/>
  <c r="I22" i="1"/>
  <c r="N21" i="1"/>
  <c r="L21" i="1"/>
  <c r="J21" i="1"/>
  <c r="I21" i="1"/>
  <c r="N20" i="1"/>
  <c r="O20" i="1" s="1"/>
  <c r="L20" i="1"/>
  <c r="J20" i="1"/>
  <c r="I20" i="1"/>
  <c r="N19" i="1"/>
  <c r="L19" i="1"/>
  <c r="J19" i="1"/>
  <c r="I19" i="1"/>
  <c r="N18" i="1"/>
  <c r="L18" i="1"/>
  <c r="J18" i="1"/>
  <c r="I18" i="1"/>
  <c r="N17" i="1"/>
  <c r="L17" i="1"/>
  <c r="J17" i="1"/>
  <c r="I17" i="1"/>
  <c r="N16" i="1"/>
  <c r="L16" i="1"/>
  <c r="I16" i="1"/>
  <c r="N15" i="1"/>
  <c r="L15" i="1"/>
  <c r="I15" i="1"/>
  <c r="N14" i="1"/>
  <c r="L14" i="1"/>
  <c r="I14" i="1"/>
  <c r="N13" i="1"/>
  <c r="L13" i="1"/>
  <c r="I13" i="1"/>
  <c r="N12" i="1"/>
  <c r="L12" i="1"/>
  <c r="I12" i="1"/>
  <c r="N11" i="1"/>
  <c r="L11" i="1"/>
  <c r="I11" i="1"/>
  <c r="N10" i="1"/>
  <c r="L10" i="1"/>
  <c r="I10" i="1"/>
  <c r="N9" i="1"/>
  <c r="L9" i="1"/>
  <c r="I9" i="1"/>
  <c r="N8" i="1"/>
  <c r="L8" i="1"/>
  <c r="I8" i="1"/>
  <c r="N7" i="1"/>
  <c r="L7" i="1"/>
  <c r="I7" i="1"/>
  <c r="N6" i="1"/>
  <c r="L6" i="1"/>
  <c r="I6" i="1"/>
  <c r="N5" i="1"/>
  <c r="L5" i="1"/>
  <c r="J5" i="1"/>
  <c r="I5" i="1"/>
  <c r="N4" i="1"/>
  <c r="L4" i="1"/>
  <c r="J4" i="1"/>
  <c r="I4" i="1"/>
  <c r="N3" i="1"/>
  <c r="O3" i="1" s="1"/>
  <c r="L3" i="1"/>
  <c r="J3" i="1"/>
  <c r="I3" i="1"/>
  <c r="N2" i="1"/>
  <c r="L2" i="1"/>
  <c r="I2" i="1"/>
  <c r="O4" i="1" l="1"/>
  <c r="P4" i="1" s="1"/>
  <c r="O19" i="1"/>
  <c r="P19" i="1" s="1"/>
  <c r="O26" i="1"/>
  <c r="P26" i="1" s="1"/>
  <c r="O39" i="1"/>
  <c r="P39" i="1" s="1"/>
  <c r="P28" i="1"/>
  <c r="O5" i="1"/>
  <c r="P5" i="1" s="1"/>
  <c r="O18" i="1"/>
  <c r="P18" i="1" s="1"/>
  <c r="O33" i="1"/>
  <c r="P33" i="1" s="1"/>
  <c r="O25" i="1"/>
  <c r="P25" i="1" s="1"/>
  <c r="P24" i="1"/>
  <c r="P3" i="1"/>
  <c r="P20" i="1"/>
  <c r="P31" i="1"/>
  <c r="P35" i="1"/>
  <c r="O42" i="1"/>
  <c r="P42" i="1" s="1"/>
  <c r="O40" i="1"/>
  <c r="P40" i="1" s="1"/>
  <c r="O32" i="1"/>
  <c r="P32" i="1" s="1"/>
  <c r="O17" i="1"/>
  <c r="P17" i="1" s="1"/>
  <c r="O21" i="1"/>
  <c r="P21" i="1" s="1"/>
  <c r="O34" i="1"/>
  <c r="P34" i="1" s="1"/>
  <c r="O41" i="1"/>
</calcChain>
</file>

<file path=xl/sharedStrings.xml><?xml version="1.0" encoding="utf-8"?>
<sst xmlns="http://schemas.openxmlformats.org/spreadsheetml/2006/main" count="21" uniqueCount="21">
  <si>
    <t>Temp</t>
  </si>
  <si>
    <t>QL</t>
  </si>
  <si>
    <t>QF</t>
  </si>
  <si>
    <t>HP</t>
  </si>
  <si>
    <t>CoreQPower</t>
  </si>
  <si>
    <t>roomT</t>
  </si>
  <si>
    <t>InT1</t>
  </si>
  <si>
    <t>InT2</t>
  </si>
  <si>
    <t>hpError</t>
  </si>
  <si>
    <t>tempError</t>
  </si>
  <si>
    <t>coreQPowError</t>
  </si>
  <si>
    <t>InT1Error</t>
  </si>
  <si>
    <t>OutT1Error</t>
  </si>
  <si>
    <t>Pin</t>
  </si>
  <si>
    <t>HP drop</t>
  </si>
  <si>
    <t>Kbs</t>
  </si>
  <si>
    <t>InT-roomT</t>
  </si>
  <si>
    <t>Kas</t>
  </si>
  <si>
    <t>CoreT-roomT</t>
  </si>
  <si>
    <t>Pout</t>
  </si>
  <si>
    <t>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</si>
</sst>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0" fillId="33" borderId="0" xfId="0" applyFill="1"/>
    <xf numFmtId="164" fontId="0" fillId="33" borderId="0" xfId="0" applyNumberFormat="1" applyFill="1"/>
    <xf numFmtId="4" fontId="0" fillId="33" borderId="0" xfId="0" applyNumberFormat="1" applyFill="1"/>
    <xf numFmtId="2" fontId="0" fillId="33" borderId="0" xfId="0" applyNumberFormat="1" applyFill="1"/>
    <xf numFmtId="4" fontId="14" fillId="33" borderId="0" xfId="0" applyNumberFormat="1" applyFont="1" applyFill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workbookViewId="0">
      <selection activeCell="P13" sqref="P13:P15"/>
    </sheetView>
  </sheetViews>
  <sheetFormatPr defaultRowHeight="15" x14ac:dyDescent="0.25"/>
  <cols>
    <col min="1" max="1" width="9" style="1"/>
    <col min="2" max="2" width="4.875" bestFit="1" customWidth="1"/>
    <col min="3" max="4" width="5.375" style="8" bestFit="1" customWidth="1"/>
    <col min="5" max="5" width="10.5" style="8" bestFit="1" customWidth="1"/>
    <col min="6" max="6" width="5.875" style="8" bestFit="1" customWidth="1"/>
    <col min="7" max="8" width="6.375" style="8" bestFit="1" customWidth="1"/>
    <col min="11" max="11" width="9" style="7"/>
    <col min="13" max="13" width="9" style="7"/>
    <col min="14" max="14" width="15.5" bestFit="1" customWidth="1"/>
    <col min="17" max="21" width="9" style="8"/>
  </cols>
  <sheetData>
    <row r="1" spans="1:21" x14ac:dyDescent="0.25">
      <c r="A1" s="1" t="s">
        <v>0</v>
      </c>
      <c r="B1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2" t="s">
        <v>13</v>
      </c>
      <c r="J1" s="2" t="s">
        <v>14</v>
      </c>
      <c r="K1" s="3" t="s">
        <v>15</v>
      </c>
      <c r="L1" s="2" t="s">
        <v>16</v>
      </c>
      <c r="M1" s="3" t="s">
        <v>17</v>
      </c>
      <c r="N1" s="2" t="s">
        <v>18</v>
      </c>
      <c r="O1" s="2" t="s">
        <v>19</v>
      </c>
      <c r="P1" s="2" t="s">
        <v>20</v>
      </c>
      <c r="Q1" s="8" t="s">
        <v>8</v>
      </c>
      <c r="R1" s="8" t="s">
        <v>9</v>
      </c>
      <c r="S1" s="8" t="s">
        <v>10</v>
      </c>
      <c r="T1" s="8" t="s">
        <v>11</v>
      </c>
      <c r="U1" s="8" t="s">
        <v>12</v>
      </c>
    </row>
    <row r="2" spans="1:21" x14ac:dyDescent="0.25">
      <c r="A2" s="1">
        <v>150.00074662068999</v>
      </c>
      <c r="B2">
        <v>100</v>
      </c>
      <c r="C2" s="8">
        <v>10</v>
      </c>
      <c r="D2" s="8">
        <v>9.3700990344827595</v>
      </c>
      <c r="E2" s="8">
        <v>0</v>
      </c>
      <c r="F2" s="8">
        <v>26.045834137930999</v>
      </c>
      <c r="G2" s="8">
        <v>140.31883503448299</v>
      </c>
      <c r="H2" s="8">
        <v>140.40703817241399</v>
      </c>
      <c r="I2" s="4">
        <f t="shared" ref="I2:I43" si="0">E2</f>
        <v>0</v>
      </c>
      <c r="J2" s="4"/>
      <c r="K2" s="3">
        <v>0.01</v>
      </c>
      <c r="L2" s="5">
        <f t="shared" ref="L2:L43" si="1">(G2+H2)/2-F2</f>
        <v>114.31710246551748</v>
      </c>
      <c r="M2" s="3">
        <v>0.01</v>
      </c>
      <c r="N2" s="5">
        <f>A2-F2</f>
        <v>123.954912482759</v>
      </c>
      <c r="O2" s="5"/>
      <c r="P2" s="5"/>
      <c r="Q2" s="8">
        <v>2.29383675675136E-2</v>
      </c>
      <c r="R2" s="8">
        <v>6.7369884704953599E-3</v>
      </c>
      <c r="S2" s="8">
        <v>0</v>
      </c>
      <c r="T2" s="8">
        <v>4.3434106773167997E-3</v>
      </c>
      <c r="U2" s="8">
        <v>7.6414548171524202E-3</v>
      </c>
    </row>
    <row r="3" spans="1:21" x14ac:dyDescent="0.25">
      <c r="A3" s="1">
        <v>150.00195993103401</v>
      </c>
      <c r="B3">
        <v>150</v>
      </c>
      <c r="C3" s="8">
        <v>35.117115655172398</v>
      </c>
      <c r="D3" s="8">
        <v>8.2174168275862094</v>
      </c>
      <c r="E3" s="8">
        <v>2.0398785172413798</v>
      </c>
      <c r="F3" s="8">
        <v>26.0911821034483</v>
      </c>
      <c r="G3" s="8">
        <v>140.405793862069</v>
      </c>
      <c r="H3" s="8">
        <v>140.492553241379</v>
      </c>
      <c r="I3" s="4">
        <f t="shared" si="0"/>
        <v>2.0398785172413798</v>
      </c>
      <c r="J3" s="4">
        <f>$D$2-D3</f>
        <v>1.1526822068965501</v>
      </c>
      <c r="K3" s="3"/>
      <c r="L3" s="5">
        <f t="shared" si="1"/>
        <v>114.35799144827571</v>
      </c>
      <c r="M3" s="3"/>
      <c r="N3" s="5">
        <f t="shared" ref="N3:N43" si="2">A3-F3</f>
        <v>123.9107778275857</v>
      </c>
      <c r="O3" s="5">
        <f>L3*$K$2+$M$2*N3+J3</f>
        <v>3.5353698996551643</v>
      </c>
      <c r="P3" s="5">
        <f>O3/I3</f>
        <v>1.7331276690124691</v>
      </c>
      <c r="Q3" s="8">
        <v>8.3252400943375604E-2</v>
      </c>
      <c r="R3" s="8">
        <v>8.87646426436608E-3</v>
      </c>
      <c r="S3" s="8">
        <v>1.3537509227074199E-2</v>
      </c>
      <c r="T3" s="8">
        <v>9.9034485532731708E-3</v>
      </c>
      <c r="U3" s="8">
        <v>5.9942377877350303E-3</v>
      </c>
    </row>
    <row r="4" spans="1:21" x14ac:dyDescent="0.25">
      <c r="A4" s="1">
        <v>149.99981472413799</v>
      </c>
      <c r="B4">
        <v>100</v>
      </c>
      <c r="C4" s="8">
        <v>62.777370620689702</v>
      </c>
      <c r="D4" s="8">
        <v>8.0710591724137899</v>
      </c>
      <c r="E4" s="8">
        <v>2.31931031034483</v>
      </c>
      <c r="F4" s="8">
        <v>26.2165119310345</v>
      </c>
      <c r="G4" s="8">
        <v>140.48354731034499</v>
      </c>
      <c r="H4" s="8">
        <v>140.57255610344799</v>
      </c>
      <c r="I4" s="4">
        <f t="shared" si="0"/>
        <v>2.31931031034483</v>
      </c>
      <c r="J4" s="4">
        <f>$D$2-D4</f>
        <v>1.2990398620689696</v>
      </c>
      <c r="K4" s="3"/>
      <c r="L4" s="5">
        <f t="shared" si="1"/>
        <v>114.31153977586199</v>
      </c>
      <c r="M4" s="3"/>
      <c r="N4" s="5">
        <f t="shared" si="2"/>
        <v>123.78330279310349</v>
      </c>
      <c r="O4" s="5">
        <f t="shared" ref="O4:O10" si="3">L4*$K$2+$M$2*N4+J4</f>
        <v>3.6799882877586247</v>
      </c>
      <c r="P4" s="5">
        <f t="shared" ref="P4:P28" si="4">O4/I4</f>
        <v>1.5866735345178937</v>
      </c>
      <c r="Q4" s="8">
        <v>0.102033459365738</v>
      </c>
      <c r="R4" s="8">
        <v>8.8857461092646008E-3</v>
      </c>
      <c r="S4" s="8">
        <v>1.0918770797630199E-2</v>
      </c>
      <c r="T4" s="8">
        <v>7.6894578165070298E-3</v>
      </c>
      <c r="U4" s="8">
        <v>6.8488169972898902E-3</v>
      </c>
    </row>
    <row r="5" spans="1:21" x14ac:dyDescent="0.25">
      <c r="A5" s="1">
        <v>150.00078675862099</v>
      </c>
      <c r="B5">
        <v>150</v>
      </c>
      <c r="C5" s="8">
        <v>35.036854827586197</v>
      </c>
      <c r="D5" s="8">
        <v>8.20183120689655</v>
      </c>
      <c r="E5" s="8">
        <v>2.0391199310344801</v>
      </c>
      <c r="F5" s="8">
        <v>26.257992551724101</v>
      </c>
      <c r="G5" s="8">
        <v>140.48497858620701</v>
      </c>
      <c r="H5" s="8">
        <v>140.577655103448</v>
      </c>
      <c r="I5" s="4">
        <f t="shared" si="0"/>
        <v>2.0391199310344801</v>
      </c>
      <c r="J5" s="4">
        <f>$D$2-D5</f>
        <v>1.1682678275862095</v>
      </c>
      <c r="K5" s="3"/>
      <c r="L5" s="5">
        <f t="shared" si="1"/>
        <v>114.2733242931034</v>
      </c>
      <c r="M5" s="3"/>
      <c r="N5" s="5">
        <f t="shared" si="2"/>
        <v>123.74279420689689</v>
      </c>
      <c r="O5" s="5">
        <f t="shared" si="3"/>
        <v>3.5484290125862126</v>
      </c>
      <c r="P5" s="5">
        <f t="shared" si="4"/>
        <v>1.7401767098544489</v>
      </c>
      <c r="Q5" s="8">
        <v>8.4965983825875405E-2</v>
      </c>
      <c r="R5" s="8">
        <v>7.4747949306926903E-3</v>
      </c>
      <c r="S5" s="8">
        <v>1.08739091147829E-2</v>
      </c>
      <c r="T5" s="8">
        <v>7.6112687631525698E-3</v>
      </c>
      <c r="U5" s="8">
        <v>7.5991100467899001E-3</v>
      </c>
    </row>
    <row r="6" spans="1:21" x14ac:dyDescent="0.25">
      <c r="A6" s="1">
        <v>149.99863148275901</v>
      </c>
      <c r="B6">
        <v>100</v>
      </c>
      <c r="C6" s="8">
        <v>10</v>
      </c>
      <c r="D6" s="8">
        <v>9.3051303793103397</v>
      </c>
      <c r="E6" s="8">
        <v>0</v>
      </c>
      <c r="F6" s="8">
        <v>26.232539310344801</v>
      </c>
      <c r="G6" s="8">
        <v>140.39763303448299</v>
      </c>
      <c r="H6" s="8">
        <v>140.493074172414</v>
      </c>
      <c r="I6" s="4">
        <f t="shared" si="0"/>
        <v>0</v>
      </c>
      <c r="J6" s="4"/>
      <c r="K6" s="3"/>
      <c r="L6" s="5">
        <f t="shared" si="1"/>
        <v>114.21281429310369</v>
      </c>
      <c r="M6" s="3"/>
      <c r="N6" s="5">
        <f t="shared" si="2"/>
        <v>123.7660921724142</v>
      </c>
      <c r="O6" s="5"/>
      <c r="P6" s="5"/>
      <c r="Q6" s="8">
        <v>2.7760676852242601E-2</v>
      </c>
      <c r="R6" s="8">
        <v>1.00588972356729E-2</v>
      </c>
      <c r="S6" s="8">
        <v>0</v>
      </c>
      <c r="T6" s="8">
        <v>1.02060525477014E-2</v>
      </c>
      <c r="U6" s="8">
        <v>6.8456933882255801E-3</v>
      </c>
    </row>
    <row r="7" spans="1:21" x14ac:dyDescent="0.25">
      <c r="A7" s="1">
        <v>199.99934541379301</v>
      </c>
      <c r="B7">
        <v>100</v>
      </c>
      <c r="C7" s="8">
        <v>10</v>
      </c>
      <c r="D7" s="8">
        <v>14.0166137586207</v>
      </c>
      <c r="E7" s="8">
        <v>0</v>
      </c>
      <c r="F7" s="8">
        <v>26.064256137931</v>
      </c>
      <c r="G7" s="8">
        <v>186.71492000000001</v>
      </c>
      <c r="H7" s="8">
        <v>186.80789237931</v>
      </c>
      <c r="I7" s="4">
        <f t="shared" si="0"/>
        <v>0</v>
      </c>
      <c r="J7" s="4"/>
      <c r="K7" s="3">
        <v>7.0000000000000001E-3</v>
      </c>
      <c r="L7" s="5">
        <f t="shared" si="1"/>
        <v>160.69715005172401</v>
      </c>
      <c r="M7" s="3">
        <v>7.0000000000000001E-3</v>
      </c>
      <c r="N7" s="5">
        <f t="shared" si="2"/>
        <v>173.935089275862</v>
      </c>
      <c r="O7" s="5"/>
      <c r="P7" s="5"/>
      <c r="Q7" s="8">
        <v>3.1572710710324803E-2</v>
      </c>
      <c r="R7" s="8">
        <v>9.2060477171191993E-3</v>
      </c>
      <c r="S7" s="8">
        <v>0</v>
      </c>
      <c r="T7" s="8">
        <v>7.2180999461261596E-3</v>
      </c>
      <c r="U7" s="8">
        <v>5.5780537757115396E-3</v>
      </c>
    </row>
    <row r="8" spans="1:21" x14ac:dyDescent="0.25">
      <c r="A8" s="1">
        <v>200.00212420689701</v>
      </c>
      <c r="B8">
        <v>150</v>
      </c>
      <c r="C8" s="8">
        <v>35.831983862069002</v>
      </c>
      <c r="D8" s="8">
        <v>12.570225000000001</v>
      </c>
      <c r="E8" s="8">
        <v>2.2522077241379299</v>
      </c>
      <c r="F8" s="8">
        <v>26.070402206896599</v>
      </c>
      <c r="G8" s="8">
        <v>186.73026989655199</v>
      </c>
      <c r="H8" s="8">
        <v>186.82587931034499</v>
      </c>
      <c r="I8" s="4">
        <f t="shared" si="0"/>
        <v>2.2522077241379299</v>
      </c>
      <c r="J8" s="4">
        <f>$D$7-D8</f>
        <v>1.4463887586206994</v>
      </c>
      <c r="K8" s="3"/>
      <c r="L8" s="5">
        <f t="shared" si="1"/>
        <v>160.70767239655189</v>
      </c>
      <c r="M8" s="3"/>
      <c r="N8" s="5">
        <f t="shared" si="2"/>
        <v>173.93172200000041</v>
      </c>
      <c r="O8" s="5">
        <f>L8*$K$7+$M$7*N8+J8</f>
        <v>3.7888645193965655</v>
      </c>
      <c r="P8" s="5">
        <f t="shared" ref="P8:P9" si="5">O8/I8</f>
        <v>1.6822891062798466</v>
      </c>
      <c r="Q8" s="8">
        <v>7.7701060991192394E-2</v>
      </c>
      <c r="R8" s="8">
        <v>7.9834658082714293E-3</v>
      </c>
      <c r="S8" s="8">
        <v>1.12531251950698E-2</v>
      </c>
      <c r="T8" s="8">
        <v>1.04078233686544E-2</v>
      </c>
      <c r="U8" s="8">
        <v>6.7043803924981401E-3</v>
      </c>
    </row>
    <row r="9" spans="1:21" x14ac:dyDescent="0.25">
      <c r="A9" s="1">
        <v>199.99934655172399</v>
      </c>
      <c r="B9">
        <v>100</v>
      </c>
      <c r="C9" s="8">
        <v>63.893111724138002</v>
      </c>
      <c r="D9" s="8">
        <v>12.3340933103448</v>
      </c>
      <c r="E9" s="8">
        <v>2.5441855862069001</v>
      </c>
      <c r="F9" s="8">
        <v>26.130190655172399</v>
      </c>
      <c r="G9" s="8">
        <v>186.788077034483</v>
      </c>
      <c r="H9" s="8">
        <v>186.884910448276</v>
      </c>
      <c r="I9" s="4">
        <f t="shared" si="0"/>
        <v>2.5441855862069001</v>
      </c>
      <c r="J9" s="4">
        <f t="shared" ref="J9:J11" si="6">$D$7-D9</f>
        <v>1.6825204482759002</v>
      </c>
      <c r="K9" s="3"/>
      <c r="L9" s="5">
        <f t="shared" si="1"/>
        <v>160.70630308620713</v>
      </c>
      <c r="M9" s="3"/>
      <c r="N9" s="5">
        <f t="shared" si="2"/>
        <v>173.8691558965516</v>
      </c>
      <c r="O9" s="5">
        <f t="shared" ref="O9:O10" si="7">L9*$K$7+$M$7*N9+J9</f>
        <v>4.0245486611552117</v>
      </c>
      <c r="P9" s="5">
        <f t="shared" si="5"/>
        <v>1.5818612773274019</v>
      </c>
      <c r="Q9" s="8">
        <v>0.13299133725832299</v>
      </c>
      <c r="R9" s="8">
        <v>8.3463574597053194E-3</v>
      </c>
      <c r="S9" s="8">
        <v>1.0814508596554299E-2</v>
      </c>
      <c r="T9" s="8">
        <v>7.1904001171838299E-3</v>
      </c>
      <c r="U9" s="8">
        <v>7.7220977364710298E-3</v>
      </c>
    </row>
    <row r="10" spans="1:21" x14ac:dyDescent="0.25">
      <c r="A10" s="1">
        <v>199.99961803448301</v>
      </c>
      <c r="B10">
        <v>150</v>
      </c>
      <c r="C10" s="8">
        <v>35.700730965517202</v>
      </c>
      <c r="D10" s="8">
        <v>12.4800013103448</v>
      </c>
      <c r="E10" s="8">
        <v>2.24742372413793</v>
      </c>
      <c r="F10" s="8">
        <v>26.133186689655201</v>
      </c>
      <c r="G10" s="8">
        <v>186.80227251724099</v>
      </c>
      <c r="H10" s="8">
        <v>186.896790655172</v>
      </c>
      <c r="I10" s="4">
        <f t="shared" si="0"/>
        <v>2.24742372413793</v>
      </c>
      <c r="J10" s="4">
        <f t="shared" si="6"/>
        <v>1.5366124482758998</v>
      </c>
      <c r="K10" s="3"/>
      <c r="L10" s="5">
        <f t="shared" si="1"/>
        <v>160.71634489655131</v>
      </c>
      <c r="M10" s="3"/>
      <c r="N10" s="5">
        <f t="shared" si="2"/>
        <v>173.86643134482782</v>
      </c>
      <c r="O10" s="5">
        <f t="shared" si="7"/>
        <v>3.8786918819655538</v>
      </c>
      <c r="P10" s="5">
        <f>O10/I10</f>
        <v>1.7258391643317497</v>
      </c>
      <c r="Q10" s="8">
        <v>8.8783133489927696E-2</v>
      </c>
      <c r="R10" s="8">
        <v>7.74531508664151E-3</v>
      </c>
      <c r="S10" s="8">
        <v>1.2846876072892499E-2</v>
      </c>
      <c r="T10" s="8">
        <v>6.3828234696831502E-3</v>
      </c>
      <c r="U10" s="8">
        <v>6.2627253849510999E-3</v>
      </c>
    </row>
    <row r="11" spans="1:21" x14ac:dyDescent="0.25">
      <c r="A11" s="1">
        <v>199.99871131034499</v>
      </c>
      <c r="B11">
        <v>100</v>
      </c>
      <c r="C11" s="8">
        <v>10</v>
      </c>
      <c r="D11" s="8">
        <v>13.9273783103448</v>
      </c>
      <c r="E11" s="8">
        <v>0</v>
      </c>
      <c r="F11" s="8">
        <v>26.090931241379302</v>
      </c>
      <c r="G11" s="8">
        <v>186.792871448276</v>
      </c>
      <c r="H11" s="8">
        <v>186.892300275862</v>
      </c>
      <c r="I11" s="4">
        <f t="shared" si="0"/>
        <v>0</v>
      </c>
      <c r="J11" s="4"/>
      <c r="K11" s="3"/>
      <c r="L11" s="5">
        <f t="shared" si="1"/>
        <v>160.75165462068969</v>
      </c>
      <c r="M11" s="3"/>
      <c r="N11" s="5">
        <f t="shared" si="2"/>
        <v>173.90778006896568</v>
      </c>
      <c r="O11" s="5"/>
      <c r="P11" s="5"/>
      <c r="Q11" s="8">
        <v>3.0489747726291601E-2</v>
      </c>
      <c r="R11" s="8">
        <v>9.0585993085152104E-3</v>
      </c>
      <c r="S11" s="8">
        <v>0</v>
      </c>
      <c r="T11" s="8">
        <v>7.9318134747273696E-3</v>
      </c>
      <c r="U11" s="8">
        <v>6.6100219974260799E-3</v>
      </c>
    </row>
    <row r="12" spans="1:21" x14ac:dyDescent="0.25">
      <c r="A12" s="1">
        <v>250.001106517241</v>
      </c>
      <c r="B12">
        <v>100</v>
      </c>
      <c r="C12" s="8">
        <v>10</v>
      </c>
      <c r="D12" s="8">
        <v>19.108345482758601</v>
      </c>
      <c r="E12" s="8">
        <v>0</v>
      </c>
      <c r="F12" s="8">
        <v>25.9432307586207</v>
      </c>
      <c r="G12" s="8">
        <v>232.87462120689699</v>
      </c>
      <c r="H12" s="8">
        <v>232.969082551724</v>
      </c>
      <c r="I12" s="4">
        <f t="shared" si="0"/>
        <v>0</v>
      </c>
      <c r="J12" s="4"/>
      <c r="K12" s="3">
        <v>4.5999999999999999E-3</v>
      </c>
      <c r="L12" s="5">
        <f t="shared" si="1"/>
        <v>206.97862112068981</v>
      </c>
      <c r="M12" s="3">
        <f>K12</f>
        <v>4.5999999999999999E-3</v>
      </c>
      <c r="N12" s="5">
        <f t="shared" si="2"/>
        <v>224.0578757586203</v>
      </c>
      <c r="O12" s="5"/>
      <c r="P12" s="5"/>
      <c r="Q12" s="8">
        <v>2.7399324322019799E-2</v>
      </c>
      <c r="R12" s="8">
        <v>7.1685394977777997E-3</v>
      </c>
      <c r="S12" s="8">
        <v>0</v>
      </c>
      <c r="T12" s="8">
        <v>7.4344678973083302E-3</v>
      </c>
      <c r="U12" s="8">
        <v>7.0598877804905896E-3</v>
      </c>
    </row>
    <row r="13" spans="1:21" x14ac:dyDescent="0.25">
      <c r="A13" s="1">
        <v>250.00219410344801</v>
      </c>
      <c r="B13">
        <v>150</v>
      </c>
      <c r="C13" s="8">
        <v>35.183501241379297</v>
      </c>
      <c r="D13" s="8">
        <v>17.170609310344801</v>
      </c>
      <c r="E13" s="8">
        <v>2.5375800344827599</v>
      </c>
      <c r="F13" s="8">
        <v>25.979239413793099</v>
      </c>
      <c r="G13" s="8">
        <v>232.768002310345</v>
      </c>
      <c r="H13" s="8">
        <v>232.863453827586</v>
      </c>
      <c r="I13" s="4">
        <f t="shared" si="0"/>
        <v>2.5375800344827599</v>
      </c>
      <c r="J13" s="4">
        <f>$D$12-D13</f>
        <v>1.9377361724137998</v>
      </c>
      <c r="K13" s="3"/>
      <c r="L13" s="5">
        <f t="shared" si="1"/>
        <v>206.83648865517239</v>
      </c>
      <c r="M13" s="3"/>
      <c r="N13" s="5">
        <f t="shared" si="2"/>
        <v>224.02295468965491</v>
      </c>
      <c r="O13" s="5">
        <f>L13*$K$12+$M$12*N13+J13</f>
        <v>3.9196896118000053</v>
      </c>
      <c r="P13" s="5">
        <f t="shared" ref="P13:P14" si="8">O13/I13</f>
        <v>1.544656546211739</v>
      </c>
      <c r="Q13" s="8">
        <v>0.11018522051893601</v>
      </c>
      <c r="R13" s="8">
        <v>6.5042348556985704E-3</v>
      </c>
      <c r="S13" s="8">
        <v>1.0593289447996399E-2</v>
      </c>
      <c r="T13" s="8">
        <v>8.8224665258647295E-3</v>
      </c>
      <c r="U13" s="8">
        <v>7.0704234947912897E-3</v>
      </c>
    </row>
    <row r="14" spans="1:21" x14ac:dyDescent="0.25">
      <c r="A14" s="1">
        <v>250.00008834482799</v>
      </c>
      <c r="B14">
        <v>100</v>
      </c>
      <c r="C14" s="8">
        <v>62.7445375517242</v>
      </c>
      <c r="D14" s="8">
        <v>16.904796448275899</v>
      </c>
      <c r="E14" s="8">
        <v>2.8692390344827601</v>
      </c>
      <c r="F14" s="8">
        <v>26.081464620689701</v>
      </c>
      <c r="G14" s="8">
        <v>232.77829662069001</v>
      </c>
      <c r="H14" s="8">
        <v>232.87271382758601</v>
      </c>
      <c r="I14" s="4">
        <f t="shared" si="0"/>
        <v>2.8692390344827601</v>
      </c>
      <c r="J14" s="4">
        <f t="shared" ref="J14:J15" si="9">$D$12-D14</f>
        <v>2.2035490344827018</v>
      </c>
      <c r="K14" s="3"/>
      <c r="L14" s="5">
        <f t="shared" si="1"/>
        <v>206.7440406034483</v>
      </c>
      <c r="M14" s="3"/>
      <c r="N14" s="5">
        <f t="shared" si="2"/>
        <v>223.91862372413829</v>
      </c>
      <c r="O14" s="5">
        <f t="shared" ref="O14:O15" si="10">L14*$K$12+$M$12*N14+J14</f>
        <v>4.1845972903896005</v>
      </c>
      <c r="P14" s="5">
        <f t="shared" si="8"/>
        <v>1.4584345326753025</v>
      </c>
      <c r="Q14" s="8">
        <v>0.13992793667196399</v>
      </c>
      <c r="R14" s="8">
        <v>7.2618658867379601E-3</v>
      </c>
      <c r="S14" s="8">
        <v>1.0141995917009899E-2</v>
      </c>
      <c r="T14" s="8">
        <v>5.1917697631068196E-3</v>
      </c>
      <c r="U14" s="8">
        <v>6.87169093103129E-3</v>
      </c>
    </row>
    <row r="15" spans="1:21" x14ac:dyDescent="0.25">
      <c r="A15" s="1">
        <v>250.00055455172401</v>
      </c>
      <c r="B15">
        <v>150</v>
      </c>
      <c r="C15" s="8">
        <v>35.266629931034501</v>
      </c>
      <c r="D15" s="8">
        <v>17.212950068965501</v>
      </c>
      <c r="E15" s="8">
        <v>2.5377177931034498</v>
      </c>
      <c r="F15" s="8">
        <v>26.087852758620699</v>
      </c>
      <c r="G15" s="8">
        <v>232.806820551724</v>
      </c>
      <c r="H15" s="8">
        <v>232.902416448276</v>
      </c>
      <c r="I15" s="4">
        <f t="shared" si="0"/>
        <v>2.5377177931034498</v>
      </c>
      <c r="J15" s="4">
        <f t="shared" si="9"/>
        <v>1.8953954137930999</v>
      </c>
      <c r="K15" s="3"/>
      <c r="L15" s="5">
        <f t="shared" si="1"/>
        <v>206.76676574137932</v>
      </c>
      <c r="M15" s="3"/>
      <c r="N15" s="5">
        <f t="shared" si="2"/>
        <v>223.91270179310331</v>
      </c>
      <c r="O15" s="5">
        <f t="shared" si="10"/>
        <v>3.87652096445172</v>
      </c>
      <c r="P15" s="5">
        <f>O15/I15</f>
        <v>1.5275618805946931</v>
      </c>
      <c r="Q15" s="8">
        <v>6.08524488017523E-2</v>
      </c>
      <c r="R15" s="8">
        <v>1.13948588711078E-2</v>
      </c>
      <c r="S15" s="8">
        <v>1.25641966717515E-2</v>
      </c>
      <c r="T15" s="8">
        <v>5.0163055203138801E-3</v>
      </c>
      <c r="U15" s="8">
        <v>6.01494824636518E-3</v>
      </c>
    </row>
    <row r="16" spans="1:21" x14ac:dyDescent="0.25">
      <c r="A16" s="1">
        <v>249.998267310345</v>
      </c>
      <c r="B16">
        <v>100</v>
      </c>
      <c r="C16" s="8">
        <v>10</v>
      </c>
      <c r="D16" s="8">
        <v>19.0672158275862</v>
      </c>
      <c r="E16" s="8">
        <v>0</v>
      </c>
      <c r="F16" s="8">
        <v>26.0870469310345</v>
      </c>
      <c r="G16" s="8">
        <v>232.91807086206899</v>
      </c>
      <c r="H16" s="8">
        <v>233.01336186206899</v>
      </c>
      <c r="I16" s="4">
        <f t="shared" si="0"/>
        <v>0</v>
      </c>
      <c r="J16" s="4"/>
      <c r="K16" s="3">
        <v>4.5999999999999999E-3</v>
      </c>
      <c r="L16" s="5">
        <f t="shared" si="1"/>
        <v>206.87866943103447</v>
      </c>
      <c r="M16" s="3">
        <v>4.5999999999999999E-3</v>
      </c>
      <c r="N16" s="5">
        <f t="shared" si="2"/>
        <v>223.91122037931049</v>
      </c>
      <c r="O16" s="5"/>
      <c r="P16" s="5"/>
      <c r="Q16" s="8">
        <v>4.1524869465397102E-2</v>
      </c>
      <c r="R16" s="8">
        <v>8.0715414631537807E-3</v>
      </c>
      <c r="S16" s="8">
        <v>0</v>
      </c>
      <c r="T16" s="8">
        <v>6.73384706722128E-3</v>
      </c>
      <c r="U16" s="8">
        <v>7.1772215693753196E-3</v>
      </c>
    </row>
    <row r="17" spans="1:21" x14ac:dyDescent="0.25">
      <c r="A17" s="1">
        <v>300.00000948275903</v>
      </c>
      <c r="B17">
        <v>100</v>
      </c>
      <c r="C17" s="8">
        <v>10</v>
      </c>
      <c r="D17" s="8">
        <v>24.802022517241401</v>
      </c>
      <c r="E17" s="8">
        <v>0</v>
      </c>
      <c r="F17" s="8">
        <v>26.023656896551699</v>
      </c>
      <c r="G17" s="8">
        <v>278.97099672413799</v>
      </c>
      <c r="H17" s="8">
        <v>279.06646827586201</v>
      </c>
      <c r="I17" s="4">
        <f t="shared" si="0"/>
        <v>0</v>
      </c>
      <c r="J17" s="4">
        <f>$D$16-D17</f>
        <v>-5.7348066896552012</v>
      </c>
      <c r="K17" s="3"/>
      <c r="L17" s="5">
        <f t="shared" si="1"/>
        <v>252.9950756034483</v>
      </c>
      <c r="M17" s="3"/>
      <c r="N17" s="5">
        <f t="shared" si="2"/>
        <v>273.97635258620733</v>
      </c>
      <c r="O17" s="5">
        <f>L17*$K$16+$M$16*N17+J17</f>
        <v>-3.3107381199827852</v>
      </c>
      <c r="P17" s="5" t="e">
        <f t="shared" si="4"/>
        <v>#DIV/0!</v>
      </c>
      <c r="Q17" s="8">
        <v>3.8566304089568203E-2</v>
      </c>
      <c r="R17" s="8">
        <v>6.44219775528626E-3</v>
      </c>
      <c r="S17" s="8">
        <v>0</v>
      </c>
      <c r="T17" s="8">
        <v>5.7139323758462904E-3</v>
      </c>
      <c r="U17" s="8">
        <v>6.0450615297880598E-3</v>
      </c>
    </row>
    <row r="18" spans="1:21" x14ac:dyDescent="0.25">
      <c r="A18" s="1">
        <v>300.00173731034499</v>
      </c>
      <c r="B18">
        <v>150</v>
      </c>
      <c r="C18" s="8">
        <v>36.087232620689697</v>
      </c>
      <c r="D18" s="8">
        <v>22.298963310344799</v>
      </c>
      <c r="E18" s="8">
        <v>2.8631776896551702</v>
      </c>
      <c r="F18" s="8">
        <v>26.070232482758598</v>
      </c>
      <c r="G18" s="8">
        <v>278.73817503448299</v>
      </c>
      <c r="H18" s="8">
        <v>278.82971620689699</v>
      </c>
      <c r="I18" s="4">
        <f t="shared" si="0"/>
        <v>2.8631776896551702</v>
      </c>
      <c r="J18" s="4">
        <f>$D$16-D18</f>
        <v>-3.2317474827585997</v>
      </c>
      <c r="K18" s="3"/>
      <c r="L18" s="5">
        <f t="shared" si="1"/>
        <v>252.71371313793142</v>
      </c>
      <c r="M18" s="3"/>
      <c r="N18" s="5">
        <f t="shared" si="2"/>
        <v>273.93150482758642</v>
      </c>
      <c r="O18" s="5">
        <f t="shared" ref="O18:O20" si="11">L18*$K$16+$M$16*N18+J18</f>
        <v>-0.80917948011721741</v>
      </c>
      <c r="P18" s="5">
        <f t="shared" si="4"/>
        <v>-0.28261587921728737</v>
      </c>
      <c r="Q18" s="8">
        <v>0.146179678656877</v>
      </c>
      <c r="R18" s="8">
        <v>8.3845667469097402E-3</v>
      </c>
      <c r="S18" s="8">
        <v>1.3201050202357401E-2</v>
      </c>
      <c r="T18" s="8">
        <v>5.9457352289644799E-3</v>
      </c>
      <c r="U18" s="8">
        <v>5.8184586639124297E-3</v>
      </c>
    </row>
    <row r="19" spans="1:21" x14ac:dyDescent="0.25">
      <c r="A19" s="1">
        <v>299.99933179310301</v>
      </c>
      <c r="B19">
        <v>100</v>
      </c>
      <c r="C19" s="8">
        <v>64.377683310344906</v>
      </c>
      <c r="D19" s="8">
        <v>21.955714896551701</v>
      </c>
      <c r="E19" s="8">
        <v>3.2854079999999999</v>
      </c>
      <c r="F19" s="8">
        <v>26.266943655172401</v>
      </c>
      <c r="G19" s="8">
        <v>278.67489096551702</v>
      </c>
      <c r="H19" s="8">
        <v>278.760838965517</v>
      </c>
      <c r="I19" s="4">
        <f t="shared" si="0"/>
        <v>3.2854079999999999</v>
      </c>
      <c r="J19" s="4">
        <f>$D$16-D19</f>
        <v>-2.8884990689655012</v>
      </c>
      <c r="K19" s="3"/>
      <c r="L19" s="5">
        <f t="shared" si="1"/>
        <v>252.45092131034463</v>
      </c>
      <c r="M19" s="3"/>
      <c r="N19" s="5">
        <f t="shared" si="2"/>
        <v>273.73238813793063</v>
      </c>
      <c r="O19" s="5">
        <f t="shared" si="11"/>
        <v>-0.46805584550343493</v>
      </c>
      <c r="P19" s="5">
        <f t="shared" si="4"/>
        <v>-0.1424650592874416</v>
      </c>
      <c r="Q19" s="8">
        <v>0.150212632984219</v>
      </c>
      <c r="R19" s="8">
        <v>7.4769553403302496E-3</v>
      </c>
      <c r="S19" s="8">
        <v>1.17200442891563E-2</v>
      </c>
      <c r="T19" s="8">
        <v>6.0240279076577896E-3</v>
      </c>
      <c r="U19" s="8">
        <v>6.81638456734173E-3</v>
      </c>
    </row>
    <row r="20" spans="1:21" x14ac:dyDescent="0.25">
      <c r="A20" s="1">
        <v>300.00029362069</v>
      </c>
      <c r="B20">
        <v>150</v>
      </c>
      <c r="C20" s="8">
        <v>36.000622896551697</v>
      </c>
      <c r="D20" s="8">
        <v>22.2685178965517</v>
      </c>
      <c r="E20" s="8">
        <v>2.8728733448275898</v>
      </c>
      <c r="F20" s="8">
        <v>26.361504827586199</v>
      </c>
      <c r="G20" s="8">
        <v>278.75890586206901</v>
      </c>
      <c r="H20" s="8">
        <v>278.844097275862</v>
      </c>
      <c r="I20" s="4">
        <f t="shared" si="0"/>
        <v>2.8728733448275898</v>
      </c>
      <c r="J20" s="4">
        <f>$D$16-D20</f>
        <v>-3.2013020689655001</v>
      </c>
      <c r="K20" s="3"/>
      <c r="L20" s="5">
        <f t="shared" si="1"/>
        <v>252.43999674137928</v>
      </c>
      <c r="M20" s="3"/>
      <c r="N20" s="5">
        <f t="shared" si="2"/>
        <v>273.6387887931038</v>
      </c>
      <c r="O20" s="5">
        <f t="shared" si="11"/>
        <v>-0.78133965550687812</v>
      </c>
      <c r="P20" s="5">
        <f t="shared" si="4"/>
        <v>-0.27197149394477355</v>
      </c>
      <c r="Q20" s="8">
        <v>8.2813975884275207E-2</v>
      </c>
      <c r="R20" s="8">
        <v>9.9179962001332504E-3</v>
      </c>
      <c r="S20" s="8">
        <v>1.11527075938141E-2</v>
      </c>
      <c r="T20" s="8">
        <v>5.7151709200346399E-3</v>
      </c>
      <c r="U20" s="8">
        <v>8.0465032090018592E-3</v>
      </c>
    </row>
    <row r="21" spans="1:21" x14ac:dyDescent="0.25">
      <c r="A21" s="1">
        <v>299.99875093103401</v>
      </c>
      <c r="B21">
        <v>100</v>
      </c>
      <c r="C21" s="8">
        <v>0.1</v>
      </c>
      <c r="D21" s="8">
        <v>24.7610793448276</v>
      </c>
      <c r="E21" s="8">
        <v>0</v>
      </c>
      <c r="F21" s="8">
        <v>26.382840896551699</v>
      </c>
      <c r="G21" s="8">
        <v>279.00374106896498</v>
      </c>
      <c r="H21" s="8">
        <v>279.09088548275901</v>
      </c>
      <c r="I21" s="4">
        <f t="shared" si="0"/>
        <v>0</v>
      </c>
      <c r="J21" s="4">
        <f>$D$16-D21</f>
        <v>-5.6938635172414003</v>
      </c>
      <c r="K21" s="3"/>
      <c r="L21" s="5">
        <f t="shared" si="1"/>
        <v>252.6644723793103</v>
      </c>
      <c r="M21" s="3"/>
      <c r="N21" s="5">
        <f t="shared" si="2"/>
        <v>273.61591003448234</v>
      </c>
      <c r="O21" s="5">
        <f>L21*$K$16+$M$16*N21+J21</f>
        <v>-3.2729737581379545</v>
      </c>
      <c r="P21" s="5" t="e">
        <f t="shared" si="4"/>
        <v>#DIV/0!</v>
      </c>
      <c r="Q21" s="8">
        <v>3.03563370620311E-2</v>
      </c>
      <c r="R21" s="8">
        <v>9.17482368117656E-3</v>
      </c>
      <c r="S21" s="8">
        <v>0</v>
      </c>
      <c r="T21" s="8">
        <v>7.0720151512090297E-3</v>
      </c>
      <c r="U21" s="8">
        <v>5.3051403986570898E-3</v>
      </c>
    </row>
    <row r="22" spans="1:21" x14ac:dyDescent="0.25">
      <c r="A22" s="1">
        <v>350.00033472413799</v>
      </c>
      <c r="B22">
        <v>100</v>
      </c>
      <c r="C22" s="8">
        <v>10</v>
      </c>
      <c r="D22" s="8">
        <v>31.143316137930999</v>
      </c>
      <c r="E22" s="8">
        <v>0</v>
      </c>
      <c r="F22" s="8">
        <v>26.365553241379299</v>
      </c>
      <c r="G22" s="8">
        <v>324.833697103448</v>
      </c>
      <c r="H22" s="8">
        <v>324.92051537931002</v>
      </c>
      <c r="I22" s="4">
        <f t="shared" si="0"/>
        <v>0</v>
      </c>
      <c r="J22" s="4"/>
      <c r="K22" s="3"/>
      <c r="L22" s="5">
        <f t="shared" si="1"/>
        <v>298.51155299999971</v>
      </c>
      <c r="M22" s="3"/>
      <c r="N22" s="5">
        <f t="shared" si="2"/>
        <v>323.63478148275868</v>
      </c>
      <c r="O22" s="5"/>
      <c r="P22" s="5"/>
      <c r="Q22" s="8">
        <v>3.05701288390571E-2</v>
      </c>
      <c r="R22" s="8">
        <v>8.0172901103752799E-3</v>
      </c>
      <c r="S22" s="8">
        <v>0</v>
      </c>
      <c r="T22" s="8">
        <v>7.5416547029178004E-3</v>
      </c>
      <c r="U22" s="8">
        <v>6.9011247831868199E-3</v>
      </c>
    </row>
    <row r="23" spans="1:21" x14ac:dyDescent="0.25">
      <c r="A23" s="1">
        <v>350.00242979310298</v>
      </c>
      <c r="B23">
        <v>150</v>
      </c>
      <c r="C23" s="8">
        <v>35.828642206896603</v>
      </c>
      <c r="D23" s="8">
        <v>29.1622273103448</v>
      </c>
      <c r="E23" s="8">
        <v>2.4572340689655201</v>
      </c>
      <c r="F23" s="8">
        <v>26.398314275862099</v>
      </c>
      <c r="G23" s="8">
        <v>324.86332224137902</v>
      </c>
      <c r="H23" s="8">
        <v>324.94842844827599</v>
      </c>
      <c r="I23" s="4">
        <f t="shared" si="0"/>
        <v>2.4572340689655201</v>
      </c>
      <c r="J23" s="4"/>
      <c r="K23" s="3">
        <v>3.0000000000000001E-3</v>
      </c>
      <c r="L23" s="5">
        <f t="shared" si="1"/>
        <v>298.5075610689654</v>
      </c>
      <c r="M23" s="3">
        <v>3.0000000000000001E-3</v>
      </c>
      <c r="N23" s="5">
        <f t="shared" si="2"/>
        <v>323.60411551724087</v>
      </c>
      <c r="O23" s="5"/>
      <c r="P23" s="5"/>
      <c r="Q23" s="8">
        <v>0.158799717878294</v>
      </c>
      <c r="R23" s="8">
        <v>7.9328027406827799E-3</v>
      </c>
      <c r="S23" s="8">
        <v>8.1843666533293492E-3</v>
      </c>
      <c r="T23" s="8">
        <v>8.5748064155724106E-3</v>
      </c>
      <c r="U23" s="8">
        <v>8.3447179428807004E-3</v>
      </c>
    </row>
    <row r="24" spans="1:21" x14ac:dyDescent="0.25">
      <c r="A24" s="1">
        <v>350.00031358620703</v>
      </c>
      <c r="B24">
        <v>100</v>
      </c>
      <c r="C24" s="8">
        <v>63.8064976551724</v>
      </c>
      <c r="D24" s="8">
        <v>28.805871137931</v>
      </c>
      <c r="E24" s="8">
        <v>2.7991531724137899</v>
      </c>
      <c r="F24" s="8">
        <v>26.515913275862101</v>
      </c>
      <c r="G24" s="8">
        <v>324.90743282758598</v>
      </c>
      <c r="H24" s="8">
        <v>324.99126989655201</v>
      </c>
      <c r="I24" s="4">
        <f t="shared" si="0"/>
        <v>2.7991531724137899</v>
      </c>
      <c r="J24" s="4">
        <f>$D$23-D24</f>
        <v>0.35635617241380046</v>
      </c>
      <c r="K24" s="3"/>
      <c r="L24" s="5">
        <f t="shared" si="1"/>
        <v>298.43343808620693</v>
      </c>
      <c r="M24" s="3"/>
      <c r="N24" s="5">
        <f t="shared" si="2"/>
        <v>323.48440031034494</v>
      </c>
      <c r="O24" s="5">
        <f>L24*$K$23+$M$23*N24+J24</f>
        <v>2.2221096876034561</v>
      </c>
      <c r="P24" s="5">
        <f t="shared" si="4"/>
        <v>0.7938506936679236</v>
      </c>
      <c r="Q24" s="8">
        <v>0.24533289500694899</v>
      </c>
      <c r="R24" s="8">
        <v>7.9253451183634305E-3</v>
      </c>
      <c r="S24" s="8">
        <v>1.42993913850483E-2</v>
      </c>
      <c r="T24" s="8">
        <v>6.0828537685728304E-3</v>
      </c>
      <c r="U24" s="8">
        <v>7.5820403206297302E-3</v>
      </c>
    </row>
    <row r="25" spans="1:21" x14ac:dyDescent="0.25">
      <c r="A25" s="1">
        <v>349.99914124137899</v>
      </c>
      <c r="B25">
        <v>150</v>
      </c>
      <c r="C25" s="8">
        <v>35.6937893448276</v>
      </c>
      <c r="D25" s="8">
        <v>29.068536137931002</v>
      </c>
      <c r="E25" s="8">
        <v>2.4583413103448302</v>
      </c>
      <c r="F25" s="8">
        <v>26.564749275862098</v>
      </c>
      <c r="G25" s="8">
        <v>324.93700544827601</v>
      </c>
      <c r="H25" s="8">
        <v>325.02104562069002</v>
      </c>
      <c r="I25" s="4">
        <f t="shared" si="0"/>
        <v>2.4583413103448302</v>
      </c>
      <c r="J25" s="4">
        <f>$D$23-D25</f>
        <v>9.369117241379854E-2</v>
      </c>
      <c r="K25" s="3"/>
      <c r="L25" s="5">
        <f t="shared" si="1"/>
        <v>298.41427625862093</v>
      </c>
      <c r="M25" s="3"/>
      <c r="N25" s="5">
        <f t="shared" si="2"/>
        <v>323.43439196551691</v>
      </c>
      <c r="O25" s="5">
        <f t="shared" ref="O25:O28" si="12">L25*$K$23+$M$23*N25+J25</f>
        <v>1.9592371770862123</v>
      </c>
      <c r="P25" s="5">
        <f t="shared" si="4"/>
        <v>0.79697524865308111</v>
      </c>
      <c r="Q25" s="8">
        <v>0.13710541031055601</v>
      </c>
      <c r="R25" s="8">
        <v>7.7271702643744297E-3</v>
      </c>
      <c r="S25" s="8">
        <v>9.7499158339901196E-3</v>
      </c>
      <c r="T25" s="8">
        <v>5.3967555338787204E-3</v>
      </c>
      <c r="U25" s="8">
        <v>7.6806328855494096E-3</v>
      </c>
    </row>
    <row r="26" spans="1:21" x14ac:dyDescent="0.25">
      <c r="A26" s="1">
        <v>349.99717551724098</v>
      </c>
      <c r="B26">
        <v>100</v>
      </c>
      <c r="C26" s="8">
        <v>10</v>
      </c>
      <c r="D26" s="8">
        <v>31.070141655172399</v>
      </c>
      <c r="E26" s="8">
        <v>0</v>
      </c>
      <c r="F26" s="8">
        <v>26.554062344827599</v>
      </c>
      <c r="G26" s="8">
        <v>324.89662962069002</v>
      </c>
      <c r="H26" s="8">
        <v>324.98055296551701</v>
      </c>
      <c r="I26" s="4">
        <f t="shared" si="0"/>
        <v>0</v>
      </c>
      <c r="J26" s="4">
        <f>$D$23-D26</f>
        <v>-1.9079143448275993</v>
      </c>
      <c r="K26" s="3"/>
      <c r="L26" s="5">
        <f t="shared" si="1"/>
        <v>298.38452894827594</v>
      </c>
      <c r="M26" s="3"/>
      <c r="N26" s="5">
        <f t="shared" si="2"/>
        <v>323.4431131724134</v>
      </c>
      <c r="O26" s="5">
        <f t="shared" si="12"/>
        <v>-4.2431418465531223E-2</v>
      </c>
      <c r="P26" s="5" t="e">
        <f t="shared" si="4"/>
        <v>#DIV/0!</v>
      </c>
      <c r="Q26" s="8">
        <v>3.9883837832800501E-2</v>
      </c>
      <c r="R26" s="8">
        <v>9.1834931705117792E-3</v>
      </c>
      <c r="S26" s="8">
        <v>0</v>
      </c>
      <c r="T26" s="8">
        <v>1.06994005027546E-2</v>
      </c>
      <c r="U26" s="8">
        <v>6.5134599637151598E-3</v>
      </c>
    </row>
    <row r="27" spans="1:21" x14ac:dyDescent="0.25">
      <c r="A27" s="1">
        <v>400.000078896552</v>
      </c>
      <c r="B27">
        <v>100</v>
      </c>
      <c r="C27" s="8">
        <v>10</v>
      </c>
      <c r="D27" s="8">
        <v>38.164278586206898</v>
      </c>
      <c r="E27" s="8">
        <v>0</v>
      </c>
      <c r="F27" s="8">
        <v>26.455614172413799</v>
      </c>
      <c r="G27" s="8">
        <v>370.45036258620701</v>
      </c>
      <c r="H27" s="8">
        <v>370.531688793103</v>
      </c>
      <c r="I27" s="4">
        <f t="shared" si="0"/>
        <v>0</v>
      </c>
      <c r="J27" s="4">
        <f>$D$23-D27</f>
        <v>-9.0020512758620974</v>
      </c>
      <c r="K27" s="3"/>
      <c r="L27" s="5">
        <f t="shared" si="1"/>
        <v>344.03541151724119</v>
      </c>
      <c r="M27" s="3"/>
      <c r="N27" s="5">
        <f>A27-F27</f>
        <v>373.54446472413821</v>
      </c>
      <c r="O27" s="5">
        <f t="shared" si="12"/>
        <v>-6.8493116471379594</v>
      </c>
      <c r="P27" s="5" t="e">
        <f t="shared" si="4"/>
        <v>#DIV/0!</v>
      </c>
      <c r="Q27" s="8">
        <v>4.9532061329837999E-2</v>
      </c>
      <c r="R27" s="8">
        <v>7.2462126724713001E-3</v>
      </c>
      <c r="S27" s="8">
        <v>0</v>
      </c>
      <c r="T27" s="8">
        <v>5.62824346650886E-3</v>
      </c>
      <c r="U27" s="8">
        <v>5.2633393715195102E-3</v>
      </c>
    </row>
    <row r="28" spans="1:21" x14ac:dyDescent="0.25">
      <c r="A28" s="1">
        <v>400.00331175862101</v>
      </c>
      <c r="B28">
        <v>150</v>
      </c>
      <c r="C28" s="8">
        <v>35.720153275862103</v>
      </c>
      <c r="D28" s="8">
        <v>36.384661310344796</v>
      </c>
      <c r="E28" s="8">
        <v>2.3226921034482801</v>
      </c>
      <c r="F28" s="8">
        <v>26.504116448275902</v>
      </c>
      <c r="G28" s="8">
        <v>370.59837613793098</v>
      </c>
      <c r="H28" s="8">
        <v>370.68408617241403</v>
      </c>
      <c r="I28" s="4">
        <f t="shared" si="0"/>
        <v>2.3226921034482801</v>
      </c>
      <c r="J28" s="4">
        <f>$D$23-D28</f>
        <v>-7.2224339999999962</v>
      </c>
      <c r="K28" s="3"/>
      <c r="L28" s="5">
        <f t="shared" si="1"/>
        <v>344.13711470689657</v>
      </c>
      <c r="M28" s="3"/>
      <c r="N28" s="5">
        <f t="shared" si="2"/>
        <v>373.4991953103451</v>
      </c>
      <c r="O28" s="5">
        <f t="shared" si="12"/>
        <v>-5.0695250699482717</v>
      </c>
      <c r="P28" s="5">
        <f t="shared" si="4"/>
        <v>-2.1826074417793171</v>
      </c>
      <c r="Q28" s="8">
        <v>0.200707625086568</v>
      </c>
      <c r="R28" s="8">
        <v>6.9769269016856199E-3</v>
      </c>
      <c r="S28" s="8">
        <v>1.04614423103558E-2</v>
      </c>
      <c r="T28" s="8">
        <v>1.04610461057138E-2</v>
      </c>
      <c r="U28" s="8">
        <v>6.9998271881892803E-3</v>
      </c>
    </row>
    <row r="29" spans="1:21" x14ac:dyDescent="0.25">
      <c r="A29" s="1">
        <v>400.00032724137901</v>
      </c>
      <c r="B29">
        <v>100</v>
      </c>
      <c r="C29" s="8">
        <v>63.308416793103497</v>
      </c>
      <c r="D29" s="8">
        <v>36.237231275862101</v>
      </c>
      <c r="E29" s="8">
        <v>2.5558965517241399</v>
      </c>
      <c r="F29" s="8">
        <v>26.5339596206897</v>
      </c>
      <c r="G29" s="8">
        <v>370.732558758621</v>
      </c>
      <c r="H29" s="8">
        <v>370.81694193103402</v>
      </c>
      <c r="I29" s="4">
        <f t="shared" si="0"/>
        <v>2.5558965517241399</v>
      </c>
      <c r="J29" s="4"/>
      <c r="K29" s="3"/>
      <c r="L29" s="5">
        <f t="shared" si="1"/>
        <v>344.24079072413781</v>
      </c>
      <c r="M29" s="3"/>
      <c r="N29" s="5">
        <f t="shared" si="2"/>
        <v>373.46636762068931</v>
      </c>
      <c r="O29" s="5"/>
      <c r="P29" s="5"/>
      <c r="Q29" s="8">
        <v>0.197096225425961</v>
      </c>
      <c r="R29" s="8">
        <v>6.8355342574655999E-3</v>
      </c>
      <c r="S29" s="8">
        <v>1.06949812238496E-2</v>
      </c>
      <c r="T29" s="8">
        <v>6.5281513103750697E-3</v>
      </c>
      <c r="U29" s="8">
        <v>6.9341228881494603E-3</v>
      </c>
    </row>
    <row r="30" spans="1:21" x14ac:dyDescent="0.25">
      <c r="A30" s="1">
        <v>399.99943486206899</v>
      </c>
      <c r="B30">
        <v>150</v>
      </c>
      <c r="C30" s="8">
        <v>35.6024998275862</v>
      </c>
      <c r="D30" s="8">
        <v>36.279350344827598</v>
      </c>
      <c r="E30" s="8">
        <v>2.3201353448275901</v>
      </c>
      <c r="F30" s="8">
        <v>26.519813724137901</v>
      </c>
      <c r="G30" s="8">
        <v>370.67053317241403</v>
      </c>
      <c r="H30" s="8">
        <v>370.754673413793</v>
      </c>
      <c r="I30" s="4">
        <f t="shared" si="0"/>
        <v>2.3201353448275901</v>
      </c>
      <c r="J30" s="4"/>
      <c r="K30" s="3">
        <v>3.0000000000000001E-3</v>
      </c>
      <c r="L30" s="5">
        <f t="shared" si="1"/>
        <v>344.19278956896557</v>
      </c>
      <c r="M30" s="3">
        <v>3.0000000000000001E-3</v>
      </c>
      <c r="N30" s="5">
        <f t="shared" si="2"/>
        <v>373.47962113793108</v>
      </c>
      <c r="O30" s="5"/>
      <c r="P30" s="5"/>
      <c r="Q30" s="8">
        <v>0.17540821518236399</v>
      </c>
      <c r="R30" s="8">
        <v>8.1297072631751708E-3</v>
      </c>
      <c r="S30" s="8">
        <v>1.09435229653194E-2</v>
      </c>
      <c r="T30" s="8">
        <v>7.3180914319563297E-3</v>
      </c>
      <c r="U30" s="8">
        <v>6.6757738632399798E-3</v>
      </c>
    </row>
    <row r="31" spans="1:21" x14ac:dyDescent="0.25">
      <c r="A31" s="1">
        <v>399.99750275862101</v>
      </c>
      <c r="B31">
        <v>100</v>
      </c>
      <c r="C31" s="8">
        <v>10</v>
      </c>
      <c r="D31" s="8">
        <v>38.101269413793098</v>
      </c>
      <c r="E31" s="8">
        <v>0</v>
      </c>
      <c r="F31" s="8">
        <v>26.4956684827586</v>
      </c>
      <c r="G31" s="8">
        <v>370.498570896552</v>
      </c>
      <c r="H31" s="8">
        <v>370.58571851724099</v>
      </c>
      <c r="I31" s="4">
        <f t="shared" si="0"/>
        <v>0</v>
      </c>
      <c r="J31" s="4">
        <f>$D$30-D31</f>
        <v>-1.8219190689654994</v>
      </c>
      <c r="K31" s="3"/>
      <c r="L31" s="5">
        <f t="shared" si="1"/>
        <v>344.04647622413785</v>
      </c>
      <c r="M31" s="3"/>
      <c r="N31" s="5">
        <f t="shared" si="2"/>
        <v>373.50183427586239</v>
      </c>
      <c r="O31" s="5">
        <f>L31*$K$30+$M$30*N31+J31</f>
        <v>0.33072586253450131</v>
      </c>
      <c r="P31" s="5" t="e">
        <f t="shared" ref="P31:P42" si="13">O31/I31</f>
        <v>#DIV/0!</v>
      </c>
      <c r="Q31" s="8">
        <v>3.9020768541892799E-2</v>
      </c>
      <c r="R31" s="8">
        <v>1.02121528019045E-2</v>
      </c>
      <c r="S31" s="8">
        <v>0</v>
      </c>
      <c r="T31" s="8">
        <v>8.6376780992513304E-3</v>
      </c>
      <c r="U31" s="8">
        <v>7.6508943173925403E-3</v>
      </c>
    </row>
    <row r="32" spans="1:21" x14ac:dyDescent="0.25">
      <c r="A32" s="1">
        <v>321.42689886206898</v>
      </c>
      <c r="B32">
        <v>100</v>
      </c>
      <c r="C32" s="8">
        <v>10</v>
      </c>
      <c r="D32" s="8">
        <v>6.3497152758620699</v>
      </c>
      <c r="E32" s="8">
        <v>0</v>
      </c>
      <c r="F32" s="8">
        <v>26.4042928275862</v>
      </c>
      <c r="G32" s="8">
        <v>317.795695344828</v>
      </c>
      <c r="H32" s="8">
        <v>317.88770793103402</v>
      </c>
      <c r="I32" s="4">
        <f t="shared" si="0"/>
        <v>0</v>
      </c>
      <c r="J32" s="4">
        <f>$D$30-D32</f>
        <v>29.929635068965528</v>
      </c>
      <c r="K32" s="3"/>
      <c r="L32" s="5">
        <f t="shared" si="1"/>
        <v>291.43740881034483</v>
      </c>
      <c r="M32" s="3"/>
      <c r="N32" s="5">
        <f t="shared" si="2"/>
        <v>295.02260603448281</v>
      </c>
      <c r="O32" s="5">
        <f t="shared" ref="O32:O35" si="14">L32*$K$30+$M$30*N32+J32</f>
        <v>31.689015113500012</v>
      </c>
      <c r="P32" s="5" t="e">
        <f t="shared" si="13"/>
        <v>#DIV/0!</v>
      </c>
      <c r="Q32" s="8">
        <v>1.0303949794720799</v>
      </c>
      <c r="R32" s="8">
        <v>2.6047854468241298</v>
      </c>
      <c r="S32" s="8">
        <v>0</v>
      </c>
      <c r="T32" s="8">
        <v>2.62314193788723</v>
      </c>
      <c r="U32" s="8">
        <v>1.09793493763991E-2</v>
      </c>
    </row>
    <row r="33" spans="1:21" x14ac:dyDescent="0.25">
      <c r="A33" s="1">
        <v>250.000163551724</v>
      </c>
      <c r="B33">
        <v>100</v>
      </c>
      <c r="C33" s="8">
        <v>10</v>
      </c>
      <c r="D33" s="8">
        <v>19.1303013793103</v>
      </c>
      <c r="E33" s="8">
        <v>0</v>
      </c>
      <c r="F33" s="8">
        <v>25.366362137930999</v>
      </c>
      <c r="G33" s="8">
        <v>232.81703503448301</v>
      </c>
      <c r="H33" s="8">
        <v>232.91257924137901</v>
      </c>
      <c r="I33" s="4">
        <f t="shared" si="0"/>
        <v>0</v>
      </c>
      <c r="J33" s="4">
        <f>$D$30-D33</f>
        <v>17.149048965517299</v>
      </c>
      <c r="K33" s="3"/>
      <c r="L33" s="5">
        <f t="shared" si="1"/>
        <v>207.498445</v>
      </c>
      <c r="M33" s="3"/>
      <c r="N33" s="5">
        <f t="shared" si="2"/>
        <v>224.63380141379301</v>
      </c>
      <c r="O33" s="5">
        <f t="shared" si="14"/>
        <v>18.445445704758676</v>
      </c>
      <c r="P33" s="5" t="e">
        <f t="shared" si="13"/>
        <v>#DIV/0!</v>
      </c>
      <c r="Q33" s="8">
        <v>2.86756290631189E-2</v>
      </c>
      <c r="R33" s="8">
        <v>8.9738690205422404E-3</v>
      </c>
      <c r="S33" s="8">
        <v>0</v>
      </c>
      <c r="T33" s="8">
        <v>7.3000213586389201E-3</v>
      </c>
      <c r="U33" s="8">
        <v>6.7783656091409397E-3</v>
      </c>
    </row>
    <row r="34" spans="1:21" x14ac:dyDescent="0.25">
      <c r="A34" s="1">
        <v>250.00005948275901</v>
      </c>
      <c r="B34">
        <v>83.3</v>
      </c>
      <c r="C34" s="8">
        <v>84.312560758620705</v>
      </c>
      <c r="D34" s="8">
        <v>16.775846724137899</v>
      </c>
      <c r="E34" s="8">
        <v>2.86917462068965</v>
      </c>
      <c r="F34" s="8">
        <v>25.509200172413799</v>
      </c>
      <c r="G34" s="8">
        <v>232.71687265517201</v>
      </c>
      <c r="H34" s="8">
        <v>232.808963206897</v>
      </c>
      <c r="I34" s="4">
        <f t="shared" si="0"/>
        <v>2.86917462068965</v>
      </c>
      <c r="J34" s="4">
        <f>$D$30-D34</f>
        <v>19.503503620689699</v>
      </c>
      <c r="K34" s="3"/>
      <c r="L34" s="5">
        <f t="shared" si="1"/>
        <v>207.25371775862072</v>
      </c>
      <c r="M34" s="3"/>
      <c r="N34" s="5">
        <f t="shared" si="2"/>
        <v>224.49085931034523</v>
      </c>
      <c r="O34" s="5">
        <f t="shared" si="14"/>
        <v>20.798737351896598</v>
      </c>
      <c r="P34" s="5">
        <f t="shared" si="13"/>
        <v>7.2490315514143591</v>
      </c>
      <c r="Q34" s="8">
        <v>0.140700754270708</v>
      </c>
      <c r="R34" s="8">
        <v>6.7382386663509299E-3</v>
      </c>
      <c r="S34" s="8">
        <v>8.4221785932093503E-3</v>
      </c>
      <c r="T34" s="8">
        <v>5.9670125383006504E-3</v>
      </c>
      <c r="U34" s="8">
        <v>6.1281082177968198E-3</v>
      </c>
    </row>
    <row r="35" spans="1:21" x14ac:dyDescent="0.25">
      <c r="A35" s="1">
        <v>250.00007682758601</v>
      </c>
      <c r="B35">
        <v>300</v>
      </c>
      <c r="C35" s="8">
        <v>14.7390808965517</v>
      </c>
      <c r="D35" s="8">
        <v>17.443089862069002</v>
      </c>
      <c r="E35" s="8">
        <v>1.9241489310344799</v>
      </c>
      <c r="F35" s="8">
        <v>25.494724896551698</v>
      </c>
      <c r="G35" s="8">
        <v>232.81687186206901</v>
      </c>
      <c r="H35" s="8">
        <v>232.908627724138</v>
      </c>
      <c r="I35" s="4">
        <f t="shared" si="0"/>
        <v>1.9241489310344799</v>
      </c>
      <c r="J35" s="4">
        <f>$D$30-D35</f>
        <v>18.836260482758597</v>
      </c>
      <c r="K35" s="3"/>
      <c r="L35" s="5">
        <f t="shared" si="1"/>
        <v>207.36802489655179</v>
      </c>
      <c r="M35" s="3"/>
      <c r="N35" s="5">
        <f t="shared" si="2"/>
        <v>224.50535193103431</v>
      </c>
      <c r="O35" s="5">
        <f t="shared" si="14"/>
        <v>20.131880613241357</v>
      </c>
      <c r="P35" s="5">
        <f t="shared" si="13"/>
        <v>10.462745522727213</v>
      </c>
      <c r="Q35" s="8">
        <v>0.128355570968926</v>
      </c>
      <c r="R35" s="8">
        <v>1.1627208708941499E-2</v>
      </c>
      <c r="S35" s="8">
        <v>1.5540578888485699E-2</v>
      </c>
      <c r="T35" s="8">
        <v>5.3320224081759102E-3</v>
      </c>
      <c r="U35" s="8">
        <v>6.7266040295155503E-3</v>
      </c>
    </row>
    <row r="36" spans="1:21" x14ac:dyDescent="0.25">
      <c r="A36" s="1">
        <v>249.999729103448</v>
      </c>
      <c r="B36">
        <v>83.3</v>
      </c>
      <c r="C36" s="8">
        <v>86.843707448275893</v>
      </c>
      <c r="D36" s="8">
        <v>16.808479413793101</v>
      </c>
      <c r="E36" s="8">
        <v>2.8897221724137898</v>
      </c>
      <c r="F36" s="8">
        <v>25.427787655172398</v>
      </c>
      <c r="G36" s="8">
        <v>232.70610882758601</v>
      </c>
      <c r="H36" s="8">
        <v>232.80097124137899</v>
      </c>
      <c r="I36" s="4">
        <f t="shared" si="0"/>
        <v>2.8897221724137898</v>
      </c>
      <c r="J36" s="4"/>
      <c r="K36" s="3"/>
      <c r="L36" s="5">
        <f t="shared" si="1"/>
        <v>207.3257523793101</v>
      </c>
      <c r="M36" s="3"/>
      <c r="N36" s="5">
        <f t="shared" si="2"/>
        <v>224.5719414482756</v>
      </c>
      <c r="O36" s="5"/>
      <c r="P36" s="5"/>
      <c r="Q36" s="8">
        <v>0.12963137954715601</v>
      </c>
      <c r="R36" s="8">
        <v>8.9299114730283097E-3</v>
      </c>
      <c r="S36" s="8">
        <v>1.07953701970022E-2</v>
      </c>
      <c r="T36" s="8">
        <v>8.6398751913754398E-3</v>
      </c>
      <c r="U36" s="8">
        <v>8.3150494154060808E-3</v>
      </c>
    </row>
    <row r="37" spans="1:21" x14ac:dyDescent="0.25">
      <c r="A37" s="1">
        <v>275.00046617241401</v>
      </c>
      <c r="B37">
        <v>100</v>
      </c>
      <c r="C37" s="8">
        <v>10</v>
      </c>
      <c r="D37" s="8">
        <v>21.924213551724101</v>
      </c>
      <c r="E37" s="8">
        <v>0</v>
      </c>
      <c r="F37" s="8">
        <v>25.195413896551699</v>
      </c>
      <c r="G37" s="8">
        <v>255.876114310345</v>
      </c>
      <c r="H37" s="8">
        <v>255.958751896552</v>
      </c>
      <c r="I37" s="4">
        <f t="shared" si="0"/>
        <v>0</v>
      </c>
      <c r="J37" s="4"/>
      <c r="K37" s="3">
        <v>3.0000000000000001E-3</v>
      </c>
      <c r="L37" s="5">
        <f t="shared" si="1"/>
        <v>230.72201920689679</v>
      </c>
      <c r="M37" s="3">
        <v>3.0000000000000001E-3</v>
      </c>
      <c r="N37" s="5">
        <f t="shared" si="2"/>
        <v>249.80505227586229</v>
      </c>
      <c r="O37" s="5"/>
      <c r="P37" s="5"/>
      <c r="Q37" s="8">
        <v>3.2817446218486E-2</v>
      </c>
      <c r="R37" s="8">
        <v>6.9681387632294896E-3</v>
      </c>
      <c r="S37" s="8">
        <v>0</v>
      </c>
      <c r="T37" s="8">
        <v>6.17883348266394E-3</v>
      </c>
      <c r="U37" s="8">
        <v>5.6705443947940599E-3</v>
      </c>
    </row>
    <row r="38" spans="1:21" x14ac:dyDescent="0.25">
      <c r="A38" s="1">
        <v>274.99962844827598</v>
      </c>
      <c r="B38">
        <v>83.3</v>
      </c>
      <c r="C38" s="8">
        <v>84.613918275862105</v>
      </c>
      <c r="D38" s="8">
        <v>19.129892999999999</v>
      </c>
      <c r="E38" s="8">
        <v>3.1382075517241401</v>
      </c>
      <c r="F38" s="8">
        <v>25.3526611724138</v>
      </c>
      <c r="G38" s="8">
        <v>255.62851013793099</v>
      </c>
      <c r="H38" s="8">
        <v>255.72183858620701</v>
      </c>
      <c r="I38" s="4">
        <f t="shared" si="0"/>
        <v>3.1382075517241401</v>
      </c>
      <c r="J38" s="4">
        <f>$D$37-D38</f>
        <v>2.7943205517241019</v>
      </c>
      <c r="K38" s="3"/>
      <c r="L38" s="5">
        <f t="shared" si="1"/>
        <v>230.32251318965521</v>
      </c>
      <c r="M38" s="3"/>
      <c r="N38" s="5">
        <f t="shared" si="2"/>
        <v>249.64696727586218</v>
      </c>
      <c r="O38" s="5">
        <f>L38*$K$37+$M$37*N38+J38</f>
        <v>4.234228993120654</v>
      </c>
      <c r="P38" s="5">
        <f t="shared" si="13"/>
        <v>1.3492507819613004</v>
      </c>
      <c r="Q38" s="8">
        <v>0.101395161420664</v>
      </c>
      <c r="R38" s="8">
        <v>8.2464438903431508E-3</v>
      </c>
      <c r="S38" s="8">
        <v>1.2421192027277201E-2</v>
      </c>
      <c r="T38" s="8">
        <v>6.2887701962015896E-3</v>
      </c>
      <c r="U38" s="8">
        <v>6.7898916513120704E-3</v>
      </c>
    </row>
    <row r="39" spans="1:21" x14ac:dyDescent="0.25">
      <c r="A39" s="1">
        <v>274.99945275862098</v>
      </c>
      <c r="B39">
        <v>300</v>
      </c>
      <c r="C39" s="8">
        <v>15.1932575517241</v>
      </c>
      <c r="D39" s="8">
        <v>20.1231874482759</v>
      </c>
      <c r="E39" s="8">
        <v>2.0428007931034502</v>
      </c>
      <c r="F39" s="8">
        <v>25.411837793103501</v>
      </c>
      <c r="G39" s="8">
        <v>255.799166965517</v>
      </c>
      <c r="H39" s="8">
        <v>255.89462124137901</v>
      </c>
      <c r="I39" s="4">
        <f t="shared" si="0"/>
        <v>2.0428007931034502</v>
      </c>
      <c r="J39" s="4">
        <f>$D$37-D39</f>
        <v>1.8010261034482014</v>
      </c>
      <c r="K39" s="3"/>
      <c r="L39" s="5">
        <f t="shared" si="1"/>
        <v>230.43505631034449</v>
      </c>
      <c r="M39" s="3"/>
      <c r="N39" s="5">
        <f t="shared" si="2"/>
        <v>249.58761496551747</v>
      </c>
      <c r="O39" s="5">
        <f t="shared" ref="O39:O42" si="15">L39*$K$37+$M$37*N39+J39</f>
        <v>3.2410941172757872</v>
      </c>
      <c r="P39" s="5">
        <f t="shared" si="13"/>
        <v>1.5865933321632766</v>
      </c>
      <c r="Q39" s="8">
        <v>5.1128988860181301E-2</v>
      </c>
      <c r="R39" s="8">
        <v>7.6985522395449498E-3</v>
      </c>
      <c r="S39" s="8">
        <v>1.17570035677664E-2</v>
      </c>
      <c r="T39" s="8">
        <v>6.5525471982230497E-3</v>
      </c>
      <c r="U39" s="8">
        <v>6.49461365410808E-3</v>
      </c>
    </row>
    <row r="40" spans="1:21" x14ac:dyDescent="0.25">
      <c r="A40" s="1">
        <v>274.99984213793101</v>
      </c>
      <c r="B40">
        <v>83.3</v>
      </c>
      <c r="C40" s="8">
        <v>87.052286758620696</v>
      </c>
      <c r="D40" s="8">
        <v>18.976039068965498</v>
      </c>
      <c r="E40" s="8">
        <v>3.1416982413793102</v>
      </c>
      <c r="F40" s="8">
        <v>25.470156965517202</v>
      </c>
      <c r="G40" s="8">
        <v>255.61492758620699</v>
      </c>
      <c r="H40" s="8">
        <v>255.70752110344799</v>
      </c>
      <c r="I40" s="4">
        <f t="shared" si="0"/>
        <v>3.1416982413793102</v>
      </c>
      <c r="J40" s="4">
        <f>$D$37-D40</f>
        <v>2.9481744827586027</v>
      </c>
      <c r="K40" s="3"/>
      <c r="L40" s="5">
        <f t="shared" si="1"/>
        <v>230.19106737931028</v>
      </c>
      <c r="M40" s="3"/>
      <c r="N40" s="5">
        <f t="shared" si="2"/>
        <v>249.52968517241382</v>
      </c>
      <c r="O40" s="5">
        <f t="shared" si="15"/>
        <v>4.3873367404137751</v>
      </c>
      <c r="P40" s="5">
        <f t="shared" si="13"/>
        <v>1.3964857231124743</v>
      </c>
      <c r="Q40" s="8">
        <v>0.154997971086374</v>
      </c>
      <c r="R40" s="8">
        <v>8.1535534792994292E-3</v>
      </c>
      <c r="S40" s="8">
        <v>1.0615244011599899E-2</v>
      </c>
      <c r="T40" s="8">
        <v>7.1205044446480603E-3</v>
      </c>
      <c r="U40" s="8">
        <v>7.1914218236146998E-3</v>
      </c>
    </row>
    <row r="41" spans="1:21" x14ac:dyDescent="0.25">
      <c r="A41" s="1">
        <v>300.00015882758601</v>
      </c>
      <c r="B41">
        <v>100</v>
      </c>
      <c r="C41" s="8">
        <v>0.1</v>
      </c>
      <c r="D41" s="8">
        <v>24.807777413793101</v>
      </c>
      <c r="E41" s="8">
        <v>0</v>
      </c>
      <c r="F41" s="8">
        <v>25.258097310344802</v>
      </c>
      <c r="G41" s="8">
        <v>278.916898482759</v>
      </c>
      <c r="H41" s="8">
        <v>279.00075244827599</v>
      </c>
      <c r="I41" s="6"/>
      <c r="J41" s="4">
        <f>$D$37-D41</f>
        <v>-2.8835638620689998</v>
      </c>
      <c r="K41" s="3"/>
      <c r="L41" s="5">
        <f t="shared" si="1"/>
        <v>253.70072815517273</v>
      </c>
      <c r="M41" s="3"/>
      <c r="N41" s="5">
        <f t="shared" si="2"/>
        <v>274.74206151724121</v>
      </c>
      <c r="O41" s="5">
        <f t="shared" si="15"/>
        <v>-1.2982354930517581</v>
      </c>
      <c r="P41" s="5"/>
      <c r="Q41" s="8">
        <v>4.8370149065217402E-2</v>
      </c>
      <c r="R41" s="8">
        <v>8.9363924695506098E-3</v>
      </c>
      <c r="S41" s="8">
        <v>0</v>
      </c>
      <c r="T41" s="8">
        <v>7.3657167638479003E-3</v>
      </c>
      <c r="U41" s="8">
        <v>7.7498583848315998E-3</v>
      </c>
    </row>
    <row r="42" spans="1:21" x14ac:dyDescent="0.25">
      <c r="A42" s="1">
        <v>299.99936237931001</v>
      </c>
      <c r="B42">
        <v>83.3</v>
      </c>
      <c r="C42" s="8">
        <v>85.019102068965495</v>
      </c>
      <c r="D42" s="8">
        <v>21.653304137930999</v>
      </c>
      <c r="E42" s="8">
        <v>3.36751762068966</v>
      </c>
      <c r="F42" s="8">
        <v>25.3514745172414</v>
      </c>
      <c r="G42" s="8">
        <v>278.550129793103</v>
      </c>
      <c r="H42" s="8">
        <v>278.64200355172397</v>
      </c>
      <c r="I42" s="4">
        <f t="shared" si="0"/>
        <v>3.36751762068966</v>
      </c>
      <c r="J42" s="4">
        <f>$D$37-D42</f>
        <v>0.27090941379310252</v>
      </c>
      <c r="K42" s="3"/>
      <c r="L42" s="5">
        <f t="shared" si="1"/>
        <v>253.24459215517209</v>
      </c>
      <c r="M42" s="3"/>
      <c r="N42" s="5">
        <f t="shared" si="2"/>
        <v>274.64788786206861</v>
      </c>
      <c r="O42" s="5">
        <f t="shared" si="15"/>
        <v>1.8545868538448247</v>
      </c>
      <c r="P42" s="5">
        <f t="shared" si="13"/>
        <v>0.55072818103473187</v>
      </c>
      <c r="Q42" s="8">
        <v>0.12284393153334799</v>
      </c>
      <c r="R42" s="8">
        <v>1.1608254382398001E-2</v>
      </c>
      <c r="S42" s="8">
        <v>1.51397946039391E-2</v>
      </c>
      <c r="T42" s="8">
        <v>6.7111820142169397E-3</v>
      </c>
      <c r="U42" s="8">
        <v>5.8000681633000404E-3</v>
      </c>
    </row>
    <row r="43" spans="1:21" x14ac:dyDescent="0.25">
      <c r="A43" s="1">
        <v>300.00066813793097</v>
      </c>
      <c r="B43">
        <v>300</v>
      </c>
      <c r="C43" s="8">
        <v>15.440110000000001</v>
      </c>
      <c r="D43" s="8">
        <v>22.796781689655202</v>
      </c>
      <c r="E43" s="8">
        <v>2.1341021724137899</v>
      </c>
      <c r="F43" s="8">
        <v>25.3191309655172</v>
      </c>
      <c r="G43" s="8">
        <v>278.82394620689701</v>
      </c>
      <c r="H43" s="8">
        <v>278.90836513793101</v>
      </c>
      <c r="I43" s="4">
        <f t="shared" si="0"/>
        <v>2.1341021724137899</v>
      </c>
      <c r="J43" s="4"/>
      <c r="K43" s="3"/>
      <c r="L43" s="5">
        <f t="shared" si="1"/>
        <v>253.54702470689685</v>
      </c>
      <c r="M43" s="3"/>
      <c r="N43" s="5">
        <f t="shared" si="2"/>
        <v>274.68153717241375</v>
      </c>
      <c r="O43" s="5">
        <f t="shared" ref="O43" si="16">L43*$K$37+$M$37*N43</f>
        <v>1.5846856856379319</v>
      </c>
      <c r="P43" s="5"/>
      <c r="Q43" s="8">
        <v>0.14909191435900301</v>
      </c>
      <c r="R43" s="8">
        <v>6.8951500979416002E-3</v>
      </c>
      <c r="S43" s="8">
        <v>1.3379733320630201E-2</v>
      </c>
      <c r="T43" s="8">
        <v>6.0882119835801597E-3</v>
      </c>
      <c r="U43" s="8">
        <v>7.2187245719146503E-3</v>
      </c>
    </row>
    <row r="44" spans="1:21" x14ac:dyDescent="0.25">
      <c r="A44" s="1">
        <v>300.00012841379299</v>
      </c>
      <c r="B44">
        <v>83.3</v>
      </c>
      <c r="C44" s="8">
        <v>87.2683721034483</v>
      </c>
      <c r="D44" s="8">
        <v>21.559791827586199</v>
      </c>
      <c r="E44" s="8">
        <v>3.3813518620689602</v>
      </c>
      <c r="F44" s="8">
        <v>25.184417551724099</v>
      </c>
      <c r="G44" s="8">
        <v>278.54860817241399</v>
      </c>
      <c r="H44" s="8">
        <v>278.63347555172402</v>
      </c>
      <c r="Q44" s="8">
        <v>0.11509097870849699</v>
      </c>
      <c r="R44" s="8">
        <v>7.3143130405998102E-3</v>
      </c>
      <c r="S44" s="8">
        <v>1.7337401224129599E-2</v>
      </c>
      <c r="T44" s="8">
        <v>5.6748482005177002E-3</v>
      </c>
      <c r="U44" s="8">
        <v>9.5614605951091503E-3</v>
      </c>
    </row>
    <row r="45" spans="1:21" x14ac:dyDescent="0.25">
      <c r="A45" s="1">
        <v>325.00063879310301</v>
      </c>
      <c r="B45">
        <v>100</v>
      </c>
      <c r="C45" s="8">
        <v>10</v>
      </c>
      <c r="D45" s="8">
        <v>27.9349163103448</v>
      </c>
      <c r="E45" s="8">
        <v>0</v>
      </c>
      <c r="F45" s="8">
        <v>25.061583241379299</v>
      </c>
      <c r="G45" s="8">
        <v>301.95005858620698</v>
      </c>
      <c r="H45" s="8">
        <v>302.03527724137899</v>
      </c>
      <c r="Q45" s="8">
        <v>3.5747883771908497E-2</v>
      </c>
      <c r="R45" s="8">
        <v>7.4266524275439999E-3</v>
      </c>
      <c r="S45" s="8">
        <v>0</v>
      </c>
      <c r="T45" s="8">
        <v>6.5291643404775997E-3</v>
      </c>
      <c r="U45" s="8">
        <v>6.7458086263737496E-3</v>
      </c>
    </row>
    <row r="46" spans="1:21" x14ac:dyDescent="0.25">
      <c r="A46" s="1">
        <v>325.00021775862098</v>
      </c>
      <c r="B46">
        <v>83.3</v>
      </c>
      <c r="C46" s="8">
        <v>88.572186034482698</v>
      </c>
      <c r="D46" s="8">
        <v>24.5267252413793</v>
      </c>
      <c r="E46" s="8">
        <v>3.5026128275862098</v>
      </c>
      <c r="F46" s="8">
        <v>25.404332896551701</v>
      </c>
      <c r="G46" s="8">
        <v>301.56829303448302</v>
      </c>
      <c r="H46" s="8">
        <v>301.65351913793103</v>
      </c>
      <c r="Q46" s="8">
        <v>0.108835131032247</v>
      </c>
      <c r="R46" s="8">
        <v>8.5351797470242692E-3</v>
      </c>
      <c r="S46" s="8">
        <v>1.2750946246902499E-2</v>
      </c>
      <c r="T46" s="8">
        <v>7.3676224475090696E-3</v>
      </c>
      <c r="U46" s="8">
        <v>6.7237360967638401E-3</v>
      </c>
    </row>
    <row r="47" spans="1:21" x14ac:dyDescent="0.25">
      <c r="A47" s="1">
        <v>325.00096175862097</v>
      </c>
      <c r="B47">
        <v>300</v>
      </c>
      <c r="C47" s="8">
        <v>15.4219093103448</v>
      </c>
      <c r="D47" s="8">
        <v>25.829050275862102</v>
      </c>
      <c r="E47" s="8">
        <v>2.1882793448275901</v>
      </c>
      <c r="F47" s="8">
        <v>25.5707349655172</v>
      </c>
      <c r="G47" s="8">
        <v>301.86829875862099</v>
      </c>
      <c r="H47" s="8">
        <v>301.956952310345</v>
      </c>
      <c r="Q47" s="8">
        <v>0.15124034599068001</v>
      </c>
      <c r="R47" s="8">
        <v>6.8859488987739401E-3</v>
      </c>
      <c r="S47" s="8">
        <v>1.26739754528973E-2</v>
      </c>
      <c r="T47" s="8">
        <v>5.4406510359180501E-3</v>
      </c>
      <c r="U47" s="8">
        <v>5.7301621152168001E-3</v>
      </c>
    </row>
    <row r="48" spans="1:21" x14ac:dyDescent="0.25">
      <c r="A48" s="1">
        <v>325.000456655172</v>
      </c>
      <c r="B48">
        <v>83.3</v>
      </c>
      <c r="C48" s="8">
        <v>87.441616172413802</v>
      </c>
      <c r="D48" s="8">
        <v>24.4107262758621</v>
      </c>
      <c r="E48" s="8">
        <v>3.5119281724137901</v>
      </c>
      <c r="F48" s="8">
        <v>25.695078275862102</v>
      </c>
      <c r="G48" s="8">
        <v>301.56317034482697</v>
      </c>
      <c r="H48" s="8">
        <v>301.65577331034501</v>
      </c>
      <c r="Q48" s="8">
        <v>0.141830837690198</v>
      </c>
      <c r="R48" s="8">
        <v>7.6035670784279996E-3</v>
      </c>
      <c r="S48" s="8">
        <v>8.2879214699750105E-3</v>
      </c>
      <c r="T48" s="8">
        <v>7.1615323172626996E-3</v>
      </c>
      <c r="U48" s="8">
        <v>6.1092509133758299E-3</v>
      </c>
    </row>
    <row r="49" spans="1:21" x14ac:dyDescent="0.25">
      <c r="A49" s="1">
        <v>349.99974224137901</v>
      </c>
      <c r="B49">
        <v>100</v>
      </c>
      <c r="C49" s="8">
        <v>10</v>
      </c>
      <c r="D49" s="8">
        <v>31.161893137930999</v>
      </c>
      <c r="E49" s="8">
        <v>0</v>
      </c>
      <c r="F49" s="8">
        <v>25.421685758620701</v>
      </c>
      <c r="G49" s="8">
        <v>324.83420955172397</v>
      </c>
      <c r="H49" s="8">
        <v>324.92406910344801</v>
      </c>
      <c r="Q49" s="8">
        <v>2.5648371729198399E-2</v>
      </c>
      <c r="R49" s="8">
        <v>7.9306025302255702E-3</v>
      </c>
      <c r="S49" s="8">
        <v>0</v>
      </c>
      <c r="T49" s="8">
        <v>6.7316950730835004E-3</v>
      </c>
      <c r="U49" s="8">
        <v>7.3191835335541799E-3</v>
      </c>
    </row>
    <row r="50" spans="1:21" x14ac:dyDescent="0.25">
      <c r="A50" s="1">
        <v>349.99913813793103</v>
      </c>
      <c r="B50">
        <v>83.3</v>
      </c>
      <c r="C50" s="8">
        <v>86.431721965517298</v>
      </c>
      <c r="D50" s="8">
        <v>28.545032965517201</v>
      </c>
      <c r="E50" s="8">
        <v>2.9776754137930999</v>
      </c>
      <c r="F50" s="8">
        <v>25.371993206896601</v>
      </c>
      <c r="G50" s="8">
        <v>324.88792051724101</v>
      </c>
      <c r="H50" s="8">
        <v>324.98248193103399</v>
      </c>
      <c r="Q50" s="8">
        <v>0.18776087316075801</v>
      </c>
      <c r="R50" s="8">
        <v>9.0782211010251492E-3</v>
      </c>
      <c r="S50" s="8">
        <v>1.26257013431513E-2</v>
      </c>
      <c r="T50" s="8">
        <v>6.6157885369503297E-3</v>
      </c>
      <c r="U50" s="8">
        <v>7.6539976567173203E-3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sri-ipb2-0930-10262016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2016-11-01T19:16:55Z</dcterms:created>
  <dcterms:modified xsi:type="dcterms:W3CDTF">2016-11-01T19:24:57Z</dcterms:modified>
</cp:coreProperties>
</file>